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D:\jjimenezl\ASEGURAMIENTO 2022\ESTADISTICAS DIANA\MARZO 2024\MIGRANTES MARZO 2024\"/>
    </mc:Choice>
  </mc:AlternateContent>
  <xr:revisionPtr revIDLastSave="0" documentId="13_ncr:1_{1708D3F3-38F1-4CC5-850A-339B65FDCA9F}" xr6:coauthVersionLast="36" xr6:coauthVersionMax="47" xr10:uidLastSave="{00000000-0000-0000-0000-000000000000}"/>
  <bookViews>
    <workbookView xWindow="-120" yWindow="-120" windowWidth="20730" windowHeight="11310" activeTab="2" xr2:uid="{00000000-000D-0000-FFFF-FFFF00000000}"/>
  </bookViews>
  <sheets>
    <sheet name="CUADRO RESUMEN" sheetId="31" r:id="rId1"/>
    <sheet name="REGIONAL AFILIADOS" sheetId="145" r:id="rId2"/>
    <sheet name="1MIGRANTES  VEN SISBEN LC AFILI" sheetId="129" r:id="rId3"/>
    <sheet name="2.AFILIADOS  SGSSS MIG VEN" sheetId="158" r:id="rId4"/>
    <sheet name="3.Afiliados por EPS" sheetId="149" r:id="rId5"/>
    <sheet name=" 4.Afiliados_ Mpio_RS" sheetId="5" r:id="rId6"/>
    <sheet name="5.Afiliados_ Mpio_RC " sheetId="2" r:id="rId7"/>
    <sheet name="6. RS_Curso_Vida" sheetId="168" r:id="rId8"/>
    <sheet name="7. RC_Curso_Vida" sheetId="165" r:id="rId9"/>
    <sheet name="8. GRAFICA X EDAD Y CICLOVIDA " sheetId="160" r:id="rId10"/>
    <sheet name="9_RC_GRUPOS DE EDAD" sheetId="162" r:id="rId11"/>
    <sheet name="10. RS_GRUPOS DE EDAD" sheetId="169" r:id="rId12"/>
    <sheet name="11. AFILIADOS POR GENERO" sheetId="170" r:id="rId13"/>
  </sheets>
  <definedNames>
    <definedName name="_xlnm._FilterDatabase" localSheetId="5" hidden="1">' 4.Afiliados_ Mpio_RS'!$A$1:$R$144</definedName>
    <definedName name="_xlnm._FilterDatabase" localSheetId="2" hidden="1">'1MIGRANTES  VEN SISBEN LC AFILI'!$A$4:$AR$142</definedName>
    <definedName name="_xlnm._FilterDatabase" localSheetId="3" hidden="1">'2.AFILIADOS  SGSSS MIG VEN'!$A$4:$L$139</definedName>
    <definedName name="_xlnm._FilterDatabase" localSheetId="6" hidden="1">'5.Afiliados_ Mpio_RC '!#REF!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60" l="1"/>
  <c r="C15" i="160"/>
  <c r="C5" i="160"/>
  <c r="C6" i="160"/>
  <c r="C7" i="160"/>
  <c r="C8" i="160"/>
  <c r="C9" i="160"/>
  <c r="C10" i="160"/>
  <c r="C11" i="160"/>
  <c r="C12" i="160"/>
  <c r="C13" i="160"/>
  <c r="C14" i="160"/>
  <c r="C4" i="160"/>
  <c r="C3" i="160"/>
  <c r="E16" i="160"/>
  <c r="B16" i="160" l="1"/>
  <c r="C38" i="160"/>
  <c r="C17" i="160"/>
  <c r="E4" i="160" l="1"/>
  <c r="E5" i="160"/>
  <c r="E6" i="160"/>
  <c r="E7" i="160"/>
  <c r="E8" i="160"/>
  <c r="E9" i="160"/>
  <c r="E10" i="160"/>
  <c r="E11" i="160"/>
  <c r="E12" i="160"/>
  <c r="E13" i="160"/>
  <c r="E14" i="160"/>
  <c r="E15" i="160"/>
  <c r="E3" i="160"/>
  <c r="D16" i="160"/>
  <c r="E32" i="160"/>
  <c r="E33" i="160"/>
  <c r="E34" i="160"/>
  <c r="E35" i="160"/>
  <c r="E36" i="160"/>
  <c r="E31" i="160"/>
  <c r="D37" i="160"/>
  <c r="B37" i="160"/>
  <c r="E37" i="160" l="1"/>
  <c r="D21" i="31" l="1"/>
  <c r="G5" i="145" l="1"/>
  <c r="G6" i="145"/>
  <c r="G7" i="145"/>
  <c r="G8" i="145"/>
  <c r="G9" i="145"/>
  <c r="G10" i="145"/>
  <c r="G11" i="145"/>
  <c r="G12" i="145"/>
  <c r="B5" i="145"/>
  <c r="B6" i="145"/>
  <c r="B7" i="145"/>
  <c r="G4" i="145" l="1"/>
  <c r="G3" i="145" s="1"/>
  <c r="B4" i="145" l="1"/>
  <c r="D19" i="31" l="1"/>
  <c r="D13" i="31" l="1"/>
  <c r="F6" i="145"/>
  <c r="E12" i="145"/>
  <c r="F7" i="145"/>
  <c r="E4" i="145"/>
  <c r="D18" i="31"/>
  <c r="F4" i="145"/>
  <c r="D11" i="145"/>
  <c r="F8" i="145"/>
  <c r="E5" i="145"/>
  <c r="D17" i="31"/>
  <c r="E9" i="145"/>
  <c r="D6" i="145"/>
  <c r="F10" i="145"/>
  <c r="D15" i="31"/>
  <c r="E7" i="145"/>
  <c r="E8" i="145"/>
  <c r="D14" i="31"/>
  <c r="E10" i="145"/>
  <c r="E11" i="145"/>
  <c r="D22" i="31"/>
  <c r="D25" i="31"/>
  <c r="D5" i="145"/>
  <c r="F5" i="145"/>
  <c r="D7" i="145"/>
  <c r="F12" i="145"/>
  <c r="D8" i="145"/>
  <c r="D9" i="31"/>
  <c r="E6" i="145"/>
  <c r="D10" i="145"/>
  <c r="D9" i="145"/>
  <c r="D4" i="145"/>
  <c r="F9" i="145"/>
  <c r="F11" i="145"/>
  <c r="D12" i="145"/>
  <c r="I5" i="145" l="1"/>
  <c r="I10" i="145"/>
  <c r="I12" i="145"/>
  <c r="H9" i="145"/>
  <c r="I11" i="145"/>
  <c r="I9" i="145"/>
  <c r="H10" i="145"/>
  <c r="I7" i="145"/>
  <c r="I6" i="145"/>
  <c r="I8" i="145"/>
  <c r="I4" i="145"/>
  <c r="H8" i="145"/>
  <c r="H6" i="145"/>
  <c r="H7" i="145"/>
  <c r="H4" i="145"/>
  <c r="B12" i="145"/>
  <c r="H11" i="145"/>
  <c r="H5" i="145"/>
  <c r="J5" i="145" s="1"/>
  <c r="H12" i="145"/>
  <c r="E3" i="145"/>
  <c r="F3" i="145"/>
  <c r="D3" i="145"/>
  <c r="D16" i="31"/>
  <c r="D6" i="31"/>
  <c r="D12" i="31"/>
  <c r="D10" i="31"/>
  <c r="D7" i="31"/>
  <c r="C4" i="145"/>
  <c r="C5" i="145"/>
  <c r="C6" i="145"/>
  <c r="C7" i="145"/>
  <c r="C12" i="145"/>
  <c r="C10" i="145"/>
  <c r="C8" i="145"/>
  <c r="C9" i="145"/>
  <c r="C11" i="145"/>
  <c r="D26" i="31"/>
  <c r="D24" i="31" s="1"/>
  <c r="K4" i="145"/>
  <c r="D5" i="31"/>
  <c r="J6" i="145" l="1"/>
  <c r="J11" i="145"/>
  <c r="J7" i="145"/>
  <c r="J9" i="145"/>
  <c r="J10" i="145"/>
  <c r="I3" i="145"/>
  <c r="J12" i="145"/>
  <c r="J4" i="145"/>
  <c r="J8" i="145"/>
  <c r="B8" i="145"/>
  <c r="B9" i="145"/>
  <c r="B10" i="145"/>
  <c r="B11" i="145"/>
  <c r="H3" i="145"/>
  <c r="C3" i="145"/>
  <c r="D4" i="31"/>
  <c r="D20" i="31"/>
  <c r="B3" i="145" l="1"/>
  <c r="J3" i="145"/>
  <c r="L4" i="145" s="1"/>
  <c r="D11" i="31"/>
  <c r="K3" i="145"/>
  <c r="D3" i="31"/>
  <c r="D8" i="31"/>
  <c r="L9" i="145" l="1"/>
  <c r="L10" i="145"/>
  <c r="L5" i="145"/>
  <c r="L12" i="145"/>
  <c r="L8" i="145"/>
  <c r="L7" i="145"/>
  <c r="L11" i="145"/>
  <c r="D23" i="31"/>
  <c r="L6" i="145"/>
  <c r="L3" i="145" l="1"/>
</calcChain>
</file>

<file path=xl/sharedStrings.xml><?xml version="1.0" encoding="utf-8"?>
<sst xmlns="http://schemas.openxmlformats.org/spreadsheetml/2006/main" count="2032" uniqueCount="590">
  <si>
    <t>Fuente/fecha</t>
  </si>
  <si>
    <t>Indicador</t>
  </si>
  <si>
    <t>Desagregación del indicador</t>
  </si>
  <si>
    <t>Valor</t>
  </si>
  <si>
    <t>Migración Colombia 30/06/2023 https://public.tableau.com/app/profile/migraci.n.colombia/viz/EstatutoTemporaldeProteccin-Prerregistros/Pre-registrosPublic</t>
  </si>
  <si>
    <t xml:space="preserve">Total población migrante venezolana en Antioquia en el Registro Único de Migrantes Venezolanos </t>
  </si>
  <si>
    <t>MINSALUD</t>
  </si>
  <si>
    <t>SIBEN IV</t>
  </si>
  <si>
    <t>Total Encuestados</t>
  </si>
  <si>
    <t>Nivel 1</t>
  </si>
  <si>
    <t>Nivel 2</t>
  </si>
  <si>
    <t>No pobre No Vulnerable</t>
  </si>
  <si>
    <t>ADRES</t>
  </si>
  <si>
    <t>Total afiliados al SGSSS con PPT + PEP</t>
  </si>
  <si>
    <t>Afiliados al régimen subsidiado migrantes venezolanos con PPT+ PEP</t>
  </si>
  <si>
    <t>Afiliados al régimen contributivo migrantes venezolanos con PPT+ PEP</t>
  </si>
  <si>
    <t>Porcentaje de Afiliación al Sistema General de Seguridad Social en Salud (Afiliados con PEP más Afiliados con PPT, al denominador se le suma la población que actualmente se encuentra afiliada con PEP para fines de calcular el indicador real)</t>
  </si>
  <si>
    <t>Total afiliados al SGSSS con PPT</t>
  </si>
  <si>
    <t>Afiliados al régimen subsidiado migrantes venezolanos con PPT</t>
  </si>
  <si>
    <t>Afiliados al régimen contributivo migrantes venezolanos con PPT</t>
  </si>
  <si>
    <t>Porcentaje de Afiliación al Sistema General de Seguridad Social en Salud con PPT</t>
  </si>
  <si>
    <t>Total afiliados al SGSSS con Permiso Especial de Permanencia</t>
  </si>
  <si>
    <t>El indicador  de Cobertura de Afiliación con PEP solo pudo ser calculado con corte a diciembre 31 del 2021. el cual quedó en un 86%, para el año 2022, la medición del indicador se debe hacer teniendo como base el número de migrantes Venezolanos con Permiso Por Protección Temporal</t>
  </si>
  <si>
    <t>Afiliados al régimen subsidiado migrantes venezolanos con PEP</t>
  </si>
  <si>
    <t>Afiliados al régimen contributivo migrantes venezolanos con PEP</t>
  </si>
  <si>
    <t xml:space="preserve">Elaboró Plantilla: </t>
  </si>
  <si>
    <t>Diana Milena López Valencia</t>
  </si>
  <si>
    <t>TOTAL ANTIOQUIA</t>
  </si>
  <si>
    <t>migrantes de venenezuela que recibieron PPT Antioquia (1)</t>
  </si>
  <si>
    <t>Colombiano retornado de venezuela</t>
  </si>
  <si>
    <t xml:space="preserve">
Total Afiliados con PEP</t>
  </si>
  <si>
    <t xml:space="preserve">
Total Afiliados con PPT</t>
  </si>
  <si>
    <t xml:space="preserve">
Total Afiliados</t>
  </si>
  <si>
    <t>% Afiliación con PPT</t>
  </si>
  <si>
    <t>% de particiapción</t>
  </si>
  <si>
    <t>Total</t>
  </si>
  <si>
    <t>No pobre No vulnerable</t>
  </si>
  <si>
    <t xml:space="preserve"> MAGDALENA MEDIO</t>
  </si>
  <si>
    <t xml:space="preserve"> BAJO CAUCA</t>
  </si>
  <si>
    <t xml:space="preserve"> URABA</t>
  </si>
  <si>
    <t xml:space="preserve">  NORDESTE</t>
  </si>
  <si>
    <t xml:space="preserve">  OCCIDENTE</t>
  </si>
  <si>
    <t xml:space="preserve"> NORTE</t>
  </si>
  <si>
    <t xml:space="preserve">  ORIENTE</t>
  </si>
  <si>
    <t xml:space="preserve">  SUROESTE</t>
  </si>
  <si>
    <t xml:space="preserve">POBLACIÓN MIGRANTE VENEZOLANA  IDENTIFICADA CON POR PROTECCION TEMPORAL ENCUESTADOS EN SISBEN,  REPORTADA EN LOS LISTADOS CENSALES  Y AFILIADA AL SGSSS EN EL DEPARTAMENTO DE ANTIOQUIA, POR SUBREGIÓN, MUNICIPIO Y RÉGIMEN. </t>
  </si>
  <si>
    <t>Total Antioquia</t>
  </si>
  <si>
    <t>COD</t>
  </si>
  <si>
    <t>MUNICIPIO</t>
  </si>
  <si>
    <t xml:space="preserve">SISBEN-DNP </t>
  </si>
  <si>
    <t>AFILIADA AL REGIMEN SUBSIDIADO Y CONTRIBUTIVO</t>
  </si>
  <si>
    <t>% Afiliación con PPT+ PEP</t>
  </si>
  <si>
    <t>a.
Regimen Subsidiado con PEP*</t>
  </si>
  <si>
    <t>b.
Regimen Subsidiado con PPT*</t>
  </si>
  <si>
    <t xml:space="preserve"> a+ b
total  migrantes  Venezolanos afiliados  al regimen subsidiado*</t>
  </si>
  <si>
    <t>% Afiliación con PPT al RS</t>
  </si>
  <si>
    <t>c.
Regimen Contributivo  con PEP</t>
  </si>
  <si>
    <t>d.
Regimen Contributivo  con PPT</t>
  </si>
  <si>
    <t>c+d
Total migrantes venzolanos  afiliados al regimen contributivo</t>
  </si>
  <si>
    <t>% Afiliación con PPT al RC</t>
  </si>
  <si>
    <t>a+c
Total Afiliados con PEP</t>
  </si>
  <si>
    <t>b+d
Total Afiliados con PPT</t>
  </si>
  <si>
    <t>a+b+c+d
Total Afiliados</t>
  </si>
  <si>
    <t xml:space="preserve"> Total MAGDALENA MEDIO</t>
  </si>
  <si>
    <t>Total general</t>
  </si>
  <si>
    <t>CARACOLI</t>
  </si>
  <si>
    <t>MACEO</t>
  </si>
  <si>
    <t>PUERTO BERRIO</t>
  </si>
  <si>
    <t>PUERTO NARE</t>
  </si>
  <si>
    <t>PUERTO TRIUNFO</t>
  </si>
  <si>
    <t>YONDO</t>
  </si>
  <si>
    <t xml:space="preserve"> Total BAJO CAUCA</t>
  </si>
  <si>
    <t>CACERES</t>
  </si>
  <si>
    <t>CAUCASIA</t>
  </si>
  <si>
    <t>EL BAGRE</t>
  </si>
  <si>
    <t>NECHI</t>
  </si>
  <si>
    <t>TARAZA</t>
  </si>
  <si>
    <t>ZARAGOZA</t>
  </si>
  <si>
    <t xml:space="preserve"> Total URABA</t>
  </si>
  <si>
    <t>APARTADO</t>
  </si>
  <si>
    <t>ARBOLETES</t>
  </si>
  <si>
    <t>CAREPA</t>
  </si>
  <si>
    <t>CHIGORODO</t>
  </si>
  <si>
    <t>MURINDO</t>
  </si>
  <si>
    <t>MUTATA</t>
  </si>
  <si>
    <t>NECOCLI</t>
  </si>
  <si>
    <t>SAN JUAN DE URABA</t>
  </si>
  <si>
    <t>SAN PEDRO DE URABA</t>
  </si>
  <si>
    <t>TURBO</t>
  </si>
  <si>
    <t>VIGIA DEL FUERTE</t>
  </si>
  <si>
    <t xml:space="preserve">  Total  NORDESTE</t>
  </si>
  <si>
    <t>AMALFI</t>
  </si>
  <si>
    <t>ANORI</t>
  </si>
  <si>
    <t>CISNEROS</t>
  </si>
  <si>
    <t>REMEDIOS</t>
  </si>
  <si>
    <t>SAN ROQUE</t>
  </si>
  <si>
    <t>SANTO DOMINGO</t>
  </si>
  <si>
    <t>SEGOVIA</t>
  </si>
  <si>
    <t>VEGACHI</t>
  </si>
  <si>
    <t>YALI</t>
  </si>
  <si>
    <t>YOLOMBO</t>
  </si>
  <si>
    <t xml:space="preserve">  Total  OCCIDENTE</t>
  </si>
  <si>
    <t>ABRIAQUI</t>
  </si>
  <si>
    <t>SANTAFE DE ANTIOQUIA</t>
  </si>
  <si>
    <t>ANZA</t>
  </si>
  <si>
    <t>ARMENIA</t>
  </si>
  <si>
    <t>BURITICA</t>
  </si>
  <si>
    <t>CAICEDO</t>
  </si>
  <si>
    <t>CAÑASGORDAS</t>
  </si>
  <si>
    <t>DABEIBA</t>
  </si>
  <si>
    <t>EBEJICO</t>
  </si>
  <si>
    <t>FRONTINO</t>
  </si>
  <si>
    <t>GIRALDO</t>
  </si>
  <si>
    <t>HELICONIA</t>
  </si>
  <si>
    <t>LIBORINA</t>
  </si>
  <si>
    <t>OLAYA</t>
  </si>
  <si>
    <t>PEQUE</t>
  </si>
  <si>
    <t>SABANALARGA</t>
  </si>
  <si>
    <t>SAN JERONIMO</t>
  </si>
  <si>
    <t>SOPETRAN</t>
  </si>
  <si>
    <t>URAMITA</t>
  </si>
  <si>
    <t xml:space="preserve">  Total  NORTE</t>
  </si>
  <si>
    <t>ANGOSTURA</t>
  </si>
  <si>
    <t>BELMIRA</t>
  </si>
  <si>
    <t>BRICEÑO</t>
  </si>
  <si>
    <t>CAMPAMENTO</t>
  </si>
  <si>
    <t>CAROLINA</t>
  </si>
  <si>
    <t>DON MATIAS</t>
  </si>
  <si>
    <t>ENTRERRIOS</t>
  </si>
  <si>
    <t xml:space="preserve">GOMEZ PLATA </t>
  </si>
  <si>
    <t>GUADALUPE</t>
  </si>
  <si>
    <t>ITUANGO</t>
  </si>
  <si>
    <t>SAN ANDRES DE CUERQUIA</t>
  </si>
  <si>
    <t>SAN JOSE DE LA MONTAÑA</t>
  </si>
  <si>
    <t>SAN PEDRO DE LOS MILAGROS</t>
  </si>
  <si>
    <t>SANTA ROSA DE OSOS</t>
  </si>
  <si>
    <t>TOLEDO</t>
  </si>
  <si>
    <t>VALDIVIA</t>
  </si>
  <si>
    <t>YARUMAL</t>
  </si>
  <si>
    <t xml:space="preserve">  Total  ORIENTE</t>
  </si>
  <si>
    <t>ABEJORRAL</t>
  </si>
  <si>
    <t>ALEJANDRIA</t>
  </si>
  <si>
    <t>ARGELIA</t>
  </si>
  <si>
    <t>EL CARMEN DE VIBORAL</t>
  </si>
  <si>
    <t>COCORNA</t>
  </si>
  <si>
    <t>CONCEPCION</t>
  </si>
  <si>
    <t>GRANADA</t>
  </si>
  <si>
    <t>GUARNE</t>
  </si>
  <si>
    <t>GUATAPE</t>
  </si>
  <si>
    <t>LA CEJA</t>
  </si>
  <si>
    <t>LA UNION</t>
  </si>
  <si>
    <t>MARINILLA</t>
  </si>
  <si>
    <t>NARIÑO</t>
  </si>
  <si>
    <t>EL PEÑOL</t>
  </si>
  <si>
    <t>EL RETIRO</t>
  </si>
  <si>
    <t>RIONEGRO</t>
  </si>
  <si>
    <t>SAN CARLOS</t>
  </si>
  <si>
    <t>SAN FRANCISCO</t>
  </si>
  <si>
    <t>SAN LUIS</t>
  </si>
  <si>
    <t>SAN RAFAEL</t>
  </si>
  <si>
    <t>SAN VICENTE</t>
  </si>
  <si>
    <t>EL SANTUARIO</t>
  </si>
  <si>
    <t>SONSON</t>
  </si>
  <si>
    <t xml:space="preserve">   Total SUROESTE</t>
  </si>
  <si>
    <t>AMAGA</t>
  </si>
  <si>
    <t>ANDES</t>
  </si>
  <si>
    <t>ANGELOPOLIS</t>
  </si>
  <si>
    <t>BETANIA</t>
  </si>
  <si>
    <t>BETULIA</t>
  </si>
  <si>
    <t>CIUDAD BOLIVAR</t>
  </si>
  <si>
    <t>CARAMANTA</t>
  </si>
  <si>
    <t>CONCORDIA</t>
  </si>
  <si>
    <t>FREDONIA</t>
  </si>
  <si>
    <t>HISPANIA</t>
  </si>
  <si>
    <t>JARDIN</t>
  </si>
  <si>
    <t>JERICO</t>
  </si>
  <si>
    <t>LA PINTADA</t>
  </si>
  <si>
    <t>MONTEBELLO</t>
  </si>
  <si>
    <t>PUEBLORRICO</t>
  </si>
  <si>
    <t>SALGAR</t>
  </si>
  <si>
    <t>SANTA BARBARA</t>
  </si>
  <si>
    <t>TAMESIS</t>
  </si>
  <si>
    <t>TARSO</t>
  </si>
  <si>
    <t>TITIRIBI</t>
  </si>
  <si>
    <t>URRAO</t>
  </si>
  <si>
    <t>VALPARAISO</t>
  </si>
  <si>
    <t>VENECIA</t>
  </si>
  <si>
    <t xml:space="preserve">   Total  VALLE ABURRA </t>
  </si>
  <si>
    <t>MEDELLIN</t>
  </si>
  <si>
    <t>BARBOSA</t>
  </si>
  <si>
    <t>BELLO</t>
  </si>
  <si>
    <t>CALDAS</t>
  </si>
  <si>
    <t>COPACABANA</t>
  </si>
  <si>
    <t>ENVIGADO</t>
  </si>
  <si>
    <t>GIRARDOTA</t>
  </si>
  <si>
    <t>ITAGÜI</t>
  </si>
  <si>
    <t>LA ESTRELLA</t>
  </si>
  <si>
    <t>SABANETA</t>
  </si>
  <si>
    <t>Fuentes:</t>
  </si>
  <si>
    <t>RC</t>
  </si>
  <si>
    <t>RS</t>
  </si>
  <si>
    <t>EPS037</t>
  </si>
  <si>
    <t>1</t>
  </si>
  <si>
    <t>EPS005</t>
  </si>
  <si>
    <t>PE</t>
  </si>
  <si>
    <t>ESSC24</t>
  </si>
  <si>
    <t>EAS016</t>
  </si>
  <si>
    <t>EPS002</t>
  </si>
  <si>
    <t>EPS008</t>
  </si>
  <si>
    <t>EPS010</t>
  </si>
  <si>
    <t>EPS040</t>
  </si>
  <si>
    <t>EPS041</t>
  </si>
  <si>
    <t>EPS042</t>
  </si>
  <si>
    <t>CCFC33</t>
  </si>
  <si>
    <t>EPSS10</t>
  </si>
  <si>
    <t>EPSS41</t>
  </si>
  <si>
    <t>EPSS02</t>
  </si>
  <si>
    <t>EPSS05</t>
  </si>
  <si>
    <t>EPSS08</t>
  </si>
  <si>
    <t>EPSS42</t>
  </si>
  <si>
    <t>ESS024</t>
  </si>
  <si>
    <t>EPSS37</t>
  </si>
  <si>
    <t>EPSS40</t>
  </si>
  <si>
    <t>EPSI03</t>
  </si>
  <si>
    <t xml:space="preserve">POBLACIÓN MIGRANTE VENEZOLANA  IDENTIFICADA CON POR PROTECCIÓN TEMPORAL Y PERMISO ESPECIAL DE PERMANENCIA AFILIADA AL SGSSS EN EL DEPARTAMENTO DE ANTIOQUIA, POR SUBREGIÓN, MUNICIPIO Y RÉGIMEN. </t>
  </si>
  <si>
    <t>Regimen Subsidiado con PEP*</t>
  </si>
  <si>
    <t>Regimen Subsidiado con PPT*</t>
  </si>
  <si>
    <t>total  migrantes  Venezolanos afiliados  al regimen subsidiado*</t>
  </si>
  <si>
    <t>%  de afiliación  RS con PPT</t>
  </si>
  <si>
    <t>Regimen Contributivo  con PEP</t>
  </si>
  <si>
    <t>Regimen Contributivo  con PPT</t>
  </si>
  <si>
    <t>Total migrantes venzolanos  afiliados al regimen contributivo</t>
  </si>
  <si>
    <t>%  de afiliación RC con PPT</t>
  </si>
  <si>
    <t>Cobertura  de Afiliación con PPT</t>
  </si>
  <si>
    <t xml:space="preserve">Total Afiliados  PEP </t>
  </si>
  <si>
    <t>Total Afiliados PPT</t>
  </si>
  <si>
    <t>Total Afiliados</t>
  </si>
  <si>
    <t xml:space="preserve"> Total Población  Migrante Venezolana  que han solicitado  PPT(3)*</t>
  </si>
  <si>
    <t>TOTAL DEPARTAMENTO</t>
  </si>
  <si>
    <t>TOTAL MAGDALENA MEDIO</t>
  </si>
  <si>
    <t>TOTAL BAJO CAUCA</t>
  </si>
  <si>
    <t>TOTAL URABA</t>
  </si>
  <si>
    <t>TOTAL  NORDESTE</t>
  </si>
  <si>
    <t>SANTA FE DE ANTIOQUIA</t>
  </si>
  <si>
    <t>DONMATIAS</t>
  </si>
  <si>
    <t>GOMEZ PLATA</t>
  </si>
  <si>
    <t>PEÑOL</t>
  </si>
  <si>
    <t>RETIRO</t>
  </si>
  <si>
    <t>SAN VICENTE FERRER</t>
  </si>
  <si>
    <t xml:space="preserve">Diligenció  y ajustó Plantilla :  </t>
  </si>
  <si>
    <t>mes</t>
  </si>
  <si>
    <t>Nro de Afiliados al SGSSS con PEP</t>
  </si>
  <si>
    <t>Nro de Afiliados al SGSSS PPT</t>
  </si>
  <si>
    <t>Total Afiliados al SGSSS</t>
  </si>
  <si>
    <t xml:space="preserve">Periodo </t>
  </si>
  <si>
    <t xml:space="preserve">Nro de Migrantes con PPT reportados por Minsalud </t>
  </si>
  <si>
    <t>Nro de Afiliados al SGSSS con PPT</t>
  </si>
  <si>
    <t>% Cobertura</t>
  </si>
  <si>
    <t>Total afiliados por EPS al Régimen Subsidiado</t>
  </si>
  <si>
    <t>Código Ministerio</t>
  </si>
  <si>
    <t>NOMBRE EPS-S</t>
  </si>
  <si>
    <t>PPT</t>
  </si>
  <si>
    <t>NRO. AFILIADOS</t>
  </si>
  <si>
    <t>% afiliados</t>
  </si>
  <si>
    <t>Savia Salud</t>
  </si>
  <si>
    <t>Coosalud</t>
  </si>
  <si>
    <t>SURA.</t>
  </si>
  <si>
    <t>La Nueva EPS</t>
  </si>
  <si>
    <t xml:space="preserve">Salud Total </t>
  </si>
  <si>
    <t>AIC</t>
  </si>
  <si>
    <t>Sanitas S.A.</t>
  </si>
  <si>
    <t>Compensar EPS</t>
  </si>
  <si>
    <t>CCF050</t>
  </si>
  <si>
    <t>Comfaoriente</t>
  </si>
  <si>
    <t>EPSS18</t>
  </si>
  <si>
    <t xml:space="preserve">Servicio Occidental </t>
  </si>
  <si>
    <t>CCF102</t>
  </si>
  <si>
    <t>Comfachocó</t>
  </si>
  <si>
    <t>ESS207</t>
  </si>
  <si>
    <t>Mutual SER</t>
  </si>
  <si>
    <t>CCF055</t>
  </si>
  <si>
    <t>Cajacopi</t>
  </si>
  <si>
    <t>CCF033</t>
  </si>
  <si>
    <t>Confasucre</t>
  </si>
  <si>
    <t>EPSS34</t>
  </si>
  <si>
    <t>Capital Salud EPS</t>
  </si>
  <si>
    <t>ESS118</t>
  </si>
  <si>
    <t>Emssanar SAS</t>
  </si>
  <si>
    <t>EPSI05</t>
  </si>
  <si>
    <t>MALLAMAS EPSI</t>
  </si>
  <si>
    <t>Total Afiliado Régimen Subsidiado</t>
  </si>
  <si>
    <t>Total Afiliados por EPS Régimen Contributivo</t>
  </si>
  <si>
    <t>EPM</t>
  </si>
  <si>
    <t>EPSIC3</t>
  </si>
  <si>
    <t>EPS018</t>
  </si>
  <si>
    <t>Familiar de Colombia</t>
  </si>
  <si>
    <t>CCFC55</t>
  </si>
  <si>
    <t>ESSC07</t>
  </si>
  <si>
    <t>Mutual Ser</t>
  </si>
  <si>
    <t>EPS017</t>
  </si>
  <si>
    <t xml:space="preserve">Famisanar </t>
  </si>
  <si>
    <t>EPSIC5</t>
  </si>
  <si>
    <t xml:space="preserve">Mallamas EPSI </t>
  </si>
  <si>
    <t>Total Afiliado Régimen Contributivo</t>
  </si>
  <si>
    <t>TOTAL AFILIADOS</t>
  </si>
  <si>
    <t>TOTAL POR TIPO DOC</t>
  </si>
  <si>
    <t>%</t>
  </si>
  <si>
    <t>EPS</t>
  </si>
  <si>
    <t>% De participación</t>
  </si>
  <si>
    <t>Régimen Subsidiado y Contributivo ADRES</t>
  </si>
  <si>
    <t>Actualizó plantilla</t>
  </si>
  <si>
    <t xml:space="preserve">POBLACIÓN MIGRANTE VENEZOLANA  IDENTIFICADA CON POR PROTECCIÓN TEMPORAL Y PERMISO ESPECIAL DE PERMANENCIA AFILIADA AL SGSSS EN EL DEPARTAMENTO DE ANTIOQUIA, POR SUBREGIÓN, MUNICIPIO Y RÉGIMEN. 
</t>
  </si>
  <si>
    <t>FECHA DE CORTE:</t>
  </si>
  <si>
    <t>AFILIADOS REGIMEN SUBSIDIADO</t>
  </si>
  <si>
    <t>TOTAL
Régimen Subsidiado</t>
  </si>
  <si>
    <t>SUBREGIÓN</t>
  </si>
  <si>
    <t>COD-MPIO</t>
  </si>
  <si>
    <t>SaviaSalud</t>
  </si>
  <si>
    <t>Ecoopsos</t>
  </si>
  <si>
    <t>La nuevaEPS
Subsidiada</t>
  </si>
  <si>
    <t>COOSALUD
Subsidiada</t>
  </si>
  <si>
    <t>SURA.
Subsidiada</t>
  </si>
  <si>
    <t>NuevaEPS</t>
  </si>
  <si>
    <t>Salud Total
Subsidiado</t>
  </si>
  <si>
    <t>Sanitas S.A.
Subsidiado</t>
  </si>
  <si>
    <t>MUTUAL SER EPS -CM</t>
  </si>
  <si>
    <t>CAJACOPI</t>
  </si>
  <si>
    <t>ESS091</t>
  </si>
  <si>
    <t>Participacion de EPS en  municipios</t>
  </si>
  <si>
    <t>Total  Afiliados  en Antioquia</t>
  </si>
  <si>
    <t>Total Magdalena Medio</t>
  </si>
  <si>
    <t>Magdalena Medio</t>
  </si>
  <si>
    <t>Total  Bajo Cauca</t>
  </si>
  <si>
    <t>Bajo Cauca</t>
  </si>
  <si>
    <t>Total Uraba</t>
  </si>
  <si>
    <t>Urabá</t>
  </si>
  <si>
    <t>Total Nordeste</t>
  </si>
  <si>
    <t>Nordeste</t>
  </si>
  <si>
    <t>Total Occidente</t>
  </si>
  <si>
    <t>Occidente</t>
  </si>
  <si>
    <t>Total Norte</t>
  </si>
  <si>
    <t>Norte</t>
  </si>
  <si>
    <t>Total Oriente</t>
  </si>
  <si>
    <t>Oriente</t>
  </si>
  <si>
    <t>Total Suroeste</t>
  </si>
  <si>
    <t>Suroeste</t>
  </si>
  <si>
    <t>Total Valle de Aburra</t>
  </si>
  <si>
    <t>Valle de aburrá</t>
  </si>
  <si>
    <t>AFILIADOS  REGIMEN CONTRIBUTIVO</t>
  </si>
  <si>
    <t>TOTAL
Régimen Contributivo</t>
  </si>
  <si>
    <t>NUEVA EPS S.A.  Habilitada para RS</t>
  </si>
  <si>
    <t>Coosalud regimen contributivo</t>
  </si>
  <si>
    <t>Compensar</t>
  </si>
  <si>
    <t>TOTAL</t>
  </si>
  <si>
    <t>GRUPOS DE EDAD (EN AÑOS)</t>
  </si>
  <si>
    <t>Año</t>
  </si>
  <si>
    <t xml:space="preserve">Diligenció  y actualizó plantilla :  </t>
  </si>
  <si>
    <t>Jaime A. Jiménez Lotero</t>
  </si>
  <si>
    <t>Jaime A. Jiménez L.</t>
  </si>
  <si>
    <t xml:space="preserve">Diligenció  y actualizó Plantilla :  </t>
  </si>
  <si>
    <t>La Nueva EPS - CM</t>
  </si>
  <si>
    <t>SURA</t>
  </si>
  <si>
    <t xml:space="preserve">Diligenció  y actualizó la Plantilla :  </t>
  </si>
  <si>
    <t xml:space="preserve">  VALLE DE ABURRA </t>
  </si>
  <si>
    <t>Migrantes de venenezuela que recibieron PPT Antioquia (1)</t>
  </si>
  <si>
    <t xml:space="preserve">Diligenció y actualizó la plantilla :  </t>
  </si>
  <si>
    <t>Encuestados en Sisben Antioquia con PEP + PPT</t>
  </si>
  <si>
    <t>grupo_edad</t>
  </si>
  <si>
    <t>Primera Infancia</t>
  </si>
  <si>
    <t>Infancia</t>
  </si>
  <si>
    <t>Adolescencia</t>
  </si>
  <si>
    <t>Juventud</t>
  </si>
  <si>
    <t>Adultez</t>
  </si>
  <si>
    <t>Vejez</t>
  </si>
  <si>
    <t>Menor 1 año</t>
  </si>
  <si>
    <t>1-4 años</t>
  </si>
  <si>
    <t>5-14 años</t>
  </si>
  <si>
    <t>15-18 años</t>
  </si>
  <si>
    <t>19-44 años</t>
  </si>
  <si>
    <t>45-49 años</t>
  </si>
  <si>
    <t>50-54 años</t>
  </si>
  <si>
    <t>55-59 años</t>
  </si>
  <si>
    <t>60-64 años</t>
  </si>
  <si>
    <t>65-69 años</t>
  </si>
  <si>
    <t>70-74 años</t>
  </si>
  <si>
    <t>75-79 años</t>
  </si>
  <si>
    <t>80 años y más</t>
  </si>
  <si>
    <t>CICLO DE VIDA</t>
  </si>
  <si>
    <t>HOMBRE</t>
  </si>
  <si>
    <t>MUJER</t>
  </si>
  <si>
    <t>EPS048</t>
  </si>
  <si>
    <t>AFILIADOS AL SGSSS ENERO 2024</t>
  </si>
  <si>
    <t>ENERO  2024</t>
  </si>
  <si>
    <t>Total Afiliados por Tipo de Documento</t>
  </si>
  <si>
    <t>COD MPIO</t>
  </si>
  <si>
    <t>SUBREGIONES Y MUNICIPIOS</t>
  </si>
  <si>
    <t>TOTAL PERSONAS AFILIADAS</t>
  </si>
  <si>
    <t>Adolescente</t>
  </si>
  <si>
    <t>Adulto</t>
  </si>
  <si>
    <t>TOTAL DEPTO.</t>
  </si>
  <si>
    <t>MAGDALENA MEDIO</t>
  </si>
  <si>
    <t>Caracolí</t>
  </si>
  <si>
    <t>Maceo</t>
  </si>
  <si>
    <t>Puerto Berrío</t>
  </si>
  <si>
    <t>Puerto Nare</t>
  </si>
  <si>
    <t>Puerto Triunfo</t>
  </si>
  <si>
    <t>Yondó</t>
  </si>
  <si>
    <t>BAJO CAUCA</t>
  </si>
  <si>
    <t>Cáceres</t>
  </si>
  <si>
    <t>Caucasia</t>
  </si>
  <si>
    <t>El Bagre</t>
  </si>
  <si>
    <t>Nechí</t>
  </si>
  <si>
    <t>Tarazá</t>
  </si>
  <si>
    <t>Zaragoza</t>
  </si>
  <si>
    <t>URABÁ</t>
  </si>
  <si>
    <t>Apartadó</t>
  </si>
  <si>
    <t>Arboletes</t>
  </si>
  <si>
    <t>Carepa</t>
  </si>
  <si>
    <t>Chigorodó</t>
  </si>
  <si>
    <t>Murindó</t>
  </si>
  <si>
    <t>Mutatá</t>
  </si>
  <si>
    <t>Necoclí</t>
  </si>
  <si>
    <t>San Juan de Urabá</t>
  </si>
  <si>
    <t>San Pedro de Urabá</t>
  </si>
  <si>
    <t>Turbo</t>
  </si>
  <si>
    <t>Vigia del Fuerte</t>
  </si>
  <si>
    <t>NORDESTE</t>
  </si>
  <si>
    <t>Amalfi</t>
  </si>
  <si>
    <t>Anorí</t>
  </si>
  <si>
    <t>Cisneros</t>
  </si>
  <si>
    <t>Remedios</t>
  </si>
  <si>
    <t>San Roque</t>
  </si>
  <si>
    <t>Santo Domingo</t>
  </si>
  <si>
    <t>Segovia</t>
  </si>
  <si>
    <t>Vegachí</t>
  </si>
  <si>
    <t>Yalí</t>
  </si>
  <si>
    <t>Yolombó</t>
  </si>
  <si>
    <t>OCCIDENTE</t>
  </si>
  <si>
    <t>Abriaquí</t>
  </si>
  <si>
    <t>Santa Fe de Antioquia</t>
  </si>
  <si>
    <t>Anzá</t>
  </si>
  <si>
    <t>Armenia</t>
  </si>
  <si>
    <t>Buriticá</t>
  </si>
  <si>
    <t>Caicedo</t>
  </si>
  <si>
    <t>Cañasgordas</t>
  </si>
  <si>
    <t>Dabeiba</t>
  </si>
  <si>
    <t>Ebéjico</t>
  </si>
  <si>
    <t>Frontino</t>
  </si>
  <si>
    <t>Giraldo</t>
  </si>
  <si>
    <t>Heliconia</t>
  </si>
  <si>
    <t>Liborina</t>
  </si>
  <si>
    <t>Olaya</t>
  </si>
  <si>
    <t>Peque</t>
  </si>
  <si>
    <t>Sabanalarga</t>
  </si>
  <si>
    <t>San Jerónimo</t>
  </si>
  <si>
    <t>Sopetrán</t>
  </si>
  <si>
    <t>Uramita</t>
  </si>
  <si>
    <t>NORTE</t>
  </si>
  <si>
    <t>Angostura</t>
  </si>
  <si>
    <t>Belmira</t>
  </si>
  <si>
    <t xml:space="preserve">Briceño </t>
  </si>
  <si>
    <t>Campamento</t>
  </si>
  <si>
    <t>Carolina del Príncipe</t>
  </si>
  <si>
    <t>Donmatías</t>
  </si>
  <si>
    <t>Entrerríos</t>
  </si>
  <si>
    <t>Gómez Plata</t>
  </si>
  <si>
    <t>Guadalupe</t>
  </si>
  <si>
    <t>Ituango</t>
  </si>
  <si>
    <t>San Andrés de C.</t>
  </si>
  <si>
    <t>San José de la M.</t>
  </si>
  <si>
    <t>San Pedro de los M.</t>
  </si>
  <si>
    <t>Santa Rosa de Osos</t>
  </si>
  <si>
    <t>Toledo</t>
  </si>
  <si>
    <t>Valdivia</t>
  </si>
  <si>
    <t>Yarumal</t>
  </si>
  <si>
    <t>ORIENTE</t>
  </si>
  <si>
    <t>Abejorral</t>
  </si>
  <si>
    <t>Alejandría</t>
  </si>
  <si>
    <t xml:space="preserve">Argelia </t>
  </si>
  <si>
    <t>El Carmen de Viboral</t>
  </si>
  <si>
    <t>Cocorná</t>
  </si>
  <si>
    <t>Concepción</t>
  </si>
  <si>
    <t xml:space="preserve">Granada </t>
  </si>
  <si>
    <t>Guarne</t>
  </si>
  <si>
    <t>Guatapé</t>
  </si>
  <si>
    <t>La Ceja del Tambo</t>
  </si>
  <si>
    <t xml:space="preserve">La Unión </t>
  </si>
  <si>
    <t>Marinilla</t>
  </si>
  <si>
    <t>Nariño</t>
  </si>
  <si>
    <t>El Peñol</t>
  </si>
  <si>
    <t>El Retiro</t>
  </si>
  <si>
    <t xml:space="preserve">Rionegro </t>
  </si>
  <si>
    <t xml:space="preserve">San Carlos </t>
  </si>
  <si>
    <t>San Francisco</t>
  </si>
  <si>
    <t xml:space="preserve">San Luis </t>
  </si>
  <si>
    <t>San Rafael</t>
  </si>
  <si>
    <t>San Vicente</t>
  </si>
  <si>
    <t>El Santuario</t>
  </si>
  <si>
    <t>Sonsón</t>
  </si>
  <si>
    <t>SUROESTE</t>
  </si>
  <si>
    <t>Amagá</t>
  </si>
  <si>
    <t>Andes</t>
  </si>
  <si>
    <t>Angelópolis</t>
  </si>
  <si>
    <t>Betania</t>
  </si>
  <si>
    <t>Betulia</t>
  </si>
  <si>
    <t>Ciudad Bolivar</t>
  </si>
  <si>
    <t>Caramanta</t>
  </si>
  <si>
    <t>Concordia</t>
  </si>
  <si>
    <t>Fredonia</t>
  </si>
  <si>
    <t>Hispania</t>
  </si>
  <si>
    <t>Jardín</t>
  </si>
  <si>
    <t>Jericó</t>
  </si>
  <si>
    <t>La Pintada</t>
  </si>
  <si>
    <t>Montebello</t>
  </si>
  <si>
    <t>Pueblorrico</t>
  </si>
  <si>
    <t>Salgar</t>
  </si>
  <si>
    <t xml:space="preserve">Santa Bárbara </t>
  </si>
  <si>
    <t>Támesis</t>
  </si>
  <si>
    <t>Tarso</t>
  </si>
  <si>
    <t>Titiribí</t>
  </si>
  <si>
    <t>Urrao</t>
  </si>
  <si>
    <t>Valparaíso</t>
  </si>
  <si>
    <t>Venecia</t>
  </si>
  <si>
    <t>VALLE DE ABURRÁ</t>
  </si>
  <si>
    <t>Medellín</t>
  </si>
  <si>
    <t>Barbosa</t>
  </si>
  <si>
    <t>Bello</t>
  </si>
  <si>
    <t xml:space="preserve">Caldas </t>
  </si>
  <si>
    <t>Copacabana</t>
  </si>
  <si>
    <t>Envigado</t>
  </si>
  <si>
    <t>Girardota</t>
  </si>
  <si>
    <t>Itaguí</t>
  </si>
  <si>
    <t>La Estrella</t>
  </si>
  <si>
    <t>Sabaneta</t>
  </si>
  <si>
    <t>Elaborado por:</t>
  </si>
  <si>
    <t>Diana Milena Lopez</t>
  </si>
  <si>
    <t xml:space="preserve">Diligenció  y actualizó Plantilla:  </t>
  </si>
  <si>
    <t>Elaborado  por:</t>
  </si>
  <si>
    <t>POBLACIÓN AFILIADA AL RÉGIMEN CONTRIBUTIVO* POR GRUPOS DE EDAD Y MUNICIPIOS.
ANTIOQUIA 
Población Afiliada al Régimen Contributivo BDUA</t>
  </si>
  <si>
    <t>&lt; de 1</t>
  </si>
  <si>
    <t xml:space="preserve"> 1 - 4</t>
  </si>
  <si>
    <t xml:space="preserve"> 5 - 14</t>
  </si>
  <si>
    <t>15 - 44</t>
  </si>
  <si>
    <t>45 - 59</t>
  </si>
  <si>
    <t>60 - 79</t>
  </si>
  <si>
    <t>80 y más</t>
  </si>
  <si>
    <t xml:space="preserve">Régimen Subsidiado y Contributivo: ADRES </t>
  </si>
  <si>
    <t>POBLACIÓN AFILIADA AL RÉGIMEN SUBSIDIADO* POR GRUPOS DE EDAD Y MUNICIPIOS.
ANTIOQUIA 
Población Afiliada al Régimen Contributivo BDUA</t>
  </si>
  <si>
    <t>GRUPOS POR CURSO DE VIDA</t>
  </si>
  <si>
    <r>
      <t xml:space="preserve">POBLACIÓN MIGRANTE VENEZOLANA  AFILIADA AL RÉGIMEN  SUBSIDIADO* POR CURSO DE VIDA, SUBREGIÓN Y MUNICIPIO EN EL DEPARTAMENTO DE ANTIOQUIA 
</t>
    </r>
    <r>
      <rPr>
        <b/>
        <sz val="9"/>
        <rFont val="Arial Narrow"/>
        <family val="2"/>
      </rPr>
      <t>* Población Afiliada al Régimen Subsidiado según BDUA</t>
    </r>
  </si>
  <si>
    <r>
      <t xml:space="preserve">POBLACIÓN MIGRANTE VENEZOLANA  AFILIADA AL RÉGIMEN  CONTRIBUTIVO* POR CURSO DE VIDA, SUBREGIÓN Y MUNICIPIO EN EL DEPARTAMENTO DE ANTIOQUIA 
</t>
    </r>
    <r>
      <rPr>
        <b/>
        <sz val="9"/>
        <rFont val="Arial Narrow"/>
        <family val="2"/>
      </rPr>
      <t>* Población Afiliada al Régimen Contributivo según BDUA</t>
    </r>
  </si>
  <si>
    <t>AFILIADOS AL SGSSS FEBRERO 2024</t>
  </si>
  <si>
    <t>FEBRERO  2024</t>
  </si>
  <si>
    <t>Diana Milena López V.</t>
  </si>
  <si>
    <t>BD Régimen Contributivo: ADRES</t>
  </si>
  <si>
    <t>BD Régimen Subsidiado: ADRES</t>
  </si>
  <si>
    <t>Corte a:</t>
  </si>
  <si>
    <t xml:space="preserve">Diligenció y actualizó la Plantilla :  </t>
  </si>
  <si>
    <t>TOTAL AFILIADOS POR GENERO</t>
  </si>
  <si>
    <t>FEMENINO</t>
  </si>
  <si>
    <t>MASCULINO</t>
  </si>
  <si>
    <t>TOTAL GENERAL</t>
  </si>
  <si>
    <t xml:space="preserve"> Encuestados en sisben Antioquia con PEP</t>
  </si>
  <si>
    <t>Encuestados en sisben Antioquia con PPT</t>
  </si>
  <si>
    <t xml:space="preserve"> Encuestados en sisben Antioquia con PEP + PPT</t>
  </si>
  <si>
    <t>Total, PPT reportados por Ministerio de Salud como potenciales a la Afiliación (Dato Reportado por Ministerio de Salud con corte a 31 de mayo del 2023)</t>
  </si>
  <si>
    <t>Total afiliados al SGSSS al 29/02/2024</t>
  </si>
  <si>
    <t>ENCUESTADOS EN SISBEN CON PEP + PPT 30/11/2023</t>
  </si>
  <si>
    <t>ENCUESTADOS EN SISBEN CON PPT  30/11/2023</t>
  </si>
  <si>
    <t>ENCUESTADOS EN SISBEN CON PEP  30/11/2023</t>
  </si>
  <si>
    <t>Afiliados al SGSSS  con PEP  al 29/02/2024</t>
  </si>
  <si>
    <t>* Se excluyen los usuarios con estado suspendidos en MS para el cálculo estadístico (febrero 2024).</t>
  </si>
  <si>
    <t>MARZO 2024</t>
  </si>
  <si>
    <t>(1) MINISTERIO DE SALUD  PPT ENTREGADOS POR MIGRACION COLOMBIA 31/10/2022
(2) MINISTERIO DE SALUD  PPT ENTREGADOS POR MIGRACION COLOMBIA 31/01/2023
(3) MINISTERIO DE SALUD  PPT ENTREGADOS POR MIGRACION COLOMBIA 31/05/2023
(2) AFILIADOS BDUA MS Y MC 2024 * Se excluyen los usuarios con estado suspendidos en para el cálculo estadístico corte 31/03/2024</t>
  </si>
  <si>
    <t>Tendencia de la Afiliación al SGSSS de los  Migrantes Venzolanos  con Permiso Por Proteccion Temporal o Permiso Especial de Permanencia. Antioquia  Diciembre 2022 a Marzo 2024</t>
  </si>
  <si>
    <t>MARZO  2024</t>
  </si>
  <si>
    <t>(1)MINISTERIO DE SALUD  PPT ENTREGADOS POR MIGRACION COLOMBIA 31/05/2023
(2) SISBEN 30 de Noviembre de 2023-DNP
(3) LISTADO CENSAL Junio 2023-SSSA
(4) AFILIADOS BDUA 2024 * Se excluyen los usuarios con estado suspendidos CORTE31/03/2024</t>
  </si>
  <si>
    <t xml:space="preserve"> El 87,56%  esta calculado sumando los afiliados por PPT y PEP sobre los PPT entregados por migración Colombia de acuerdo a lo informado por el Ministerio de Salud al 31/05/2023 + los PEP afiliados a la fecha, esto para medir el porcentaje de afiliación de todos los afiliados y mientras que se hace el tránsito de PEP a PPT.</t>
  </si>
  <si>
    <t xml:space="preserve"> El 87,55% de cobertura de afiliación solo por PPT esta calculado con la información entregada por Ministerio de Salud  PPT a 31/05/2023.</t>
  </si>
  <si>
    <t>Afiliados al SGSSS  con PPT  al 31/03/2024</t>
  </si>
  <si>
    <t>Corte a 31/03/2024</t>
  </si>
  <si>
    <t>AFILIADOS   BDUA  ADRES CORTE MARZO 2024</t>
  </si>
  <si>
    <t>DISTRIBUCIÓN POR GRUPOS DE EDAD DE LA POBLACIÓN MIGRANTE VENEZOLANA AFILIADA A SALUD - ANTIOQUIA MARZO 2024</t>
  </si>
  <si>
    <t>Población Migrante Venezolana Afiliada a los Regímenes Contributivo y Subsidiado por Grupos de Edad – Total Antioquia corte marzo 2024</t>
  </si>
  <si>
    <t>Población Migrante Venezolana Afiliada a los Regímenes Contributivo y Subsidiado por Cursos de Vida – Total Antioquia corte marzo 2024</t>
  </si>
  <si>
    <t>(1)MINISTERIO DE SALUD  PPT ENTREGADOS POR MIGRACION COLOMBIA 31/05/2023
(2) SISBEN 30 de noviembre de 2023-DNP
(3) LISTADO CENSAL Junio 2023-SSSA
(4) AFILIADOS BDUA 2024 * Se excluyen los usuarios con estado suspendidos CORTE 31/03/2024</t>
  </si>
  <si>
    <t>DISTRIBUCIÓN POR CICLO DE VIDA DE LA POBLACIÓN MIGRANTE VENEZOLANA AFILIADA A SALUD - ANTIOQUIA MARZO 2024</t>
  </si>
  <si>
    <t>POBLACIÓN MIGRANTE VENEZOLANA  IDENTIFICADA CON POR PROTECCIÓN TEMPORAL Y PERMISO ESPECIAL DE PERMANENCIA AFILIADA AL SGSSS EN EL DEPARTAMENTO DE ANTIOQUIA, POR GÉNERO, SUBREGIÓN, MUNICIPIO. Corte 31/03/2024</t>
  </si>
  <si>
    <t>AFILIADOS BDUA 2024 Subsidiado y Contributivo *Se excluyen los usuarios con estado suspendidos CORTE 31/03/2024</t>
  </si>
  <si>
    <t>AFILIADOS AL SGSSS MARZO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</si>
</sst>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164" formatCode="#,##0.0"/>
    <numFmt numFmtId="165" formatCode="_-* #,##0_-;\-* #,##0_-;_-* &quot;-&quot;??_-;_-@_-"/>
    <numFmt numFmtId="167" formatCode="0;0"/>
    <numFmt numFmtId="168" formatCode="0;000"/>
    <numFmt numFmtId="169" formatCode="0.0%"/>
    <numFmt numFmtId="170" formatCode="0.0"/>
    <numFmt numFmtId="171" formatCode="#.#"/>
  </numFmts>
  <fonts count="64"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10"/>
      <name val="Arial"/>
      <family val="2"/>
    </font>
    <font>
      <b/>
      <sz val="10"/>
      <name val="Arial"/>
      <family val="2"/>
    </font>
    <font>
      <b/>
      <sz val="7"/>
      <name val="Arial"/>
      <family val="2"/>
    </font>
    <font>
      <b/>
      <sz val="8"/>
      <color theme="0"/>
      <name val="Arial"/>
      <family val="2"/>
    </font>
    <font>
      <b/>
      <sz val="8"/>
      <name val="Arial"/>
      <family val="2"/>
    </font>
    <font>
      <b/>
      <sz val="7"/>
      <color theme="0"/>
      <name val="Arial"/>
      <family val="2"/>
    </font>
    <font>
      <b/>
      <sz val="10"/>
      <color theme="0"/>
      <name val="Arial"/>
      <family val="2"/>
    </font>
    <font>
      <sz val="10"/>
      <color theme="0"/>
      <name val="Arial"/>
      <family val="2"/>
    </font>
    <font>
      <sz val="8"/>
      <name val="Verdana"/>
      <family val="2"/>
    </font>
    <font>
      <sz val="8"/>
      <name val="Arial"/>
      <family val="2"/>
    </font>
    <font>
      <sz val="11"/>
      <name val="Calibri"/>
      <family val="2"/>
      <scheme val="minor"/>
    </font>
    <font>
      <sz val="12"/>
      <color theme="0"/>
      <name val="Arial"/>
      <family val="2"/>
    </font>
    <font>
      <b/>
      <sz val="9"/>
      <color theme="0"/>
      <name val="Arial"/>
      <family val="2"/>
    </font>
    <font>
      <b/>
      <sz val="10"/>
      <color theme="0"/>
      <name val="Calibri"/>
      <family val="2"/>
      <scheme val="minor"/>
    </font>
    <font>
      <b/>
      <sz val="11"/>
      <color theme="0"/>
      <name val="Arial"/>
      <family val="2"/>
    </font>
    <font>
      <b/>
      <sz val="9"/>
      <color theme="0"/>
      <name val="Calibri"/>
      <family val="2"/>
      <scheme val="minor"/>
    </font>
    <font>
      <b/>
      <sz val="9"/>
      <name val="Arial"/>
      <family val="2"/>
    </font>
    <font>
      <sz val="9"/>
      <color theme="0"/>
      <name val="Arial"/>
      <family val="2"/>
    </font>
    <font>
      <sz val="10"/>
      <color theme="1"/>
      <name val="Calibri"/>
      <family val="2"/>
      <scheme val="minor"/>
    </font>
    <font>
      <b/>
      <sz val="10"/>
      <color rgb="FF000000"/>
      <name val="Arial"/>
      <family val="2"/>
    </font>
    <font>
      <sz val="10"/>
      <color rgb="FF000000"/>
      <name val="Arial"/>
      <family val="2"/>
    </font>
    <font>
      <sz val="9"/>
      <name val="Arial"/>
      <family val="2"/>
    </font>
    <font>
      <sz val="14"/>
      <color rgb="FF595959"/>
      <name val="Calibri"/>
      <family val="2"/>
      <scheme val="minor"/>
    </font>
    <font>
      <sz val="10"/>
      <color rgb="FF0099CC"/>
      <name val="Arial"/>
      <family val="2"/>
    </font>
    <font>
      <b/>
      <sz val="10"/>
      <color rgb="FF0099CC"/>
      <name val="Arial"/>
      <family val="2"/>
    </font>
    <font>
      <b/>
      <sz val="12"/>
      <color theme="1"/>
      <name val="Calibri"/>
      <family val="2"/>
      <scheme val="minor"/>
    </font>
    <font>
      <b/>
      <sz val="11"/>
      <color theme="1"/>
      <name val="Calibri"/>
      <family val="2"/>
      <scheme val="minor"/>
    </font>
    <font>
      <sz val="11"/>
      <color rgb="FF006100"/>
      <name val="Calibri"/>
      <family val="2"/>
      <scheme val="minor"/>
    </font>
    <font>
      <sz val="11"/>
      <color rgb="FF9C5700"/>
      <name val="Calibri"/>
      <family val="2"/>
      <scheme val="minor"/>
    </font>
    <font>
      <sz val="10"/>
      <color indexed="8"/>
      <name val="Arial"/>
      <family val="2"/>
    </font>
    <font>
      <sz val="11"/>
      <color indexed="8"/>
      <name val="Calibri"/>
      <family val="2"/>
    </font>
    <font>
      <b/>
      <sz val="18"/>
      <color indexed="56"/>
      <name val="Cambria"/>
      <family val="2"/>
    </font>
    <font>
      <b/>
      <sz val="16"/>
      <color indexed="56"/>
      <name val="Cambria"/>
      <family val="2"/>
    </font>
    <font>
      <b/>
      <sz val="11"/>
      <color theme="1"/>
      <name val="Arial"/>
      <family val="2"/>
    </font>
    <font>
      <b/>
      <sz val="11"/>
      <name val="Calibri"/>
      <family val="2"/>
      <scheme val="minor"/>
    </font>
    <font>
      <sz val="11"/>
      <color theme="0"/>
      <name val="Arial"/>
      <family val="2"/>
    </font>
    <font>
      <b/>
      <sz val="11"/>
      <color rgb="FF9C6500"/>
      <name val="Calibri"/>
      <family val="2"/>
      <scheme val="minor"/>
    </font>
    <font>
      <b/>
      <sz val="10"/>
      <color theme="1"/>
      <name val="Arial"/>
      <family val="2"/>
    </font>
    <font>
      <sz val="11"/>
      <color rgb="FF000000"/>
      <name val="Calibri"/>
      <family val="2"/>
      <scheme val="minor"/>
    </font>
    <font>
      <sz val="6"/>
      <color theme="1"/>
      <name val="Calibri"/>
      <family val="2"/>
      <scheme val="minor"/>
    </font>
    <font>
      <sz val="10"/>
      <name val="Calibri"/>
      <family val="2"/>
      <scheme val="minor"/>
    </font>
    <font>
      <b/>
      <sz val="11"/>
      <color indexed="8"/>
      <name val="Calibri"/>
      <family val="2"/>
    </font>
    <font>
      <b/>
      <sz val="14"/>
      <color theme="0"/>
      <name val="Calibri"/>
      <family val="2"/>
      <scheme val="minor"/>
    </font>
    <font>
      <b/>
      <sz val="14"/>
      <name val="Arial"/>
      <family val="2"/>
    </font>
    <font>
      <b/>
      <sz val="16"/>
      <color theme="1"/>
      <name val="Calibri"/>
      <family val="2"/>
      <scheme val="minor"/>
    </font>
    <font>
      <b/>
      <sz val="14"/>
      <name val="Arial Narrow"/>
      <family val="2"/>
    </font>
    <font>
      <b/>
      <sz val="9"/>
      <name val="Arial Narrow"/>
      <family val="2"/>
    </font>
    <font>
      <b/>
      <sz val="10"/>
      <name val="Arial Narrow"/>
      <family val="2"/>
    </font>
    <font>
      <b/>
      <sz val="11"/>
      <color rgb="FF006100"/>
      <name val="Calibri"/>
      <family val="2"/>
      <scheme val="minor"/>
    </font>
    <font>
      <sz val="10"/>
      <color rgb="FF006100"/>
      <name val="Calibri"/>
      <family val="2"/>
      <scheme val="minor"/>
    </font>
    <font>
      <b/>
      <sz val="9"/>
      <color theme="1"/>
      <name val="Arial"/>
      <family val="2"/>
    </font>
    <font>
      <b/>
      <sz val="10"/>
      <color theme="1"/>
      <name val="Calibri"/>
      <family val="2"/>
      <scheme val="minor"/>
    </font>
    <font>
      <b/>
      <sz val="9"/>
      <color indexed="9"/>
      <name val="Arial"/>
      <family val="2"/>
    </font>
    <font>
      <sz val="11"/>
      <color rgb="FF9C6500"/>
      <name val="Calibri"/>
      <family val="2"/>
      <scheme val="minor"/>
    </font>
    <font>
      <b/>
      <sz val="14"/>
      <color indexed="56"/>
      <name val="Cambria"/>
      <family val="2"/>
    </font>
    <font>
      <sz val="10"/>
      <name val="Arial Narrow"/>
      <family val="2"/>
    </font>
    <font>
      <b/>
      <sz val="12"/>
      <color indexed="56"/>
      <name val="Cambria"/>
      <family val="2"/>
    </font>
    <font>
      <b/>
      <sz val="14"/>
      <color indexed="8"/>
      <name val="Calibri"/>
      <family val="2"/>
    </font>
    <font>
      <sz val="14"/>
      <name val="Calibri"/>
      <family val="2"/>
      <scheme val="minor"/>
    </font>
  </fonts>
  <fills count="36">
    <fill>
      <patternFill patternType="none"/>
    </fill>
    <fill>
      <patternFill patternType="gray125"/>
    </fill>
    <fill>
      <patternFill patternType="solid">
        <fgColor rgb="FF008000"/>
        <bgColor indexed="64"/>
      </patternFill>
    </fill>
    <fill>
      <patternFill patternType="solid">
        <fgColor rgb="FF006600"/>
        <bgColor indexed="64"/>
      </patternFill>
    </fill>
    <fill>
      <patternFill patternType="solid">
        <fgColor indexed="9"/>
        <bgColor indexed="64"/>
      </patternFill>
    </fill>
    <fill>
      <patternFill patternType="solid">
        <fgColor theme="0"/>
        <bgColor indexed="64"/>
      </patternFill>
    </fill>
    <fill>
      <patternFill patternType="solid">
        <fgColor rgb="FF00CC00"/>
        <bgColor theme="4" tint="0.79998168889431442"/>
      </patternFill>
    </fill>
    <fill>
      <patternFill patternType="solid">
        <fgColor rgb="FF00CC00"/>
        <bgColor indexed="64"/>
      </patternFill>
    </fill>
    <fill>
      <patternFill patternType="solid">
        <fgColor rgb="FF008000"/>
        <bgColor theme="4" tint="0.79998168889431442"/>
      </patternFill>
    </fill>
    <fill>
      <patternFill patternType="solid">
        <fgColor rgb="FF006600"/>
        <bgColor theme="4" tint="0.79998168889431442"/>
      </patternFill>
    </fill>
    <fill>
      <patternFill patternType="solid">
        <fgColor rgb="FFFFFF00"/>
        <bgColor indexed="64"/>
      </patternFill>
    </fill>
    <fill>
      <patternFill patternType="solid">
        <fgColor theme="0"/>
        <bgColor theme="4" tint="0.79998168889431442"/>
      </patternFill>
    </fill>
    <fill>
      <patternFill patternType="solid">
        <fgColor theme="4" tint="0.79998168889431442"/>
        <bgColor indexed="64"/>
      </patternFill>
    </fill>
    <fill>
      <patternFill patternType="solid">
        <fgColor theme="7" tint="0.59999389629810485"/>
        <bgColor indexed="64"/>
      </patternFill>
    </fill>
    <fill>
      <patternFill patternType="solid">
        <fgColor rgb="FFC6EFCE"/>
      </patternFill>
    </fill>
    <fill>
      <patternFill patternType="solid">
        <fgColor rgb="FFFFEB9C"/>
      </patternFill>
    </fill>
    <fill>
      <patternFill patternType="solid">
        <fgColor indexed="22"/>
        <bgColor indexed="0"/>
      </patternFill>
    </fill>
    <fill>
      <gradientFill degree="90">
        <stop position="0">
          <color rgb="FF66FF33"/>
        </stop>
        <stop position="1">
          <color rgb="FF00CC00"/>
        </stop>
      </gradientFill>
    </fill>
    <fill>
      <gradientFill degree="90">
        <stop position="0">
          <color rgb="FF66FF33"/>
        </stop>
        <stop position="1">
          <color rgb="FF009900"/>
        </stop>
      </gradientFill>
    </fill>
    <fill>
      <patternFill patternType="solid">
        <fgColor rgb="FF009900"/>
        <bgColor auto="1"/>
      </patternFill>
    </fill>
    <fill>
      <patternFill patternType="solid">
        <fgColor theme="8" tint="0.79998168889431442"/>
        <bgColor indexed="64"/>
      </patternFill>
    </fill>
    <fill>
      <patternFill patternType="solid">
        <fgColor rgb="FFFFFFFF"/>
        <bgColor rgb="FF000000"/>
      </patternFill>
    </fill>
    <fill>
      <patternFill patternType="solid">
        <fgColor theme="7"/>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33CC33"/>
        <bgColor indexed="64"/>
      </patternFill>
    </fill>
    <fill>
      <patternFill patternType="solid">
        <fgColor theme="5" tint="0.59999389629810485"/>
        <bgColor indexed="64"/>
      </patternFill>
    </fill>
    <fill>
      <patternFill patternType="solid">
        <fgColor rgb="FF33CCFF"/>
        <bgColor indexed="64"/>
      </patternFill>
    </fill>
    <fill>
      <patternFill patternType="solid">
        <fgColor theme="8" tint="0.59999389629810485"/>
        <bgColor theme="4" tint="0.79998168889431442"/>
      </patternFill>
    </fill>
    <fill>
      <patternFill patternType="solid">
        <fgColor theme="8" tint="0.59999389629810485"/>
        <bgColor indexed="64"/>
      </patternFill>
    </fill>
    <fill>
      <patternFill patternType="solid">
        <fgColor theme="8" tint="0.59999389629810485"/>
        <bgColor indexed="0"/>
      </patternFill>
    </fill>
    <fill>
      <patternFill patternType="solid">
        <fgColor theme="0" tint="-4.9989318521683403E-2"/>
        <bgColor indexed="64"/>
      </patternFill>
    </fill>
    <fill>
      <gradientFill degree="90">
        <stop position="0">
          <color theme="0"/>
        </stop>
        <stop position="1">
          <color theme="4"/>
        </stop>
      </gradientFill>
    </fill>
    <fill>
      <patternFill patternType="solid">
        <fgColor indexed="17"/>
        <bgColor indexed="64"/>
      </patternFill>
    </fill>
    <fill>
      <patternFill patternType="solid">
        <fgColor theme="7" tint="0.79998168889431442"/>
        <bgColor indexed="64"/>
      </patternFill>
    </fill>
    <fill>
      <patternFill patternType="solid">
        <fgColor theme="9" tint="0.79998168889431442"/>
        <bgColor indexed="64"/>
      </patternFill>
    </fill>
  </fills>
  <borders count="64">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theme="4" tint="0.39997558519241921"/>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right/>
      <top style="thin">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22"/>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s>
  <cellStyleXfs count="21">
    <xf numFmtId="0" fontId="0" fillId="0" borderId="0"/>
    <xf numFmtId="0" fontId="5" fillId="0" borderId="0"/>
    <xf numFmtId="0" fontId="14" fillId="0" borderId="0"/>
    <xf numFmtId="0" fontId="5" fillId="0" borderId="0"/>
    <xf numFmtId="0" fontId="1" fillId="0" borderId="0"/>
    <xf numFmtId="9" fontId="5" fillId="0" borderId="0" applyFont="0" applyFill="0" applyBorder="0" applyAlignment="0" applyProtection="0"/>
    <xf numFmtId="0" fontId="32" fillId="14" borderId="0" applyNumberFormat="0" applyBorder="0" applyAlignment="0" applyProtection="0"/>
    <xf numFmtId="0" fontId="33" fillId="15" borderId="0" applyNumberFormat="0" applyBorder="0" applyAlignment="0" applyProtection="0"/>
    <xf numFmtId="0" fontId="36" fillId="0" borderId="0" applyNumberFormat="0" applyFill="0" applyBorder="0" applyAlignment="0" applyProtection="0"/>
    <xf numFmtId="0" fontId="34" fillId="0" borderId="0"/>
    <xf numFmtId="0" fontId="34" fillId="0" borderId="0"/>
    <xf numFmtId="9" fontId="1" fillId="0" borderId="0" applyFont="0" applyFill="0" applyBorder="0" applyAlignment="0" applyProtection="0"/>
    <xf numFmtId="0" fontId="34" fillId="0" borderId="0"/>
    <xf numFmtId="0" fontId="34" fillId="0" borderId="0"/>
    <xf numFmtId="0" fontId="34" fillId="0" borderId="0"/>
    <xf numFmtId="0" fontId="5" fillId="0" borderId="0"/>
    <xf numFmtId="0" fontId="5" fillId="0" borderId="0"/>
    <xf numFmtId="0" fontId="1" fillId="0" borderId="0"/>
    <xf numFmtId="0" fontId="1" fillId="0" borderId="0"/>
    <xf numFmtId="41" fontId="1" fillId="0" borderId="0" applyFont="0" applyFill="0" applyBorder="0" applyAlignment="0" applyProtection="0"/>
    <xf numFmtId="41" fontId="1" fillId="0" borderId="0" applyFont="0" applyFill="0" applyBorder="0" applyAlignment="0" applyProtection="0"/>
  </cellStyleXfs>
  <cellXfs count="563">
    <xf numFmtId="0" fontId="0" fillId="0" borderId="0" xfId="0"/>
    <xf numFmtId="0" fontId="5" fillId="0" borderId="0" xfId="1"/>
    <xf numFmtId="1" fontId="11" fillId="2" borderId="3" xfId="1" applyNumberFormat="1" applyFont="1" applyFill="1" applyBorder="1" applyAlignment="1">
      <alignment vertical="center" wrapText="1" shrinkToFit="1"/>
    </xf>
    <xf numFmtId="1" fontId="11" fillId="3" borderId="4" xfId="1" applyNumberFormat="1" applyFont="1" applyFill="1" applyBorder="1" applyAlignment="1">
      <alignment horizontal="center" vertical="center" wrapText="1" shrinkToFit="1"/>
    </xf>
    <xf numFmtId="3" fontId="11" fillId="3" borderId="3" xfId="1" applyNumberFormat="1" applyFont="1" applyFill="1" applyBorder="1" applyAlignment="1">
      <alignment horizontal="center" vertical="center"/>
    </xf>
    <xf numFmtId="0" fontId="5" fillId="0" borderId="3" xfId="1" applyBorder="1"/>
    <xf numFmtId="1" fontId="5" fillId="0" borderId="4" xfId="1" applyNumberFormat="1" applyBorder="1" applyAlignment="1">
      <alignment wrapText="1" shrinkToFit="1"/>
    </xf>
    <xf numFmtId="0" fontId="5" fillId="0" borderId="4" xfId="1" applyBorder="1"/>
    <xf numFmtId="1" fontId="5" fillId="0" borderId="3" xfId="1" applyNumberFormat="1" applyBorder="1" applyAlignment="1">
      <alignment wrapText="1" shrinkToFit="1"/>
    </xf>
    <xf numFmtId="1" fontId="11" fillId="3" borderId="3" xfId="1" applyNumberFormat="1" applyFont="1" applyFill="1" applyBorder="1" applyAlignment="1">
      <alignment vertical="center" wrapText="1" shrinkToFit="1"/>
    </xf>
    <xf numFmtId="0" fontId="13" fillId="0" borderId="3" xfId="1" applyFont="1" applyBorder="1"/>
    <xf numFmtId="0" fontId="5" fillId="0" borderId="3" xfId="1" applyBorder="1" applyAlignment="1">
      <alignment vertical="center"/>
    </xf>
    <xf numFmtId="0" fontId="5" fillId="0" borderId="3" xfId="1" applyBorder="1" applyAlignment="1">
      <alignment horizontal="left"/>
    </xf>
    <xf numFmtId="1" fontId="5" fillId="4" borderId="3" xfId="2" applyNumberFormat="1" applyFont="1" applyFill="1" applyBorder="1" applyAlignment="1">
      <alignment horizontal="left" wrapText="1" shrinkToFit="1"/>
    </xf>
    <xf numFmtId="1" fontId="5" fillId="0" borderId="3" xfId="3" applyNumberFormat="1" applyBorder="1"/>
    <xf numFmtId="2" fontId="16" fillId="7" borderId="19" xfId="4" applyNumberFormat="1" applyFont="1" applyFill="1" applyBorder="1" applyAlignment="1">
      <alignment vertical="top"/>
    </xf>
    <xf numFmtId="2" fontId="16" fillId="7" borderId="5" xfId="4" applyNumberFormat="1" applyFont="1" applyFill="1" applyBorder="1" applyAlignment="1">
      <alignment vertical="top"/>
    </xf>
    <xf numFmtId="2" fontId="16" fillId="7" borderId="2" xfId="4" applyNumberFormat="1" applyFont="1" applyFill="1" applyBorder="1" applyAlignment="1">
      <alignment vertical="top"/>
    </xf>
    <xf numFmtId="2" fontId="16" fillId="2" borderId="19" xfId="4" applyNumberFormat="1" applyFont="1" applyFill="1" applyBorder="1" applyAlignment="1">
      <alignment vertical="top"/>
    </xf>
    <xf numFmtId="2" fontId="16" fillId="2" borderId="5" xfId="4" applyNumberFormat="1" applyFont="1" applyFill="1" applyBorder="1" applyAlignment="1">
      <alignment vertical="top"/>
    </xf>
    <xf numFmtId="1" fontId="5" fillId="0" borderId="13" xfId="1" applyNumberFormat="1" applyBorder="1"/>
    <xf numFmtId="0" fontId="1" fillId="0" borderId="3" xfId="4" applyBorder="1"/>
    <xf numFmtId="0" fontId="1" fillId="0" borderId="4" xfId="4" applyBorder="1" applyAlignment="1">
      <alignment horizontal="left"/>
    </xf>
    <xf numFmtId="3" fontId="1" fillId="0" borderId="3" xfId="4" applyNumberFormat="1" applyBorder="1" applyAlignment="1">
      <alignment horizontal="center"/>
    </xf>
    <xf numFmtId="0" fontId="5" fillId="0" borderId="13" xfId="1" applyBorder="1"/>
    <xf numFmtId="0" fontId="13" fillId="0" borderId="13" xfId="1" applyFont="1" applyBorder="1"/>
    <xf numFmtId="0" fontId="5" fillId="0" borderId="13" xfId="1" applyBorder="1" applyAlignment="1">
      <alignment vertical="center"/>
    </xf>
    <xf numFmtId="0" fontId="5" fillId="0" borderId="13" xfId="1" applyBorder="1" applyAlignment="1">
      <alignment horizontal="left"/>
    </xf>
    <xf numFmtId="1" fontId="5" fillId="0" borderId="13" xfId="2" applyNumberFormat="1" applyFont="1" applyBorder="1" applyAlignment="1">
      <alignment horizontal="left"/>
    </xf>
    <xf numFmtId="1" fontId="5" fillId="0" borderId="13" xfId="3" applyNumberFormat="1" applyBorder="1"/>
    <xf numFmtId="1" fontId="5" fillId="0" borderId="21" xfId="1" applyNumberFormat="1" applyBorder="1"/>
    <xf numFmtId="0" fontId="1" fillId="0" borderId="15" xfId="4" applyBorder="1"/>
    <xf numFmtId="0" fontId="1" fillId="0" borderId="22" xfId="4" applyBorder="1" applyAlignment="1">
      <alignment horizontal="left"/>
    </xf>
    <xf numFmtId="0" fontId="15" fillId="5" borderId="0" xfId="4" applyFont="1" applyFill="1"/>
    <xf numFmtId="0" fontId="3" fillId="5" borderId="0" xfId="4" applyFont="1" applyFill="1"/>
    <xf numFmtId="2" fontId="16" fillId="2" borderId="4" xfId="4" applyNumberFormat="1" applyFont="1" applyFill="1" applyBorder="1" applyAlignment="1">
      <alignment vertical="center"/>
    </xf>
    <xf numFmtId="1" fontId="5" fillId="0" borderId="3" xfId="2" applyNumberFormat="1" applyFont="1" applyBorder="1" applyAlignment="1">
      <alignment horizontal="left" wrapText="1" shrinkToFit="1"/>
    </xf>
    <xf numFmtId="3" fontId="12" fillId="3" borderId="3" xfId="1" applyNumberFormat="1" applyFont="1" applyFill="1" applyBorder="1" applyAlignment="1">
      <alignment horizontal="center" vertical="center"/>
    </xf>
    <xf numFmtId="0" fontId="18" fillId="3" borderId="13" xfId="4" applyFont="1" applyFill="1" applyBorder="1" applyAlignment="1">
      <alignment horizontal="center" vertical="center" wrapText="1"/>
    </xf>
    <xf numFmtId="0" fontId="18" fillId="3" borderId="3" xfId="4" applyFont="1" applyFill="1" applyBorder="1" applyAlignment="1">
      <alignment horizontal="center" vertical="center" wrapText="1"/>
    </xf>
    <xf numFmtId="0" fontId="19" fillId="3" borderId="13" xfId="4" applyFont="1" applyFill="1" applyBorder="1" applyAlignment="1">
      <alignment horizontal="center" vertical="center"/>
    </xf>
    <xf numFmtId="0" fontId="19" fillId="3" borderId="3" xfId="4" applyFont="1" applyFill="1" applyBorder="1" applyAlignment="1">
      <alignment horizontal="center" vertical="center"/>
    </xf>
    <xf numFmtId="0" fontId="20" fillId="3" borderId="3" xfId="4" applyFont="1" applyFill="1" applyBorder="1" applyAlignment="1">
      <alignment horizontal="center" vertical="center" wrapText="1"/>
    </xf>
    <xf numFmtId="1" fontId="11" fillId="3" borderId="4" xfId="1" applyNumberFormat="1" applyFont="1" applyFill="1" applyBorder="1" applyAlignment="1">
      <alignment horizontal="left" vertical="center" wrapText="1" shrinkToFit="1"/>
    </xf>
    <xf numFmtId="0" fontId="0" fillId="0" borderId="3" xfId="0" applyBorder="1"/>
    <xf numFmtId="0" fontId="0" fillId="0" borderId="0" xfId="0" applyAlignment="1">
      <alignment horizontal="left"/>
    </xf>
    <xf numFmtId="0" fontId="0" fillId="0" borderId="0" xfId="4" applyFont="1"/>
    <xf numFmtId="2" fontId="16" fillId="3" borderId="19" xfId="4" applyNumberFormat="1" applyFont="1" applyFill="1" applyBorder="1" applyAlignment="1">
      <alignment vertical="center"/>
    </xf>
    <xf numFmtId="2" fontId="16" fillId="3" borderId="6" xfId="4" applyNumberFormat="1" applyFont="1" applyFill="1" applyBorder="1" applyAlignment="1">
      <alignment vertical="center"/>
    </xf>
    <xf numFmtId="3" fontId="4" fillId="3" borderId="13" xfId="4" applyNumberFormat="1" applyFont="1" applyFill="1" applyBorder="1" applyAlignment="1">
      <alignment horizontal="center"/>
    </xf>
    <xf numFmtId="3" fontId="4" fillId="9" borderId="20" xfId="4" applyNumberFormat="1" applyFont="1" applyFill="1" applyBorder="1" applyAlignment="1">
      <alignment horizontal="right"/>
    </xf>
    <xf numFmtId="3" fontId="2" fillId="9" borderId="13" xfId="4" applyNumberFormat="1" applyFont="1" applyFill="1" applyBorder="1" applyAlignment="1">
      <alignment horizontal="center"/>
    </xf>
    <xf numFmtId="0" fontId="18" fillId="3" borderId="6" xfId="4" applyFont="1" applyFill="1" applyBorder="1" applyAlignment="1">
      <alignment horizontal="center" vertical="center" wrapText="1"/>
    </xf>
    <xf numFmtId="0" fontId="12" fillId="3" borderId="13" xfId="4" applyFont="1" applyFill="1" applyBorder="1" applyAlignment="1">
      <alignment horizontal="center" vertical="center" wrapText="1"/>
    </xf>
    <xf numFmtId="0" fontId="12" fillId="3" borderId="3" xfId="4" applyFont="1" applyFill="1" applyBorder="1" applyAlignment="1">
      <alignment horizontal="center" vertical="center" wrapText="1"/>
    </xf>
    <xf numFmtId="0" fontId="12" fillId="3" borderId="23" xfId="4" applyFont="1" applyFill="1" applyBorder="1" applyAlignment="1">
      <alignment horizontal="center" vertical="center" wrapText="1"/>
    </xf>
    <xf numFmtId="0" fontId="12" fillId="3" borderId="24" xfId="4" applyFont="1" applyFill="1" applyBorder="1" applyAlignment="1">
      <alignment horizontal="center" vertical="center" wrapText="1"/>
    </xf>
    <xf numFmtId="0" fontId="12" fillId="3" borderId="7" xfId="4" applyFont="1" applyFill="1" applyBorder="1" applyAlignment="1">
      <alignment horizontal="center" vertical="center" wrapText="1"/>
    </xf>
    <xf numFmtId="0" fontId="19" fillId="3" borderId="23" xfId="4" applyFont="1" applyFill="1" applyBorder="1" applyAlignment="1">
      <alignment horizontal="center" vertical="center"/>
    </xf>
    <xf numFmtId="0" fontId="19" fillId="3" borderId="25" xfId="4" applyFont="1" applyFill="1" applyBorder="1" applyAlignment="1">
      <alignment horizontal="center" vertical="center"/>
    </xf>
    <xf numFmtId="0" fontId="19" fillId="3" borderId="26" xfId="4" applyFont="1" applyFill="1" applyBorder="1" applyAlignment="1">
      <alignment horizontal="center" vertical="center"/>
    </xf>
    <xf numFmtId="2" fontId="16" fillId="3" borderId="1" xfId="4" applyNumberFormat="1" applyFont="1" applyFill="1" applyBorder="1" applyAlignment="1">
      <alignment vertical="top"/>
    </xf>
    <xf numFmtId="2" fontId="16" fillId="3" borderId="2" xfId="4" applyNumberFormat="1" applyFont="1" applyFill="1" applyBorder="1" applyAlignment="1">
      <alignment vertical="top"/>
    </xf>
    <xf numFmtId="2" fontId="16" fillId="3" borderId="4" xfId="4" applyNumberFormat="1" applyFont="1" applyFill="1" applyBorder="1" applyAlignment="1">
      <alignment vertical="top"/>
    </xf>
    <xf numFmtId="2" fontId="16" fillId="3" borderId="5" xfId="4" applyNumberFormat="1" applyFont="1" applyFill="1" applyBorder="1" applyAlignment="1">
      <alignment vertical="top"/>
    </xf>
    <xf numFmtId="3" fontId="1" fillId="0" borderId="0" xfId="4" applyNumberFormat="1"/>
    <xf numFmtId="3" fontId="0" fillId="0" borderId="0" xfId="0" applyNumberFormat="1"/>
    <xf numFmtId="3" fontId="15" fillId="0" borderId="6" xfId="4" applyNumberFormat="1" applyFont="1" applyBorder="1" applyAlignment="1">
      <alignment horizontal="center"/>
    </xf>
    <xf numFmtId="3" fontId="6" fillId="5" borderId="3" xfId="1" applyNumberFormat="1" applyFont="1" applyFill="1" applyBorder="1" applyAlignment="1">
      <alignment horizontal="center" vertical="center"/>
    </xf>
    <xf numFmtId="3" fontId="3" fillId="0" borderId="0" xfId="4" applyNumberFormat="1" applyFont="1" applyAlignment="1">
      <alignment horizontal="center"/>
    </xf>
    <xf numFmtId="0" fontId="3" fillId="0" borderId="0" xfId="0" applyFont="1" applyAlignment="1">
      <alignment horizontal="left"/>
    </xf>
    <xf numFmtId="3" fontId="12" fillId="3" borderId="3" xfId="1" applyNumberFormat="1" applyFont="1" applyFill="1" applyBorder="1"/>
    <xf numFmtId="0" fontId="18" fillId="3" borderId="4" xfId="4" applyFont="1" applyFill="1" applyBorder="1" applyAlignment="1">
      <alignment horizontal="center" vertical="center" wrapText="1"/>
    </xf>
    <xf numFmtId="0" fontId="12" fillId="3" borderId="4" xfId="4" applyFont="1" applyFill="1" applyBorder="1" applyAlignment="1">
      <alignment horizontal="center" vertical="center" wrapText="1"/>
    </xf>
    <xf numFmtId="0" fontId="19" fillId="3" borderId="4" xfId="4" applyFont="1" applyFill="1" applyBorder="1" applyAlignment="1">
      <alignment horizontal="center" vertical="center"/>
    </xf>
    <xf numFmtId="3" fontId="5" fillId="0" borderId="3" xfId="1" applyNumberFormat="1" applyBorder="1" applyAlignment="1">
      <alignment horizontal="center" vertical="center"/>
    </xf>
    <xf numFmtId="0" fontId="1" fillId="0" borderId="4" xfId="4" applyBorder="1"/>
    <xf numFmtId="2" fontId="16" fillId="2" borderId="5" xfId="4" applyNumberFormat="1" applyFont="1" applyFill="1" applyBorder="1" applyAlignment="1">
      <alignment vertical="center"/>
    </xf>
    <xf numFmtId="0" fontId="1" fillId="0" borderId="3" xfId="4" applyBorder="1" applyAlignment="1">
      <alignment horizontal="left"/>
    </xf>
    <xf numFmtId="2" fontId="16" fillId="2" borderId="3" xfId="4" applyNumberFormat="1" applyFont="1" applyFill="1" applyBorder="1" applyAlignment="1">
      <alignment horizontal="center" vertical="center" wrapText="1"/>
    </xf>
    <xf numFmtId="3" fontId="4" fillId="3" borderId="3" xfId="4" applyNumberFormat="1" applyFont="1" applyFill="1" applyBorder="1" applyAlignment="1">
      <alignment horizontal="center"/>
    </xf>
    <xf numFmtId="1" fontId="6" fillId="5" borderId="3" xfId="1" applyNumberFormat="1" applyFont="1" applyFill="1" applyBorder="1" applyAlignment="1">
      <alignment horizontal="center" vertical="center" wrapText="1" shrinkToFit="1"/>
    </xf>
    <xf numFmtId="1" fontId="6" fillId="5" borderId="3" xfId="1" applyNumberFormat="1" applyFont="1" applyFill="1" applyBorder="1" applyAlignment="1">
      <alignment horizontal="left" vertical="center" wrapText="1" shrinkToFit="1"/>
    </xf>
    <xf numFmtId="3" fontId="12" fillId="3" borderId="5" xfId="1" applyNumberFormat="1" applyFont="1" applyFill="1" applyBorder="1" applyAlignment="1">
      <alignment horizontal="center" vertical="center"/>
    </xf>
    <xf numFmtId="3" fontId="5" fillId="5" borderId="3" xfId="1" applyNumberFormat="1" applyFill="1" applyBorder="1" applyAlignment="1">
      <alignment horizontal="center" vertical="center"/>
    </xf>
    <xf numFmtId="0" fontId="12" fillId="3" borderId="3" xfId="1" applyFont="1" applyFill="1" applyBorder="1"/>
    <xf numFmtId="3" fontId="12" fillId="3" borderId="6" xfId="1" applyNumberFormat="1" applyFont="1" applyFill="1" applyBorder="1" applyAlignment="1">
      <alignment horizontal="center" vertical="center"/>
    </xf>
    <xf numFmtId="4" fontId="11" fillId="3" borderId="3" xfId="1" applyNumberFormat="1" applyFont="1" applyFill="1" applyBorder="1" applyAlignment="1">
      <alignment horizontal="center" vertical="center"/>
    </xf>
    <xf numFmtId="3" fontId="5" fillId="0" borderId="0" xfId="1" applyNumberFormat="1" applyAlignment="1">
      <alignment horizontal="right" vertical="center"/>
    </xf>
    <xf numFmtId="2" fontId="12" fillId="3" borderId="3" xfId="1" applyNumberFormat="1" applyFont="1" applyFill="1" applyBorder="1" applyAlignment="1">
      <alignment horizontal="center" vertical="center"/>
    </xf>
    <xf numFmtId="0" fontId="2" fillId="3" borderId="0" xfId="4" applyFont="1" applyFill="1" applyAlignment="1">
      <alignment horizontal="center"/>
    </xf>
    <xf numFmtId="2" fontId="5" fillId="0" borderId="3" xfId="1" applyNumberFormat="1" applyBorder="1" applyAlignment="1">
      <alignment horizontal="center" vertical="center"/>
    </xf>
    <xf numFmtId="4" fontId="5" fillId="5" borderId="3" xfId="1" applyNumberFormat="1" applyFill="1" applyBorder="1" applyAlignment="1">
      <alignment horizontal="center" vertical="center"/>
    </xf>
    <xf numFmtId="4" fontId="12" fillId="3" borderId="3" xfId="1" applyNumberFormat="1" applyFont="1" applyFill="1" applyBorder="1" applyAlignment="1">
      <alignment horizontal="center" vertical="center"/>
    </xf>
    <xf numFmtId="49" fontId="17" fillId="3" borderId="5" xfId="1" applyNumberFormat="1" applyFont="1" applyFill="1" applyBorder="1" applyAlignment="1">
      <alignment horizontal="center" vertical="center"/>
    </xf>
    <xf numFmtId="3" fontId="17" fillId="3" borderId="3" xfId="1" applyNumberFormat="1" applyFont="1" applyFill="1" applyBorder="1" applyAlignment="1">
      <alignment horizontal="center" vertical="center"/>
    </xf>
    <xf numFmtId="4" fontId="17" fillId="3" borderId="3" xfId="1" applyNumberFormat="1" applyFont="1" applyFill="1" applyBorder="1" applyAlignment="1">
      <alignment horizontal="center" vertical="center"/>
    </xf>
    <xf numFmtId="1" fontId="17" fillId="2" borderId="4" xfId="1" applyNumberFormat="1" applyFont="1" applyFill="1" applyBorder="1" applyAlignment="1">
      <alignment horizontal="left" vertical="center" wrapText="1" shrinkToFit="1"/>
    </xf>
    <xf numFmtId="3" fontId="21" fillId="5" borderId="3" xfId="1" applyNumberFormat="1" applyFont="1" applyFill="1" applyBorder="1" applyAlignment="1">
      <alignment horizontal="center" vertical="center"/>
    </xf>
    <xf numFmtId="3" fontId="26" fillId="5" borderId="3" xfId="1" applyNumberFormat="1" applyFont="1" applyFill="1" applyBorder="1" applyAlignment="1">
      <alignment horizontal="center" vertical="center"/>
    </xf>
    <xf numFmtId="3" fontId="4" fillId="9" borderId="20" xfId="4" applyNumberFormat="1" applyFont="1" applyFill="1" applyBorder="1" applyAlignment="1">
      <alignment horizontal="center"/>
    </xf>
    <xf numFmtId="0" fontId="15" fillId="0" borderId="0" xfId="0" applyFont="1"/>
    <xf numFmtId="3" fontId="5" fillId="0" borderId="3" xfId="1" applyNumberFormat="1" applyBorder="1" applyAlignment="1">
      <alignment horizontal="center"/>
    </xf>
    <xf numFmtId="2" fontId="5" fillId="0" borderId="3" xfId="1" applyNumberFormat="1" applyBorder="1" applyAlignment="1">
      <alignment horizontal="center"/>
    </xf>
    <xf numFmtId="0" fontId="5" fillId="0" borderId="3" xfId="1" applyBorder="1" applyAlignment="1">
      <alignment horizontal="center"/>
    </xf>
    <xf numFmtId="2" fontId="12" fillId="3" borderId="3" xfId="1" applyNumberFormat="1" applyFont="1" applyFill="1" applyBorder="1" applyAlignment="1">
      <alignment horizontal="center"/>
    </xf>
    <xf numFmtId="3" fontId="12" fillId="3" borderId="3" xfId="1" applyNumberFormat="1" applyFont="1" applyFill="1" applyBorder="1" applyAlignment="1">
      <alignment horizontal="center"/>
    </xf>
    <xf numFmtId="0" fontId="12" fillId="3" borderId="3" xfId="1" applyFont="1" applyFill="1" applyBorder="1" applyAlignment="1">
      <alignment horizontal="center"/>
    </xf>
    <xf numFmtId="3" fontId="4" fillId="8" borderId="20" xfId="4" applyNumberFormat="1" applyFont="1" applyFill="1" applyBorder="1" applyAlignment="1">
      <alignment horizontal="center"/>
    </xf>
    <xf numFmtId="0" fontId="1" fillId="0" borderId="0" xfId="4" applyAlignment="1">
      <alignment horizontal="center"/>
    </xf>
    <xf numFmtId="3" fontId="17" fillId="3" borderId="3" xfId="1" applyNumberFormat="1" applyFont="1" applyFill="1" applyBorder="1" applyAlignment="1">
      <alignment horizontal="center" vertical="center" wrapText="1"/>
    </xf>
    <xf numFmtId="2" fontId="16" fillId="3" borderId="4" xfId="4" applyNumberFormat="1" applyFont="1" applyFill="1" applyBorder="1" applyAlignment="1">
      <alignment horizontal="center" vertical="center"/>
    </xf>
    <xf numFmtId="3" fontId="2" fillId="6" borderId="40" xfId="4" applyNumberFormat="1" applyFont="1" applyFill="1" applyBorder="1" applyAlignment="1">
      <alignment horizontal="center"/>
    </xf>
    <xf numFmtId="3" fontId="4" fillId="3" borderId="40" xfId="4" applyNumberFormat="1" applyFont="1" applyFill="1" applyBorder="1" applyAlignment="1">
      <alignment horizontal="center"/>
    </xf>
    <xf numFmtId="3" fontId="16" fillId="3" borderId="23" xfId="4" applyNumberFormat="1" applyFont="1" applyFill="1" applyBorder="1" applyAlignment="1">
      <alignment horizontal="center" vertical="center"/>
    </xf>
    <xf numFmtId="0" fontId="5" fillId="5" borderId="0" xfId="1" applyFill="1" applyAlignment="1">
      <alignment vertical="center" wrapText="1"/>
    </xf>
    <xf numFmtId="0" fontId="5" fillId="5" borderId="3" xfId="1" applyFill="1" applyBorder="1" applyAlignment="1">
      <alignment vertical="center" wrapText="1"/>
    </xf>
    <xf numFmtId="0" fontId="5" fillId="5" borderId="4" xfId="1" applyFill="1" applyBorder="1"/>
    <xf numFmtId="0" fontId="5" fillId="5" borderId="6" xfId="1" applyFill="1" applyBorder="1"/>
    <xf numFmtId="0" fontId="2" fillId="3" borderId="27" xfId="4" applyFont="1" applyFill="1" applyBorder="1" applyAlignment="1">
      <alignment horizontal="center"/>
    </xf>
    <xf numFmtId="0" fontId="12" fillId="3" borderId="41" xfId="4" applyFont="1" applyFill="1" applyBorder="1" applyAlignment="1">
      <alignment horizontal="center" vertical="center"/>
    </xf>
    <xf numFmtId="3" fontId="15" fillId="0" borderId="5" xfId="4" applyNumberFormat="1" applyFont="1" applyBorder="1" applyAlignment="1">
      <alignment horizontal="center"/>
    </xf>
    <xf numFmtId="1" fontId="21" fillId="5" borderId="3" xfId="1" applyNumberFormat="1" applyFont="1" applyFill="1" applyBorder="1" applyAlignment="1">
      <alignment horizontal="center" vertical="center" wrapText="1" shrinkToFit="1"/>
    </xf>
    <xf numFmtId="164" fontId="5" fillId="5" borderId="3" xfId="1" applyNumberFormat="1" applyFill="1" applyBorder="1" applyAlignment="1">
      <alignment horizontal="center" vertical="center"/>
    </xf>
    <xf numFmtId="0" fontId="0" fillId="0" borderId="3" xfId="0" applyBorder="1" applyAlignment="1">
      <alignment horizontal="center"/>
    </xf>
    <xf numFmtId="3" fontId="23" fillId="5" borderId="0" xfId="0" applyNumberFormat="1" applyFont="1" applyFill="1"/>
    <xf numFmtId="0" fontId="24" fillId="5" borderId="0" xfId="0" applyFont="1" applyFill="1" applyAlignment="1">
      <alignment horizontal="left" vertical="center" wrapText="1"/>
    </xf>
    <xf numFmtId="0" fontId="5" fillId="5" borderId="4" xfId="1" applyFill="1" applyBorder="1" applyAlignment="1">
      <alignment horizontal="left"/>
    </xf>
    <xf numFmtId="0" fontId="5" fillId="5" borderId="6" xfId="1" applyFill="1" applyBorder="1" applyAlignment="1">
      <alignment horizontal="left"/>
    </xf>
    <xf numFmtId="49" fontId="8" fillId="3" borderId="7" xfId="1" applyNumberFormat="1" applyFont="1" applyFill="1" applyBorder="1" applyAlignment="1">
      <alignment horizontal="center" vertical="center"/>
    </xf>
    <xf numFmtId="49" fontId="8" fillId="3" borderId="9" xfId="1" applyNumberFormat="1" applyFont="1" applyFill="1" applyBorder="1" applyAlignment="1">
      <alignment horizontal="center" vertical="center"/>
    </xf>
    <xf numFmtId="0" fontId="5" fillId="5" borderId="2" xfId="1" applyFill="1" applyBorder="1" applyAlignment="1">
      <alignment horizontal="center" vertical="center" wrapText="1"/>
    </xf>
    <xf numFmtId="0" fontId="5" fillId="5" borderId="5" xfId="1" applyFill="1" applyBorder="1" applyAlignment="1">
      <alignment horizontal="center" vertical="center" wrapText="1"/>
    </xf>
    <xf numFmtId="0" fontId="5" fillId="5" borderId="6" xfId="1" applyFill="1" applyBorder="1" applyAlignment="1">
      <alignment horizontal="center" vertical="center" wrapText="1"/>
    </xf>
    <xf numFmtId="17" fontId="17" fillId="3" borderId="5" xfId="1" applyNumberFormat="1" applyFont="1" applyFill="1" applyBorder="1" applyAlignment="1">
      <alignment horizontal="center" vertical="center" wrapText="1"/>
    </xf>
    <xf numFmtId="0" fontId="17" fillId="3" borderId="3" xfId="4" applyFont="1" applyFill="1" applyBorder="1" applyAlignment="1">
      <alignment horizontal="center" vertical="center" wrapText="1"/>
    </xf>
    <xf numFmtId="2" fontId="22" fillId="3" borderId="13" xfId="4" applyNumberFormat="1" applyFont="1" applyFill="1" applyBorder="1" applyAlignment="1">
      <alignment horizontal="center" vertical="center"/>
    </xf>
    <xf numFmtId="2" fontId="22" fillId="3" borderId="21" xfId="4" applyNumberFormat="1" applyFont="1" applyFill="1" applyBorder="1" applyAlignment="1">
      <alignment horizontal="center" vertical="center"/>
    </xf>
    <xf numFmtId="2" fontId="16" fillId="3" borderId="3" xfId="4" applyNumberFormat="1" applyFont="1" applyFill="1" applyBorder="1" applyAlignment="1">
      <alignment horizontal="center" vertical="center"/>
    </xf>
    <xf numFmtId="2" fontId="16" fillId="3" borderId="15" xfId="4" applyNumberFormat="1" applyFont="1" applyFill="1" applyBorder="1" applyAlignment="1">
      <alignment horizontal="center" vertical="center"/>
    </xf>
    <xf numFmtId="2" fontId="16" fillId="3" borderId="4" xfId="4" applyNumberFormat="1" applyFont="1" applyFill="1" applyBorder="1" applyAlignment="1">
      <alignment horizontal="center" vertical="center" wrapText="1"/>
    </xf>
    <xf numFmtId="2" fontId="16" fillId="3" borderId="22" xfId="4" applyNumberFormat="1" applyFont="1" applyFill="1" applyBorder="1" applyAlignment="1">
      <alignment horizontal="center" vertical="center" wrapText="1"/>
    </xf>
    <xf numFmtId="2" fontId="16" fillId="3" borderId="17" xfId="4" applyNumberFormat="1" applyFont="1" applyFill="1" applyBorder="1" applyAlignment="1">
      <alignment horizontal="left" vertical="top" wrapText="1"/>
    </xf>
    <xf numFmtId="2" fontId="16" fillId="3" borderId="18" xfId="4" applyNumberFormat="1" applyFont="1" applyFill="1" applyBorder="1" applyAlignment="1">
      <alignment horizontal="left" vertical="top" wrapText="1"/>
    </xf>
    <xf numFmtId="2" fontId="16" fillId="3" borderId="31" xfId="4" applyNumberFormat="1" applyFont="1" applyFill="1" applyBorder="1" applyAlignment="1">
      <alignment horizontal="left" vertical="top" wrapText="1"/>
    </xf>
    <xf numFmtId="2" fontId="16" fillId="3" borderId="12" xfId="4" applyNumberFormat="1" applyFont="1" applyFill="1" applyBorder="1" applyAlignment="1">
      <alignment horizontal="right" vertical="center"/>
    </xf>
    <xf numFmtId="2" fontId="16" fillId="3" borderId="14" xfId="4" applyNumberFormat="1" applyFont="1" applyFill="1" applyBorder="1" applyAlignment="1">
      <alignment horizontal="right" vertical="center"/>
    </xf>
    <xf numFmtId="2" fontId="16" fillId="3" borderId="16" xfId="4" applyNumberFormat="1" applyFont="1" applyFill="1" applyBorder="1" applyAlignment="1">
      <alignment horizontal="center" vertical="center"/>
    </xf>
    <xf numFmtId="17" fontId="8" fillId="3" borderId="39" xfId="1" applyNumberFormat="1" applyFont="1" applyFill="1" applyBorder="1" applyAlignment="1">
      <alignment horizontal="center" vertical="center" wrapText="1"/>
    </xf>
    <xf numFmtId="0" fontId="2" fillId="3" borderId="39" xfId="4" applyFont="1" applyFill="1" applyBorder="1" applyAlignment="1">
      <alignment horizontal="center"/>
    </xf>
    <xf numFmtId="0" fontId="8" fillId="18" borderId="3" xfId="0" applyFont="1" applyFill="1" applyBorder="1" applyAlignment="1">
      <alignment horizontal="center" vertical="center" wrapText="1"/>
    </xf>
    <xf numFmtId="0" fontId="11" fillId="18" borderId="3" xfId="0" applyFont="1" applyFill="1" applyBorder="1" applyAlignment="1">
      <alignment horizontal="center" vertical="center"/>
    </xf>
    <xf numFmtId="0" fontId="11" fillId="18" borderId="3" xfId="0" applyFont="1" applyFill="1" applyBorder="1" applyAlignment="1">
      <alignment horizontal="center" vertical="center" wrapText="1"/>
    </xf>
    <xf numFmtId="0" fontId="6" fillId="0" borderId="0" xfId="0" applyFont="1"/>
    <xf numFmtId="0" fontId="39" fillId="18" borderId="3" xfId="6" applyFont="1" applyFill="1" applyBorder="1" applyAlignment="1">
      <alignment vertical="center"/>
    </xf>
    <xf numFmtId="0" fontId="40" fillId="19" borderId="3" xfId="6" applyFont="1" applyFill="1" applyBorder="1" applyAlignment="1">
      <alignment vertical="center" wrapText="1"/>
    </xf>
    <xf numFmtId="3" fontId="41" fillId="12" borderId="3" xfId="7" applyNumberFormat="1" applyFont="1" applyFill="1" applyBorder="1"/>
    <xf numFmtId="2" fontId="41" fillId="12" borderId="3" xfId="7" applyNumberFormat="1" applyFont="1" applyFill="1" applyBorder="1" applyAlignment="1">
      <alignment horizontal="center" vertical="center" wrapText="1"/>
    </xf>
    <xf numFmtId="165" fontId="0" fillId="0" borderId="0" xfId="0" applyNumberFormat="1" applyAlignment="1">
      <alignment horizontal="left"/>
    </xf>
    <xf numFmtId="0" fontId="39" fillId="18" borderId="3" xfId="6" applyFont="1" applyFill="1" applyBorder="1" applyAlignment="1">
      <alignment wrapText="1"/>
    </xf>
    <xf numFmtId="0" fontId="39" fillId="18" borderId="3" xfId="6" applyFont="1" applyFill="1" applyBorder="1" applyAlignment="1">
      <alignment horizontal="left"/>
    </xf>
    <xf numFmtId="0" fontId="42" fillId="18" borderId="3" xfId="0" applyFont="1" applyFill="1" applyBorder="1" applyAlignment="1">
      <alignment horizontal="center" vertical="center"/>
    </xf>
    <xf numFmtId="3" fontId="38" fillId="18" borderId="3" xfId="0" applyNumberFormat="1" applyFont="1" applyFill="1" applyBorder="1" applyAlignment="1">
      <alignment vertical="center"/>
    </xf>
    <xf numFmtId="3" fontId="38" fillId="18" borderId="3" xfId="0" applyNumberFormat="1" applyFont="1" applyFill="1" applyBorder="1" applyAlignment="1">
      <alignment horizontal="center" vertical="center"/>
    </xf>
    <xf numFmtId="17" fontId="0" fillId="0" borderId="0" xfId="0" applyNumberFormat="1" applyAlignment="1">
      <alignment horizontal="center" vertical="center"/>
    </xf>
    <xf numFmtId="49" fontId="14" fillId="0" borderId="0" xfId="0" applyNumberFormat="1" applyFont="1" applyAlignment="1">
      <alignment vertical="center" wrapText="1"/>
    </xf>
    <xf numFmtId="17" fontId="14" fillId="0" borderId="0" xfId="0" applyNumberFormat="1" applyFont="1" applyAlignment="1">
      <alignment vertical="center" wrapText="1"/>
    </xf>
    <xf numFmtId="0" fontId="37" fillId="17" borderId="3" xfId="8" applyFont="1" applyFill="1" applyBorder="1" applyAlignment="1">
      <alignment horizontal="centerContinuous" vertical="center"/>
    </xf>
    <xf numFmtId="0" fontId="35" fillId="0" borderId="0" xfId="9" applyFont="1" applyAlignment="1">
      <alignment horizontal="right" wrapText="1"/>
    </xf>
    <xf numFmtId="0" fontId="35" fillId="0" borderId="0" xfId="9" applyFont="1" applyAlignment="1">
      <alignment wrapText="1"/>
    </xf>
    <xf numFmtId="0" fontId="35" fillId="0" borderId="45" xfId="10" applyFont="1" applyBorder="1" applyAlignment="1">
      <alignment horizontal="right" wrapText="1"/>
    </xf>
    <xf numFmtId="49" fontId="0" fillId="0" borderId="0" xfId="0" applyNumberFormat="1" applyAlignment="1">
      <alignment horizontal="left" vertical="center"/>
    </xf>
    <xf numFmtId="0" fontId="0" fillId="0" borderId="0" xfId="0" applyAlignment="1">
      <alignment horizontal="center"/>
    </xf>
    <xf numFmtId="3" fontId="0" fillId="0" borderId="3" xfId="4" applyNumberFormat="1" applyFont="1" applyBorder="1" applyAlignment="1">
      <alignment horizontal="center"/>
    </xf>
    <xf numFmtId="49" fontId="0" fillId="0" borderId="4" xfId="4" applyNumberFormat="1" applyFont="1" applyBorder="1" applyAlignment="1">
      <alignment horizontal="left"/>
    </xf>
    <xf numFmtId="0" fontId="12" fillId="3" borderId="3" xfId="1" applyFont="1" applyFill="1" applyBorder="1" applyAlignment="1">
      <alignment horizontal="center" vertical="center"/>
    </xf>
    <xf numFmtId="1" fontId="11" fillId="3" borderId="4" xfId="1" applyNumberFormat="1" applyFont="1" applyFill="1" applyBorder="1" applyAlignment="1">
      <alignment vertical="center" wrapText="1" shrinkToFit="1"/>
    </xf>
    <xf numFmtId="3" fontId="12" fillId="3" borderId="6" xfId="1" applyNumberFormat="1" applyFont="1" applyFill="1" applyBorder="1" applyAlignment="1">
      <alignment vertical="center" wrapText="1"/>
    </xf>
    <xf numFmtId="1" fontId="5" fillId="0" borderId="3" xfId="1" applyNumberFormat="1" applyBorder="1" applyAlignment="1">
      <alignment vertical="center" wrapText="1" shrinkToFit="1"/>
    </xf>
    <xf numFmtId="0" fontId="5" fillId="0" borderId="3" xfId="1" applyBorder="1" applyAlignment="1">
      <alignment horizontal="center" vertical="center"/>
    </xf>
    <xf numFmtId="0" fontId="0" fillId="0" borderId="0" xfId="0" applyAlignment="1">
      <alignment vertical="center"/>
    </xf>
    <xf numFmtId="0" fontId="43" fillId="0" borderId="0" xfId="0" applyFont="1"/>
    <xf numFmtId="0" fontId="43" fillId="0" borderId="24" xfId="0" applyFont="1" applyBorder="1"/>
    <xf numFmtId="164" fontId="22" fillId="3" borderId="3" xfId="1" applyNumberFormat="1" applyFont="1" applyFill="1" applyBorder="1" applyAlignment="1">
      <alignment horizontal="center" vertical="center"/>
    </xf>
    <xf numFmtId="1" fontId="17" fillId="2" borderId="4" xfId="1" applyNumberFormat="1" applyFont="1" applyFill="1" applyBorder="1" applyAlignment="1">
      <alignment horizontal="center" vertical="center" wrapText="1" shrinkToFit="1"/>
    </xf>
    <xf numFmtId="4" fontId="22" fillId="3" borderId="3" xfId="1" applyNumberFormat="1" applyFont="1" applyFill="1" applyBorder="1" applyAlignment="1">
      <alignment horizontal="center" vertical="center"/>
    </xf>
    <xf numFmtId="1" fontId="5" fillId="0" borderId="4" xfId="1" applyNumberFormat="1" applyBorder="1" applyAlignment="1">
      <alignment horizontal="center" wrapText="1" shrinkToFit="1"/>
    </xf>
    <xf numFmtId="0" fontId="5" fillId="0" borderId="6" xfId="1" applyBorder="1" applyAlignment="1">
      <alignment horizontal="center"/>
    </xf>
    <xf numFmtId="4" fontId="5" fillId="0" borderId="3" xfId="1" applyNumberFormat="1" applyBorder="1" applyAlignment="1">
      <alignment horizontal="center" vertical="center"/>
    </xf>
    <xf numFmtId="0" fontId="5" fillId="0" borderId="4" xfId="1" applyBorder="1" applyAlignment="1">
      <alignment horizontal="center"/>
    </xf>
    <xf numFmtId="1" fontId="5" fillId="0" borderId="3" xfId="1" applyNumberFormat="1" applyBorder="1" applyAlignment="1">
      <alignment horizontal="center" wrapText="1" shrinkToFit="1"/>
    </xf>
    <xf numFmtId="1" fontId="11" fillId="3" borderId="3" xfId="1" applyNumberFormat="1" applyFont="1" applyFill="1" applyBorder="1" applyAlignment="1">
      <alignment horizontal="center" vertical="center" wrapText="1" shrinkToFit="1"/>
    </xf>
    <xf numFmtId="164" fontId="12" fillId="3" borderId="3" xfId="1" applyNumberFormat="1" applyFont="1" applyFill="1" applyBorder="1" applyAlignment="1">
      <alignment horizontal="center" vertical="center"/>
    </xf>
    <xf numFmtId="1" fontId="5" fillId="4" borderId="3" xfId="2" applyNumberFormat="1" applyFont="1" applyFill="1" applyBorder="1" applyAlignment="1">
      <alignment horizontal="center" wrapText="1" shrinkToFit="1"/>
    </xf>
    <xf numFmtId="1" fontId="5" fillId="0" borderId="3" xfId="3" applyNumberFormat="1" applyBorder="1" applyAlignment="1">
      <alignment horizontal="center"/>
    </xf>
    <xf numFmtId="1" fontId="11" fillId="2" borderId="3" xfId="1" applyNumberFormat="1" applyFont="1" applyFill="1" applyBorder="1" applyAlignment="1">
      <alignment horizontal="center" vertical="center" wrapText="1" shrinkToFit="1"/>
    </xf>
    <xf numFmtId="0" fontId="0" fillId="0" borderId="3" xfId="0" applyBorder="1" applyAlignment="1">
      <alignment horizontal="center" vertical="center"/>
    </xf>
    <xf numFmtId="0" fontId="5" fillId="0" borderId="3" xfId="1" applyBorder="1" applyAlignment="1">
      <alignment horizontal="center" vertical="center" wrapText="1"/>
    </xf>
    <xf numFmtId="0" fontId="5" fillId="5" borderId="3" xfId="1" applyFill="1" applyBorder="1" applyAlignment="1">
      <alignment vertical="center"/>
    </xf>
    <xf numFmtId="0" fontId="5" fillId="5" borderId="3" xfId="1" applyFill="1" applyBorder="1" applyAlignment="1">
      <alignment horizontal="left"/>
    </xf>
    <xf numFmtId="0" fontId="6" fillId="0" borderId="3" xfId="1" applyFont="1" applyBorder="1" applyAlignment="1">
      <alignment horizontal="center" vertical="center"/>
    </xf>
    <xf numFmtId="0" fontId="6" fillId="0" borderId="3" xfId="1" applyFont="1" applyBorder="1" applyAlignment="1">
      <alignment horizontal="center" vertical="center" wrapText="1"/>
    </xf>
    <xf numFmtId="0" fontId="5" fillId="21" borderId="3" xfId="0" applyFont="1" applyFill="1" applyBorder="1" applyAlignment="1">
      <alignment horizontal="center" vertical="center"/>
    </xf>
    <xf numFmtId="17" fontId="0" fillId="0" borderId="3" xfId="0" applyNumberFormat="1" applyBorder="1" applyAlignment="1">
      <alignment horizontal="center" vertical="center"/>
    </xf>
    <xf numFmtId="17" fontId="6" fillId="0" borderId="3" xfId="1" applyNumberFormat="1" applyFont="1" applyBorder="1" applyAlignment="1">
      <alignment horizontal="center" vertical="center"/>
    </xf>
    <xf numFmtId="0" fontId="5" fillId="5" borderId="3" xfId="1" applyFill="1" applyBorder="1"/>
    <xf numFmtId="3" fontId="17" fillId="3" borderId="7" xfId="1" applyNumberFormat="1" applyFont="1" applyFill="1" applyBorder="1" applyAlignment="1">
      <alignment horizontal="center" vertical="center" wrapText="1"/>
    </xf>
    <xf numFmtId="3" fontId="17" fillId="3" borderId="8" xfId="1" applyNumberFormat="1" applyFont="1" applyFill="1" applyBorder="1" applyAlignment="1">
      <alignment horizontal="center" vertical="center" wrapText="1"/>
    </xf>
    <xf numFmtId="3" fontId="5" fillId="0" borderId="3" xfId="1" applyNumberFormat="1" applyBorder="1" applyAlignment="1">
      <alignment horizontal="center" vertical="center" wrapText="1"/>
    </xf>
    <xf numFmtId="3" fontId="5" fillId="5" borderId="3" xfId="1" applyNumberFormat="1" applyFill="1" applyBorder="1" applyAlignment="1">
      <alignment horizontal="center" vertical="center" wrapText="1"/>
    </xf>
    <xf numFmtId="0" fontId="5" fillId="5" borderId="3" xfId="1" applyFill="1" applyBorder="1" applyAlignment="1">
      <alignment horizontal="center" vertical="center" wrapText="1"/>
    </xf>
    <xf numFmtId="3" fontId="40" fillId="19" borderId="3" xfId="6" applyNumberFormat="1" applyFont="1" applyFill="1" applyBorder="1" applyAlignment="1">
      <alignment vertical="center" wrapText="1"/>
    </xf>
    <xf numFmtId="3" fontId="38" fillId="18" borderId="0" xfId="0" applyNumberFormat="1" applyFont="1" applyFill="1" applyAlignment="1">
      <alignment vertical="center"/>
    </xf>
    <xf numFmtId="3" fontId="38" fillId="18" borderId="0" xfId="0" applyNumberFormat="1" applyFont="1" applyFill="1" applyAlignment="1">
      <alignment horizontal="center" vertical="center"/>
    </xf>
    <xf numFmtId="0" fontId="6" fillId="0" borderId="3" xfId="0" applyFont="1" applyBorder="1"/>
    <xf numFmtId="0" fontId="15" fillId="5" borderId="0" xfId="0" applyFont="1" applyFill="1"/>
    <xf numFmtId="4" fontId="21" fillId="5" borderId="3" xfId="1" applyNumberFormat="1" applyFont="1" applyFill="1" applyBorder="1" applyAlignment="1">
      <alignment horizontal="center" vertical="center"/>
    </xf>
    <xf numFmtId="4" fontId="6" fillId="5" borderId="3" xfId="1" applyNumberFormat="1" applyFont="1" applyFill="1" applyBorder="1" applyAlignment="1">
      <alignment horizontal="center" vertical="center"/>
    </xf>
    <xf numFmtId="0" fontId="0" fillId="5" borderId="0" xfId="0" applyFill="1"/>
    <xf numFmtId="0" fontId="31" fillId="11" borderId="43" xfId="0" applyFont="1" applyFill="1" applyBorder="1"/>
    <xf numFmtId="0" fontId="23" fillId="5" borderId="0" xfId="0" applyFont="1" applyFill="1"/>
    <xf numFmtId="0" fontId="31" fillId="5" borderId="3" xfId="0" applyFont="1" applyFill="1" applyBorder="1" applyAlignment="1">
      <alignment horizontal="center" vertical="center"/>
    </xf>
    <xf numFmtId="10" fontId="35" fillId="0" borderId="3" xfId="11" applyNumberFormat="1" applyFont="1" applyBorder="1" applyAlignment="1">
      <alignment horizontal="right" wrapText="1"/>
    </xf>
    <xf numFmtId="10" fontId="0" fillId="0" borderId="3" xfId="0" applyNumberFormat="1" applyBorder="1"/>
    <xf numFmtId="49" fontId="14" fillId="25" borderId="3" xfId="0" applyNumberFormat="1" applyFont="1" applyFill="1" applyBorder="1" applyAlignment="1">
      <alignment vertical="center" wrapText="1"/>
    </xf>
    <xf numFmtId="17" fontId="14" fillId="25" borderId="3" xfId="0" applyNumberFormat="1" applyFont="1" applyFill="1" applyBorder="1" applyAlignment="1">
      <alignment vertical="center" wrapText="1"/>
    </xf>
    <xf numFmtId="3" fontId="0" fillId="24" borderId="3" xfId="0" applyNumberFormat="1" applyFill="1" applyBorder="1"/>
    <xf numFmtId="3" fontId="0" fillId="23" borderId="3" xfId="0" applyNumberFormat="1" applyFill="1" applyBorder="1"/>
    <xf numFmtId="3" fontId="0" fillId="22" borderId="3" xfId="0" applyNumberFormat="1" applyFill="1" applyBorder="1"/>
    <xf numFmtId="0" fontId="24" fillId="26" borderId="3" xfId="0" applyFont="1" applyFill="1" applyBorder="1" applyAlignment="1">
      <alignment horizontal="left" vertical="center" wrapText="1"/>
    </xf>
    <xf numFmtId="0" fontId="24" fillId="26" borderId="3" xfId="0" applyFont="1" applyFill="1" applyBorder="1" applyAlignment="1">
      <alignment vertical="center" wrapText="1"/>
    </xf>
    <xf numFmtId="3" fontId="5" fillId="26" borderId="3" xfId="0" applyNumberFormat="1" applyFont="1" applyFill="1" applyBorder="1" applyAlignment="1">
      <alignment horizontal="center" vertical="center"/>
    </xf>
    <xf numFmtId="0" fontId="25" fillId="26" borderId="3" xfId="0" applyFont="1" applyFill="1" applyBorder="1" applyAlignment="1">
      <alignment vertical="center" wrapText="1"/>
    </xf>
    <xf numFmtId="3" fontId="6" fillId="26" borderId="3" xfId="0" applyNumberFormat="1" applyFont="1" applyFill="1" applyBorder="1" applyAlignment="1">
      <alignment horizontal="center" vertical="center"/>
    </xf>
    <xf numFmtId="0" fontId="25" fillId="26" borderId="3" xfId="0" applyFont="1" applyFill="1" applyBorder="1" applyAlignment="1">
      <alignment vertical="center"/>
    </xf>
    <xf numFmtId="0" fontId="23" fillId="26" borderId="3" xfId="0" applyFont="1" applyFill="1" applyBorder="1"/>
    <xf numFmtId="0" fontId="25" fillId="26" borderId="7" xfId="0" applyFont="1" applyFill="1" applyBorder="1" applyAlignment="1">
      <alignment vertical="center" wrapText="1"/>
    </xf>
    <xf numFmtId="3" fontId="5" fillId="26" borderId="7" xfId="0" applyNumberFormat="1" applyFont="1" applyFill="1" applyBorder="1" applyAlignment="1">
      <alignment horizontal="center" vertical="center"/>
    </xf>
    <xf numFmtId="2" fontId="6" fillId="26" borderId="15" xfId="0" applyNumberFormat="1" applyFont="1" applyFill="1" applyBorder="1" applyAlignment="1">
      <alignment horizontal="center" vertical="center"/>
    </xf>
    <xf numFmtId="0" fontId="6" fillId="24" borderId="3" xfId="0" applyFont="1" applyFill="1" applyBorder="1" applyAlignment="1">
      <alignment vertical="center" wrapText="1"/>
    </xf>
    <xf numFmtId="0" fontId="5" fillId="24" borderId="3" xfId="0" applyFont="1" applyFill="1" applyBorder="1" applyAlignment="1">
      <alignment vertical="center" wrapText="1"/>
    </xf>
    <xf numFmtId="3" fontId="6" fillId="24" borderId="3" xfId="0" applyNumberFormat="1" applyFont="1" applyFill="1" applyBorder="1" applyAlignment="1">
      <alignment horizontal="center" vertical="center"/>
    </xf>
    <xf numFmtId="0" fontId="5" fillId="24" borderId="3" xfId="0" applyFont="1" applyFill="1" applyBorder="1" applyAlignment="1">
      <alignment vertical="center"/>
    </xf>
    <xf numFmtId="3" fontId="5" fillId="24" borderId="3" xfId="0" applyNumberFormat="1" applyFont="1" applyFill="1" applyBorder="1" applyAlignment="1">
      <alignment horizontal="center" vertical="center"/>
    </xf>
    <xf numFmtId="0" fontId="45" fillId="24" borderId="3" xfId="0" applyFont="1" applyFill="1" applyBorder="1"/>
    <xf numFmtId="0" fontId="24" fillId="20" borderId="32" xfId="0" applyFont="1" applyFill="1" applyBorder="1" applyAlignment="1">
      <alignment horizontal="left" vertical="center" wrapText="1"/>
    </xf>
    <xf numFmtId="0" fontId="24" fillId="20" borderId="33" xfId="0" applyFont="1" applyFill="1" applyBorder="1" applyAlignment="1">
      <alignment vertical="center" wrapText="1"/>
    </xf>
    <xf numFmtId="0" fontId="24" fillId="20" borderId="34" xfId="0" applyFont="1" applyFill="1" applyBorder="1" applyAlignment="1">
      <alignment horizontal="left" vertical="center" wrapText="1"/>
    </xf>
    <xf numFmtId="0" fontId="25" fillId="20" borderId="3" xfId="0" applyFont="1" applyFill="1" applyBorder="1" applyAlignment="1">
      <alignment vertical="center" wrapText="1"/>
    </xf>
    <xf numFmtId="0" fontId="24" fillId="20" borderId="14" xfId="0" applyFont="1" applyFill="1" applyBorder="1" applyAlignment="1">
      <alignment horizontal="left" vertical="center" wrapText="1"/>
    </xf>
    <xf numFmtId="0" fontId="25" fillId="20" borderId="15" xfId="0" applyFont="1" applyFill="1" applyBorder="1" applyAlignment="1">
      <alignment vertical="center" wrapText="1"/>
    </xf>
    <xf numFmtId="0" fontId="24" fillId="26" borderId="3" xfId="0" applyFont="1" applyFill="1" applyBorder="1" applyAlignment="1">
      <alignment horizontal="center" vertical="center" wrapText="1"/>
    </xf>
    <xf numFmtId="0" fontId="6" fillId="0" borderId="2" xfId="1" applyFont="1" applyBorder="1" applyAlignment="1">
      <alignment horizontal="center" vertical="center" wrapText="1"/>
    </xf>
    <xf numFmtId="4" fontId="5" fillId="0" borderId="3" xfId="1" applyNumberFormat="1" applyBorder="1" applyAlignment="1">
      <alignment horizontal="center" vertical="center" wrapText="1"/>
    </xf>
    <xf numFmtId="2" fontId="5" fillId="0" borderId="3" xfId="1" applyNumberFormat="1" applyBorder="1" applyAlignment="1">
      <alignment horizontal="center" vertical="center" wrapText="1"/>
    </xf>
    <xf numFmtId="2" fontId="5" fillId="5" borderId="3" xfId="1" applyNumberFormat="1" applyFill="1" applyBorder="1" applyAlignment="1">
      <alignment horizontal="center" vertical="center"/>
    </xf>
    <xf numFmtId="3" fontId="0" fillId="0" borderId="3" xfId="0" applyNumberFormat="1" applyBorder="1" applyAlignment="1">
      <alignment horizontal="center"/>
    </xf>
    <xf numFmtId="4" fontId="0" fillId="0" borderId="3" xfId="0" applyNumberFormat="1" applyBorder="1" applyAlignment="1">
      <alignment horizontal="center"/>
    </xf>
    <xf numFmtId="17" fontId="11" fillId="3" borderId="10" xfId="1" applyNumberFormat="1" applyFont="1" applyFill="1" applyBorder="1" applyAlignment="1">
      <alignment horizontal="center" vertical="center" wrapText="1"/>
    </xf>
    <xf numFmtId="17" fontId="11" fillId="3" borderId="10" xfId="1" applyNumberFormat="1" applyFont="1" applyFill="1" applyBorder="1" applyAlignment="1">
      <alignment horizontal="center" vertical="center"/>
    </xf>
    <xf numFmtId="0" fontId="2" fillId="3" borderId="39" xfId="4" applyFont="1" applyFill="1" applyBorder="1" applyAlignment="1">
      <alignment horizontal="center" vertical="center"/>
    </xf>
    <xf numFmtId="3" fontId="7" fillId="27" borderId="3" xfId="1" applyNumberFormat="1" applyFont="1" applyFill="1" applyBorder="1" applyAlignment="1">
      <alignment horizontal="center" vertical="center" wrapText="1"/>
    </xf>
    <xf numFmtId="3" fontId="6" fillId="27" borderId="3" xfId="1" applyNumberFormat="1" applyFont="1" applyFill="1" applyBorder="1" applyAlignment="1">
      <alignment horizontal="center" vertical="center" wrapText="1"/>
    </xf>
    <xf numFmtId="0" fontId="6" fillId="27" borderId="7" xfId="1" applyFont="1" applyFill="1" applyBorder="1" applyAlignment="1">
      <alignment horizontal="center" vertical="center" wrapText="1"/>
    </xf>
    <xf numFmtId="3" fontId="6" fillId="0" borderId="3" xfId="1" applyNumberFormat="1" applyFont="1" applyBorder="1" applyAlignment="1">
      <alignment horizontal="center" vertical="center" wrapText="1"/>
    </xf>
    <xf numFmtId="3" fontId="19" fillId="25" borderId="3" xfId="1" applyNumberFormat="1" applyFont="1" applyFill="1" applyBorder="1" applyAlignment="1">
      <alignment horizontal="center" vertical="center"/>
    </xf>
    <xf numFmtId="4" fontId="19" fillId="25" borderId="3" xfId="1" applyNumberFormat="1" applyFont="1" applyFill="1" applyBorder="1" applyAlignment="1">
      <alignment horizontal="center" vertical="center"/>
    </xf>
    <xf numFmtId="2" fontId="30" fillId="0" borderId="3" xfId="0" applyNumberFormat="1" applyFont="1" applyBorder="1" applyAlignment="1">
      <alignment horizontal="center" vertical="center"/>
    </xf>
    <xf numFmtId="2" fontId="30" fillId="0" borderId="3" xfId="0" applyNumberFormat="1" applyFont="1" applyBorder="1" applyAlignment="1">
      <alignment horizontal="center"/>
    </xf>
    <xf numFmtId="167" fontId="0" fillId="0" borderId="3" xfId="0" applyNumberFormat="1" applyBorder="1" applyAlignment="1">
      <alignment horizontal="center"/>
    </xf>
    <xf numFmtId="0" fontId="35" fillId="16" borderId="10" xfId="13" applyFont="1" applyFill="1" applyBorder="1" applyAlignment="1">
      <alignment horizontal="center"/>
    </xf>
    <xf numFmtId="0" fontId="35" fillId="16" borderId="33" xfId="12" applyFont="1" applyFill="1" applyBorder="1" applyAlignment="1">
      <alignment horizontal="center"/>
    </xf>
    <xf numFmtId="0" fontId="35" fillId="16" borderId="50" xfId="14" applyFont="1" applyFill="1" applyBorder="1" applyAlignment="1">
      <alignment horizontal="center"/>
    </xf>
    <xf numFmtId="0" fontId="35" fillId="0" borderId="13" xfId="13" applyFont="1" applyBorder="1" applyAlignment="1">
      <alignment wrapText="1"/>
    </xf>
    <xf numFmtId="0" fontId="31" fillId="28" borderId="21" xfId="0" applyFont="1" applyFill="1" applyBorder="1" applyAlignment="1">
      <alignment horizontal="left"/>
    </xf>
    <xf numFmtId="0" fontId="35" fillId="16" borderId="52" xfId="12" applyFont="1" applyFill="1" applyBorder="1" applyAlignment="1">
      <alignment horizontal="center"/>
    </xf>
    <xf numFmtId="0" fontId="35" fillId="16" borderId="53" xfId="12" applyFont="1" applyFill="1" applyBorder="1" applyAlignment="1">
      <alignment horizontal="center"/>
    </xf>
    <xf numFmtId="0" fontId="35" fillId="16" borderId="54" xfId="12" applyFont="1" applyFill="1" applyBorder="1" applyAlignment="1">
      <alignment horizontal="center"/>
    </xf>
    <xf numFmtId="0" fontId="35" fillId="0" borderId="13" xfId="12" applyFont="1" applyBorder="1" applyAlignment="1">
      <alignment wrapText="1"/>
    </xf>
    <xf numFmtId="3" fontId="0" fillId="0" borderId="23" xfId="0" applyNumberFormat="1" applyBorder="1" applyAlignment="1">
      <alignment horizontal="center"/>
    </xf>
    <xf numFmtId="0" fontId="35" fillId="30" borderId="21" xfId="12" applyFont="1" applyFill="1" applyBorder="1" applyAlignment="1">
      <alignment horizontal="center"/>
    </xf>
    <xf numFmtId="3" fontId="0" fillId="29" borderId="15" xfId="0" applyNumberFormat="1" applyFill="1" applyBorder="1" applyAlignment="1">
      <alignment horizontal="center"/>
    </xf>
    <xf numFmtId="168" fontId="0" fillId="29" borderId="15" xfId="0" applyNumberFormat="1" applyFill="1" applyBorder="1" applyAlignment="1">
      <alignment horizontal="center"/>
    </xf>
    <xf numFmtId="0" fontId="27" fillId="0" borderId="0" xfId="0" applyFont="1" applyAlignment="1">
      <alignment vertical="center" wrapText="1"/>
    </xf>
    <xf numFmtId="17" fontId="5" fillId="0" borderId="3" xfId="1" applyNumberFormat="1" applyBorder="1" applyAlignment="1">
      <alignment horizontal="center"/>
    </xf>
    <xf numFmtId="17" fontId="5" fillId="0" borderId="3" xfId="1" applyNumberFormat="1" applyBorder="1" applyAlignment="1">
      <alignment horizontal="center" vertical="center"/>
    </xf>
    <xf numFmtId="49" fontId="31" fillId="10" borderId="0" xfId="0" applyNumberFormat="1" applyFont="1" applyFill="1"/>
    <xf numFmtId="17" fontId="31" fillId="10" borderId="0" xfId="0" applyNumberFormat="1" applyFont="1" applyFill="1"/>
    <xf numFmtId="165" fontId="0" fillId="0" borderId="0" xfId="0" applyNumberFormat="1"/>
    <xf numFmtId="0" fontId="6" fillId="25" borderId="3" xfId="0" applyFont="1" applyFill="1" applyBorder="1" applyAlignment="1">
      <alignment horizontal="center" vertical="center"/>
    </xf>
    <xf numFmtId="0" fontId="0" fillId="25" borderId="3" xfId="0" applyFill="1" applyBorder="1" applyAlignment="1">
      <alignment horizontal="center" vertical="center"/>
    </xf>
    <xf numFmtId="0" fontId="46" fillId="25" borderId="3" xfId="9" applyFont="1" applyFill="1" applyBorder="1" applyAlignment="1">
      <alignment horizontal="center" vertical="center" wrapText="1"/>
    </xf>
    <xf numFmtId="0" fontId="35" fillId="25" borderId="3" xfId="9" applyFont="1" applyFill="1" applyBorder="1" applyAlignment="1">
      <alignment horizontal="center" vertical="center" wrapText="1"/>
    </xf>
    <xf numFmtId="49" fontId="19" fillId="3" borderId="4" xfId="1" applyNumberFormat="1" applyFont="1" applyFill="1" applyBorder="1" applyAlignment="1">
      <alignment horizontal="center" vertical="center" wrapText="1"/>
    </xf>
    <xf numFmtId="3" fontId="6" fillId="20" borderId="50" xfId="0" applyNumberFormat="1" applyFont="1" applyFill="1" applyBorder="1" applyAlignment="1">
      <alignment horizontal="center" vertical="center"/>
    </xf>
    <xf numFmtId="3" fontId="5" fillId="20" borderId="23" xfId="0" applyNumberFormat="1" applyFont="1" applyFill="1" applyBorder="1" applyAlignment="1">
      <alignment horizontal="center" vertical="center"/>
    </xf>
    <xf numFmtId="2" fontId="6" fillId="20" borderId="51" xfId="0" applyNumberFormat="1" applyFont="1" applyFill="1" applyBorder="1" applyAlignment="1">
      <alignment horizontal="center" vertical="center"/>
    </xf>
    <xf numFmtId="3" fontId="5" fillId="20" borderId="51" xfId="0" applyNumberFormat="1" applyFont="1" applyFill="1" applyBorder="1" applyAlignment="1">
      <alignment horizontal="center" vertical="center"/>
    </xf>
    <xf numFmtId="0" fontId="50" fillId="0" borderId="48" xfId="1" applyFont="1" applyBorder="1" applyAlignment="1">
      <alignment vertical="center"/>
    </xf>
    <xf numFmtId="0" fontId="50" fillId="0" borderId="27" xfId="1" applyFont="1" applyBorder="1" applyAlignment="1">
      <alignment vertical="center"/>
    </xf>
    <xf numFmtId="3" fontId="53" fillId="32" borderId="15" xfId="6" applyNumberFormat="1" applyFont="1" applyFill="1" applyBorder="1" applyAlignment="1">
      <alignment horizontal="center" vertical="center" wrapText="1"/>
    </xf>
    <xf numFmtId="3" fontId="53" fillId="32" borderId="51" xfId="6" applyNumberFormat="1" applyFont="1" applyFill="1" applyBorder="1" applyAlignment="1">
      <alignment horizontal="center" vertical="center" wrapText="1"/>
    </xf>
    <xf numFmtId="0" fontId="55" fillId="18" borderId="4" xfId="1" applyFont="1" applyFill="1" applyBorder="1" applyAlignment="1">
      <alignment horizontal="center" vertical="center"/>
    </xf>
    <xf numFmtId="3" fontId="55" fillId="18" borderId="57" xfId="16" applyNumberFormat="1" applyFont="1" applyFill="1" applyBorder="1" applyAlignment="1">
      <alignment horizontal="center" vertical="center"/>
    </xf>
    <xf numFmtId="169" fontId="55" fillId="18" borderId="33" xfId="5" applyNumberFormat="1" applyFont="1" applyFill="1" applyBorder="1" applyAlignment="1">
      <alignment horizontal="center" vertical="center"/>
    </xf>
    <xf numFmtId="3" fontId="55" fillId="18" borderId="33" xfId="16" applyNumberFormat="1" applyFont="1" applyFill="1" applyBorder="1" applyAlignment="1">
      <alignment horizontal="center" vertical="center"/>
    </xf>
    <xf numFmtId="169" fontId="55" fillId="18" borderId="38" xfId="5" applyNumberFormat="1" applyFont="1" applyFill="1" applyBorder="1" applyAlignment="1">
      <alignment horizontal="center" vertical="center"/>
    </xf>
    <xf numFmtId="3" fontId="56" fillId="18" borderId="50" xfId="17" applyNumberFormat="1" applyFont="1" applyFill="1" applyBorder="1" applyAlignment="1">
      <alignment horizontal="center" vertical="center"/>
    </xf>
    <xf numFmtId="1" fontId="11" fillId="2" borderId="13" xfId="15" applyNumberFormat="1" applyFont="1" applyFill="1" applyBorder="1" applyAlignment="1">
      <alignment vertical="center" wrapText="1" shrinkToFit="1"/>
    </xf>
    <xf numFmtId="0" fontId="17" fillId="2" borderId="4" xfId="1" applyFont="1" applyFill="1" applyBorder="1" applyAlignment="1">
      <alignment vertical="center"/>
    </xf>
    <xf numFmtId="3" fontId="57" fillId="33" borderId="6" xfId="16" applyNumberFormat="1" applyFont="1" applyFill="1" applyBorder="1" applyAlignment="1">
      <alignment horizontal="center" vertical="center"/>
    </xf>
    <xf numFmtId="169" fontId="57" fillId="33" borderId="3" xfId="5" applyNumberFormat="1" applyFont="1" applyFill="1" applyBorder="1" applyAlignment="1">
      <alignment horizontal="center" vertical="center"/>
    </xf>
    <xf numFmtId="3" fontId="57" fillId="33" borderId="3" xfId="16" applyNumberFormat="1" applyFont="1" applyFill="1" applyBorder="1" applyAlignment="1">
      <alignment horizontal="center" vertical="center"/>
    </xf>
    <xf numFmtId="3" fontId="11" fillId="2" borderId="23" xfId="1" applyNumberFormat="1" applyFont="1" applyFill="1" applyBorder="1" applyAlignment="1">
      <alignment horizontal="center" vertical="center"/>
    </xf>
    <xf numFmtId="0" fontId="5" fillId="0" borderId="13" xfId="15" applyBorder="1"/>
    <xf numFmtId="0" fontId="32" fillId="14" borderId="4" xfId="6" applyBorder="1"/>
    <xf numFmtId="169" fontId="58" fillId="15" borderId="3" xfId="5" applyNumberFormat="1" applyFont="1" applyFill="1" applyBorder="1" applyAlignment="1">
      <alignment horizontal="center"/>
    </xf>
    <xf numFmtId="3" fontId="33" fillId="15" borderId="23" xfId="7" applyNumberFormat="1" applyBorder="1" applyAlignment="1">
      <alignment horizontal="center"/>
    </xf>
    <xf numFmtId="0" fontId="5" fillId="0" borderId="21" xfId="15" applyBorder="1"/>
    <xf numFmtId="0" fontId="32" fillId="14" borderId="22" xfId="6" applyBorder="1"/>
    <xf numFmtId="169" fontId="58" fillId="15" borderId="15" xfId="5" applyNumberFormat="1" applyFont="1" applyFill="1" applyBorder="1" applyAlignment="1">
      <alignment horizontal="center"/>
    </xf>
    <xf numFmtId="3" fontId="33" fillId="15" borderId="51" xfId="7" applyNumberFormat="1" applyBorder="1" applyAlignment="1">
      <alignment horizontal="center"/>
    </xf>
    <xf numFmtId="0" fontId="5" fillId="0" borderId="0" xfId="15"/>
    <xf numFmtId="0" fontId="14" fillId="29" borderId="3" xfId="15" applyFont="1" applyFill="1" applyBorder="1" applyAlignment="1">
      <alignment vertical="center"/>
    </xf>
    <xf numFmtId="0" fontId="5" fillId="29" borderId="3" xfId="0" applyFont="1" applyFill="1" applyBorder="1"/>
    <xf numFmtId="0" fontId="6" fillId="0" borderId="0" xfId="15" applyFont="1"/>
    <xf numFmtId="0" fontId="14" fillId="29" borderId="3" xfId="0" applyFont="1" applyFill="1" applyBorder="1" applyAlignment="1">
      <alignment vertical="center"/>
    </xf>
    <xf numFmtId="0" fontId="56" fillId="0" borderId="0" xfId="18" applyFont="1" applyAlignment="1">
      <alignment vertical="center"/>
    </xf>
    <xf numFmtId="0" fontId="60" fillId="0" borderId="0" xfId="1" applyFont="1"/>
    <xf numFmtId="3" fontId="33" fillId="15" borderId="3" xfId="7" applyNumberFormat="1" applyBorder="1" applyAlignment="1">
      <alignment horizontal="center"/>
    </xf>
    <xf numFmtId="3" fontId="33" fillId="15" borderId="15" xfId="7" applyNumberFormat="1" applyBorder="1" applyAlignment="1">
      <alignment horizontal="center"/>
    </xf>
    <xf numFmtId="0" fontId="50" fillId="0" borderId="2" xfId="1" applyFont="1" applyBorder="1" applyAlignment="1">
      <alignment vertical="center" wrapText="1"/>
    </xf>
    <xf numFmtId="0" fontId="50" fillId="0" borderId="2" xfId="1" applyFont="1" applyBorder="1" applyAlignment="1">
      <alignment vertical="center"/>
    </xf>
    <xf numFmtId="0" fontId="61" fillId="10" borderId="3" xfId="8" applyFont="1" applyFill="1" applyBorder="1" applyAlignment="1">
      <alignment horizontal="center" vertical="center" wrapText="1"/>
    </xf>
    <xf numFmtId="3" fontId="53" fillId="32" borderId="7" xfId="6" applyNumberFormat="1" applyFont="1" applyFill="1" applyBorder="1" applyAlignment="1">
      <alignment horizontal="center" vertical="center" wrapText="1"/>
    </xf>
    <xf numFmtId="0" fontId="55" fillId="18" borderId="3" xfId="1" applyFont="1" applyFill="1" applyBorder="1" applyAlignment="1">
      <alignment horizontal="center" vertical="center"/>
    </xf>
    <xf numFmtId="3" fontId="55" fillId="18" borderId="3" xfId="16" applyNumberFormat="1" applyFont="1" applyFill="1" applyBorder="1" applyAlignment="1">
      <alignment horizontal="center" vertical="center"/>
    </xf>
    <xf numFmtId="170" fontId="55" fillId="18" borderId="3" xfId="16" applyNumberFormat="1" applyFont="1" applyFill="1" applyBorder="1" applyAlignment="1">
      <alignment horizontal="center" vertical="center"/>
    </xf>
    <xf numFmtId="171" fontId="55" fillId="18" borderId="3" xfId="16" applyNumberFormat="1" applyFont="1" applyFill="1" applyBorder="1" applyAlignment="1">
      <alignment horizontal="center" vertical="center"/>
    </xf>
    <xf numFmtId="171" fontId="55" fillId="18" borderId="4" xfId="16" applyNumberFormat="1" applyFont="1" applyFill="1" applyBorder="1" applyAlignment="1">
      <alignment horizontal="center" vertical="center"/>
    </xf>
    <xf numFmtId="3" fontId="56" fillId="18" borderId="3" xfId="4" applyNumberFormat="1" applyFont="1" applyFill="1" applyBorder="1" applyAlignment="1">
      <alignment horizontal="center" vertical="center"/>
    </xf>
    <xf numFmtId="1" fontId="11" fillId="2" borderId="3" xfId="0" applyNumberFormat="1" applyFont="1" applyFill="1" applyBorder="1" applyAlignment="1">
      <alignment vertical="center" wrapText="1" shrinkToFit="1"/>
    </xf>
    <xf numFmtId="0" fontId="17" fillId="2" borderId="3" xfId="1" applyFont="1" applyFill="1" applyBorder="1" applyAlignment="1">
      <alignment vertical="center"/>
    </xf>
    <xf numFmtId="170" fontId="57" fillId="33" borderId="3" xfId="16" applyNumberFormat="1" applyFont="1" applyFill="1" applyBorder="1" applyAlignment="1">
      <alignment horizontal="center" vertical="center"/>
    </xf>
    <xf numFmtId="3" fontId="11" fillId="2" borderId="3" xfId="1" applyNumberFormat="1" applyFont="1" applyFill="1" applyBorder="1" applyAlignment="1">
      <alignment horizontal="center" vertical="center"/>
    </xf>
    <xf numFmtId="0" fontId="32" fillId="14" borderId="3" xfId="6" applyBorder="1"/>
    <xf numFmtId="170" fontId="33" fillId="15" borderId="3" xfId="7" applyNumberFormat="1" applyBorder="1" applyAlignment="1">
      <alignment horizontal="center"/>
    </xf>
    <xf numFmtId="170" fontId="11" fillId="2" borderId="3" xfId="15" applyNumberFormat="1" applyFont="1" applyFill="1" applyBorder="1" applyAlignment="1">
      <alignment horizontal="center"/>
    </xf>
    <xf numFmtId="170" fontId="11" fillId="2" borderId="9" xfId="15" applyNumberFormat="1" applyFont="1" applyFill="1" applyBorder="1" applyAlignment="1">
      <alignment horizontal="center"/>
    </xf>
    <xf numFmtId="3" fontId="11" fillId="2" borderId="3" xfId="1" applyNumberFormat="1" applyFont="1" applyFill="1" applyBorder="1" applyAlignment="1">
      <alignment horizontal="center"/>
    </xf>
    <xf numFmtId="0" fontId="32" fillId="14" borderId="13" xfId="6" applyBorder="1"/>
    <xf numFmtId="3" fontId="11" fillId="2" borderId="3" xfId="15" applyNumberFormat="1" applyFont="1" applyFill="1" applyBorder="1" applyAlignment="1">
      <alignment horizontal="center"/>
    </xf>
    <xf numFmtId="1" fontId="5" fillId="29" borderId="0" xfId="0" applyNumberFormat="1" applyFont="1" applyFill="1" applyAlignment="1">
      <alignment vertical="center" shrinkToFit="1"/>
    </xf>
    <xf numFmtId="1" fontId="5" fillId="29" borderId="58" xfId="0" applyNumberFormat="1" applyFont="1" applyFill="1" applyBorder="1" applyAlignment="1">
      <alignment vertical="center" shrinkToFit="1"/>
    </xf>
    <xf numFmtId="0" fontId="9" fillId="29" borderId="41" xfId="0" applyFont="1" applyFill="1" applyBorder="1" applyAlignment="1">
      <alignment vertical="center"/>
    </xf>
    <xf numFmtId="0" fontId="9" fillId="29" borderId="0" xfId="0" applyFont="1" applyFill="1" applyAlignment="1">
      <alignment vertical="center"/>
    </xf>
    <xf numFmtId="1" fontId="5" fillId="29" borderId="41" xfId="0" applyNumberFormat="1" applyFont="1" applyFill="1" applyBorder="1" applyAlignment="1">
      <alignment vertical="center" shrinkToFit="1"/>
    </xf>
    <xf numFmtId="3" fontId="53" fillId="32" borderId="3" xfId="6" applyNumberFormat="1" applyFont="1" applyFill="1" applyBorder="1" applyAlignment="1">
      <alignment horizontal="center" vertical="center" wrapText="1"/>
    </xf>
    <xf numFmtId="3" fontId="55" fillId="18" borderId="8" xfId="16" applyNumberFormat="1" applyFont="1" applyFill="1" applyBorder="1" applyAlignment="1">
      <alignment horizontal="center" vertical="center"/>
    </xf>
    <xf numFmtId="169" fontId="55" fillId="18" borderId="8" xfId="5" applyNumberFormat="1" applyFont="1" applyFill="1" applyBorder="1" applyAlignment="1">
      <alignment horizontal="center" vertical="center"/>
    </xf>
    <xf numFmtId="3" fontId="55" fillId="18" borderId="46" xfId="16" applyNumberFormat="1" applyFont="1" applyFill="1" applyBorder="1" applyAlignment="1">
      <alignment horizontal="center" vertical="center"/>
    </xf>
    <xf numFmtId="169" fontId="55" fillId="18" borderId="1" xfId="5" applyNumberFormat="1" applyFont="1" applyFill="1" applyBorder="1" applyAlignment="1">
      <alignment horizontal="center" vertical="center"/>
    </xf>
    <xf numFmtId="0" fontId="31" fillId="0" borderId="0" xfId="0" applyFont="1" applyAlignment="1">
      <alignment vertical="center"/>
    </xf>
    <xf numFmtId="3" fontId="6" fillId="5" borderId="3" xfId="1" applyNumberFormat="1" applyFont="1" applyFill="1" applyBorder="1" applyAlignment="1">
      <alignment horizontal="center" vertical="center" wrapText="1"/>
    </xf>
    <xf numFmtId="0" fontId="5" fillId="5" borderId="3" xfId="1" applyFill="1" applyBorder="1" applyAlignment="1">
      <alignment horizontal="left" vertical="center" wrapText="1"/>
    </xf>
    <xf numFmtId="3" fontId="7" fillId="34" borderId="3" xfId="1" applyNumberFormat="1" applyFont="1" applyFill="1" applyBorder="1" applyAlignment="1">
      <alignment horizontal="center" vertical="center" wrapText="1"/>
    </xf>
    <xf numFmtId="3" fontId="6" fillId="34" borderId="3" xfId="1" applyNumberFormat="1" applyFont="1" applyFill="1" applyBorder="1" applyAlignment="1">
      <alignment horizontal="center" vertical="center"/>
    </xf>
    <xf numFmtId="3" fontId="7" fillId="34" borderId="8" xfId="1" applyNumberFormat="1" applyFont="1" applyFill="1" applyBorder="1" applyAlignment="1">
      <alignment horizontal="center" vertical="center" wrapText="1"/>
    </xf>
    <xf numFmtId="3" fontId="6" fillId="34" borderId="8" xfId="1" applyNumberFormat="1" applyFont="1" applyFill="1" applyBorder="1" applyAlignment="1">
      <alignment horizontal="center" vertical="center" wrapText="1"/>
    </xf>
    <xf numFmtId="0" fontId="6" fillId="34" borderId="9" xfId="1" applyFont="1" applyFill="1" applyBorder="1" applyAlignment="1">
      <alignment horizontal="center" vertical="center" wrapText="1"/>
    </xf>
    <xf numFmtId="49" fontId="8" fillId="3" borderId="16" xfId="1" applyNumberFormat="1" applyFont="1" applyFill="1" applyBorder="1" applyAlignment="1">
      <alignment horizontal="center" vertical="center"/>
    </xf>
    <xf numFmtId="49" fontId="8" fillId="3" borderId="41" xfId="1" applyNumberFormat="1" applyFont="1" applyFill="1" applyBorder="1" applyAlignment="1">
      <alignment horizontal="center" vertical="center"/>
    </xf>
    <xf numFmtId="3" fontId="11" fillId="3" borderId="8" xfId="1" applyNumberFormat="1" applyFont="1" applyFill="1" applyBorder="1" applyAlignment="1">
      <alignment horizontal="center" vertical="center"/>
    </xf>
    <xf numFmtId="4" fontId="11" fillId="3" borderId="8" xfId="1" applyNumberFormat="1" applyFont="1" applyFill="1" applyBorder="1" applyAlignment="1">
      <alignment horizontal="center" vertical="center"/>
    </xf>
    <xf numFmtId="4" fontId="12" fillId="3" borderId="8" xfId="1" applyNumberFormat="1" applyFont="1" applyFill="1" applyBorder="1" applyAlignment="1">
      <alignment horizontal="center" vertical="center"/>
    </xf>
    <xf numFmtId="3" fontId="7" fillId="27" borderId="13" xfId="1" applyNumberFormat="1" applyFont="1" applyFill="1" applyBorder="1" applyAlignment="1">
      <alignment horizontal="center" vertical="center" wrapText="1"/>
    </xf>
    <xf numFmtId="3" fontId="6" fillId="27" borderId="21" xfId="1" applyNumberFormat="1" applyFont="1" applyFill="1" applyBorder="1" applyAlignment="1">
      <alignment horizontal="center" vertical="center"/>
    </xf>
    <xf numFmtId="3" fontId="6" fillId="27" borderId="15" xfId="1" applyNumberFormat="1" applyFont="1" applyFill="1" applyBorder="1" applyAlignment="1">
      <alignment horizontal="center" vertical="center"/>
    </xf>
    <xf numFmtId="4" fontId="6" fillId="27" borderId="15" xfId="1" applyNumberFormat="1" applyFont="1" applyFill="1" applyBorder="1" applyAlignment="1">
      <alignment horizontal="center" vertical="center"/>
    </xf>
    <xf numFmtId="49" fontId="31" fillId="10" borderId="0" xfId="0" applyNumberFormat="1" applyFont="1" applyFill="1" applyAlignment="1">
      <alignment horizontal="center" vertical="center" wrapText="1"/>
    </xf>
    <xf numFmtId="3" fontId="7" fillId="34" borderId="61" xfId="1" applyNumberFormat="1" applyFont="1" applyFill="1" applyBorder="1" applyAlignment="1">
      <alignment horizontal="center" vertical="center" wrapText="1"/>
    </xf>
    <xf numFmtId="3" fontId="6" fillId="34" borderId="15" xfId="1" applyNumberFormat="1" applyFont="1" applyFill="1" applyBorder="1" applyAlignment="1">
      <alignment horizontal="center" vertical="center"/>
    </xf>
    <xf numFmtId="4" fontId="6" fillId="34" borderId="15" xfId="1" applyNumberFormat="1" applyFont="1" applyFill="1" applyBorder="1" applyAlignment="1">
      <alignment horizontal="center" vertical="center"/>
    </xf>
    <xf numFmtId="3" fontId="6" fillId="34" borderId="51" xfId="1" applyNumberFormat="1" applyFont="1" applyFill="1" applyBorder="1" applyAlignment="1">
      <alignment horizontal="center" vertical="center"/>
    </xf>
    <xf numFmtId="3" fontId="35" fillId="0" borderId="0" xfId="9" applyNumberFormat="1" applyFont="1" applyAlignment="1">
      <alignment horizontal="right" wrapText="1"/>
    </xf>
    <xf numFmtId="0" fontId="47" fillId="3" borderId="27" xfId="4" applyFont="1" applyFill="1" applyBorder="1" applyAlignment="1">
      <alignment vertical="center"/>
    </xf>
    <xf numFmtId="0" fontId="18" fillId="25" borderId="3" xfId="4" applyFont="1" applyFill="1" applyBorder="1" applyAlignment="1">
      <alignment horizontal="center" vertical="center" wrapText="1"/>
    </xf>
    <xf numFmtId="0" fontId="18" fillId="3" borderId="19" xfId="4" applyFont="1" applyFill="1" applyBorder="1" applyAlignment="1">
      <alignment horizontal="center" vertical="center" wrapText="1"/>
    </xf>
    <xf numFmtId="0" fontId="12" fillId="3" borderId="19" xfId="4" applyFont="1" applyFill="1" applyBorder="1" applyAlignment="1">
      <alignment horizontal="center" vertical="center"/>
    </xf>
    <xf numFmtId="0" fontId="12" fillId="3" borderId="6" xfId="4" applyFont="1" applyFill="1" applyBorder="1" applyAlignment="1">
      <alignment horizontal="center" vertical="center"/>
    </xf>
    <xf numFmtId="3" fontId="2" fillId="6" borderId="62" xfId="4" applyNumberFormat="1" applyFont="1" applyFill="1" applyBorder="1" applyAlignment="1">
      <alignment horizontal="center"/>
    </xf>
    <xf numFmtId="0" fontId="18" fillId="25" borderId="10" xfId="4" applyFont="1" applyFill="1" applyBorder="1" applyAlignment="1">
      <alignment horizontal="center" vertical="center" wrapText="1"/>
    </xf>
    <xf numFmtId="0" fontId="20" fillId="25" borderId="33" xfId="4" applyFont="1" applyFill="1" applyBorder="1" applyAlignment="1">
      <alignment horizontal="center" vertical="center" wrapText="1"/>
    </xf>
    <xf numFmtId="0" fontId="20" fillId="25" borderId="50" xfId="4" applyFont="1" applyFill="1" applyBorder="1" applyAlignment="1">
      <alignment horizontal="center" vertical="center" wrapText="1"/>
    </xf>
    <xf numFmtId="0" fontId="12" fillId="3" borderId="21" xfId="4" applyFont="1" applyFill="1" applyBorder="1" applyAlignment="1">
      <alignment horizontal="center" vertical="center"/>
    </xf>
    <xf numFmtId="0" fontId="12" fillId="3" borderId="15" xfId="4" applyFont="1" applyFill="1" applyBorder="1" applyAlignment="1">
      <alignment horizontal="center" vertical="center"/>
    </xf>
    <xf numFmtId="0" fontId="12" fillId="3" borderId="51" xfId="4" applyFont="1" applyFill="1" applyBorder="1" applyAlignment="1">
      <alignment horizontal="center" vertical="center"/>
    </xf>
    <xf numFmtId="0" fontId="20" fillId="3" borderId="6" xfId="4" applyFont="1" applyFill="1" applyBorder="1" applyAlignment="1">
      <alignment horizontal="center" vertical="center" wrapText="1"/>
    </xf>
    <xf numFmtId="0" fontId="18" fillId="25" borderId="50" xfId="4" applyFont="1" applyFill="1" applyBorder="1" applyAlignment="1">
      <alignment horizontal="center" vertical="center" wrapText="1"/>
    </xf>
    <xf numFmtId="0" fontId="18" fillId="3" borderId="21" xfId="4" applyFont="1" applyFill="1" applyBorder="1" applyAlignment="1">
      <alignment horizontal="center" vertical="center" wrapText="1"/>
    </xf>
    <xf numFmtId="49" fontId="59" fillId="10" borderId="50" xfId="8" applyNumberFormat="1" applyFont="1" applyFill="1" applyBorder="1" applyAlignment="1">
      <alignment horizontal="center" vertical="center" wrapText="1"/>
    </xf>
    <xf numFmtId="49" fontId="0" fillId="10" borderId="0" xfId="0" applyNumberFormat="1" applyFill="1"/>
    <xf numFmtId="0" fontId="31" fillId="10" borderId="0" xfId="0" applyFont="1" applyFill="1"/>
    <xf numFmtId="3" fontId="6" fillId="27" borderId="22" xfId="1" applyNumberFormat="1" applyFont="1" applyFill="1" applyBorder="1" applyAlignment="1">
      <alignment horizontal="center" vertical="center"/>
    </xf>
    <xf numFmtId="3" fontId="11" fillId="3" borderId="1" xfId="1" applyNumberFormat="1" applyFont="1" applyFill="1" applyBorder="1" applyAlignment="1">
      <alignment horizontal="center" vertical="center"/>
    </xf>
    <xf numFmtId="3" fontId="5" fillId="0" borderId="4" xfId="1" applyNumberFormat="1" applyBorder="1" applyAlignment="1">
      <alignment horizontal="center"/>
    </xf>
    <xf numFmtId="3" fontId="12" fillId="3" borderId="4" xfId="1" applyNumberFormat="1" applyFont="1" applyFill="1" applyBorder="1" applyAlignment="1">
      <alignment horizontal="center" vertical="center"/>
    </xf>
    <xf numFmtId="0" fontId="5" fillId="0" borderId="4" xfId="1" applyBorder="1" applyAlignment="1">
      <alignment horizontal="center" vertical="center"/>
    </xf>
    <xf numFmtId="0" fontId="12" fillId="3" borderId="4" xfId="1" applyFont="1" applyFill="1" applyBorder="1" applyAlignment="1">
      <alignment horizontal="center" vertical="center"/>
    </xf>
    <xf numFmtId="3" fontId="6" fillId="34" borderId="63" xfId="1" applyNumberFormat="1" applyFont="1" applyFill="1" applyBorder="1" applyAlignment="1">
      <alignment horizontal="center" vertical="center"/>
    </xf>
    <xf numFmtId="3" fontId="11" fillId="3" borderId="46" xfId="1" applyNumberFormat="1" applyFont="1" applyFill="1" applyBorder="1" applyAlignment="1">
      <alignment horizontal="center" vertical="center"/>
    </xf>
    <xf numFmtId="3" fontId="5" fillId="0" borderId="6" xfId="1" applyNumberFormat="1" applyBorder="1" applyAlignment="1">
      <alignment horizontal="center" vertical="center"/>
    </xf>
    <xf numFmtId="3" fontId="6" fillId="35" borderId="3" xfId="1" applyNumberFormat="1" applyFont="1" applyFill="1" applyBorder="1" applyAlignment="1">
      <alignment horizontal="center" vertical="center"/>
    </xf>
    <xf numFmtId="3" fontId="7" fillId="27" borderId="4" xfId="1" applyNumberFormat="1" applyFont="1" applyFill="1" applyBorder="1" applyAlignment="1">
      <alignment horizontal="center" vertical="center" wrapText="1"/>
    </xf>
    <xf numFmtId="3" fontId="7" fillId="34" borderId="46" xfId="1" applyNumberFormat="1" applyFont="1" applyFill="1" applyBorder="1" applyAlignment="1">
      <alignment horizontal="center" vertical="center" wrapText="1"/>
    </xf>
    <xf numFmtId="3" fontId="7" fillId="35" borderId="3" xfId="1" applyNumberFormat="1" applyFont="1" applyFill="1" applyBorder="1" applyAlignment="1">
      <alignment horizontal="center" vertical="center" wrapText="1"/>
    </xf>
    <xf numFmtId="3" fontId="6" fillId="35" borderId="3" xfId="1" applyNumberFormat="1" applyFont="1" applyFill="1" applyBorder="1" applyAlignment="1">
      <alignment horizontal="center" vertical="center" wrapText="1"/>
    </xf>
    <xf numFmtId="0" fontId="6" fillId="35" borderId="3" xfId="1" applyFont="1" applyFill="1" applyBorder="1" applyAlignment="1">
      <alignment horizontal="center" vertical="center" wrapText="1"/>
    </xf>
    <xf numFmtId="0" fontId="5" fillId="5" borderId="3" xfId="1" applyFill="1" applyBorder="1" applyAlignment="1">
      <alignment vertical="center" wrapText="1"/>
    </xf>
    <xf numFmtId="0" fontId="5" fillId="5" borderId="5" xfId="1" applyFill="1" applyBorder="1" applyAlignment="1">
      <alignment vertical="center" wrapText="1"/>
    </xf>
    <xf numFmtId="3" fontId="5" fillId="13" borderId="3" xfId="1" applyNumberFormat="1" applyFill="1" applyBorder="1" applyAlignment="1">
      <alignment horizontal="center" vertical="center"/>
    </xf>
    <xf numFmtId="2" fontId="5" fillId="13" borderId="3" xfId="1" applyNumberFormat="1" applyFill="1" applyBorder="1" applyAlignment="1">
      <alignment horizontal="center" vertical="center"/>
    </xf>
    <xf numFmtId="0" fontId="0" fillId="0" borderId="0" xfId="0" applyFill="1"/>
    <xf numFmtId="0" fontId="6" fillId="24" borderId="24" xfId="0" applyFont="1" applyFill="1" applyBorder="1" applyAlignment="1">
      <alignment horizontal="center" vertical="center" wrapText="1"/>
    </xf>
    <xf numFmtId="0" fontId="6" fillId="24" borderId="42" xfId="0" applyFont="1" applyFill="1" applyBorder="1" applyAlignment="1">
      <alignment horizontal="center" vertical="center" wrapText="1"/>
    </xf>
    <xf numFmtId="0" fontId="6" fillId="24" borderId="46" xfId="0" applyFont="1" applyFill="1" applyBorder="1" applyAlignment="1">
      <alignment horizontal="center" vertical="center" wrapText="1"/>
    </xf>
    <xf numFmtId="0" fontId="24" fillId="26" borderId="47" xfId="0" applyFont="1" applyFill="1" applyBorder="1" applyAlignment="1">
      <alignment horizontal="center" vertical="center" wrapText="1"/>
    </xf>
    <xf numFmtId="0" fontId="24" fillId="26" borderId="37" xfId="0" applyFont="1" applyFill="1" applyBorder="1" applyAlignment="1">
      <alignment horizontal="center" vertical="center" wrapText="1"/>
    </xf>
    <xf numFmtId="0" fontId="24" fillId="26" borderId="49" xfId="0" applyFont="1" applyFill="1" applyBorder="1" applyAlignment="1">
      <alignment horizontal="center" vertical="center" wrapText="1"/>
    </xf>
    <xf numFmtId="0" fontId="29" fillId="5" borderId="30" xfId="0" applyFont="1" applyFill="1" applyBorder="1" applyAlignment="1">
      <alignment horizontal="center" vertical="center" wrapText="1"/>
    </xf>
    <xf numFmtId="0" fontId="29" fillId="5" borderId="35" xfId="0" applyFont="1" applyFill="1" applyBorder="1" applyAlignment="1">
      <alignment horizontal="center" vertical="center" wrapText="1"/>
    </xf>
    <xf numFmtId="0" fontId="29" fillId="5" borderId="36" xfId="0" applyFont="1" applyFill="1" applyBorder="1" applyAlignment="1">
      <alignment horizontal="center" vertical="center" wrapText="1"/>
    </xf>
    <xf numFmtId="0" fontId="29" fillId="5" borderId="11" xfId="0" applyFont="1" applyFill="1" applyBorder="1" applyAlignment="1">
      <alignment horizontal="center" vertical="center" wrapText="1"/>
    </xf>
    <xf numFmtId="0" fontId="29" fillId="5" borderId="37" xfId="0" applyFont="1" applyFill="1" applyBorder="1" applyAlignment="1">
      <alignment horizontal="center" vertical="center" wrapText="1"/>
    </xf>
    <xf numFmtId="0" fontId="29" fillId="5" borderId="29" xfId="0" applyFont="1" applyFill="1" applyBorder="1" applyAlignment="1">
      <alignment horizontal="center" vertical="center" wrapText="1"/>
    </xf>
    <xf numFmtId="0" fontId="28" fillId="5" borderId="11" xfId="0" applyFont="1" applyFill="1" applyBorder="1" applyAlignment="1">
      <alignment horizontal="center" vertical="center" wrapText="1"/>
    </xf>
    <xf numFmtId="0" fontId="28" fillId="5" borderId="37" xfId="0" applyFont="1" applyFill="1" applyBorder="1" applyAlignment="1">
      <alignment horizontal="center" vertical="center" wrapText="1"/>
    </xf>
    <xf numFmtId="0" fontId="28" fillId="5" borderId="29" xfId="0" applyFont="1" applyFill="1" applyBorder="1" applyAlignment="1">
      <alignment horizontal="center" vertical="center" wrapText="1"/>
    </xf>
    <xf numFmtId="0" fontId="24" fillId="26" borderId="4" xfId="0" applyFont="1" applyFill="1" applyBorder="1" applyAlignment="1">
      <alignment horizontal="center" vertical="center" wrapText="1"/>
    </xf>
    <xf numFmtId="0" fontId="24" fillId="26" borderId="6" xfId="0" applyFont="1" applyFill="1" applyBorder="1" applyAlignment="1">
      <alignment horizontal="center" vertical="center" wrapText="1"/>
    </xf>
    <xf numFmtId="0" fontId="25" fillId="26" borderId="4" xfId="0" applyFont="1" applyFill="1" applyBorder="1" applyAlignment="1">
      <alignment horizontal="center" vertical="center" wrapText="1"/>
    </xf>
    <xf numFmtId="0" fontId="25" fillId="26" borderId="6" xfId="0" applyFont="1" applyFill="1" applyBorder="1" applyAlignment="1">
      <alignment horizontal="center" vertical="center" wrapText="1"/>
    </xf>
    <xf numFmtId="0" fontId="24" fillId="26" borderId="7" xfId="0" applyFont="1" applyFill="1" applyBorder="1" applyAlignment="1">
      <alignment horizontal="center" vertical="center" wrapText="1"/>
    </xf>
    <xf numFmtId="0" fontId="24" fillId="26" borderId="9" xfId="0" applyFont="1" applyFill="1" applyBorder="1" applyAlignment="1">
      <alignment horizontal="center" vertical="center" wrapText="1"/>
    </xf>
    <xf numFmtId="0" fontId="24" fillId="26" borderId="8" xfId="0" applyFont="1" applyFill="1" applyBorder="1" applyAlignment="1">
      <alignment horizontal="center" vertical="center" wrapText="1"/>
    </xf>
    <xf numFmtId="0" fontId="24" fillId="26" borderId="24" xfId="0" applyFont="1" applyFill="1" applyBorder="1" applyAlignment="1">
      <alignment horizontal="center" vertical="center" wrapText="1"/>
    </xf>
    <xf numFmtId="0" fontId="24" fillId="26" borderId="42" xfId="0" applyFont="1" applyFill="1" applyBorder="1" applyAlignment="1">
      <alignment horizontal="center" vertical="center" wrapText="1"/>
    </xf>
    <xf numFmtId="0" fontId="24" fillId="26" borderId="46" xfId="0" applyFont="1" applyFill="1" applyBorder="1" applyAlignment="1">
      <alignment horizontal="center" vertical="center" wrapText="1"/>
    </xf>
    <xf numFmtId="3" fontId="6" fillId="0" borderId="3" xfId="1" applyNumberFormat="1" applyFont="1" applyBorder="1" applyAlignment="1">
      <alignment horizontal="center" vertical="center" wrapText="1"/>
    </xf>
    <xf numFmtId="49" fontId="21" fillId="5" borderId="7" xfId="1" applyNumberFormat="1" applyFont="1" applyFill="1" applyBorder="1" applyAlignment="1">
      <alignment horizontal="center" vertical="center" wrapText="1"/>
    </xf>
    <xf numFmtId="49" fontId="21" fillId="5" borderId="9" xfId="1" applyNumberFormat="1" applyFont="1" applyFill="1" applyBorder="1" applyAlignment="1">
      <alignment horizontal="center" vertical="center" wrapText="1"/>
    </xf>
    <xf numFmtId="49" fontId="21" fillId="5" borderId="8" xfId="1" applyNumberFormat="1" applyFont="1" applyFill="1" applyBorder="1" applyAlignment="1">
      <alignment horizontal="center" vertical="center" wrapText="1"/>
    </xf>
    <xf numFmtId="3" fontId="6" fillId="0" borderId="7" xfId="1" applyNumberFormat="1" applyFont="1" applyBorder="1" applyAlignment="1">
      <alignment horizontal="center" vertical="center" wrapText="1"/>
    </xf>
    <xf numFmtId="3" fontId="6" fillId="0" borderId="8" xfId="1" applyNumberFormat="1" applyFont="1" applyBorder="1" applyAlignment="1">
      <alignment horizontal="center" vertical="center" wrapText="1"/>
    </xf>
    <xf numFmtId="0" fontId="22" fillId="3" borderId="0" xfId="1" applyFont="1" applyFill="1" applyAlignment="1">
      <alignment horizontal="center" vertical="center" wrapText="1"/>
    </xf>
    <xf numFmtId="0" fontId="22" fillId="3" borderId="2" xfId="1" applyFont="1" applyFill="1" applyBorder="1" applyAlignment="1">
      <alignment horizontal="center" vertical="center" wrapText="1"/>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49" fontId="17" fillId="3" borderId="4" xfId="1" applyNumberFormat="1" applyFont="1" applyFill="1" applyBorder="1" applyAlignment="1">
      <alignment horizontal="center" vertical="center" wrapText="1"/>
    </xf>
    <xf numFmtId="49" fontId="17" fillId="3" borderId="5" xfId="1" applyNumberFormat="1" applyFont="1" applyFill="1" applyBorder="1" applyAlignment="1">
      <alignment horizontal="center" vertical="center" wrapText="1"/>
    </xf>
    <xf numFmtId="49" fontId="17" fillId="3" borderId="6" xfId="1" applyNumberFormat="1" applyFont="1" applyFill="1" applyBorder="1" applyAlignment="1">
      <alignment horizontal="center" vertical="center" wrapText="1"/>
    </xf>
    <xf numFmtId="3" fontId="17" fillId="3" borderId="4" xfId="1" applyNumberFormat="1" applyFont="1" applyFill="1" applyBorder="1" applyAlignment="1">
      <alignment horizontal="center" vertical="center" wrapText="1"/>
    </xf>
    <xf numFmtId="3" fontId="17" fillId="3" borderId="5" xfId="1" applyNumberFormat="1" applyFont="1" applyFill="1" applyBorder="1" applyAlignment="1">
      <alignment horizontal="center" vertical="center" wrapText="1"/>
    </xf>
    <xf numFmtId="3" fontId="17" fillId="3" borderId="6" xfId="1" applyNumberFormat="1" applyFont="1" applyFill="1" applyBorder="1" applyAlignment="1">
      <alignment horizontal="center" vertical="center" wrapText="1"/>
    </xf>
    <xf numFmtId="3" fontId="17" fillId="3" borderId="7" xfId="1" applyNumberFormat="1" applyFont="1" applyFill="1" applyBorder="1" applyAlignment="1">
      <alignment horizontal="center" vertical="center" wrapText="1"/>
    </xf>
    <xf numFmtId="3" fontId="17" fillId="3" borderId="8" xfId="1" applyNumberFormat="1" applyFont="1" applyFill="1" applyBorder="1" applyAlignment="1">
      <alignment horizontal="center" vertical="center" wrapText="1"/>
    </xf>
    <xf numFmtId="49" fontId="17" fillId="3" borderId="42" xfId="1" applyNumberFormat="1" applyFont="1" applyFill="1" applyBorder="1" applyAlignment="1">
      <alignment horizontal="center" vertical="center"/>
    </xf>
    <xf numFmtId="49" fontId="17" fillId="3" borderId="46" xfId="1" applyNumberFormat="1" applyFont="1" applyFill="1" applyBorder="1" applyAlignment="1">
      <alignment horizontal="center" vertical="center"/>
    </xf>
    <xf numFmtId="0" fontId="5" fillId="5" borderId="3" xfId="1" applyFill="1" applyBorder="1" applyAlignment="1">
      <alignment horizontal="left" vertical="center" wrapText="1"/>
    </xf>
    <xf numFmtId="49" fontId="17" fillId="3" borderId="55" xfId="1" applyNumberFormat="1" applyFont="1" applyFill="1" applyBorder="1" applyAlignment="1">
      <alignment horizontal="center" vertical="center"/>
    </xf>
    <xf numFmtId="49" fontId="17" fillId="3" borderId="0" xfId="1" applyNumberFormat="1" applyFont="1" applyFill="1" applyAlignment="1">
      <alignment horizontal="center" vertical="center"/>
    </xf>
    <xf numFmtId="49" fontId="17" fillId="3" borderId="2" xfId="1" applyNumberFormat="1" applyFont="1" applyFill="1" applyBorder="1" applyAlignment="1">
      <alignment horizontal="center" vertical="center"/>
    </xf>
    <xf numFmtId="3" fontId="17" fillId="3" borderId="9" xfId="1" applyNumberFormat="1" applyFont="1" applyFill="1" applyBorder="1" applyAlignment="1">
      <alignment horizontal="center" vertical="center" wrapText="1"/>
    </xf>
    <xf numFmtId="0" fontId="5" fillId="5" borderId="3" xfId="1" applyFill="1" applyBorder="1" applyAlignment="1">
      <alignment vertical="center" wrapText="1"/>
    </xf>
    <xf numFmtId="0" fontId="63" fillId="0" borderId="0" xfId="0" applyFont="1" applyAlignment="1">
      <alignment horizontal="center" vertical="center" wrapText="1"/>
    </xf>
    <xf numFmtId="0" fontId="5" fillId="21" borderId="3" xfId="0" applyFont="1" applyFill="1" applyBorder="1" applyAlignment="1">
      <alignment horizontal="left" vertical="center"/>
    </xf>
    <xf numFmtId="0" fontId="5" fillId="21" borderId="3" xfId="0" applyFont="1" applyFill="1" applyBorder="1" applyAlignment="1">
      <alignment vertical="center" wrapText="1"/>
    </xf>
    <xf numFmtId="49" fontId="21" fillId="27" borderId="59" xfId="1" applyNumberFormat="1" applyFont="1" applyFill="1" applyBorder="1" applyAlignment="1">
      <alignment horizontal="center" vertical="center" wrapText="1"/>
    </xf>
    <xf numFmtId="49" fontId="21" fillId="27" borderId="39" xfId="1" applyNumberFormat="1" applyFont="1" applyFill="1" applyBorder="1" applyAlignment="1">
      <alignment horizontal="center" vertical="center" wrapText="1"/>
    </xf>
    <xf numFmtId="49" fontId="21" fillId="27" borderId="60" xfId="1" applyNumberFormat="1" applyFont="1" applyFill="1" applyBorder="1" applyAlignment="1">
      <alignment horizontal="center" vertical="center" wrapText="1"/>
    </xf>
    <xf numFmtId="0" fontId="5" fillId="21" borderId="3" xfId="0" applyFont="1" applyFill="1" applyBorder="1" applyAlignment="1">
      <alignment horizontal="center" vertical="center" wrapText="1"/>
    </xf>
    <xf numFmtId="49" fontId="21" fillId="34" borderId="17" xfId="1" applyNumberFormat="1" applyFont="1" applyFill="1" applyBorder="1" applyAlignment="1">
      <alignment horizontal="center" vertical="center" wrapText="1"/>
    </xf>
    <xf numFmtId="49" fontId="21" fillId="34" borderId="18" xfId="1" applyNumberFormat="1" applyFont="1" applyFill="1" applyBorder="1" applyAlignment="1">
      <alignment horizontal="center" vertical="center" wrapText="1"/>
    </xf>
    <xf numFmtId="49" fontId="21" fillId="34" borderId="31" xfId="1" applyNumberFormat="1" applyFont="1" applyFill="1" applyBorder="1" applyAlignment="1">
      <alignment horizontal="center" vertical="center" wrapText="1"/>
    </xf>
    <xf numFmtId="0" fontId="0" fillId="25" borderId="3" xfId="0" applyFill="1" applyBorder="1" applyAlignment="1">
      <alignment horizontal="center" vertical="center"/>
    </xf>
    <xf numFmtId="49" fontId="14" fillId="0" borderId="0" xfId="0" applyNumberFormat="1" applyFont="1" applyAlignment="1">
      <alignment vertical="center" wrapText="1"/>
    </xf>
    <xf numFmtId="17" fontId="14" fillId="0" borderId="0" xfId="0" applyNumberFormat="1" applyFont="1" applyAlignment="1">
      <alignment vertical="center" wrapText="1"/>
    </xf>
    <xf numFmtId="0" fontId="37" fillId="17" borderId="3" xfId="8" applyFont="1" applyFill="1" applyBorder="1" applyAlignment="1">
      <alignment horizontal="center" vertical="center"/>
    </xf>
    <xf numFmtId="0" fontId="0" fillId="0" borderId="2" xfId="0" applyBorder="1" applyAlignment="1">
      <alignment horizontal="center"/>
    </xf>
    <xf numFmtId="0" fontId="35" fillId="25" borderId="3" xfId="9" applyFont="1" applyFill="1" applyBorder="1" applyAlignment="1">
      <alignment horizontal="center" vertical="center" wrapText="1"/>
    </xf>
    <xf numFmtId="17" fontId="14" fillId="25" borderId="4" xfId="0" applyNumberFormat="1" applyFont="1" applyFill="1" applyBorder="1" applyAlignment="1">
      <alignment horizontal="center" vertical="center" wrapText="1"/>
    </xf>
    <xf numFmtId="17" fontId="14" fillId="25" borderId="6" xfId="0" applyNumberFormat="1" applyFont="1" applyFill="1" applyBorder="1" applyAlignment="1">
      <alignment horizontal="center" vertical="center" wrapText="1"/>
    </xf>
    <xf numFmtId="0" fontId="48" fillId="0" borderId="0" xfId="0" applyFont="1" applyAlignment="1">
      <alignment horizontal="center" vertical="center"/>
    </xf>
    <xf numFmtId="0" fontId="49" fillId="0" borderId="0" xfId="0" applyFont="1" applyAlignment="1">
      <alignment horizontal="center" vertical="center"/>
    </xf>
    <xf numFmtId="17" fontId="6" fillId="0" borderId="0" xfId="1" applyNumberFormat="1" applyFont="1" applyAlignment="1">
      <alignment horizontal="center" vertical="center" wrapText="1"/>
    </xf>
    <xf numFmtId="0" fontId="5" fillId="5" borderId="4" xfId="1" applyFill="1" applyBorder="1" applyAlignment="1">
      <alignment vertical="center" wrapText="1"/>
    </xf>
    <xf numFmtId="0" fontId="5" fillId="5" borderId="5" xfId="1" applyFill="1" applyBorder="1" applyAlignment="1">
      <alignment vertical="center" wrapText="1"/>
    </xf>
    <xf numFmtId="0" fontId="17" fillId="3" borderId="7" xfId="4" applyFont="1" applyFill="1" applyBorder="1" applyAlignment="1">
      <alignment horizontal="center" vertical="center" wrapText="1"/>
    </xf>
    <xf numFmtId="0" fontId="17" fillId="3" borderId="9" xfId="4" applyFont="1" applyFill="1" applyBorder="1" applyAlignment="1">
      <alignment horizontal="center" vertical="center" wrapText="1"/>
    </xf>
    <xf numFmtId="0" fontId="17" fillId="3" borderId="8" xfId="4" applyFont="1" applyFill="1" applyBorder="1" applyAlignment="1">
      <alignment horizontal="center" vertical="center" wrapText="1"/>
    </xf>
    <xf numFmtId="0" fontId="5" fillId="5" borderId="3" xfId="1" applyFill="1" applyBorder="1" applyAlignment="1">
      <alignment vertical="center"/>
    </xf>
    <xf numFmtId="0" fontId="5" fillId="5" borderId="4" xfId="1" applyFill="1" applyBorder="1" applyAlignment="1">
      <alignment horizontal="left" vertical="center" wrapText="1"/>
    </xf>
    <xf numFmtId="0" fontId="5" fillId="5" borderId="5" xfId="1" applyFill="1" applyBorder="1" applyAlignment="1">
      <alignment horizontal="left" vertical="center" wrapText="1"/>
    </xf>
    <xf numFmtId="0" fontId="5" fillId="5" borderId="6" xfId="1" applyFill="1" applyBorder="1" applyAlignment="1">
      <alignment horizontal="left" vertical="center" wrapText="1"/>
    </xf>
    <xf numFmtId="0" fontId="17" fillId="3" borderId="30" xfId="4" applyFont="1" applyFill="1" applyBorder="1" applyAlignment="1">
      <alignment horizontal="center" vertical="center" wrapText="1"/>
    </xf>
    <xf numFmtId="0" fontId="17" fillId="3" borderId="35" xfId="4" applyFont="1" applyFill="1" applyBorder="1" applyAlignment="1">
      <alignment horizontal="center" vertical="center" wrapText="1"/>
    </xf>
    <xf numFmtId="17" fontId="6" fillId="0" borderId="28" xfId="1" applyNumberFormat="1" applyFont="1" applyBorder="1" applyAlignment="1">
      <alignment horizontal="center" vertical="center" wrapText="1"/>
    </xf>
    <xf numFmtId="0" fontId="37" fillId="18" borderId="56" xfId="8" applyFont="1" applyFill="1" applyBorder="1" applyAlignment="1">
      <alignment horizontal="center" vertical="center" wrapText="1"/>
    </xf>
    <xf numFmtId="3" fontId="10" fillId="2" borderId="10" xfId="15" applyNumberFormat="1" applyFont="1" applyFill="1" applyBorder="1" applyAlignment="1">
      <alignment horizontal="center" vertical="center" wrapText="1"/>
    </xf>
    <xf numFmtId="3" fontId="10" fillId="2" borderId="13" xfId="15" applyNumberFormat="1" applyFont="1" applyFill="1" applyBorder="1" applyAlignment="1">
      <alignment horizontal="center" vertical="center" wrapText="1"/>
    </xf>
    <xf numFmtId="0" fontId="52" fillId="31" borderId="38" xfId="1" applyFont="1" applyFill="1" applyBorder="1" applyAlignment="1">
      <alignment horizontal="center" vertical="center" wrapText="1"/>
    </xf>
    <xf numFmtId="0" fontId="52" fillId="31" borderId="4" xfId="1" applyFont="1" applyFill="1" applyBorder="1" applyAlignment="1">
      <alignment horizontal="center" vertical="center" wrapText="1"/>
    </xf>
    <xf numFmtId="3" fontId="53" fillId="32" borderId="3" xfId="6" applyNumberFormat="1" applyFont="1" applyFill="1" applyBorder="1" applyAlignment="1" applyProtection="1">
      <alignment horizontal="center" vertical="center"/>
    </xf>
    <xf numFmtId="0" fontId="54" fillId="14" borderId="20" xfId="6" applyFont="1" applyBorder="1" applyAlignment="1">
      <alignment horizontal="center" vertical="center" wrapText="1"/>
    </xf>
    <xf numFmtId="0" fontId="54" fillId="14" borderId="47" xfId="6" applyFont="1" applyBorder="1" applyAlignment="1">
      <alignment horizontal="center" vertical="center" wrapText="1"/>
    </xf>
    <xf numFmtId="0" fontId="62" fillId="0" borderId="0" xfId="12" applyFont="1" applyAlignment="1">
      <alignment horizontal="center" wrapText="1"/>
    </xf>
    <xf numFmtId="0" fontId="53" fillId="14" borderId="3" xfId="6" applyFont="1" applyBorder="1" applyAlignment="1">
      <alignment horizontal="center" vertical="center" wrapText="1"/>
    </xf>
    <xf numFmtId="0" fontId="37" fillId="18" borderId="2" xfId="8" applyFont="1" applyFill="1" applyBorder="1" applyAlignment="1">
      <alignment horizontal="center" vertical="center" wrapText="1"/>
    </xf>
    <xf numFmtId="0" fontId="37" fillId="18" borderId="46" xfId="8" applyFont="1" applyFill="1" applyBorder="1" applyAlignment="1">
      <alignment horizontal="center" vertical="center" wrapText="1"/>
    </xf>
    <xf numFmtId="3" fontId="10" fillId="2" borderId="3" xfId="0" applyNumberFormat="1" applyFont="1" applyFill="1" applyBorder="1" applyAlignment="1">
      <alignment horizontal="center" vertical="center" wrapText="1"/>
    </xf>
    <xf numFmtId="0" fontId="53" fillId="32" borderId="3" xfId="6" applyFont="1" applyFill="1" applyBorder="1" applyAlignment="1">
      <alignment horizontal="center" vertical="center" wrapText="1"/>
    </xf>
    <xf numFmtId="3" fontId="53" fillId="32" borderId="16" xfId="6" applyNumberFormat="1" applyFont="1" applyFill="1" applyBorder="1" applyAlignment="1" applyProtection="1">
      <alignment horizontal="center" vertical="center"/>
    </xf>
    <xf numFmtId="3" fontId="53" fillId="32" borderId="55" xfId="6" applyNumberFormat="1" applyFont="1" applyFill="1" applyBorder="1" applyAlignment="1" applyProtection="1">
      <alignment horizontal="center" vertical="center"/>
    </xf>
    <xf numFmtId="3" fontId="53" fillId="32" borderId="24" xfId="6" applyNumberFormat="1" applyFont="1" applyFill="1" applyBorder="1" applyAlignment="1" applyProtection="1">
      <alignment horizontal="center" vertical="center"/>
    </xf>
    <xf numFmtId="3" fontId="53" fillId="32" borderId="1" xfId="6" applyNumberFormat="1" applyFont="1" applyFill="1" applyBorder="1" applyAlignment="1" applyProtection="1">
      <alignment horizontal="center" vertical="center"/>
    </xf>
    <xf numFmtId="3" fontId="53" fillId="32" borderId="2" xfId="6" applyNumberFormat="1" applyFont="1" applyFill="1" applyBorder="1" applyAlignment="1" applyProtection="1">
      <alignment horizontal="center" vertical="center"/>
    </xf>
    <xf numFmtId="3" fontId="53" fillId="32" borderId="46" xfId="6" applyNumberFormat="1" applyFont="1" applyFill="1" applyBorder="1" applyAlignment="1" applyProtection="1">
      <alignment horizontal="center" vertical="center"/>
    </xf>
    <xf numFmtId="49" fontId="8" fillId="3" borderId="7" xfId="1" applyNumberFormat="1" applyFont="1" applyFill="1" applyBorder="1" applyAlignment="1">
      <alignment horizontal="center" vertical="center"/>
    </xf>
    <xf numFmtId="49" fontId="8" fillId="3" borderId="8" xfId="1" applyNumberFormat="1" applyFont="1" applyFill="1" applyBorder="1" applyAlignment="1">
      <alignment horizontal="center" vertical="center"/>
    </xf>
    <xf numFmtId="0" fontId="31" fillId="34" borderId="4" xfId="0" applyFont="1" applyFill="1" applyBorder="1" applyAlignment="1">
      <alignment horizontal="center"/>
    </xf>
    <xf numFmtId="0" fontId="31" fillId="34" borderId="5" xfId="0" applyFont="1" applyFill="1" applyBorder="1" applyAlignment="1">
      <alignment horizontal="center"/>
    </xf>
    <xf numFmtId="0" fontId="31" fillId="34" borderId="6" xfId="0" applyFont="1" applyFill="1" applyBorder="1" applyAlignment="1">
      <alignment horizontal="center"/>
    </xf>
    <xf numFmtId="0" fontId="5" fillId="5" borderId="6" xfId="1" applyFill="1" applyBorder="1" applyAlignment="1">
      <alignment vertical="center" wrapText="1"/>
    </xf>
    <xf numFmtId="0" fontId="5" fillId="5" borderId="3" xfId="1" applyFill="1" applyBorder="1" applyAlignment="1">
      <alignment horizontal="center" vertical="center" wrapText="1"/>
    </xf>
    <xf numFmtId="0" fontId="5" fillId="5" borderId="16" xfId="1" applyFill="1" applyBorder="1" applyAlignment="1">
      <alignment vertical="center" wrapText="1"/>
    </xf>
    <xf numFmtId="0" fontId="5" fillId="5" borderId="55" xfId="1" applyFill="1" applyBorder="1" applyAlignment="1">
      <alignment vertical="center" wrapText="1"/>
    </xf>
    <xf numFmtId="0" fontId="5" fillId="5" borderId="24" xfId="1" applyFill="1" applyBorder="1" applyAlignment="1">
      <alignment vertical="center" wrapText="1"/>
    </xf>
    <xf numFmtId="0" fontId="5" fillId="5" borderId="0" xfId="1" applyFill="1" applyBorder="1" applyAlignment="1">
      <alignment vertical="center" wrapText="1"/>
    </xf>
    <xf numFmtId="0" fontId="14" fillId="0" borderId="3" xfId="0" applyFont="1" applyFill="1" applyBorder="1" applyAlignment="1">
      <alignment vertical="center"/>
    </xf>
    <xf numFmtId="0" fontId="14" fillId="0" borderId="3" xfId="0" applyFont="1" applyFill="1" applyBorder="1" applyAlignment="1">
      <alignment horizontal="left" vertical="center"/>
    </xf>
    <xf numFmtId="0" fontId="0" fillId="0" borderId="0" xfId="0" applyFill="1" applyAlignment="1">
      <alignment horizontal="left"/>
    </xf>
    <xf numFmtId="0" fontId="31" fillId="0" borderId="43" xfId="0" applyFont="1" applyFill="1" applyBorder="1" applyAlignment="1">
      <alignment horizontal="left"/>
    </xf>
    <xf numFmtId="3" fontId="10" fillId="0" borderId="0" xfId="1" applyNumberFormat="1" applyFont="1" applyFill="1" applyBorder="1" applyAlignment="1">
      <alignment horizontal="center" vertical="center" wrapText="1"/>
    </xf>
    <xf numFmtId="0" fontId="44" fillId="0" borderId="0" xfId="0" applyFont="1" applyFill="1" applyBorder="1"/>
    <xf numFmtId="0" fontId="0" fillId="0" borderId="0" xfId="0" applyFill="1" applyBorder="1"/>
    <xf numFmtId="0" fontId="0" fillId="0" borderId="0" xfId="0" applyFill="1" applyBorder="1" applyAlignment="1">
      <alignment horizontal="center"/>
    </xf>
    <xf numFmtId="0" fontId="31" fillId="0" borderId="0" xfId="0" applyFont="1" applyFill="1" applyBorder="1"/>
    <xf numFmtId="0" fontId="0" fillId="0" borderId="0" xfId="0" applyFill="1" applyBorder="1" applyAlignment="1">
      <alignment horizontal="left"/>
    </xf>
    <xf numFmtId="0" fontId="0" fillId="0" borderId="0" xfId="0" applyNumberFormat="1" applyFill="1" applyBorder="1"/>
    <xf numFmtId="3" fontId="0" fillId="0" borderId="0" xfId="0" applyNumberFormat="1" applyFill="1" applyBorder="1" applyAlignment="1">
      <alignment horizontal="center"/>
    </xf>
    <xf numFmtId="0" fontId="31" fillId="0" borderId="0" xfId="0" applyFont="1" applyFill="1" applyBorder="1" applyAlignment="1">
      <alignment horizontal="left"/>
    </xf>
    <xf numFmtId="0" fontId="31" fillId="0" borderId="0" xfId="0" applyNumberFormat="1" applyFont="1" applyFill="1" applyBorder="1"/>
    <xf numFmtId="0" fontId="5" fillId="0" borderId="0" xfId="1" applyFill="1" applyBorder="1" applyAlignment="1">
      <alignment horizontal="left" vertical="center" wrapText="1"/>
    </xf>
    <xf numFmtId="0" fontId="5" fillId="0" borderId="0" xfId="1" applyFill="1" applyBorder="1" applyAlignment="1">
      <alignment vertical="center" wrapText="1"/>
    </xf>
    <xf numFmtId="3" fontId="42" fillId="18" borderId="3" xfId="0" applyNumberFormat="1" applyFont="1" applyFill="1" applyBorder="1" applyAlignment="1">
      <alignment horizontal="center" vertical="center"/>
    </xf>
    <xf numFmtId="3" fontId="21" fillId="0" borderId="0" xfId="1" applyNumberFormat="1" applyFont="1" applyFill="1" applyAlignment="1">
      <alignment vertical="center" wrapText="1"/>
    </xf>
    <xf numFmtId="0" fontId="0" fillId="0" borderId="0" xfId="0" applyFill="1" applyAlignment="1">
      <alignment horizontal="center"/>
    </xf>
    <xf numFmtId="0" fontId="26" fillId="0" borderId="0" xfId="1" applyFont="1" applyFill="1" applyAlignment="1">
      <alignment horizontal="center" vertical="center"/>
    </xf>
    <xf numFmtId="0" fontId="35" fillId="0" borderId="44" xfId="12" applyFont="1" applyFill="1" applyBorder="1" applyAlignment="1">
      <alignment horizontal="center"/>
    </xf>
    <xf numFmtId="0" fontId="35" fillId="0" borderId="45" xfId="12" applyFont="1" applyFill="1" applyBorder="1" applyAlignment="1">
      <alignment wrapText="1"/>
    </xf>
    <xf numFmtId="0" fontId="35" fillId="0" borderId="45" xfId="12" applyFont="1" applyFill="1" applyBorder="1" applyAlignment="1">
      <alignment horizontal="right" wrapText="1"/>
    </xf>
    <xf numFmtId="0" fontId="31" fillId="0" borderId="43" xfId="0" applyFont="1" applyFill="1" applyBorder="1"/>
    <xf numFmtId="0" fontId="31" fillId="0" borderId="43" xfId="0" applyFont="1" applyFill="1" applyBorder="1" applyAlignment="1">
      <alignment horizontal="center"/>
    </xf>
  </cellXfs>
  <cellStyles count="21">
    <cellStyle name="Bueno" xfId="6" builtinId="26"/>
    <cellStyle name="Millares [0] 2" xfId="20" xr:uid="{162D5B49-4EEE-44EA-B7CE-28CFA181A90B}"/>
    <cellStyle name="Millares [0] 3" xfId="19" xr:uid="{ABC7F9E7-2CA0-4848-8DFB-CE6BB379EF1B}"/>
    <cellStyle name="Neutral" xfId="7" builtinId="28"/>
    <cellStyle name="Normal" xfId="0" builtinId="0"/>
    <cellStyle name="Normal 10 2" xfId="15" xr:uid="{D9DE61F5-B26D-4BA4-884C-410051DAA120}"/>
    <cellStyle name="Normal 12" xfId="4" xr:uid="{00000000-0005-0000-0000-000005000000}"/>
    <cellStyle name="Normal 12 5" xfId="17" xr:uid="{5E398585-A657-45C3-A5CE-65D3AD5C2BBC}"/>
    <cellStyle name="Normal 2 2" xfId="1" xr:uid="{00000000-0005-0000-0000-000006000000}"/>
    <cellStyle name="Normal 4 4 2" xfId="18" xr:uid="{168F28F3-669D-42A4-A8F5-5239184D5A14}"/>
    <cellStyle name="Normal_6.Gráfico_Afiliados_EPS_Régimen_2" xfId="10" xr:uid="{00000000-0005-0000-0000-00000E000000}"/>
    <cellStyle name="Normal_afiliados subsidiado y contributivo 1999-2009" xfId="2" xr:uid="{00000000-0005-0000-0000-00000F000000}"/>
    <cellStyle name="Normal_DATOS MAYO_3" xfId="14" xr:uid="{7DE3D00A-D6A7-4B48-83D0-18E67F923BD8}"/>
    <cellStyle name="Normal_Hoja1" xfId="12" xr:uid="{3BF88771-4F03-4950-803B-3EC189A597C7}"/>
    <cellStyle name="Normal_Hoja1 2" xfId="16" xr:uid="{6B0C735B-3031-47E9-923F-6E3E2B733877}"/>
    <cellStyle name="Normal_Hoja1_1" xfId="13" xr:uid="{EB9D37F6-C119-4D40-BFF1-59E0FFF5A4AC}"/>
    <cellStyle name="Normal_INFORME AFILIADOS 2001-2006 ACTUALIZADOS enero 2007" xfId="3" xr:uid="{00000000-0005-0000-0000-000011000000}"/>
    <cellStyle name="Normal_TOTAL EPSS" xfId="9" xr:uid="{00000000-0005-0000-0000-000013000000}"/>
    <cellStyle name="Porcentaje" xfId="11" builtinId="5"/>
    <cellStyle name="Porcentaje 2" xfId="5" xr:uid="{00000000-0005-0000-0000-000015000000}"/>
    <cellStyle name="Título 4" xfId="8" xr:uid="{00000000-0005-0000-0000-000016000000}"/>
  </cellStyles>
  <dxfs count="0"/>
  <tableStyles count="0" defaultTableStyle="TableStyleMedium2" defaultPivotStyle="PivotStyleLight16"/>
  <colors>
    <mruColors>
      <color rgb="FF33CC33"/>
      <color rgb="FF33CCFF"/>
      <color rgb="FF00CCFF"/>
      <color rgb="FFFF99CC"/>
      <color rgb="FF006600"/>
      <color rgb="FF0099CC"/>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'2.AFILIADOS  SGSSS MIG VEN'!$Z$147</c:f>
              <c:strCache>
                <c:ptCount val="1"/>
                <c:pt idx="0">
                  <c:v>Nro de Afiliados al SGSSS con PEP</c:v>
                </c:pt>
              </c:strCache>
            </c:strRef>
          </c:tx>
          <c:spPr>
            <a:solidFill>
              <a:schemeClr val="accent1"/>
            </a:solidFill>
            <a:ln>
              <a:noFill/>
            </a:ln>
            <a:effectLst/>
          </c:spPr>
          <c:invertIfNegative val="0"/>
          <c:cat>
            <c:numRef>
              <c:f>'2.AFILIADOS  SGSSS MIG VEN'!$Y$148:$Y$162</c:f>
              <c:numCache>
                <c:formatCode>mmm\-yy</c:formatCode>
                <c:ptCount val="15"/>
                <c:pt idx="0">
                  <c:v>44896</c:v>
                </c:pt>
                <c:pt idx="1">
                  <c:v>44927</c:v>
                </c:pt>
                <c:pt idx="2">
                  <c:v>44958</c:v>
                </c:pt>
                <c:pt idx="3">
                  <c:v>44986</c:v>
                </c:pt>
                <c:pt idx="4">
                  <c:v>45017</c:v>
                </c:pt>
                <c:pt idx="5">
                  <c:v>45047</c:v>
                </c:pt>
                <c:pt idx="6">
                  <c:v>45078</c:v>
                </c:pt>
                <c:pt idx="7">
                  <c:v>45108</c:v>
                </c:pt>
                <c:pt idx="8">
                  <c:v>45139</c:v>
                </c:pt>
                <c:pt idx="9">
                  <c:v>45170</c:v>
                </c:pt>
                <c:pt idx="10">
                  <c:v>45200</c:v>
                </c:pt>
                <c:pt idx="11">
                  <c:v>45231</c:v>
                </c:pt>
                <c:pt idx="12">
                  <c:v>45261</c:v>
                </c:pt>
                <c:pt idx="13">
                  <c:v>45292</c:v>
                </c:pt>
                <c:pt idx="14">
                  <c:v>45323</c:v>
                </c:pt>
              </c:numCache>
            </c:numRef>
          </c:cat>
          <c:val>
            <c:numRef>
              <c:f>'2.AFILIADOS  SGSSS MIG VEN'!$Z$148:$Z$163</c:f>
              <c:numCache>
                <c:formatCode>#,##0</c:formatCode>
                <c:ptCount val="16"/>
                <c:pt idx="0">
                  <c:v>19713</c:v>
                </c:pt>
                <c:pt idx="1">
                  <c:v>18753</c:v>
                </c:pt>
                <c:pt idx="2">
                  <c:v>17862</c:v>
                </c:pt>
                <c:pt idx="3">
                  <c:v>16894</c:v>
                </c:pt>
                <c:pt idx="4">
                  <c:v>13411</c:v>
                </c:pt>
                <c:pt idx="5">
                  <c:v>12865</c:v>
                </c:pt>
                <c:pt idx="6">
                  <c:v>6877</c:v>
                </c:pt>
                <c:pt idx="7">
                  <c:v>1846</c:v>
                </c:pt>
                <c:pt idx="8">
                  <c:v>1112</c:v>
                </c:pt>
                <c:pt idx="9">
                  <c:v>964</c:v>
                </c:pt>
                <c:pt idx="10">
                  <c:v>874</c:v>
                </c:pt>
                <c:pt idx="11" formatCode="General">
                  <c:v>544</c:v>
                </c:pt>
                <c:pt idx="12" formatCode="General">
                  <c:v>492</c:v>
                </c:pt>
                <c:pt idx="13">
                  <c:v>300</c:v>
                </c:pt>
                <c:pt idx="14">
                  <c:v>276</c:v>
                </c:pt>
                <c:pt idx="15">
                  <c:v>218</c:v>
                </c:pt>
              </c:numCache>
            </c:numRef>
          </c:val>
          <c:extLst>
            <c:ext xmlns:c16="http://schemas.microsoft.com/office/drawing/2014/chart" uri="{C3380CC4-5D6E-409C-BE32-E72D297353CC}">
              <c16:uniqueId val="{00000000-62DA-4BAC-88B2-09EE1C27D5B3}"/>
            </c:ext>
          </c:extLst>
        </c:ser>
        <c:ser>
          <c:idx val="1"/>
          <c:order val="1"/>
          <c:tx>
            <c:strRef>
              <c:f>'2.AFILIADOS  SGSSS MIG VEN'!$AA$147</c:f>
              <c:strCache>
                <c:ptCount val="1"/>
                <c:pt idx="0">
                  <c:v>Nro de Afiliados al SGSSS PPT</c:v>
                </c:pt>
              </c:strCache>
            </c:strRef>
          </c:tx>
          <c:spPr>
            <a:solidFill>
              <a:schemeClr val="accent2"/>
            </a:solidFill>
            <a:ln>
              <a:noFill/>
            </a:ln>
            <a:effectLst/>
          </c:spPr>
          <c:invertIfNegative val="0"/>
          <c:cat>
            <c:numRef>
              <c:f>'2.AFILIADOS  SGSSS MIG VEN'!$Y$148:$Y$162</c:f>
              <c:numCache>
                <c:formatCode>mmm\-yy</c:formatCode>
                <c:ptCount val="15"/>
                <c:pt idx="0">
                  <c:v>44896</c:v>
                </c:pt>
                <c:pt idx="1">
                  <c:v>44927</c:v>
                </c:pt>
                <c:pt idx="2">
                  <c:v>44958</c:v>
                </c:pt>
                <c:pt idx="3">
                  <c:v>44986</c:v>
                </c:pt>
                <c:pt idx="4">
                  <c:v>45017</c:v>
                </c:pt>
                <c:pt idx="5">
                  <c:v>45047</c:v>
                </c:pt>
                <c:pt idx="6">
                  <c:v>45078</c:v>
                </c:pt>
                <c:pt idx="7">
                  <c:v>45108</c:v>
                </c:pt>
                <c:pt idx="8">
                  <c:v>45139</c:v>
                </c:pt>
                <c:pt idx="9">
                  <c:v>45170</c:v>
                </c:pt>
                <c:pt idx="10">
                  <c:v>45200</c:v>
                </c:pt>
                <c:pt idx="11">
                  <c:v>45231</c:v>
                </c:pt>
                <c:pt idx="12">
                  <c:v>45261</c:v>
                </c:pt>
                <c:pt idx="13">
                  <c:v>45292</c:v>
                </c:pt>
                <c:pt idx="14">
                  <c:v>45323</c:v>
                </c:pt>
              </c:numCache>
            </c:numRef>
          </c:cat>
          <c:val>
            <c:numRef>
              <c:f>'2.AFILIADOS  SGSSS MIG VEN'!$AA$148:$AA$163</c:f>
              <c:numCache>
                <c:formatCode>#,##0</c:formatCode>
                <c:ptCount val="16"/>
                <c:pt idx="0">
                  <c:v>157372</c:v>
                </c:pt>
                <c:pt idx="1">
                  <c:v>160416</c:v>
                </c:pt>
                <c:pt idx="2">
                  <c:v>164261</c:v>
                </c:pt>
                <c:pt idx="3">
                  <c:v>171077</c:v>
                </c:pt>
                <c:pt idx="4">
                  <c:v>178625</c:v>
                </c:pt>
                <c:pt idx="5">
                  <c:v>182754</c:v>
                </c:pt>
                <c:pt idx="6">
                  <c:v>188578</c:v>
                </c:pt>
                <c:pt idx="7">
                  <c:v>192533</c:v>
                </c:pt>
                <c:pt idx="8">
                  <c:v>198485</c:v>
                </c:pt>
                <c:pt idx="9">
                  <c:v>203073</c:v>
                </c:pt>
                <c:pt idx="10">
                  <c:v>206201</c:v>
                </c:pt>
                <c:pt idx="11">
                  <c:v>209898</c:v>
                </c:pt>
                <c:pt idx="12">
                  <c:v>211175</c:v>
                </c:pt>
                <c:pt idx="13">
                  <c:v>211578</c:v>
                </c:pt>
                <c:pt idx="14">
                  <c:v>214661</c:v>
                </c:pt>
                <c:pt idx="15">
                  <c:v>216961</c:v>
                </c:pt>
              </c:numCache>
            </c:numRef>
          </c:val>
          <c:extLst>
            <c:ext xmlns:c16="http://schemas.microsoft.com/office/drawing/2014/chart" uri="{C3380CC4-5D6E-409C-BE32-E72D297353CC}">
              <c16:uniqueId val="{00000001-62DA-4BAC-88B2-09EE1C27D5B3}"/>
            </c:ext>
          </c:extLst>
        </c:ser>
        <c:ser>
          <c:idx val="2"/>
          <c:order val="2"/>
          <c:tx>
            <c:strRef>
              <c:f>'2.AFILIADOS  SGSSS MIG VEN'!$AB$147</c:f>
              <c:strCache>
                <c:ptCount val="1"/>
                <c:pt idx="0">
                  <c:v>Total Afiliados al SGSSS</c:v>
                </c:pt>
              </c:strCache>
            </c:strRef>
          </c:tx>
          <c:spPr>
            <a:solidFill>
              <a:srgbClr val="33CC33"/>
            </a:solidFill>
            <a:ln>
              <a:noFill/>
            </a:ln>
            <a:effectLst/>
          </c:spPr>
          <c:invertIfNegative val="0"/>
          <c:cat>
            <c:numRef>
              <c:f>'2.AFILIADOS  SGSSS MIG VEN'!$Y$148:$Y$162</c:f>
              <c:numCache>
                <c:formatCode>mmm\-yy</c:formatCode>
                <c:ptCount val="15"/>
                <c:pt idx="0">
                  <c:v>44896</c:v>
                </c:pt>
                <c:pt idx="1">
                  <c:v>44927</c:v>
                </c:pt>
                <c:pt idx="2">
                  <c:v>44958</c:v>
                </c:pt>
                <c:pt idx="3">
                  <c:v>44986</c:v>
                </c:pt>
                <c:pt idx="4">
                  <c:v>45017</c:v>
                </c:pt>
                <c:pt idx="5">
                  <c:v>45047</c:v>
                </c:pt>
                <c:pt idx="6">
                  <c:v>45078</c:v>
                </c:pt>
                <c:pt idx="7">
                  <c:v>45108</c:v>
                </c:pt>
                <c:pt idx="8">
                  <c:v>45139</c:v>
                </c:pt>
                <c:pt idx="9">
                  <c:v>45170</c:v>
                </c:pt>
                <c:pt idx="10">
                  <c:v>45200</c:v>
                </c:pt>
                <c:pt idx="11">
                  <c:v>45231</c:v>
                </c:pt>
                <c:pt idx="12">
                  <c:v>45261</c:v>
                </c:pt>
                <c:pt idx="13">
                  <c:v>45292</c:v>
                </c:pt>
                <c:pt idx="14">
                  <c:v>45323</c:v>
                </c:pt>
              </c:numCache>
            </c:numRef>
          </c:cat>
          <c:val>
            <c:numRef>
              <c:f>'2.AFILIADOS  SGSSS MIG VEN'!$AB$148:$AB$163</c:f>
              <c:numCache>
                <c:formatCode>#,##0</c:formatCode>
                <c:ptCount val="16"/>
                <c:pt idx="0">
                  <c:v>177085</c:v>
                </c:pt>
                <c:pt idx="1">
                  <c:v>179169</c:v>
                </c:pt>
                <c:pt idx="2">
                  <c:v>182123</c:v>
                </c:pt>
                <c:pt idx="3">
                  <c:v>187971</c:v>
                </c:pt>
                <c:pt idx="4">
                  <c:v>192036</c:v>
                </c:pt>
                <c:pt idx="5">
                  <c:v>195619</c:v>
                </c:pt>
                <c:pt idx="6">
                  <c:v>195455</c:v>
                </c:pt>
                <c:pt idx="7">
                  <c:v>194379</c:v>
                </c:pt>
                <c:pt idx="8">
                  <c:v>199597</c:v>
                </c:pt>
                <c:pt idx="9">
                  <c:v>204037</c:v>
                </c:pt>
                <c:pt idx="10">
                  <c:v>207075</c:v>
                </c:pt>
                <c:pt idx="11">
                  <c:v>210442</c:v>
                </c:pt>
                <c:pt idx="12">
                  <c:v>211667</c:v>
                </c:pt>
                <c:pt idx="13">
                  <c:v>211878</c:v>
                </c:pt>
                <c:pt idx="14">
                  <c:v>214937</c:v>
                </c:pt>
                <c:pt idx="15">
                  <c:v>217179</c:v>
                </c:pt>
              </c:numCache>
            </c:numRef>
          </c:val>
          <c:extLst>
            <c:ext xmlns:c16="http://schemas.microsoft.com/office/drawing/2014/chart" uri="{C3380CC4-5D6E-409C-BE32-E72D297353CC}">
              <c16:uniqueId val="{00000002-62DA-4BAC-88B2-09EE1C27D5B3}"/>
            </c:ext>
          </c:extLst>
        </c:ser>
        <c:dLbls>
          <c:showLegendKey val="0"/>
          <c:showVal val="0"/>
          <c:showCatName val="0"/>
          <c:showSerName val="0"/>
          <c:showPercent val="0"/>
          <c:showBubbleSize val="0"/>
        </c:dLbls>
        <c:gapWidth val="150"/>
        <c:axId val="284052176"/>
        <c:axId val="284052736"/>
      </c:barChart>
      <c:dateAx>
        <c:axId val="28405217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s-CO"/>
          </a:p>
        </c:txPr>
        <c:crossAx val="284052736"/>
        <c:crosses val="autoZero"/>
        <c:auto val="1"/>
        <c:lblOffset val="100"/>
        <c:baseTimeUnit val="months"/>
      </c:dateAx>
      <c:valAx>
        <c:axId val="284052736"/>
        <c:scaling>
          <c:orientation val="minMax"/>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s-CO"/>
          </a:p>
        </c:txPr>
        <c:crossAx val="2840521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000" b="0" i="0" u="none" strike="noStrike" kern="1200" baseline="0">
                <a:solidFill>
                  <a:sysClr val="windowText" lastClr="000000"/>
                </a:solidFill>
                <a:latin typeface="+mn-lt"/>
                <a:ea typeface="+mn-ea"/>
                <a:cs typeface="+mn-cs"/>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600"/>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9646407038951583"/>
          <c:y val="0"/>
          <c:w val="0.7927816718265609"/>
          <c:h val="0.81528693412337283"/>
        </c:manualLayout>
      </c:layout>
      <c:bar3DChart>
        <c:barDir val="col"/>
        <c:grouping val="clustered"/>
        <c:varyColors val="0"/>
        <c:ser>
          <c:idx val="0"/>
          <c:order val="0"/>
          <c:tx>
            <c:strRef>
              <c:f>'2.AFILIADOS  SGSSS MIG VEN'!$Z$165</c:f>
              <c:strCache>
                <c:ptCount val="1"/>
                <c:pt idx="0">
                  <c:v>Nro de Migrantes con PPT reportados por Minsalud </c:v>
                </c:pt>
              </c:strCache>
            </c:strRef>
          </c:tx>
          <c:spPr>
            <a:solidFill>
              <a:schemeClr val="accent1"/>
            </a:solidFill>
            <a:ln>
              <a:noFill/>
            </a:ln>
            <a:effectLst/>
            <a:sp3d/>
          </c:spPr>
          <c:invertIfNegative val="0"/>
          <c:cat>
            <c:numRef>
              <c:f>'2.AFILIADOS  SGSSS MIG VEN'!$Y$166:$Y$180</c:f>
              <c:numCache>
                <c:formatCode>mmm\-yy</c:formatCode>
                <c:ptCount val="15"/>
                <c:pt idx="0">
                  <c:v>44896</c:v>
                </c:pt>
                <c:pt idx="1">
                  <c:v>44927</c:v>
                </c:pt>
                <c:pt idx="2">
                  <c:v>44958</c:v>
                </c:pt>
                <c:pt idx="3">
                  <c:v>44986</c:v>
                </c:pt>
                <c:pt idx="4">
                  <c:v>45017</c:v>
                </c:pt>
                <c:pt idx="5">
                  <c:v>45047</c:v>
                </c:pt>
                <c:pt idx="6">
                  <c:v>45078</c:v>
                </c:pt>
                <c:pt idx="7">
                  <c:v>45108</c:v>
                </c:pt>
                <c:pt idx="8">
                  <c:v>45139</c:v>
                </c:pt>
                <c:pt idx="9">
                  <c:v>45170</c:v>
                </c:pt>
                <c:pt idx="10">
                  <c:v>45200</c:v>
                </c:pt>
                <c:pt idx="11">
                  <c:v>45231</c:v>
                </c:pt>
                <c:pt idx="12">
                  <c:v>45261</c:v>
                </c:pt>
                <c:pt idx="13">
                  <c:v>45292</c:v>
                </c:pt>
                <c:pt idx="14">
                  <c:v>45323</c:v>
                </c:pt>
              </c:numCache>
            </c:numRef>
          </c:cat>
          <c:val>
            <c:numRef>
              <c:f>'2.AFILIADOS  SGSSS MIG VEN'!$Z$166:$Z$180</c:f>
              <c:numCache>
                <c:formatCode>#,##0</c:formatCode>
                <c:ptCount val="15"/>
                <c:pt idx="0">
                  <c:v>234864</c:v>
                </c:pt>
                <c:pt idx="1">
                  <c:v>247821</c:v>
                </c:pt>
                <c:pt idx="2">
                  <c:v>246878</c:v>
                </c:pt>
                <c:pt idx="3">
                  <c:v>246878</c:v>
                </c:pt>
                <c:pt idx="4">
                  <c:v>246878</c:v>
                </c:pt>
                <c:pt idx="5">
                  <c:v>247821</c:v>
                </c:pt>
                <c:pt idx="6">
                  <c:v>247821</c:v>
                </c:pt>
                <c:pt idx="7">
                  <c:v>247821</c:v>
                </c:pt>
                <c:pt idx="8">
                  <c:v>247821</c:v>
                </c:pt>
                <c:pt idx="9">
                  <c:v>247821</c:v>
                </c:pt>
                <c:pt idx="10">
                  <c:v>247821</c:v>
                </c:pt>
                <c:pt idx="11">
                  <c:v>247821</c:v>
                </c:pt>
                <c:pt idx="12">
                  <c:v>247821</c:v>
                </c:pt>
                <c:pt idx="13">
                  <c:v>247821</c:v>
                </c:pt>
                <c:pt idx="14">
                  <c:v>247821</c:v>
                </c:pt>
              </c:numCache>
            </c:numRef>
          </c:val>
          <c:extLst>
            <c:ext xmlns:c16="http://schemas.microsoft.com/office/drawing/2014/chart" uri="{C3380CC4-5D6E-409C-BE32-E72D297353CC}">
              <c16:uniqueId val="{00000000-3BCA-4B3C-84BF-24DD845B70D4}"/>
            </c:ext>
          </c:extLst>
        </c:ser>
        <c:ser>
          <c:idx val="1"/>
          <c:order val="1"/>
          <c:tx>
            <c:strRef>
              <c:f>'2.AFILIADOS  SGSSS MIG VEN'!$AA$165</c:f>
              <c:strCache>
                <c:ptCount val="1"/>
                <c:pt idx="0">
                  <c:v>Nro de Afiliados al SGSSS con PPT</c:v>
                </c:pt>
              </c:strCache>
            </c:strRef>
          </c:tx>
          <c:spPr>
            <a:solidFill>
              <a:schemeClr val="accent2"/>
            </a:solidFill>
            <a:ln>
              <a:noFill/>
            </a:ln>
            <a:effectLst/>
            <a:sp3d/>
          </c:spPr>
          <c:invertIfNegative val="0"/>
          <c:cat>
            <c:numRef>
              <c:f>'2.AFILIADOS  SGSSS MIG VEN'!$Y$166:$Y$180</c:f>
              <c:numCache>
                <c:formatCode>mmm\-yy</c:formatCode>
                <c:ptCount val="15"/>
                <c:pt idx="0">
                  <c:v>44896</c:v>
                </c:pt>
                <c:pt idx="1">
                  <c:v>44927</c:v>
                </c:pt>
                <c:pt idx="2">
                  <c:v>44958</c:v>
                </c:pt>
                <c:pt idx="3">
                  <c:v>44986</c:v>
                </c:pt>
                <c:pt idx="4">
                  <c:v>45017</c:v>
                </c:pt>
                <c:pt idx="5">
                  <c:v>45047</c:v>
                </c:pt>
                <c:pt idx="6">
                  <c:v>45078</c:v>
                </c:pt>
                <c:pt idx="7">
                  <c:v>45108</c:v>
                </c:pt>
                <c:pt idx="8">
                  <c:v>45139</c:v>
                </c:pt>
                <c:pt idx="9">
                  <c:v>45170</c:v>
                </c:pt>
                <c:pt idx="10">
                  <c:v>45200</c:v>
                </c:pt>
                <c:pt idx="11">
                  <c:v>45231</c:v>
                </c:pt>
                <c:pt idx="12">
                  <c:v>45261</c:v>
                </c:pt>
                <c:pt idx="13">
                  <c:v>45292</c:v>
                </c:pt>
                <c:pt idx="14">
                  <c:v>45323</c:v>
                </c:pt>
              </c:numCache>
            </c:numRef>
          </c:cat>
          <c:val>
            <c:numRef>
              <c:f>'2.AFILIADOS  SGSSS MIG VEN'!$AA$166:$AA$180</c:f>
              <c:numCache>
                <c:formatCode>#,##0</c:formatCode>
                <c:ptCount val="15"/>
                <c:pt idx="0">
                  <c:v>157372</c:v>
                </c:pt>
                <c:pt idx="1">
                  <c:v>160416</c:v>
                </c:pt>
                <c:pt idx="2">
                  <c:v>164261</c:v>
                </c:pt>
                <c:pt idx="3">
                  <c:v>171077</c:v>
                </c:pt>
                <c:pt idx="4">
                  <c:v>178625</c:v>
                </c:pt>
                <c:pt idx="5">
                  <c:v>182754</c:v>
                </c:pt>
                <c:pt idx="6">
                  <c:v>188578</c:v>
                </c:pt>
                <c:pt idx="7">
                  <c:v>192533</c:v>
                </c:pt>
                <c:pt idx="8">
                  <c:v>198485</c:v>
                </c:pt>
                <c:pt idx="9">
                  <c:v>203073</c:v>
                </c:pt>
                <c:pt idx="10">
                  <c:v>206201</c:v>
                </c:pt>
                <c:pt idx="11">
                  <c:v>209898</c:v>
                </c:pt>
                <c:pt idx="12">
                  <c:v>211175</c:v>
                </c:pt>
                <c:pt idx="13">
                  <c:v>211578</c:v>
                </c:pt>
                <c:pt idx="14">
                  <c:v>214661</c:v>
                </c:pt>
              </c:numCache>
            </c:numRef>
          </c:val>
          <c:extLst>
            <c:ext xmlns:c16="http://schemas.microsoft.com/office/drawing/2014/chart" uri="{C3380CC4-5D6E-409C-BE32-E72D297353CC}">
              <c16:uniqueId val="{00000001-3BCA-4B3C-84BF-24DD845B70D4}"/>
            </c:ext>
          </c:extLst>
        </c:ser>
        <c:ser>
          <c:idx val="2"/>
          <c:order val="2"/>
          <c:tx>
            <c:strRef>
              <c:f>'2.AFILIADOS  SGSSS MIG VEN'!$AB$165</c:f>
              <c:strCache>
                <c:ptCount val="1"/>
                <c:pt idx="0">
                  <c:v>% Cobertura</c:v>
                </c:pt>
              </c:strCache>
            </c:strRef>
          </c:tx>
          <c:spPr>
            <a:solidFill>
              <a:schemeClr val="accent3"/>
            </a:solidFill>
            <a:ln>
              <a:noFill/>
            </a:ln>
            <a:effectLst/>
            <a:sp3d/>
          </c:spPr>
          <c:invertIfNegative val="0"/>
          <c:cat>
            <c:numRef>
              <c:f>'2.AFILIADOS  SGSSS MIG VEN'!$Y$166:$Y$180</c:f>
              <c:numCache>
                <c:formatCode>mmm\-yy</c:formatCode>
                <c:ptCount val="15"/>
                <c:pt idx="0">
                  <c:v>44896</c:v>
                </c:pt>
                <c:pt idx="1">
                  <c:v>44927</c:v>
                </c:pt>
                <c:pt idx="2">
                  <c:v>44958</c:v>
                </c:pt>
                <c:pt idx="3">
                  <c:v>44986</c:v>
                </c:pt>
                <c:pt idx="4">
                  <c:v>45017</c:v>
                </c:pt>
                <c:pt idx="5">
                  <c:v>45047</c:v>
                </c:pt>
                <c:pt idx="6">
                  <c:v>45078</c:v>
                </c:pt>
                <c:pt idx="7">
                  <c:v>45108</c:v>
                </c:pt>
                <c:pt idx="8">
                  <c:v>45139</c:v>
                </c:pt>
                <c:pt idx="9">
                  <c:v>45170</c:v>
                </c:pt>
                <c:pt idx="10">
                  <c:v>45200</c:v>
                </c:pt>
                <c:pt idx="11">
                  <c:v>45231</c:v>
                </c:pt>
                <c:pt idx="12">
                  <c:v>45261</c:v>
                </c:pt>
                <c:pt idx="13">
                  <c:v>45292</c:v>
                </c:pt>
                <c:pt idx="14">
                  <c:v>45323</c:v>
                </c:pt>
              </c:numCache>
            </c:numRef>
          </c:cat>
          <c:val>
            <c:numRef>
              <c:f>'2.AFILIADOS  SGSSS MIG VEN'!$AB$166:$AB$180</c:f>
              <c:numCache>
                <c:formatCode>0.00</c:formatCode>
                <c:ptCount val="15"/>
                <c:pt idx="0">
                  <c:v>67.005586211594789</c:v>
                </c:pt>
                <c:pt idx="1">
                  <c:v>68.301655426118941</c:v>
                </c:pt>
                <c:pt idx="2">
                  <c:v>66.535292735683214</c:v>
                </c:pt>
                <c:pt idx="3">
                  <c:v>83.205620185537143</c:v>
                </c:pt>
                <c:pt idx="4" formatCode="#,##0.00">
                  <c:v>83.205620185537143</c:v>
                </c:pt>
                <c:pt idx="5">
                  <c:v>73.744355805198097</c:v>
                </c:pt>
                <c:pt idx="6">
                  <c:v>76.094439131469898</c:v>
                </c:pt>
                <c:pt idx="7">
                  <c:v>77.690349082603973</c:v>
                </c:pt>
                <c:pt idx="8">
                  <c:v>80.092082591870749</c:v>
                </c:pt>
                <c:pt idx="9" formatCode="#,##0.00">
                  <c:v>81.943418838597211</c:v>
                </c:pt>
                <c:pt idx="10">
                  <c:v>83.205620185537143</c:v>
                </c:pt>
                <c:pt idx="11">
                  <c:v>84.697422736571966</c:v>
                </c:pt>
                <c:pt idx="12">
                  <c:v>85.212714015357861</c:v>
                </c:pt>
                <c:pt idx="13">
                  <c:v>85.375331388381127</c:v>
                </c:pt>
                <c:pt idx="14">
                  <c:v>86.619374467861888</c:v>
                </c:pt>
              </c:numCache>
            </c:numRef>
          </c:val>
          <c:extLst>
            <c:ext xmlns:c16="http://schemas.microsoft.com/office/drawing/2014/chart" uri="{C3380CC4-5D6E-409C-BE32-E72D297353CC}">
              <c16:uniqueId val="{00000002-3BCA-4B3C-84BF-24DD845B70D4}"/>
            </c:ext>
          </c:extLst>
        </c:ser>
        <c:dLbls>
          <c:showLegendKey val="0"/>
          <c:showVal val="0"/>
          <c:showCatName val="0"/>
          <c:showSerName val="0"/>
          <c:showPercent val="0"/>
          <c:showBubbleSize val="0"/>
        </c:dLbls>
        <c:gapWidth val="150"/>
        <c:shape val="box"/>
        <c:axId val="284057216"/>
        <c:axId val="284057776"/>
        <c:axId val="0"/>
      </c:bar3DChart>
      <c:dateAx>
        <c:axId val="284057216"/>
        <c:scaling>
          <c:orientation val="minMax"/>
        </c:scaling>
        <c:delete val="0"/>
        <c:axPos val="b"/>
        <c:numFmt formatCode="mmm\-yy"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O"/>
          </a:p>
        </c:txPr>
        <c:crossAx val="284057776"/>
        <c:crosses val="autoZero"/>
        <c:auto val="1"/>
        <c:lblOffset val="100"/>
        <c:baseTimeUnit val="months"/>
      </c:dateAx>
      <c:valAx>
        <c:axId val="284057776"/>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8405721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000" b="0" i="0" u="none" strike="noStrike" kern="1200" baseline="0">
                <a:solidFill>
                  <a:sysClr val="windowText" lastClr="000000"/>
                </a:solidFill>
                <a:latin typeface="+mn-lt"/>
                <a:ea typeface="+mn-ea"/>
                <a:cs typeface="+mn-cs"/>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'3.Afiliados por EPS'!$C$2</c:f>
              <c:strCache>
                <c:ptCount val="1"/>
                <c:pt idx="0">
                  <c:v>PE</c:v>
                </c:pt>
              </c:strCache>
            </c:strRef>
          </c:tx>
          <c:spPr>
            <a:solidFill>
              <a:schemeClr val="accent1"/>
            </a:solidFill>
            <a:ln>
              <a:noFill/>
            </a:ln>
            <a:effectLst/>
          </c:spPr>
          <c:invertIfNegative val="0"/>
          <c:cat>
            <c:strRef>
              <c:f>'3.Afiliados por EPS'!$B$3:$B$10</c:f>
              <c:strCache>
                <c:ptCount val="8"/>
                <c:pt idx="0">
                  <c:v>Savia Salud</c:v>
                </c:pt>
                <c:pt idx="1">
                  <c:v>Coosalud</c:v>
                </c:pt>
                <c:pt idx="2">
                  <c:v>SURA</c:v>
                </c:pt>
                <c:pt idx="3">
                  <c:v>La Nueva EPS</c:v>
                </c:pt>
                <c:pt idx="4">
                  <c:v>Salud Total </c:v>
                </c:pt>
                <c:pt idx="5">
                  <c:v>AIC</c:v>
                </c:pt>
                <c:pt idx="6">
                  <c:v>Sanitas S.A.</c:v>
                </c:pt>
                <c:pt idx="7">
                  <c:v>Compensar EPS</c:v>
                </c:pt>
              </c:strCache>
            </c:strRef>
          </c:cat>
          <c:val>
            <c:numRef>
              <c:f>'3.Afiliados por EPS'!$C$3:$C$10</c:f>
              <c:numCache>
                <c:formatCode>#,##0</c:formatCode>
                <c:ptCount val="8"/>
                <c:pt idx="0">
                  <c:v>2</c:v>
                </c:pt>
                <c:pt idx="1">
                  <c:v>0</c:v>
                </c:pt>
                <c:pt idx="2">
                  <c:v>3</c:v>
                </c:pt>
                <c:pt idx="3">
                  <c:v>0</c:v>
                </c:pt>
                <c:pt idx="4">
                  <c:v>0</c:v>
                </c:pt>
                <c:pt idx="5">
                  <c:v>0</c:v>
                </c:pt>
                <c:pt idx="6">
                  <c:v>0</c:v>
                </c:pt>
                <c:pt idx="7">
                  <c:v>0</c:v>
                </c:pt>
              </c:numCache>
            </c:numRef>
          </c:val>
          <c:extLst>
            <c:ext xmlns:c16="http://schemas.microsoft.com/office/drawing/2014/chart" uri="{C3380CC4-5D6E-409C-BE32-E72D297353CC}">
              <c16:uniqueId val="{00000000-DF72-4C68-B516-2026552D25ED}"/>
            </c:ext>
          </c:extLst>
        </c:ser>
        <c:ser>
          <c:idx val="1"/>
          <c:order val="1"/>
          <c:tx>
            <c:strRef>
              <c:f>'3.Afiliados por EPS'!$D$2</c:f>
              <c:strCache>
                <c:ptCount val="1"/>
                <c:pt idx="0">
                  <c:v>PPT</c:v>
                </c:pt>
              </c:strCache>
            </c:strRef>
          </c:tx>
          <c:spPr>
            <a:solidFill>
              <a:schemeClr val="accent2"/>
            </a:solidFill>
            <a:ln>
              <a:noFill/>
            </a:ln>
            <a:effectLst/>
          </c:spPr>
          <c:invertIfNegative val="0"/>
          <c:cat>
            <c:strRef>
              <c:f>'3.Afiliados por EPS'!$B$3:$B$10</c:f>
              <c:strCache>
                <c:ptCount val="8"/>
                <c:pt idx="0">
                  <c:v>Savia Salud</c:v>
                </c:pt>
                <c:pt idx="1">
                  <c:v>Coosalud</c:v>
                </c:pt>
                <c:pt idx="2">
                  <c:v>SURA</c:v>
                </c:pt>
                <c:pt idx="3">
                  <c:v>La Nueva EPS</c:v>
                </c:pt>
                <c:pt idx="4">
                  <c:v>Salud Total </c:v>
                </c:pt>
                <c:pt idx="5">
                  <c:v>AIC</c:v>
                </c:pt>
                <c:pt idx="6">
                  <c:v>Sanitas S.A.</c:v>
                </c:pt>
                <c:pt idx="7">
                  <c:v>Compensar EPS</c:v>
                </c:pt>
              </c:strCache>
            </c:strRef>
          </c:cat>
          <c:val>
            <c:numRef>
              <c:f>'3.Afiliados por EPS'!$D$3:$D$10</c:f>
              <c:numCache>
                <c:formatCode>#,##0</c:formatCode>
                <c:ptCount val="8"/>
                <c:pt idx="0">
                  <c:v>112440</c:v>
                </c:pt>
                <c:pt idx="1">
                  <c:v>6641</c:v>
                </c:pt>
                <c:pt idx="2">
                  <c:v>8779</c:v>
                </c:pt>
                <c:pt idx="3">
                  <c:v>7500</c:v>
                </c:pt>
                <c:pt idx="4">
                  <c:v>5128</c:v>
                </c:pt>
                <c:pt idx="5">
                  <c:v>16</c:v>
                </c:pt>
                <c:pt idx="6">
                  <c:v>375</c:v>
                </c:pt>
                <c:pt idx="7">
                  <c:v>59</c:v>
                </c:pt>
              </c:numCache>
            </c:numRef>
          </c:val>
          <c:extLst>
            <c:ext xmlns:c16="http://schemas.microsoft.com/office/drawing/2014/chart" uri="{C3380CC4-5D6E-409C-BE32-E72D297353CC}">
              <c16:uniqueId val="{00000001-DF72-4C68-B516-2026552D25ED}"/>
            </c:ext>
          </c:extLst>
        </c:ser>
        <c:ser>
          <c:idx val="2"/>
          <c:order val="2"/>
          <c:tx>
            <c:strRef>
              <c:f>'3.Afiliados por EPS'!$E$2</c:f>
              <c:strCache>
                <c:ptCount val="1"/>
                <c:pt idx="0">
                  <c:v>NRO. AFILIADOS</c:v>
                </c:pt>
              </c:strCache>
            </c:strRef>
          </c:tx>
          <c:spPr>
            <a:solidFill>
              <a:srgbClr val="33CC33"/>
            </a:solidFill>
            <a:ln>
              <a:noFill/>
            </a:ln>
            <a:effectLst/>
          </c:spPr>
          <c:invertIfNegative val="0"/>
          <c:cat>
            <c:strRef>
              <c:f>'3.Afiliados por EPS'!$B$3:$B$10</c:f>
              <c:strCache>
                <c:ptCount val="8"/>
                <c:pt idx="0">
                  <c:v>Savia Salud</c:v>
                </c:pt>
                <c:pt idx="1">
                  <c:v>Coosalud</c:v>
                </c:pt>
                <c:pt idx="2">
                  <c:v>SURA</c:v>
                </c:pt>
                <c:pt idx="3">
                  <c:v>La Nueva EPS</c:v>
                </c:pt>
                <c:pt idx="4">
                  <c:v>Salud Total </c:v>
                </c:pt>
                <c:pt idx="5">
                  <c:v>AIC</c:v>
                </c:pt>
                <c:pt idx="6">
                  <c:v>Sanitas S.A.</c:v>
                </c:pt>
                <c:pt idx="7">
                  <c:v>Compensar EPS</c:v>
                </c:pt>
              </c:strCache>
            </c:strRef>
          </c:cat>
          <c:val>
            <c:numRef>
              <c:f>'3.Afiliados por EPS'!$E$3:$E$10</c:f>
              <c:numCache>
                <c:formatCode>#,##0</c:formatCode>
                <c:ptCount val="8"/>
                <c:pt idx="0">
                  <c:v>112442</c:v>
                </c:pt>
                <c:pt idx="1">
                  <c:v>6641</c:v>
                </c:pt>
                <c:pt idx="2">
                  <c:v>8782</c:v>
                </c:pt>
                <c:pt idx="3">
                  <c:v>7500</c:v>
                </c:pt>
                <c:pt idx="4">
                  <c:v>5128</c:v>
                </c:pt>
                <c:pt idx="5">
                  <c:v>16</c:v>
                </c:pt>
                <c:pt idx="6">
                  <c:v>375</c:v>
                </c:pt>
                <c:pt idx="7">
                  <c:v>59</c:v>
                </c:pt>
              </c:numCache>
            </c:numRef>
          </c:val>
          <c:extLst>
            <c:ext xmlns:c16="http://schemas.microsoft.com/office/drawing/2014/chart" uri="{C3380CC4-5D6E-409C-BE32-E72D297353CC}">
              <c16:uniqueId val="{00000002-DF72-4C68-B516-2026552D25ED}"/>
            </c:ext>
          </c:extLst>
        </c:ser>
        <c:ser>
          <c:idx val="3"/>
          <c:order val="3"/>
          <c:tx>
            <c:strRef>
              <c:f>'3.Afiliados por EPS'!$F$2</c:f>
              <c:strCache>
                <c:ptCount val="1"/>
                <c:pt idx="0">
                  <c:v>% afiliados</c:v>
                </c:pt>
              </c:strCache>
            </c:strRef>
          </c:tx>
          <c:spPr>
            <a:solidFill>
              <a:schemeClr val="accent4"/>
            </a:solidFill>
            <a:ln>
              <a:noFill/>
            </a:ln>
            <a:effectLst/>
          </c:spPr>
          <c:invertIfNegative val="0"/>
          <c:cat>
            <c:strRef>
              <c:f>'3.Afiliados por EPS'!$B$3:$B$10</c:f>
              <c:strCache>
                <c:ptCount val="8"/>
                <c:pt idx="0">
                  <c:v>Savia Salud</c:v>
                </c:pt>
                <c:pt idx="1">
                  <c:v>Coosalud</c:v>
                </c:pt>
                <c:pt idx="2">
                  <c:v>SURA</c:v>
                </c:pt>
                <c:pt idx="3">
                  <c:v>La Nueva EPS</c:v>
                </c:pt>
                <c:pt idx="4">
                  <c:v>Salud Total </c:v>
                </c:pt>
                <c:pt idx="5">
                  <c:v>AIC</c:v>
                </c:pt>
                <c:pt idx="6">
                  <c:v>Sanitas S.A.</c:v>
                </c:pt>
                <c:pt idx="7">
                  <c:v>Compensar EPS</c:v>
                </c:pt>
              </c:strCache>
            </c:strRef>
          </c:cat>
          <c:val>
            <c:numRef>
              <c:f>'3.Afiliados por EPS'!$F$3:$F$10</c:f>
              <c:numCache>
                <c:formatCode>0.00</c:formatCode>
                <c:ptCount val="8"/>
                <c:pt idx="0">
                  <c:v>79.778350113166312</c:v>
                </c:pt>
                <c:pt idx="1">
                  <c:v>4.7118338619158102</c:v>
                </c:pt>
                <c:pt idx="2">
                  <c:v>6.230887663807354</c:v>
                </c:pt>
                <c:pt idx="3">
                  <c:v>5.3213001000404416</c:v>
                </c:pt>
                <c:pt idx="4">
                  <c:v>3.6383502550676514</c:v>
                </c:pt>
                <c:pt idx="5">
                  <c:v>1.1352106880086277E-2</c:v>
                </c:pt>
                <c:pt idx="6">
                  <c:v>0.26606500500202213</c:v>
                </c:pt>
                <c:pt idx="7">
                  <c:v>4.186089412031814E-2</c:v>
                </c:pt>
              </c:numCache>
            </c:numRef>
          </c:val>
          <c:extLst>
            <c:ext xmlns:c16="http://schemas.microsoft.com/office/drawing/2014/chart" uri="{C3380CC4-5D6E-409C-BE32-E72D297353CC}">
              <c16:uniqueId val="{00000003-DF72-4C68-B516-2026552D25ED}"/>
            </c:ext>
          </c:extLst>
        </c:ser>
        <c:dLbls>
          <c:showLegendKey val="0"/>
          <c:showVal val="0"/>
          <c:showCatName val="0"/>
          <c:showSerName val="0"/>
          <c:showPercent val="0"/>
          <c:showBubbleSize val="0"/>
        </c:dLbls>
        <c:gapWidth val="20"/>
        <c:axId val="1153081248"/>
        <c:axId val="1133668944"/>
      </c:barChart>
      <c:catAx>
        <c:axId val="1153081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33668944"/>
        <c:crosses val="autoZero"/>
        <c:auto val="1"/>
        <c:lblAlgn val="ctr"/>
        <c:lblOffset val="100"/>
        <c:noMultiLvlLbl val="0"/>
      </c:catAx>
      <c:valAx>
        <c:axId val="11336689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Número de afiliados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530812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'3.Afiliados por EPS'!$C$26</c:f>
              <c:strCache>
                <c:ptCount val="1"/>
                <c:pt idx="0">
                  <c:v>PE</c:v>
                </c:pt>
              </c:strCache>
            </c:strRef>
          </c:tx>
          <c:spPr>
            <a:solidFill>
              <a:schemeClr val="accent1"/>
            </a:solidFill>
            <a:ln>
              <a:noFill/>
            </a:ln>
            <a:effectLst/>
          </c:spPr>
          <c:invertIfNegative val="0"/>
          <c:cat>
            <c:strRef>
              <c:f>'3.Afiliados por EPS'!$B$27:$B$35</c:f>
              <c:strCache>
                <c:ptCount val="9"/>
                <c:pt idx="0">
                  <c:v>SURA</c:v>
                </c:pt>
                <c:pt idx="1">
                  <c:v>Salud Total </c:v>
                </c:pt>
                <c:pt idx="2">
                  <c:v>La Nueva EPS</c:v>
                </c:pt>
                <c:pt idx="3">
                  <c:v>Savia Salud</c:v>
                </c:pt>
                <c:pt idx="4">
                  <c:v>Sanitas S.A.</c:v>
                </c:pt>
                <c:pt idx="5">
                  <c:v>Coosalud</c:v>
                </c:pt>
                <c:pt idx="6">
                  <c:v>Compensar EPS</c:v>
                </c:pt>
                <c:pt idx="7">
                  <c:v>EPM</c:v>
                </c:pt>
                <c:pt idx="8">
                  <c:v>Familiar de Colombia</c:v>
                </c:pt>
              </c:strCache>
            </c:strRef>
          </c:cat>
          <c:val>
            <c:numRef>
              <c:f>'3.Afiliados por EPS'!$C$27:$C$35</c:f>
              <c:numCache>
                <c:formatCode>General</c:formatCode>
                <c:ptCount val="9"/>
                <c:pt idx="0">
                  <c:v>153</c:v>
                </c:pt>
                <c:pt idx="1">
                  <c:v>28</c:v>
                </c:pt>
                <c:pt idx="2">
                  <c:v>0</c:v>
                </c:pt>
                <c:pt idx="3">
                  <c:v>2</c:v>
                </c:pt>
                <c:pt idx="4">
                  <c:v>26</c:v>
                </c:pt>
                <c:pt idx="5">
                  <c:v>3</c:v>
                </c:pt>
                <c:pt idx="6">
                  <c:v>1</c:v>
                </c:pt>
                <c:pt idx="7">
                  <c:v>0</c:v>
                </c:pt>
                <c:pt idx="8">
                  <c:v>0</c:v>
                </c:pt>
              </c:numCache>
            </c:numRef>
          </c:val>
          <c:extLst>
            <c:ext xmlns:c16="http://schemas.microsoft.com/office/drawing/2014/chart" uri="{C3380CC4-5D6E-409C-BE32-E72D297353CC}">
              <c16:uniqueId val="{00000000-682B-4146-9042-B49044EDC75E}"/>
            </c:ext>
          </c:extLst>
        </c:ser>
        <c:ser>
          <c:idx val="1"/>
          <c:order val="1"/>
          <c:tx>
            <c:strRef>
              <c:f>'3.Afiliados por EPS'!$D$26</c:f>
              <c:strCache>
                <c:ptCount val="1"/>
                <c:pt idx="0">
                  <c:v>PPT</c:v>
                </c:pt>
              </c:strCache>
            </c:strRef>
          </c:tx>
          <c:spPr>
            <a:solidFill>
              <a:schemeClr val="accent2"/>
            </a:solidFill>
            <a:ln>
              <a:noFill/>
            </a:ln>
            <a:effectLst/>
          </c:spPr>
          <c:invertIfNegative val="0"/>
          <c:cat>
            <c:strRef>
              <c:f>'3.Afiliados por EPS'!$B$27:$B$35</c:f>
              <c:strCache>
                <c:ptCount val="9"/>
                <c:pt idx="0">
                  <c:v>SURA</c:v>
                </c:pt>
                <c:pt idx="1">
                  <c:v>Salud Total </c:v>
                </c:pt>
                <c:pt idx="2">
                  <c:v>La Nueva EPS</c:v>
                </c:pt>
                <c:pt idx="3">
                  <c:v>Savia Salud</c:v>
                </c:pt>
                <c:pt idx="4">
                  <c:v>Sanitas S.A.</c:v>
                </c:pt>
                <c:pt idx="5">
                  <c:v>Coosalud</c:v>
                </c:pt>
                <c:pt idx="6">
                  <c:v>Compensar EPS</c:v>
                </c:pt>
                <c:pt idx="7">
                  <c:v>EPM</c:v>
                </c:pt>
                <c:pt idx="8">
                  <c:v>Familiar de Colombia</c:v>
                </c:pt>
              </c:strCache>
            </c:strRef>
          </c:cat>
          <c:val>
            <c:numRef>
              <c:f>'3.Afiliados por EPS'!$D$27:$D$35</c:f>
              <c:numCache>
                <c:formatCode>General</c:formatCode>
                <c:ptCount val="9"/>
                <c:pt idx="0">
                  <c:v>34039</c:v>
                </c:pt>
                <c:pt idx="1">
                  <c:v>17000</c:v>
                </c:pt>
                <c:pt idx="2">
                  <c:v>12847</c:v>
                </c:pt>
                <c:pt idx="3">
                  <c:v>9950</c:v>
                </c:pt>
                <c:pt idx="4">
                  <c:v>1582</c:v>
                </c:pt>
                <c:pt idx="5">
                  <c:v>528</c:v>
                </c:pt>
                <c:pt idx="6">
                  <c:v>74</c:v>
                </c:pt>
                <c:pt idx="7">
                  <c:v>2</c:v>
                </c:pt>
                <c:pt idx="8">
                  <c:v>1</c:v>
                </c:pt>
              </c:numCache>
            </c:numRef>
          </c:val>
          <c:extLst>
            <c:ext xmlns:c16="http://schemas.microsoft.com/office/drawing/2014/chart" uri="{C3380CC4-5D6E-409C-BE32-E72D297353CC}">
              <c16:uniqueId val="{00000001-682B-4146-9042-B49044EDC75E}"/>
            </c:ext>
          </c:extLst>
        </c:ser>
        <c:ser>
          <c:idx val="2"/>
          <c:order val="2"/>
          <c:tx>
            <c:strRef>
              <c:f>'3.Afiliados por EPS'!$E$26</c:f>
              <c:strCache>
                <c:ptCount val="1"/>
                <c:pt idx="0">
                  <c:v>NRO. AFILIADOS</c:v>
                </c:pt>
              </c:strCache>
            </c:strRef>
          </c:tx>
          <c:spPr>
            <a:solidFill>
              <a:srgbClr val="33CC33"/>
            </a:solidFill>
            <a:ln>
              <a:noFill/>
            </a:ln>
            <a:effectLst/>
          </c:spPr>
          <c:invertIfNegative val="0"/>
          <c:cat>
            <c:strRef>
              <c:f>'3.Afiliados por EPS'!$B$27:$B$35</c:f>
              <c:strCache>
                <c:ptCount val="9"/>
                <c:pt idx="0">
                  <c:v>SURA</c:v>
                </c:pt>
                <c:pt idx="1">
                  <c:v>Salud Total </c:v>
                </c:pt>
                <c:pt idx="2">
                  <c:v>La Nueva EPS</c:v>
                </c:pt>
                <c:pt idx="3">
                  <c:v>Savia Salud</c:v>
                </c:pt>
                <c:pt idx="4">
                  <c:v>Sanitas S.A.</c:v>
                </c:pt>
                <c:pt idx="5">
                  <c:v>Coosalud</c:v>
                </c:pt>
                <c:pt idx="6">
                  <c:v>Compensar EPS</c:v>
                </c:pt>
                <c:pt idx="7">
                  <c:v>EPM</c:v>
                </c:pt>
                <c:pt idx="8">
                  <c:v>Familiar de Colombia</c:v>
                </c:pt>
              </c:strCache>
            </c:strRef>
          </c:cat>
          <c:val>
            <c:numRef>
              <c:f>'3.Afiliados por EPS'!$E$27:$E$35</c:f>
              <c:numCache>
                <c:formatCode>#,##0</c:formatCode>
                <c:ptCount val="9"/>
                <c:pt idx="0">
                  <c:v>34192</c:v>
                </c:pt>
                <c:pt idx="1">
                  <c:v>17028</c:v>
                </c:pt>
                <c:pt idx="2">
                  <c:v>12847</c:v>
                </c:pt>
                <c:pt idx="3">
                  <c:v>9952</c:v>
                </c:pt>
                <c:pt idx="4">
                  <c:v>1608</c:v>
                </c:pt>
                <c:pt idx="5">
                  <c:v>531</c:v>
                </c:pt>
                <c:pt idx="6">
                  <c:v>75</c:v>
                </c:pt>
                <c:pt idx="7">
                  <c:v>2</c:v>
                </c:pt>
                <c:pt idx="8">
                  <c:v>1</c:v>
                </c:pt>
              </c:numCache>
            </c:numRef>
          </c:val>
          <c:extLst>
            <c:ext xmlns:c16="http://schemas.microsoft.com/office/drawing/2014/chart" uri="{C3380CC4-5D6E-409C-BE32-E72D297353CC}">
              <c16:uniqueId val="{00000002-682B-4146-9042-B49044EDC75E}"/>
            </c:ext>
          </c:extLst>
        </c:ser>
        <c:ser>
          <c:idx val="3"/>
          <c:order val="3"/>
          <c:tx>
            <c:strRef>
              <c:f>'3.Afiliados por EPS'!$F$26</c:f>
              <c:strCache>
                <c:ptCount val="1"/>
                <c:pt idx="0">
                  <c:v>% afiliados</c:v>
                </c:pt>
              </c:strCache>
            </c:strRef>
          </c:tx>
          <c:spPr>
            <a:solidFill>
              <a:schemeClr val="accent4"/>
            </a:solidFill>
            <a:ln>
              <a:noFill/>
            </a:ln>
            <a:effectLst/>
          </c:spPr>
          <c:invertIfNegative val="0"/>
          <c:cat>
            <c:strRef>
              <c:f>'3.Afiliados por EPS'!$B$27:$B$35</c:f>
              <c:strCache>
                <c:ptCount val="9"/>
                <c:pt idx="0">
                  <c:v>SURA</c:v>
                </c:pt>
                <c:pt idx="1">
                  <c:v>Salud Total </c:v>
                </c:pt>
                <c:pt idx="2">
                  <c:v>La Nueva EPS</c:v>
                </c:pt>
                <c:pt idx="3">
                  <c:v>Savia Salud</c:v>
                </c:pt>
                <c:pt idx="4">
                  <c:v>Sanitas S.A.</c:v>
                </c:pt>
                <c:pt idx="5">
                  <c:v>Coosalud</c:v>
                </c:pt>
                <c:pt idx="6">
                  <c:v>Compensar EPS</c:v>
                </c:pt>
                <c:pt idx="7">
                  <c:v>EPM</c:v>
                </c:pt>
                <c:pt idx="8">
                  <c:v>Familiar de Colombia</c:v>
                </c:pt>
              </c:strCache>
            </c:strRef>
          </c:cat>
          <c:val>
            <c:numRef>
              <c:f>'3.Afiliados por EPS'!$F$27:$F$35</c:f>
              <c:numCache>
                <c:formatCode>0.00</c:formatCode>
                <c:ptCount val="9"/>
                <c:pt idx="0">
                  <c:v>44.850202004302432</c:v>
                </c:pt>
                <c:pt idx="1">
                  <c:v>22.335904297182431</c:v>
                </c:pt>
                <c:pt idx="2">
                  <c:v>16.851618657851933</c:v>
                </c:pt>
                <c:pt idx="3">
                  <c:v>13.05420011543103</c:v>
                </c:pt>
                <c:pt idx="4">
                  <c:v>2.1092397292617662</c:v>
                </c:pt>
                <c:pt idx="5">
                  <c:v>0.69652132850621762</c:v>
                </c:pt>
                <c:pt idx="6">
                  <c:v>9.8378718715567443E-2</c:v>
                </c:pt>
                <c:pt idx="7">
                  <c:v>2.6234324990817987E-3</c:v>
                </c:pt>
                <c:pt idx="8">
                  <c:v>1.3117162495408993E-3</c:v>
                </c:pt>
              </c:numCache>
            </c:numRef>
          </c:val>
          <c:extLst>
            <c:ext xmlns:c16="http://schemas.microsoft.com/office/drawing/2014/chart" uri="{C3380CC4-5D6E-409C-BE32-E72D297353CC}">
              <c16:uniqueId val="{00000003-682B-4146-9042-B49044EDC75E}"/>
            </c:ext>
          </c:extLst>
        </c:ser>
        <c:dLbls>
          <c:showLegendKey val="0"/>
          <c:showVal val="0"/>
          <c:showCatName val="0"/>
          <c:showSerName val="0"/>
          <c:showPercent val="0"/>
          <c:showBubbleSize val="0"/>
        </c:dLbls>
        <c:gapWidth val="20"/>
        <c:axId val="1320135296"/>
        <c:axId val="1307434288"/>
      </c:barChart>
      <c:catAx>
        <c:axId val="1320135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CO" sz="1000" b="0" i="0" u="none" strike="noStrike" kern="1200" baseline="0">
                <a:solidFill>
                  <a:schemeClr val="tx1"/>
                </a:solidFill>
                <a:latin typeface="+mn-lt"/>
                <a:ea typeface="+mn-ea"/>
                <a:cs typeface="+mn-cs"/>
              </a:defRPr>
            </a:pPr>
            <a:endParaRPr lang="es-CO"/>
          </a:p>
        </c:txPr>
        <c:crossAx val="1307434288"/>
        <c:crosses val="autoZero"/>
        <c:auto val="1"/>
        <c:lblAlgn val="ctr"/>
        <c:lblOffset val="100"/>
        <c:noMultiLvlLbl val="0"/>
      </c:catAx>
      <c:valAx>
        <c:axId val="1307434288"/>
        <c:scaling>
          <c:orientation val="minMax"/>
          <c:max val="3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es-CO" sz="1000" b="0" i="0" u="none" strike="noStrike" kern="1200" baseline="0">
                    <a:solidFill>
                      <a:schemeClr val="tx1"/>
                    </a:solidFill>
                    <a:latin typeface="+mn-lt"/>
                    <a:ea typeface="+mn-ea"/>
                    <a:cs typeface="+mn-cs"/>
                  </a:defRPr>
                </a:pPr>
                <a:r>
                  <a:rPr lang="en-US"/>
                  <a:t>Número de Afiliados</a:t>
                </a:r>
              </a:p>
            </c:rich>
          </c:tx>
          <c:overlay val="0"/>
          <c:spPr>
            <a:noFill/>
            <a:ln>
              <a:noFill/>
            </a:ln>
            <a:effectLst/>
          </c:spPr>
          <c:txPr>
            <a:bodyPr rot="-5400000" spcFirstLastPara="1" vertOverflow="ellipsis" vert="horz" wrap="square" anchor="ctr" anchorCtr="1"/>
            <a:lstStyle/>
            <a:p>
              <a:pPr>
                <a:defRPr lang="es-CO" sz="1000" b="0" i="0" u="none" strike="noStrike" kern="1200" baseline="0">
                  <a:solidFill>
                    <a:schemeClr val="tx1"/>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CO" sz="1000" b="0" i="0" u="none" strike="noStrike" kern="1200" baseline="0">
                <a:solidFill>
                  <a:schemeClr val="tx1"/>
                </a:solidFill>
                <a:latin typeface="+mn-lt"/>
                <a:ea typeface="+mn-ea"/>
                <a:cs typeface="+mn-cs"/>
              </a:defRPr>
            </a:pPr>
            <a:endParaRPr lang="es-CO"/>
          </a:p>
        </c:txPr>
        <c:crossAx val="13201352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lang="es-CO" sz="1000" b="0" i="0" u="none" strike="noStrike" kern="1200" baseline="0">
                <a:solidFill>
                  <a:schemeClr val="tx1"/>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s-CO" sz="1000" b="0" i="0" u="none" strike="noStrike" kern="1200" baseline="0">
          <a:solidFill>
            <a:schemeClr val="tx1"/>
          </a:solidFill>
          <a:latin typeface="+mn-lt"/>
          <a:ea typeface="+mn-ea"/>
          <a:cs typeface="+mn-cs"/>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7937213233574"/>
          <c:y val="2.3660401261436426E-2"/>
          <c:w val="0.87020627867664258"/>
          <c:h val="0.83027650659341035"/>
        </c:manualLayout>
      </c:layout>
      <c:barChart>
        <c:barDir val="col"/>
        <c:grouping val="clustered"/>
        <c:varyColors val="0"/>
        <c:ser>
          <c:idx val="2"/>
          <c:order val="0"/>
          <c:tx>
            <c:strRef>
              <c:f>'3.Afiliados por EPS'!$C$51</c:f>
              <c:strCache>
                <c:ptCount val="1"/>
                <c:pt idx="0">
                  <c:v>PE</c:v>
                </c:pt>
              </c:strCache>
            </c:strRef>
          </c:tx>
          <c:spPr>
            <a:solidFill>
              <a:schemeClr val="accent3"/>
            </a:solidFill>
            <a:ln>
              <a:noFill/>
            </a:ln>
            <a:effectLst/>
          </c:spPr>
          <c:invertIfNegative val="0"/>
          <c:cat>
            <c:strRef>
              <c:f>'3.Afiliados por EPS'!$A$52:$A$59</c:f>
              <c:strCache>
                <c:ptCount val="8"/>
                <c:pt idx="0">
                  <c:v>Savia Salud</c:v>
                </c:pt>
                <c:pt idx="1">
                  <c:v>SURA</c:v>
                </c:pt>
                <c:pt idx="2">
                  <c:v>Salud Total </c:v>
                </c:pt>
                <c:pt idx="3">
                  <c:v>La Nueva EPS</c:v>
                </c:pt>
                <c:pt idx="4">
                  <c:v>Coosalud</c:v>
                </c:pt>
                <c:pt idx="5">
                  <c:v>Sanitas S.A.</c:v>
                </c:pt>
                <c:pt idx="6">
                  <c:v>Compensar EPS</c:v>
                </c:pt>
                <c:pt idx="7">
                  <c:v>AIC</c:v>
                </c:pt>
              </c:strCache>
            </c:strRef>
          </c:cat>
          <c:val>
            <c:numRef>
              <c:f>'3.Afiliados por EPS'!$C$52:$C$59</c:f>
              <c:numCache>
                <c:formatCode>#,##0</c:formatCode>
                <c:ptCount val="8"/>
                <c:pt idx="0">
                  <c:v>4</c:v>
                </c:pt>
                <c:pt idx="1">
                  <c:v>156</c:v>
                </c:pt>
                <c:pt idx="2">
                  <c:v>28</c:v>
                </c:pt>
                <c:pt idx="3">
                  <c:v>0</c:v>
                </c:pt>
                <c:pt idx="4">
                  <c:v>3</c:v>
                </c:pt>
                <c:pt idx="5">
                  <c:v>26</c:v>
                </c:pt>
                <c:pt idx="6">
                  <c:v>1</c:v>
                </c:pt>
                <c:pt idx="7">
                  <c:v>0</c:v>
                </c:pt>
              </c:numCache>
            </c:numRef>
          </c:val>
          <c:extLst>
            <c:ext xmlns:c16="http://schemas.microsoft.com/office/drawing/2014/chart" uri="{C3380CC4-5D6E-409C-BE32-E72D297353CC}">
              <c16:uniqueId val="{00000002-E083-49CE-9BF1-C396B647BF53}"/>
            </c:ext>
          </c:extLst>
        </c:ser>
        <c:ser>
          <c:idx val="0"/>
          <c:order val="1"/>
          <c:tx>
            <c:strRef>
              <c:f>'3.Afiliados por EPS'!$D$51</c:f>
              <c:strCache>
                <c:ptCount val="1"/>
                <c:pt idx="0">
                  <c:v>PPT</c:v>
                </c:pt>
              </c:strCache>
            </c:strRef>
          </c:tx>
          <c:spPr>
            <a:solidFill>
              <a:schemeClr val="accent2"/>
            </a:solidFill>
            <a:ln>
              <a:noFill/>
            </a:ln>
            <a:effectLst/>
          </c:spPr>
          <c:invertIfNegative val="0"/>
          <c:cat>
            <c:strRef>
              <c:f>'3.Afiliados por EPS'!$A$52:$A$59</c:f>
              <c:strCache>
                <c:ptCount val="8"/>
                <c:pt idx="0">
                  <c:v>Savia Salud</c:v>
                </c:pt>
                <c:pt idx="1">
                  <c:v>SURA</c:v>
                </c:pt>
                <c:pt idx="2">
                  <c:v>Salud Total </c:v>
                </c:pt>
                <c:pt idx="3">
                  <c:v>La Nueva EPS</c:v>
                </c:pt>
                <c:pt idx="4">
                  <c:v>Coosalud</c:v>
                </c:pt>
                <c:pt idx="5">
                  <c:v>Sanitas S.A.</c:v>
                </c:pt>
                <c:pt idx="6">
                  <c:v>Compensar EPS</c:v>
                </c:pt>
                <c:pt idx="7">
                  <c:v>AIC</c:v>
                </c:pt>
              </c:strCache>
            </c:strRef>
          </c:cat>
          <c:val>
            <c:numRef>
              <c:f>'3.Afiliados por EPS'!$D$52:$D$59</c:f>
              <c:numCache>
                <c:formatCode>#,##0</c:formatCode>
                <c:ptCount val="8"/>
                <c:pt idx="0">
                  <c:v>122390</c:v>
                </c:pt>
                <c:pt idx="1">
                  <c:v>42818</c:v>
                </c:pt>
                <c:pt idx="2">
                  <c:v>22128</c:v>
                </c:pt>
                <c:pt idx="3">
                  <c:v>20347</c:v>
                </c:pt>
                <c:pt idx="4">
                  <c:v>7169</c:v>
                </c:pt>
                <c:pt idx="5">
                  <c:v>1957</c:v>
                </c:pt>
                <c:pt idx="6">
                  <c:v>133</c:v>
                </c:pt>
                <c:pt idx="7">
                  <c:v>16</c:v>
                </c:pt>
              </c:numCache>
            </c:numRef>
          </c:val>
          <c:extLst>
            <c:ext xmlns:c16="http://schemas.microsoft.com/office/drawing/2014/chart" uri="{C3380CC4-5D6E-409C-BE32-E72D297353CC}">
              <c16:uniqueId val="{00000000-E083-49CE-9BF1-C396B647BF53}"/>
            </c:ext>
          </c:extLst>
        </c:ser>
        <c:ser>
          <c:idx val="1"/>
          <c:order val="2"/>
          <c:tx>
            <c:strRef>
              <c:f>'3.Afiliados por EPS'!$B$51</c:f>
              <c:strCache>
                <c:ptCount val="1"/>
                <c:pt idx="0">
                  <c:v>TOTAL AFILIADOS</c:v>
                </c:pt>
              </c:strCache>
            </c:strRef>
          </c:tx>
          <c:spPr>
            <a:solidFill>
              <a:srgbClr val="33CC33"/>
            </a:solidFill>
            <a:ln>
              <a:noFill/>
            </a:ln>
            <a:effectLst/>
          </c:spPr>
          <c:invertIfNegative val="0"/>
          <c:cat>
            <c:strRef>
              <c:f>'3.Afiliados por EPS'!$A$52:$A$59</c:f>
              <c:strCache>
                <c:ptCount val="8"/>
                <c:pt idx="0">
                  <c:v>Savia Salud</c:v>
                </c:pt>
                <c:pt idx="1">
                  <c:v>SURA</c:v>
                </c:pt>
                <c:pt idx="2">
                  <c:v>Salud Total </c:v>
                </c:pt>
                <c:pt idx="3">
                  <c:v>La Nueva EPS</c:v>
                </c:pt>
                <c:pt idx="4">
                  <c:v>Coosalud</c:v>
                </c:pt>
                <c:pt idx="5">
                  <c:v>Sanitas S.A.</c:v>
                </c:pt>
                <c:pt idx="6">
                  <c:v>Compensar EPS</c:v>
                </c:pt>
                <c:pt idx="7">
                  <c:v>AIC</c:v>
                </c:pt>
              </c:strCache>
            </c:strRef>
          </c:cat>
          <c:val>
            <c:numRef>
              <c:f>'3.Afiliados por EPS'!$B$52:$B$59</c:f>
              <c:numCache>
                <c:formatCode>#,##0</c:formatCode>
                <c:ptCount val="8"/>
                <c:pt idx="0">
                  <c:v>122394</c:v>
                </c:pt>
                <c:pt idx="1">
                  <c:v>42974</c:v>
                </c:pt>
                <c:pt idx="2">
                  <c:v>22156</c:v>
                </c:pt>
                <c:pt idx="3">
                  <c:v>20347</c:v>
                </c:pt>
                <c:pt idx="4">
                  <c:v>7172</c:v>
                </c:pt>
                <c:pt idx="5">
                  <c:v>1983</c:v>
                </c:pt>
                <c:pt idx="6">
                  <c:v>134</c:v>
                </c:pt>
                <c:pt idx="7">
                  <c:v>16</c:v>
                </c:pt>
              </c:numCache>
            </c:numRef>
          </c:val>
          <c:extLst>
            <c:ext xmlns:c16="http://schemas.microsoft.com/office/drawing/2014/chart" uri="{C3380CC4-5D6E-409C-BE32-E72D297353CC}">
              <c16:uniqueId val="{00000001-E083-49CE-9BF1-C396B647BF53}"/>
            </c:ext>
          </c:extLst>
        </c:ser>
        <c:dLbls>
          <c:showLegendKey val="0"/>
          <c:showVal val="0"/>
          <c:showCatName val="0"/>
          <c:showSerName val="0"/>
          <c:showPercent val="0"/>
          <c:showBubbleSize val="0"/>
        </c:dLbls>
        <c:gapWidth val="20"/>
        <c:overlap val="-27"/>
        <c:axId val="904989104"/>
        <c:axId val="594788320"/>
      </c:barChart>
      <c:catAx>
        <c:axId val="904989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4788320"/>
        <c:crosses val="autoZero"/>
        <c:auto val="1"/>
        <c:lblAlgn val="ctr"/>
        <c:lblOffset val="100"/>
        <c:noMultiLvlLbl val="0"/>
      </c:catAx>
      <c:valAx>
        <c:axId val="594788320"/>
        <c:scaling>
          <c:orientation val="minMax"/>
        </c:scaling>
        <c:delete val="1"/>
        <c:axPos val="l"/>
        <c:numFmt formatCode="#,##0" sourceLinked="1"/>
        <c:majorTickMark val="none"/>
        <c:minorTickMark val="none"/>
        <c:tickLblPos val="nextTo"/>
        <c:crossAx val="90498910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legend>
      <c:legendPos val="b"/>
      <c:layout>
        <c:manualLayout>
          <c:xMode val="edge"/>
          <c:yMode val="edge"/>
          <c:x val="0.42877165303629095"/>
          <c:y val="4.3097835843898938E-2"/>
          <c:w val="0.23774143777124138"/>
          <c:h val="4.0204898736192457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58544965984383"/>
          <c:y val="3.0942334739803096E-2"/>
          <c:w val="0.86837825497094467"/>
          <c:h val="0.86358948802285795"/>
        </c:manualLayout>
      </c:layout>
      <c:barChart>
        <c:barDir val="bar"/>
        <c:grouping val="clustered"/>
        <c:varyColors val="0"/>
        <c:ser>
          <c:idx val="0"/>
          <c:order val="0"/>
          <c:tx>
            <c:strRef>
              <c:f>'8. GRAFICA X EDAD Y CICLOVIDA '!$B$2</c:f>
              <c:strCache>
                <c:ptCount val="1"/>
                <c:pt idx="0">
                  <c:v>HOMBRE</c:v>
                </c:pt>
              </c:strCache>
            </c:strRef>
          </c:tx>
          <c:spPr>
            <a:solidFill>
              <a:srgbClr val="00CC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 GRAFICA X EDAD Y CICLOVIDA '!$A$3:$A$15</c:f>
              <c:strCache>
                <c:ptCount val="13"/>
                <c:pt idx="0">
                  <c:v>Menor 1 año</c:v>
                </c:pt>
                <c:pt idx="1">
                  <c:v>1-4 años</c:v>
                </c:pt>
                <c:pt idx="2">
                  <c:v>5-14 años</c:v>
                </c:pt>
                <c:pt idx="3">
                  <c:v>15-18 años</c:v>
                </c:pt>
                <c:pt idx="4">
                  <c:v>19-44 años</c:v>
                </c:pt>
                <c:pt idx="5">
                  <c:v>45-49 años</c:v>
                </c:pt>
                <c:pt idx="6">
                  <c:v>50-54 años</c:v>
                </c:pt>
                <c:pt idx="7">
                  <c:v>55-59 años</c:v>
                </c:pt>
                <c:pt idx="8">
                  <c:v>60-64 años</c:v>
                </c:pt>
                <c:pt idx="9">
                  <c:v>65-69 años</c:v>
                </c:pt>
                <c:pt idx="10">
                  <c:v>70-74 años</c:v>
                </c:pt>
                <c:pt idx="11">
                  <c:v>75-79 años</c:v>
                </c:pt>
                <c:pt idx="12">
                  <c:v>80 años y más</c:v>
                </c:pt>
              </c:strCache>
            </c:strRef>
          </c:cat>
          <c:val>
            <c:numRef>
              <c:f>'8. GRAFICA X EDAD Y CICLOVIDA '!$C$3:$C$15</c:f>
              <c:numCache>
                <c:formatCode>0;0</c:formatCode>
                <c:ptCount val="13"/>
                <c:pt idx="0">
                  <c:v>-1</c:v>
                </c:pt>
                <c:pt idx="1">
                  <c:v>-1513</c:v>
                </c:pt>
                <c:pt idx="2">
                  <c:v>-21854</c:v>
                </c:pt>
                <c:pt idx="3">
                  <c:v>-6549</c:v>
                </c:pt>
                <c:pt idx="4">
                  <c:v>-58051</c:v>
                </c:pt>
                <c:pt idx="5">
                  <c:v>-5255</c:v>
                </c:pt>
                <c:pt idx="6">
                  <c:v>-3687</c:v>
                </c:pt>
                <c:pt idx="7">
                  <c:v>-2373</c:v>
                </c:pt>
                <c:pt idx="8">
                  <c:v>-1383</c:v>
                </c:pt>
                <c:pt idx="9">
                  <c:v>-772</c:v>
                </c:pt>
                <c:pt idx="10">
                  <c:v>-398</c:v>
                </c:pt>
                <c:pt idx="11">
                  <c:v>-154</c:v>
                </c:pt>
                <c:pt idx="12">
                  <c:v>-98</c:v>
                </c:pt>
              </c:numCache>
            </c:numRef>
          </c:val>
          <c:extLst>
            <c:ext xmlns:c16="http://schemas.microsoft.com/office/drawing/2014/chart" uri="{C3380CC4-5D6E-409C-BE32-E72D297353CC}">
              <c16:uniqueId val="{00000000-E0EE-41C4-BBBE-0CBCCD0CD15D}"/>
            </c:ext>
          </c:extLst>
        </c:ser>
        <c:ser>
          <c:idx val="1"/>
          <c:order val="1"/>
          <c:tx>
            <c:strRef>
              <c:f>'8. GRAFICA X EDAD Y CICLOVIDA '!$D$2</c:f>
              <c:strCache>
                <c:ptCount val="1"/>
                <c:pt idx="0">
                  <c:v>MUJER</c:v>
                </c:pt>
              </c:strCache>
            </c:strRef>
          </c:tx>
          <c:spPr>
            <a:solidFill>
              <a:srgbClr val="FF99C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 GRAFICA X EDAD Y CICLOVIDA '!$A$3:$A$15</c:f>
              <c:strCache>
                <c:ptCount val="13"/>
                <c:pt idx="0">
                  <c:v>Menor 1 año</c:v>
                </c:pt>
                <c:pt idx="1">
                  <c:v>1-4 años</c:v>
                </c:pt>
                <c:pt idx="2">
                  <c:v>5-14 años</c:v>
                </c:pt>
                <c:pt idx="3">
                  <c:v>15-18 años</c:v>
                </c:pt>
                <c:pt idx="4">
                  <c:v>19-44 años</c:v>
                </c:pt>
                <c:pt idx="5">
                  <c:v>45-49 años</c:v>
                </c:pt>
                <c:pt idx="6">
                  <c:v>50-54 años</c:v>
                </c:pt>
                <c:pt idx="7">
                  <c:v>55-59 años</c:v>
                </c:pt>
                <c:pt idx="8">
                  <c:v>60-64 años</c:v>
                </c:pt>
                <c:pt idx="9">
                  <c:v>65-69 años</c:v>
                </c:pt>
                <c:pt idx="10">
                  <c:v>70-74 años</c:v>
                </c:pt>
                <c:pt idx="11">
                  <c:v>75-79 años</c:v>
                </c:pt>
                <c:pt idx="12">
                  <c:v>80 años y más</c:v>
                </c:pt>
              </c:strCache>
            </c:strRef>
          </c:cat>
          <c:val>
            <c:numRef>
              <c:f>'8. GRAFICA X EDAD Y CICLOVIDA '!$D$3:$D$15</c:f>
              <c:numCache>
                <c:formatCode>#,##0</c:formatCode>
                <c:ptCount val="13"/>
                <c:pt idx="0">
                  <c:v>6</c:v>
                </c:pt>
                <c:pt idx="1">
                  <c:v>1410</c:v>
                </c:pt>
                <c:pt idx="2">
                  <c:v>21698</c:v>
                </c:pt>
                <c:pt idx="3">
                  <c:v>6964</c:v>
                </c:pt>
                <c:pt idx="4">
                  <c:v>65815</c:v>
                </c:pt>
                <c:pt idx="5">
                  <c:v>6055</c:v>
                </c:pt>
                <c:pt idx="6">
                  <c:v>4682</c:v>
                </c:pt>
                <c:pt idx="7">
                  <c:v>3480</c:v>
                </c:pt>
                <c:pt idx="8">
                  <c:v>2355</c:v>
                </c:pt>
                <c:pt idx="9">
                  <c:v>1346</c:v>
                </c:pt>
                <c:pt idx="10">
                  <c:v>814</c:v>
                </c:pt>
                <c:pt idx="11">
                  <c:v>294</c:v>
                </c:pt>
                <c:pt idx="12">
                  <c:v>172</c:v>
                </c:pt>
              </c:numCache>
            </c:numRef>
          </c:val>
          <c:extLst>
            <c:ext xmlns:c16="http://schemas.microsoft.com/office/drawing/2014/chart" uri="{C3380CC4-5D6E-409C-BE32-E72D297353CC}">
              <c16:uniqueId val="{00000001-E0EE-41C4-BBBE-0CBCCD0CD15D}"/>
            </c:ext>
          </c:extLst>
        </c:ser>
        <c:dLbls>
          <c:showLegendKey val="0"/>
          <c:showVal val="0"/>
          <c:showCatName val="0"/>
          <c:showSerName val="0"/>
          <c:showPercent val="0"/>
          <c:showBubbleSize val="0"/>
        </c:dLbls>
        <c:gapWidth val="0"/>
        <c:overlap val="97"/>
        <c:axId val="1087650352"/>
        <c:axId val="2138712448"/>
      </c:barChart>
      <c:catAx>
        <c:axId val="10876503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38712448"/>
        <c:crosses val="autoZero"/>
        <c:auto val="1"/>
        <c:lblAlgn val="ctr"/>
        <c:lblOffset val="100"/>
        <c:noMultiLvlLbl val="0"/>
      </c:catAx>
      <c:valAx>
        <c:axId val="2138712448"/>
        <c:scaling>
          <c:orientation val="minMax"/>
          <c:max val="66000"/>
          <c:min val="-6500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87650352"/>
        <c:crosses val="autoZero"/>
        <c:crossBetween val="between"/>
      </c:valAx>
      <c:spPr>
        <a:noFill/>
        <a:ln>
          <a:noFill/>
        </a:ln>
        <a:effectLst/>
      </c:spPr>
    </c:plotArea>
    <c:legend>
      <c:legendPos val="r"/>
      <c:layout>
        <c:manualLayout>
          <c:xMode val="edge"/>
          <c:yMode val="edge"/>
          <c:x val="0.89593268892583378"/>
          <c:y val="2.0968581458963197E-2"/>
          <c:w val="9.9559318748017767E-2"/>
          <c:h val="9.671860637673455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61565964694544"/>
          <c:y val="3.0942334739803096E-2"/>
          <c:w val="0.83527038581933633"/>
          <c:h val="0.8876042980815243"/>
        </c:manualLayout>
      </c:layout>
      <c:barChart>
        <c:barDir val="bar"/>
        <c:grouping val="clustered"/>
        <c:varyColors val="0"/>
        <c:ser>
          <c:idx val="0"/>
          <c:order val="0"/>
          <c:tx>
            <c:strRef>
              <c:f>'8. GRAFICA X EDAD Y CICLOVIDA '!$B$30</c:f>
              <c:strCache>
                <c:ptCount val="1"/>
                <c:pt idx="0">
                  <c:v>HOMBRE</c:v>
                </c:pt>
              </c:strCache>
            </c:strRef>
          </c:tx>
          <c:spPr>
            <a:solidFill>
              <a:srgbClr val="00CC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 GRAFICA X EDAD Y CICLOVIDA '!$A$31:$A$36</c:f>
              <c:strCache>
                <c:ptCount val="6"/>
                <c:pt idx="0">
                  <c:v>Primera Infancia</c:v>
                </c:pt>
                <c:pt idx="1">
                  <c:v>Infancia</c:v>
                </c:pt>
                <c:pt idx="2">
                  <c:v>Adolescencia</c:v>
                </c:pt>
                <c:pt idx="3">
                  <c:v>Juventud</c:v>
                </c:pt>
                <c:pt idx="4">
                  <c:v>Adultez</c:v>
                </c:pt>
                <c:pt idx="5">
                  <c:v>Vejez</c:v>
                </c:pt>
              </c:strCache>
            </c:strRef>
          </c:cat>
          <c:val>
            <c:numRef>
              <c:f>'8. GRAFICA X EDAD Y CICLOVIDA '!$C$31:$C$36</c:f>
              <c:numCache>
                <c:formatCode>0;0</c:formatCode>
                <c:ptCount val="6"/>
                <c:pt idx="0">
                  <c:v>-3443</c:v>
                </c:pt>
                <c:pt idx="1">
                  <c:v>-14026</c:v>
                </c:pt>
                <c:pt idx="2">
                  <c:v>-11035</c:v>
                </c:pt>
                <c:pt idx="3">
                  <c:v>-23109</c:v>
                </c:pt>
                <c:pt idx="4">
                  <c:v>-47670</c:v>
                </c:pt>
                <c:pt idx="5">
                  <c:v>-2805</c:v>
                </c:pt>
              </c:numCache>
            </c:numRef>
          </c:val>
          <c:extLst>
            <c:ext xmlns:c16="http://schemas.microsoft.com/office/drawing/2014/chart" uri="{C3380CC4-5D6E-409C-BE32-E72D297353CC}">
              <c16:uniqueId val="{00000000-6970-448E-8B5B-E3D11F33AAC5}"/>
            </c:ext>
          </c:extLst>
        </c:ser>
        <c:ser>
          <c:idx val="1"/>
          <c:order val="1"/>
          <c:tx>
            <c:strRef>
              <c:f>'8. GRAFICA X EDAD Y CICLOVIDA '!$D$30</c:f>
              <c:strCache>
                <c:ptCount val="1"/>
                <c:pt idx="0">
                  <c:v>MUJER</c:v>
                </c:pt>
              </c:strCache>
            </c:strRef>
          </c:tx>
          <c:spPr>
            <a:solidFill>
              <a:srgbClr val="FF99C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 GRAFICA X EDAD Y CICLOVIDA '!$A$31:$A$36</c:f>
              <c:strCache>
                <c:ptCount val="6"/>
                <c:pt idx="0">
                  <c:v>Primera Infancia</c:v>
                </c:pt>
                <c:pt idx="1">
                  <c:v>Infancia</c:v>
                </c:pt>
                <c:pt idx="2">
                  <c:v>Adolescencia</c:v>
                </c:pt>
                <c:pt idx="3">
                  <c:v>Juventud</c:v>
                </c:pt>
                <c:pt idx="4">
                  <c:v>Adultez</c:v>
                </c:pt>
                <c:pt idx="5">
                  <c:v>Vejez</c:v>
                </c:pt>
              </c:strCache>
            </c:strRef>
          </c:cat>
          <c:val>
            <c:numRef>
              <c:f>'8. GRAFICA X EDAD Y CICLOVIDA '!$D$31:$D$36</c:f>
              <c:numCache>
                <c:formatCode>#,##0</c:formatCode>
                <c:ptCount val="6"/>
                <c:pt idx="0">
                  <c:v>3258</c:v>
                </c:pt>
                <c:pt idx="1">
                  <c:v>13928</c:v>
                </c:pt>
                <c:pt idx="2">
                  <c:v>11279</c:v>
                </c:pt>
                <c:pt idx="3">
                  <c:v>29332</c:v>
                </c:pt>
                <c:pt idx="4">
                  <c:v>52313</c:v>
                </c:pt>
                <c:pt idx="5">
                  <c:v>4981</c:v>
                </c:pt>
              </c:numCache>
            </c:numRef>
          </c:val>
          <c:extLst>
            <c:ext xmlns:c16="http://schemas.microsoft.com/office/drawing/2014/chart" uri="{C3380CC4-5D6E-409C-BE32-E72D297353CC}">
              <c16:uniqueId val="{00000001-6970-448E-8B5B-E3D11F33AAC5}"/>
            </c:ext>
          </c:extLst>
        </c:ser>
        <c:dLbls>
          <c:showLegendKey val="0"/>
          <c:showVal val="0"/>
          <c:showCatName val="0"/>
          <c:showSerName val="0"/>
          <c:showPercent val="0"/>
          <c:showBubbleSize val="0"/>
        </c:dLbls>
        <c:gapWidth val="0"/>
        <c:overlap val="97"/>
        <c:axId val="1087650352"/>
        <c:axId val="2138712448"/>
      </c:barChart>
      <c:catAx>
        <c:axId val="10876503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38712448"/>
        <c:crosses val="autoZero"/>
        <c:auto val="1"/>
        <c:lblAlgn val="ctr"/>
        <c:lblOffset val="100"/>
        <c:noMultiLvlLbl val="0"/>
      </c:catAx>
      <c:valAx>
        <c:axId val="2138712448"/>
        <c:scaling>
          <c:orientation val="minMax"/>
          <c:max val="53000"/>
          <c:min val="-5300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87650352"/>
        <c:crosses val="autoZero"/>
        <c:crossBetween val="between"/>
      </c:valAx>
      <c:spPr>
        <a:noFill/>
        <a:ln>
          <a:noFill/>
        </a:ln>
        <a:effectLst/>
      </c:spPr>
    </c:plotArea>
    <c:legend>
      <c:legendPos val="r"/>
      <c:layout>
        <c:manualLayout>
          <c:xMode val="edge"/>
          <c:yMode val="edge"/>
          <c:x val="0.88675693158751756"/>
          <c:y val="9.0813648293963211E-4"/>
          <c:w val="0.11135449428594797"/>
          <c:h val="0.1492948381452318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29</xdr:col>
      <xdr:colOff>22412</xdr:colOff>
      <xdr:row>145</xdr:row>
      <xdr:rowOff>493059</xdr:rowOff>
    </xdr:from>
    <xdr:to>
      <xdr:col>41</xdr:col>
      <xdr:colOff>739588</xdr:colOff>
      <xdr:row>163</xdr:row>
      <xdr:rowOff>156882</xdr:rowOff>
    </xdr:to>
    <xdr:graphicFrame macro="">
      <xdr:nvGraphicFramePr>
        <xdr:cNvPr id="2" name="Gráfico 1">
          <a:extLst>
            <a:ext uri="{FF2B5EF4-FFF2-40B4-BE49-F238E27FC236}">
              <a16:creationId xmlns:a16="http://schemas.microsoft.com/office/drawing/2014/main" id="{99E22848-2CE4-4BBA-A373-3BCB5944D2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29</xdr:col>
      <xdr:colOff>33617</xdr:colOff>
      <xdr:row>164</xdr:row>
      <xdr:rowOff>67234</xdr:rowOff>
    </xdr:from>
    <xdr:to>
      <xdr:col>41</xdr:col>
      <xdr:colOff>739589</xdr:colOff>
      <xdr:row>186</xdr:row>
      <xdr:rowOff>22411</xdr:rowOff>
    </xdr:to>
    <xdr:graphicFrame macro="">
      <xdr:nvGraphicFramePr>
        <xdr:cNvPr id="3" name="Gráfico 2">
          <a:extLst>
            <a:ext uri="{FF2B5EF4-FFF2-40B4-BE49-F238E27FC236}">
              <a16:creationId xmlns:a16="http://schemas.microsoft.com/office/drawing/2014/main" id="{CBEADEBF-E039-416B-BF5C-11B0E69A0E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11206</xdr:colOff>
      <xdr:row>2</xdr:row>
      <xdr:rowOff>23529</xdr:rowOff>
    </xdr:from>
    <xdr:to>
      <xdr:col>17</xdr:col>
      <xdr:colOff>11205</xdr:colOff>
      <xdr:row>22</xdr:row>
      <xdr:rowOff>22411</xdr:rowOff>
    </xdr:to>
    <xdr:graphicFrame macro="">
      <xdr:nvGraphicFramePr>
        <xdr:cNvPr id="2" name="Gráfico 1">
          <a:extLst>
            <a:ext uri="{FF2B5EF4-FFF2-40B4-BE49-F238E27FC236}">
              <a16:creationId xmlns:a16="http://schemas.microsoft.com/office/drawing/2014/main" id="{4AEA9FDF-2809-4F1C-8890-8A4ACFA45A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5602</xdr:colOff>
      <xdr:row>26</xdr:row>
      <xdr:rowOff>23532</xdr:rowOff>
    </xdr:from>
    <xdr:to>
      <xdr:col>17</xdr:col>
      <xdr:colOff>0</xdr:colOff>
      <xdr:row>45</xdr:row>
      <xdr:rowOff>11205</xdr:rowOff>
    </xdr:to>
    <xdr:graphicFrame macro="">
      <xdr:nvGraphicFramePr>
        <xdr:cNvPr id="13" name="Gráfico 12">
          <a:extLst>
            <a:ext uri="{FF2B5EF4-FFF2-40B4-BE49-F238E27FC236}">
              <a16:creationId xmlns:a16="http://schemas.microsoft.com/office/drawing/2014/main" id="{CB4CE17C-D821-4391-9B70-2D14A5A7FE5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16808</xdr:colOff>
      <xdr:row>49</xdr:row>
      <xdr:rowOff>34737</xdr:rowOff>
    </xdr:from>
    <xdr:to>
      <xdr:col>20</xdr:col>
      <xdr:colOff>11206</xdr:colOff>
      <xdr:row>75</xdr:row>
      <xdr:rowOff>100852</xdr:rowOff>
    </xdr:to>
    <xdr:graphicFrame macro="">
      <xdr:nvGraphicFramePr>
        <xdr:cNvPr id="14" name="Gráfico 13">
          <a:extLst>
            <a:ext uri="{FF2B5EF4-FFF2-40B4-BE49-F238E27FC236}">
              <a16:creationId xmlns:a16="http://schemas.microsoft.com/office/drawing/2014/main" id="{7B141882-F3EB-4C8E-A112-8199BF4D9E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285749</xdr:colOff>
      <xdr:row>0</xdr:row>
      <xdr:rowOff>152401</xdr:rowOff>
    </xdr:from>
    <xdr:to>
      <xdr:col>1</xdr:col>
      <xdr:colOff>2009774</xdr:colOff>
      <xdr:row>0</xdr:row>
      <xdr:rowOff>914401</xdr:rowOff>
    </xdr:to>
    <xdr:pic>
      <xdr:nvPicPr>
        <xdr:cNvPr id="2" name="Imagen 1" descr="C:\Users\acorreaz\AppData\Local\Microsoft\Windows\INetCache\Content.MSO\C6145428.tmp">
          <a:extLst>
            <a:ext uri="{FF2B5EF4-FFF2-40B4-BE49-F238E27FC236}">
              <a16:creationId xmlns:a16="http://schemas.microsoft.com/office/drawing/2014/main" id="{26106966-A1A7-4B75-80AB-75F9C45C2BA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3549" y="152401"/>
          <a:ext cx="1724025" cy="7620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266700</xdr:colOff>
      <xdr:row>0</xdr:row>
      <xdr:rowOff>0</xdr:rowOff>
    </xdr:from>
    <xdr:to>
      <xdr:col>1</xdr:col>
      <xdr:colOff>1778794</xdr:colOff>
      <xdr:row>0</xdr:row>
      <xdr:rowOff>1028700</xdr:rowOff>
    </xdr:to>
    <xdr:pic>
      <xdr:nvPicPr>
        <xdr:cNvPr id="2" name="Imagen 1" descr="C:\Users\acorreaz\AppData\Local\Microsoft\Windows\INetCache\Content.MSO\C6145428.tmp">
          <a:extLst>
            <a:ext uri="{FF2B5EF4-FFF2-40B4-BE49-F238E27FC236}">
              <a16:creationId xmlns:a16="http://schemas.microsoft.com/office/drawing/2014/main" id="{74F0F6CC-8149-47F4-8AC2-4D4625AC444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0" y="0"/>
          <a:ext cx="1512094" cy="10287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9524</xdr:colOff>
      <xdr:row>1</xdr:row>
      <xdr:rowOff>19050</xdr:rowOff>
    </xdr:from>
    <xdr:to>
      <xdr:col>15</xdr:col>
      <xdr:colOff>761999</xdr:colOff>
      <xdr:row>26</xdr:row>
      <xdr:rowOff>76200</xdr:rowOff>
    </xdr:to>
    <xdr:graphicFrame macro="">
      <xdr:nvGraphicFramePr>
        <xdr:cNvPr id="2" name="Gráfico 1">
          <a:extLst>
            <a:ext uri="{FF2B5EF4-FFF2-40B4-BE49-F238E27FC236}">
              <a16:creationId xmlns:a16="http://schemas.microsoft.com/office/drawing/2014/main" id="{B145A645-7A7F-4371-95BF-D9D9614A9E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9526</xdr:colOff>
      <xdr:row>28</xdr:row>
      <xdr:rowOff>9525</xdr:rowOff>
    </xdr:from>
    <xdr:to>
      <xdr:col>15</xdr:col>
      <xdr:colOff>752476</xdr:colOff>
      <xdr:row>47</xdr:row>
      <xdr:rowOff>161925</xdr:rowOff>
    </xdr:to>
    <xdr:graphicFrame macro="">
      <xdr:nvGraphicFramePr>
        <xdr:cNvPr id="3" name="Gráfico 2">
          <a:extLst>
            <a:ext uri="{FF2B5EF4-FFF2-40B4-BE49-F238E27FC236}">
              <a16:creationId xmlns:a16="http://schemas.microsoft.com/office/drawing/2014/main" id="{CB48D628-C002-4914-B0FB-1A6C388D00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0.30683</cdr:x>
      <cdr:y>0.09916</cdr:y>
    </cdr:from>
    <cdr:to>
      <cdr:x>0.44073</cdr:x>
      <cdr:y>0.30169</cdr:y>
    </cdr:to>
    <cdr:pic>
      <cdr:nvPicPr>
        <cdr:cNvPr id="3" name="Gráfico 2" descr="Perfil de hombre">
          <a:extLst xmlns:a="http://schemas.openxmlformats.org/drawingml/2006/main">
            <a:ext uri="{FF2B5EF4-FFF2-40B4-BE49-F238E27FC236}">
              <a16:creationId xmlns:a16="http://schemas.microsoft.com/office/drawing/2014/main" id="{C7F2A480-4DA1-4B6D-BD5E-1B49C9B2218D}"/>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xmlns:a="http://schemas.openxmlformats.org/drawingml/2006/main">
          <a:fillRect/>
        </a:stretch>
      </cdr:blipFill>
      <cdr:spPr>
        <a:xfrm xmlns:a="http://schemas.openxmlformats.org/drawingml/2006/main">
          <a:off x="2095500" y="447675"/>
          <a:ext cx="914400" cy="914400"/>
        </a:xfrm>
        <a:prstGeom xmlns:a="http://schemas.openxmlformats.org/drawingml/2006/main" prst="rect">
          <a:avLst/>
        </a:prstGeom>
      </cdr:spPr>
    </cdr:pic>
  </cdr:relSizeAnchor>
  <cdr:relSizeAnchor xmlns:cdr="http://schemas.openxmlformats.org/drawingml/2006/chartDrawing">
    <cdr:from>
      <cdr:x>0.71827</cdr:x>
      <cdr:y>0.09705</cdr:y>
    </cdr:from>
    <cdr:to>
      <cdr:x>0.85216</cdr:x>
      <cdr:y>0.29958</cdr:y>
    </cdr:to>
    <cdr:pic>
      <cdr:nvPicPr>
        <cdr:cNvPr id="5" name="Gráfico 4" descr="Perfil de mujer">
          <a:extLst xmlns:a="http://schemas.openxmlformats.org/drawingml/2006/main">
            <a:ext uri="{FF2B5EF4-FFF2-40B4-BE49-F238E27FC236}">
              <a16:creationId xmlns:a16="http://schemas.microsoft.com/office/drawing/2014/main" id="{F263CB84-00C1-4829-9188-E11D1066C6B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xmlns:a="http://schemas.openxmlformats.org/drawingml/2006/main">
          <a:fillRect/>
        </a:stretch>
      </cdr:blipFill>
      <cdr:spPr>
        <a:xfrm xmlns:a="http://schemas.openxmlformats.org/drawingml/2006/main">
          <a:off x="4905375" y="438150"/>
          <a:ext cx="914400" cy="914400"/>
        </a:xfrm>
        <a:prstGeom xmlns:a="http://schemas.openxmlformats.org/drawingml/2006/main" prst="rect">
          <a:avLst/>
        </a:prstGeom>
      </cdr:spPr>
    </cdr:pic>
  </cdr:relSizeAnchor>
  <cdr:relSizeAnchor xmlns:cdr="http://schemas.openxmlformats.org/drawingml/2006/chartDrawing">
    <cdr:from>
      <cdr:x>0.32218</cdr:x>
      <cdr:y>0.28059</cdr:y>
    </cdr:from>
    <cdr:to>
      <cdr:x>0.42399</cdr:x>
      <cdr:y>0.34177</cdr:y>
    </cdr:to>
    <cdr:sp macro="" textlink="'8. GRAFICA X EDAD Y CICLOVIDA '!$B$16">
      <cdr:nvSpPr>
        <cdr:cNvPr id="6" name="Rectángulo: esquinas redondeadas 5">
          <a:extLst xmlns:a="http://schemas.openxmlformats.org/drawingml/2006/main">
            <a:ext uri="{FF2B5EF4-FFF2-40B4-BE49-F238E27FC236}">
              <a16:creationId xmlns:a16="http://schemas.microsoft.com/office/drawing/2014/main" id="{1626EC0A-1AF6-4AC3-B1D7-76F0CC2A0F9A}"/>
            </a:ext>
          </a:extLst>
        </cdr:cNvPr>
        <cdr:cNvSpPr/>
      </cdr:nvSpPr>
      <cdr:spPr>
        <a:xfrm xmlns:a="http://schemas.openxmlformats.org/drawingml/2006/main">
          <a:off x="2451943" y="1355018"/>
          <a:ext cx="774822" cy="295449"/>
        </a:xfrm>
        <a:prstGeom xmlns:a="http://schemas.openxmlformats.org/drawingml/2006/main" prst="roundRect">
          <a:avLst/>
        </a:prstGeom>
        <a:noFill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marL="0" indent="0" algn="ctr"/>
          <a:fld id="{AFFF08A3-02C2-4663-A49F-3C17081E5EBF}" type="TxLink">
            <a:rPr lang="en-US" sz="1100" b="1" i="0" u="none" strike="noStrike">
              <a:solidFill>
                <a:srgbClr val="000000"/>
              </a:solidFill>
              <a:latin typeface="Calibri"/>
              <a:ea typeface="+mn-ea"/>
              <a:cs typeface="Calibri"/>
            </a:rPr>
            <a:pPr marL="0" indent="0" algn="ctr"/>
            <a:t>102.088</a:t>
          </a:fld>
          <a:endParaRPr lang="es-CO" sz="1200" b="1" i="0" u="none" strike="noStrike">
            <a:solidFill>
              <a:srgbClr val="000000"/>
            </a:solidFill>
            <a:latin typeface="Calibri"/>
            <a:ea typeface="+mn-ea"/>
            <a:cs typeface="Calibri"/>
          </a:endParaRPr>
        </a:p>
      </cdr:txBody>
    </cdr:sp>
  </cdr:relSizeAnchor>
  <cdr:relSizeAnchor xmlns:cdr="http://schemas.openxmlformats.org/drawingml/2006/chartDrawing">
    <cdr:from>
      <cdr:x>0.73547</cdr:x>
      <cdr:y>0.27707</cdr:y>
    </cdr:from>
    <cdr:to>
      <cdr:x>0.83728</cdr:x>
      <cdr:y>0.33826</cdr:y>
    </cdr:to>
    <cdr:sp macro="" textlink="'8. GRAFICA X EDAD Y CICLOVIDA '!$D$16">
      <cdr:nvSpPr>
        <cdr:cNvPr id="7" name="Rectángulo: esquinas redondeadas 6">
          <a:extLst xmlns:a="http://schemas.openxmlformats.org/drawingml/2006/main">
            <a:ext uri="{FF2B5EF4-FFF2-40B4-BE49-F238E27FC236}">
              <a16:creationId xmlns:a16="http://schemas.microsoft.com/office/drawing/2014/main" id="{E794FBEA-F615-49F2-915D-0212FD48F600}"/>
            </a:ext>
          </a:extLst>
        </cdr:cNvPr>
        <cdr:cNvSpPr/>
      </cdr:nvSpPr>
      <cdr:spPr>
        <a:xfrm xmlns:a="http://schemas.openxmlformats.org/drawingml/2006/main">
          <a:off x="5022850" y="1250950"/>
          <a:ext cx="695325" cy="276225"/>
        </a:xfrm>
        <a:prstGeom xmlns:a="http://schemas.openxmlformats.org/drawingml/2006/main" prst="roundRect">
          <a:avLst/>
        </a:prstGeom>
        <a:noFill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fld id="{80307283-E609-46E8-91B8-39E3A8702BE7}" type="TxLink">
            <a:rPr lang="en-US" sz="1100" b="1" i="0" u="none" strike="noStrike">
              <a:solidFill>
                <a:srgbClr val="000000"/>
              </a:solidFill>
              <a:latin typeface="Calibri"/>
              <a:cs typeface="Calibri"/>
            </a:rPr>
            <a:pPr algn="ctr"/>
            <a:t>115.091</a:t>
          </a:fld>
          <a:endParaRPr lang="es-CO" sz="1400" b="1"/>
        </a:p>
      </cdr:txBody>
    </cdr:sp>
  </cdr:relSizeAnchor>
</c:userShapes>
</file>

<file path=xl/drawings/drawing7.xml><?xml version="1.0" encoding="utf-8"?>
<c:userShapes xmlns:c="http://schemas.openxmlformats.org/drawingml/2006/chart">
  <cdr:relSizeAnchor xmlns:cdr="http://schemas.openxmlformats.org/drawingml/2006/chartDrawing">
    <cdr:from>
      <cdr:x>0.15244</cdr:x>
      <cdr:y>0.39249</cdr:y>
    </cdr:from>
    <cdr:to>
      <cdr:x>0.28634</cdr:x>
      <cdr:y>0.59502</cdr:y>
    </cdr:to>
    <cdr:pic>
      <cdr:nvPicPr>
        <cdr:cNvPr id="3" name="Gráfico 2" descr="Perfil de hombre">
          <a:extLst xmlns:a="http://schemas.openxmlformats.org/drawingml/2006/main">
            <a:ext uri="{FF2B5EF4-FFF2-40B4-BE49-F238E27FC236}">
              <a16:creationId xmlns:a16="http://schemas.microsoft.com/office/drawing/2014/main" id="{C7F2A480-4DA1-4B6D-BD5E-1B49C9B2218D}"/>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xmlns:a="http://schemas.openxmlformats.org/drawingml/2006/main">
          <a:fillRect/>
        </a:stretch>
      </cdr:blipFill>
      <cdr:spPr>
        <a:xfrm xmlns:a="http://schemas.openxmlformats.org/drawingml/2006/main">
          <a:off x="1025099" y="1121550"/>
          <a:ext cx="900431" cy="578729"/>
        </a:xfrm>
        <a:prstGeom xmlns:a="http://schemas.openxmlformats.org/drawingml/2006/main" prst="rect">
          <a:avLst/>
        </a:prstGeom>
      </cdr:spPr>
    </cdr:pic>
  </cdr:relSizeAnchor>
  <cdr:relSizeAnchor xmlns:cdr="http://schemas.openxmlformats.org/drawingml/2006/chartDrawing">
    <cdr:from>
      <cdr:x>0.82592</cdr:x>
      <cdr:y>0.39038</cdr:y>
    </cdr:from>
    <cdr:to>
      <cdr:x>0.95981</cdr:x>
      <cdr:y>0.59291</cdr:y>
    </cdr:to>
    <cdr:pic>
      <cdr:nvPicPr>
        <cdr:cNvPr id="5" name="Gráfico 4" descr="Perfil de mujer">
          <a:extLst xmlns:a="http://schemas.openxmlformats.org/drawingml/2006/main">
            <a:ext uri="{FF2B5EF4-FFF2-40B4-BE49-F238E27FC236}">
              <a16:creationId xmlns:a16="http://schemas.microsoft.com/office/drawing/2014/main" id="{F263CB84-00C1-4829-9188-E11D1066C6B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xmlns:a="http://schemas.openxmlformats.org/drawingml/2006/main">
          <a:fillRect/>
        </a:stretch>
      </cdr:blipFill>
      <cdr:spPr>
        <a:xfrm xmlns:a="http://schemas.openxmlformats.org/drawingml/2006/main">
          <a:off x="5554014" y="1115520"/>
          <a:ext cx="900364" cy="578730"/>
        </a:xfrm>
        <a:prstGeom xmlns:a="http://schemas.openxmlformats.org/drawingml/2006/main" prst="rect">
          <a:avLst/>
        </a:prstGeom>
      </cdr:spPr>
    </cdr:pic>
  </cdr:relSizeAnchor>
  <cdr:relSizeAnchor xmlns:cdr="http://schemas.openxmlformats.org/drawingml/2006/chartDrawing">
    <cdr:from>
      <cdr:x>0.16354</cdr:x>
      <cdr:y>0.61392</cdr:y>
    </cdr:from>
    <cdr:to>
      <cdr:x>0.26535</cdr:x>
      <cdr:y>0.69333</cdr:y>
    </cdr:to>
    <cdr:sp macro="" textlink="'8. GRAFICA X EDAD Y CICLOVIDA '!$B$37">
      <cdr:nvSpPr>
        <cdr:cNvPr id="6" name="Rectángulo: esquinas redondeadas 5">
          <a:extLst xmlns:a="http://schemas.openxmlformats.org/drawingml/2006/main">
            <a:ext uri="{FF2B5EF4-FFF2-40B4-BE49-F238E27FC236}">
              <a16:creationId xmlns:a16="http://schemas.microsoft.com/office/drawing/2014/main" id="{1626EC0A-1AF6-4AC3-B1D7-76F0CC2A0F9A}"/>
            </a:ext>
          </a:extLst>
        </cdr:cNvPr>
        <cdr:cNvSpPr/>
      </cdr:nvSpPr>
      <cdr:spPr>
        <a:xfrm xmlns:a="http://schemas.openxmlformats.org/drawingml/2006/main">
          <a:off x="1099748" y="1754286"/>
          <a:ext cx="684636" cy="226914"/>
        </a:xfrm>
        <a:prstGeom xmlns:a="http://schemas.openxmlformats.org/drawingml/2006/main" prst="roundRect">
          <a:avLst/>
        </a:prstGeom>
        <a:noFill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marL="0" indent="0" algn="ctr"/>
          <a:fld id="{5A8E5AB3-ED7F-42CC-BDF4-31CD2C79ABFE}" type="TxLink">
            <a:rPr lang="en-US" sz="1100" b="1" i="0" u="none" strike="noStrike">
              <a:solidFill>
                <a:srgbClr val="000000"/>
              </a:solidFill>
              <a:latin typeface="Calibri"/>
              <a:ea typeface="+mn-ea"/>
              <a:cs typeface="Calibri"/>
            </a:rPr>
            <a:pPr marL="0" indent="0" algn="ctr"/>
            <a:t>102.088</a:t>
          </a:fld>
          <a:endParaRPr lang="es-CO" sz="1400" b="1" i="0" u="none" strike="noStrike">
            <a:solidFill>
              <a:srgbClr val="000000"/>
            </a:solidFill>
            <a:latin typeface="Calibri"/>
            <a:ea typeface="+mn-ea"/>
            <a:cs typeface="Calibri"/>
          </a:endParaRPr>
        </a:p>
      </cdr:txBody>
    </cdr:sp>
  </cdr:relSizeAnchor>
  <cdr:relSizeAnchor xmlns:cdr="http://schemas.openxmlformats.org/drawingml/2006/chartDrawing">
    <cdr:from>
      <cdr:x>0.83994</cdr:x>
      <cdr:y>0.59707</cdr:y>
    </cdr:from>
    <cdr:to>
      <cdr:x>0.94068</cdr:x>
      <cdr:y>0.67333</cdr:y>
    </cdr:to>
    <cdr:sp macro="" textlink="'8. GRAFICA X EDAD Y CICLOVIDA '!$D$37">
      <cdr:nvSpPr>
        <cdr:cNvPr id="7" name="Rectángulo: esquinas redondeadas 6">
          <a:extLst xmlns:a="http://schemas.openxmlformats.org/drawingml/2006/main">
            <a:ext uri="{FF2B5EF4-FFF2-40B4-BE49-F238E27FC236}">
              <a16:creationId xmlns:a16="http://schemas.microsoft.com/office/drawing/2014/main" id="{E794FBEA-F615-49F2-915D-0212FD48F600}"/>
            </a:ext>
          </a:extLst>
        </cdr:cNvPr>
        <cdr:cNvSpPr/>
      </cdr:nvSpPr>
      <cdr:spPr>
        <a:xfrm xmlns:a="http://schemas.openxmlformats.org/drawingml/2006/main">
          <a:off x="5648325" y="1706128"/>
          <a:ext cx="677415" cy="217922"/>
        </a:xfrm>
        <a:prstGeom xmlns:a="http://schemas.openxmlformats.org/drawingml/2006/main" prst="roundRect">
          <a:avLst/>
        </a:prstGeom>
        <a:noFill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fld id="{C687CAB4-FAF3-4B12-AB2F-AEC4E672B3D6}" type="TxLink">
            <a:rPr lang="en-US" sz="1100" b="1" i="0" u="none" strike="noStrike">
              <a:solidFill>
                <a:srgbClr val="000000"/>
              </a:solidFill>
              <a:latin typeface="Calibri"/>
              <a:cs typeface="Calibri"/>
            </a:rPr>
            <a:pPr algn="ctr"/>
            <a:t>115.091</a:t>
          </a:fld>
          <a:endParaRPr lang="es-CO" sz="1600" b="1"/>
        </a:p>
      </cdr:txBody>
    </cdr:sp>
  </cdr:relSizeAnchor>
</c:userShapes>
</file>

<file path=xl/drawings/drawing8.xml><?xml version="1.0" encoding="utf-8"?>
<xdr:wsDr xmlns:xdr="http://schemas.openxmlformats.org/drawingml/2006/spreadsheetDrawing" xmlns:a="http://schemas.openxmlformats.org/drawingml/2006/main">
  <xdr:twoCellAnchor editAs="oneCell">
    <xdr:from>
      <xdr:col>1</xdr:col>
      <xdr:colOff>66675</xdr:colOff>
      <xdr:row>0</xdr:row>
      <xdr:rowOff>76200</xdr:rowOff>
    </xdr:from>
    <xdr:to>
      <xdr:col>1</xdr:col>
      <xdr:colOff>1578769</xdr:colOff>
      <xdr:row>0</xdr:row>
      <xdr:rowOff>1123950</xdr:rowOff>
    </xdr:to>
    <xdr:pic>
      <xdr:nvPicPr>
        <xdr:cNvPr id="2" name="Imagen 1" descr="C:\Users\acorreaz\AppData\Local\Microsoft\Windows\INetCache\Content.MSO\C6145428.tmp">
          <a:extLst>
            <a:ext uri="{FF2B5EF4-FFF2-40B4-BE49-F238E27FC236}">
              <a16:creationId xmlns:a16="http://schemas.microsoft.com/office/drawing/2014/main" id="{97CB2A81-7FFE-43F6-B50F-02017A75A1C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76200"/>
          <a:ext cx="1512094" cy="104775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171450</xdr:colOff>
      <xdr:row>0</xdr:row>
      <xdr:rowOff>133350</xdr:rowOff>
    </xdr:from>
    <xdr:to>
      <xdr:col>1</xdr:col>
      <xdr:colOff>1914525</xdr:colOff>
      <xdr:row>0</xdr:row>
      <xdr:rowOff>990600</xdr:rowOff>
    </xdr:to>
    <xdr:pic>
      <xdr:nvPicPr>
        <xdr:cNvPr id="2" name="Imagen 1" descr="C:\Users\acorreaz\AppData\Local\Microsoft\Windows\INetCache\Content.MSO\C6145428.tmp">
          <a:extLst>
            <a:ext uri="{FF2B5EF4-FFF2-40B4-BE49-F238E27FC236}">
              <a16:creationId xmlns:a16="http://schemas.microsoft.com/office/drawing/2014/main" id="{7630AE48-5774-48C3-B7E8-9D4C2EB56AD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 y="133350"/>
          <a:ext cx="1743075" cy="8572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3CC33"/>
  </sheetPr>
  <dimension ref="A1:Z31"/>
  <sheetViews>
    <sheetView workbookViewId="0">
      <selection activeCell="E30" sqref="E30"/>
    </sheetView>
  </sheetViews>
  <sheetFormatPr baseColWidth="10" defaultColWidth="62.85546875" defaultRowHeight="18" customHeight="1" x14ac:dyDescent="0.25"/>
  <cols>
    <col min="1" max="1" width="17" style="218" customWidth="1"/>
    <col min="2" max="2" width="44" style="218" customWidth="1"/>
    <col min="3" max="3" width="62.85546875" style="218"/>
    <col min="4" max="4" width="20.7109375" style="218" customWidth="1"/>
    <col min="5" max="5" width="66.5703125" style="218" customWidth="1"/>
    <col min="6" max="16384" width="62.85546875" style="218"/>
  </cols>
  <sheetData>
    <row r="1" spans="1:7" ht="18" customHeight="1" x14ac:dyDescent="0.25">
      <c r="A1" s="221" t="s">
        <v>0</v>
      </c>
      <c r="B1" s="221" t="s">
        <v>1</v>
      </c>
      <c r="C1" s="221" t="s">
        <v>2</v>
      </c>
      <c r="D1" s="221" t="s">
        <v>3</v>
      </c>
    </row>
    <row r="2" spans="1:7" ht="60.75" customHeight="1" x14ac:dyDescent="0.25">
      <c r="A2" s="229" t="s">
        <v>4</v>
      </c>
      <c r="B2" s="438" t="s">
        <v>5</v>
      </c>
      <c r="C2" s="439"/>
      <c r="D2" s="231">
        <v>341458</v>
      </c>
    </row>
    <row r="3" spans="1:7" ht="39" customHeight="1" x14ac:dyDescent="0.25">
      <c r="A3" s="251" t="s">
        <v>6</v>
      </c>
      <c r="B3" s="440" t="s">
        <v>565</v>
      </c>
      <c r="C3" s="441"/>
      <c r="D3" s="231">
        <f>+'1MIGRANTES  VEN SISBEN LC AFILI'!D5</f>
        <v>247821</v>
      </c>
      <c r="F3" s="219"/>
      <c r="G3" s="219">
        <v>81715</v>
      </c>
    </row>
    <row r="4" spans="1:7" ht="33.75" customHeight="1" x14ac:dyDescent="0.25">
      <c r="A4" s="445" t="s">
        <v>7</v>
      </c>
      <c r="B4" s="442" t="s">
        <v>567</v>
      </c>
      <c r="C4" s="232" t="s">
        <v>8</v>
      </c>
      <c r="D4" s="233">
        <f>+D5+D6+D7</f>
        <v>125955</v>
      </c>
    </row>
    <row r="5" spans="1:7" ht="18" customHeight="1" x14ac:dyDescent="0.25">
      <c r="A5" s="446"/>
      <c r="B5" s="443"/>
      <c r="C5" s="234" t="s">
        <v>9</v>
      </c>
      <c r="D5" s="231">
        <f>+'1MIGRANTES  VEN SISBEN LC AFILI'!N5</f>
        <v>71399</v>
      </c>
      <c r="E5" s="220"/>
    </row>
    <row r="6" spans="1:7" ht="18" customHeight="1" x14ac:dyDescent="0.25">
      <c r="A6" s="446"/>
      <c r="B6" s="443"/>
      <c r="C6" s="234" t="s">
        <v>10</v>
      </c>
      <c r="D6" s="231">
        <f>+'1MIGRANTES  VEN SISBEN LC AFILI'!O5</f>
        <v>43987</v>
      </c>
    </row>
    <row r="7" spans="1:7" ht="18" customHeight="1" thickBot="1" x14ac:dyDescent="0.3">
      <c r="A7" s="447"/>
      <c r="B7" s="444"/>
      <c r="C7" s="235" t="s">
        <v>11</v>
      </c>
      <c r="D7" s="231">
        <f>+'1MIGRANTES  VEN SISBEN LC AFILI'!P5</f>
        <v>10569</v>
      </c>
    </row>
    <row r="8" spans="1:7" ht="18" customHeight="1" x14ac:dyDescent="0.25">
      <c r="A8" s="442" t="s">
        <v>12</v>
      </c>
      <c r="B8" s="442" t="s">
        <v>566</v>
      </c>
      <c r="C8" s="230" t="s">
        <v>13</v>
      </c>
      <c r="D8" s="233">
        <f>+'1MIGRANTES  VEN SISBEN LC AFILI'!AB5</f>
        <v>217179</v>
      </c>
      <c r="E8" s="429" t="s">
        <v>577</v>
      </c>
    </row>
    <row r="9" spans="1:7" ht="24" customHeight="1" x14ac:dyDescent="0.25">
      <c r="A9" s="443"/>
      <c r="B9" s="443"/>
      <c r="C9" s="232" t="s">
        <v>14</v>
      </c>
      <c r="D9" s="231">
        <f>+'1MIGRANTES  VEN SISBEN LC AFILI'!T5</f>
        <v>140943</v>
      </c>
      <c r="E9" s="430"/>
    </row>
    <row r="10" spans="1:7" ht="21" customHeight="1" x14ac:dyDescent="0.25">
      <c r="A10" s="443"/>
      <c r="B10" s="443"/>
      <c r="C10" s="236" t="s">
        <v>15</v>
      </c>
      <c r="D10" s="237">
        <f>+'1MIGRANTES  VEN SISBEN LC AFILI'!X5</f>
        <v>76236</v>
      </c>
      <c r="E10" s="430"/>
    </row>
    <row r="11" spans="1:7" ht="56.25" customHeight="1" thickBot="1" x14ac:dyDescent="0.3">
      <c r="A11" s="444"/>
      <c r="B11" s="444"/>
      <c r="C11" s="236" t="s">
        <v>16</v>
      </c>
      <c r="D11" s="238">
        <f>+'1MIGRANTES  VEN SISBEN LC AFILI'!AD5</f>
        <v>87.558408153556499</v>
      </c>
      <c r="E11" s="431"/>
    </row>
    <row r="12" spans="1:7" ht="28.5" customHeight="1" x14ac:dyDescent="0.25">
      <c r="A12" s="423" t="s">
        <v>7</v>
      </c>
      <c r="B12" s="239" t="s">
        <v>568</v>
      </c>
      <c r="C12" s="240" t="s">
        <v>8</v>
      </c>
      <c r="D12" s="241">
        <f>+D13+D14+D15</f>
        <v>116638</v>
      </c>
    </row>
    <row r="13" spans="1:7" ht="18" customHeight="1" x14ac:dyDescent="0.25">
      <c r="A13" s="424"/>
      <c r="B13" s="239"/>
      <c r="C13" s="242" t="s">
        <v>9</v>
      </c>
      <c r="D13" s="243">
        <f>+'1MIGRANTES  VEN SISBEN LC AFILI'!J5</f>
        <v>68025</v>
      </c>
    </row>
    <row r="14" spans="1:7" ht="18" customHeight="1" x14ac:dyDescent="0.25">
      <c r="A14" s="424"/>
      <c r="B14" s="239"/>
      <c r="C14" s="242" t="s">
        <v>10</v>
      </c>
      <c r="D14" s="243">
        <f>+'1MIGRANTES  VEN SISBEN LC AFILI'!K5</f>
        <v>39862</v>
      </c>
    </row>
    <row r="15" spans="1:7" ht="18" customHeight="1" x14ac:dyDescent="0.25">
      <c r="A15" s="424"/>
      <c r="B15" s="239"/>
      <c r="C15" s="244" t="s">
        <v>11</v>
      </c>
      <c r="D15" s="243">
        <f>+'1MIGRANTES  VEN SISBEN LC AFILI'!L5</f>
        <v>8751</v>
      </c>
    </row>
    <row r="16" spans="1:7" ht="30" customHeight="1" x14ac:dyDescent="0.25">
      <c r="A16" s="424"/>
      <c r="B16" s="239" t="s">
        <v>569</v>
      </c>
      <c r="C16" s="240" t="s">
        <v>8</v>
      </c>
      <c r="D16" s="241">
        <f>+D17+D18+D19</f>
        <v>9317</v>
      </c>
    </row>
    <row r="17" spans="1:26" ht="18" customHeight="1" x14ac:dyDescent="0.25">
      <c r="A17" s="424"/>
      <c r="B17" s="239"/>
      <c r="C17" s="242" t="s">
        <v>9</v>
      </c>
      <c r="D17" s="243">
        <f>+'1MIGRANTES  VEN SISBEN LC AFILI'!F5</f>
        <v>3374</v>
      </c>
    </row>
    <row r="18" spans="1:26" ht="18" customHeight="1" x14ac:dyDescent="0.25">
      <c r="A18" s="424"/>
      <c r="B18" s="239"/>
      <c r="C18" s="242" t="s">
        <v>10</v>
      </c>
      <c r="D18" s="243">
        <f>+'1MIGRANTES  VEN SISBEN LC AFILI'!G5</f>
        <v>4125</v>
      </c>
    </row>
    <row r="19" spans="1:26" ht="18" customHeight="1" thickBot="1" x14ac:dyDescent="0.3">
      <c r="A19" s="425"/>
      <c r="B19" s="239"/>
      <c r="C19" s="244" t="s">
        <v>11</v>
      </c>
      <c r="D19" s="243">
        <f>+'1MIGRANTES  VEN SISBEN LC AFILI'!H5</f>
        <v>1818</v>
      </c>
    </row>
    <row r="20" spans="1:26" ht="18" customHeight="1" x14ac:dyDescent="0.25">
      <c r="A20" s="426" t="s">
        <v>12</v>
      </c>
      <c r="B20" s="245" t="s">
        <v>579</v>
      </c>
      <c r="C20" s="246" t="s">
        <v>17</v>
      </c>
      <c r="D20" s="294">
        <f>+'1MIGRANTES  VEN SISBEN LC AFILI'!AA5</f>
        <v>216961</v>
      </c>
      <c r="E20" s="432" t="s">
        <v>578</v>
      </c>
    </row>
    <row r="21" spans="1:26" ht="18" customHeight="1" x14ac:dyDescent="0.25">
      <c r="A21" s="427"/>
      <c r="B21" s="247"/>
      <c r="C21" s="248" t="s">
        <v>18</v>
      </c>
      <c r="D21" s="295">
        <f>+'1MIGRANTES  VEN SISBEN LC AFILI'!S5</f>
        <v>140938</v>
      </c>
      <c r="E21" s="433"/>
    </row>
    <row r="22" spans="1:26" ht="18" customHeight="1" x14ac:dyDescent="0.25">
      <c r="A22" s="427"/>
      <c r="B22" s="247"/>
      <c r="C22" s="248" t="s">
        <v>19</v>
      </c>
      <c r="D22" s="295">
        <f>+'1MIGRANTES  VEN SISBEN LC AFILI'!W5</f>
        <v>76023</v>
      </c>
      <c r="E22" s="433"/>
    </row>
    <row r="23" spans="1:26" ht="26.25" thickBot="1" x14ac:dyDescent="0.3">
      <c r="A23" s="427"/>
      <c r="B23" s="249"/>
      <c r="C23" s="250" t="s">
        <v>20</v>
      </c>
      <c r="D23" s="296">
        <f>+'1MIGRANTES  VEN SISBEN LC AFILI'!AC5</f>
        <v>87.547463693553013</v>
      </c>
      <c r="E23" s="434"/>
    </row>
    <row r="24" spans="1:26" ht="18" customHeight="1" x14ac:dyDescent="0.25">
      <c r="A24" s="427"/>
      <c r="B24" s="245" t="s">
        <v>570</v>
      </c>
      <c r="C24" s="246" t="s">
        <v>21</v>
      </c>
      <c r="D24" s="294">
        <f>+D25+D26</f>
        <v>218</v>
      </c>
      <c r="E24" s="435" t="s">
        <v>22</v>
      </c>
    </row>
    <row r="25" spans="1:26" ht="18" customHeight="1" x14ac:dyDescent="0.25">
      <c r="A25" s="427"/>
      <c r="B25" s="247"/>
      <c r="C25" s="248" t="s">
        <v>23</v>
      </c>
      <c r="D25" s="295">
        <f>+'1MIGRANTES  VEN SISBEN LC AFILI'!$R$5</f>
        <v>5</v>
      </c>
      <c r="E25" s="436"/>
    </row>
    <row r="26" spans="1:26" ht="18" customHeight="1" thickBot="1" x14ac:dyDescent="0.3">
      <c r="A26" s="428"/>
      <c r="B26" s="249"/>
      <c r="C26" s="250" t="s">
        <v>24</v>
      </c>
      <c r="D26" s="297">
        <f>+'1MIGRANTES  VEN SISBEN LC AFILI'!V5</f>
        <v>213</v>
      </c>
      <c r="E26" s="437"/>
    </row>
    <row r="27" spans="1:26" ht="18" customHeight="1" x14ac:dyDescent="0.25">
      <c r="D27" s="125"/>
    </row>
    <row r="28" spans="1:26" ht="18" customHeight="1" x14ac:dyDescent="0.25">
      <c r="B28" s="126"/>
      <c r="D28" s="125"/>
    </row>
    <row r="29" spans="1:26" ht="22.5" customHeight="1" x14ac:dyDescent="0.25">
      <c r="B29" s="127" t="s">
        <v>25</v>
      </c>
      <c r="C29" s="468" t="s">
        <v>26</v>
      </c>
      <c r="D29" s="468"/>
      <c r="E29" s="537"/>
      <c r="F29" s="537"/>
      <c r="G29" s="532"/>
      <c r="H29" s="116"/>
      <c r="I29" s="116"/>
      <c r="J29" s="116"/>
      <c r="K29" s="116"/>
      <c r="L29" s="116"/>
      <c r="M29" s="116"/>
      <c r="N29" s="116"/>
      <c r="O29" s="116"/>
      <c r="P29" s="116"/>
      <c r="Q29" s="116"/>
      <c r="R29" s="116"/>
      <c r="S29" s="116"/>
      <c r="T29" s="116"/>
      <c r="U29" s="116"/>
      <c r="V29" s="116"/>
      <c r="W29" s="116"/>
      <c r="X29" s="116"/>
      <c r="Y29" s="116"/>
      <c r="Z29" s="116"/>
    </row>
    <row r="30" spans="1:26" ht="21" customHeight="1" x14ac:dyDescent="0.25">
      <c r="B30" s="127" t="s">
        <v>365</v>
      </c>
      <c r="C30" s="468" t="s">
        <v>358</v>
      </c>
      <c r="D30" s="468"/>
      <c r="E30" s="537"/>
      <c r="F30" s="537"/>
      <c r="G30" s="532"/>
      <c r="H30" s="116"/>
      <c r="I30" s="116"/>
      <c r="J30" s="116"/>
      <c r="K30" s="116"/>
      <c r="L30" s="116"/>
      <c r="M30" s="116"/>
      <c r="N30" s="116"/>
      <c r="O30" s="116"/>
      <c r="P30" s="116"/>
      <c r="Q30" s="116"/>
      <c r="R30" s="116"/>
      <c r="S30" s="116"/>
      <c r="T30" s="116"/>
      <c r="U30" s="116"/>
      <c r="V30" s="116"/>
      <c r="W30" s="116"/>
      <c r="X30" s="116"/>
      <c r="Y30" s="116"/>
      <c r="Z30" s="116"/>
    </row>
    <row r="31" spans="1:26" ht="18" customHeight="1" x14ac:dyDescent="0.25">
      <c r="B31" s="402" t="s">
        <v>580</v>
      </c>
    </row>
  </sheetData>
  <mergeCells count="13">
    <mergeCell ref="C29:D29"/>
    <mergeCell ref="C30:D30"/>
    <mergeCell ref="B2:C2"/>
    <mergeCell ref="B3:C3"/>
    <mergeCell ref="B4:B7"/>
    <mergeCell ref="A4:A7"/>
    <mergeCell ref="A8:A11"/>
    <mergeCell ref="B8:B11"/>
    <mergeCell ref="A12:A19"/>
    <mergeCell ref="A20:A26"/>
    <mergeCell ref="E8:E11"/>
    <mergeCell ref="E20:E23"/>
    <mergeCell ref="E24:E26"/>
  </mergeCell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5754F-EDA4-410A-A6CC-94763D870CA1}">
  <sheetPr>
    <tabColor rgb="FF33CC33"/>
  </sheetPr>
  <dimension ref="A1:AB51"/>
  <sheetViews>
    <sheetView showGridLines="0" workbookViewId="0">
      <selection activeCell="G29" sqref="G29"/>
    </sheetView>
  </sheetViews>
  <sheetFormatPr baseColWidth="10" defaultRowHeight="15" x14ac:dyDescent="0.25"/>
  <cols>
    <col min="1" max="1" width="26.42578125" customWidth="1"/>
    <col min="2" max="2" width="11.42578125" hidden="1" customWidth="1"/>
    <col min="5" max="5" width="14" customWidth="1"/>
    <col min="6" max="6" width="3.85546875" customWidth="1"/>
  </cols>
  <sheetData>
    <row r="1" spans="1:16" ht="57.75" customHeight="1" thickBot="1" x14ac:dyDescent="0.35">
      <c r="A1" s="515" t="s">
        <v>583</v>
      </c>
      <c r="B1" s="515"/>
      <c r="C1" s="515"/>
      <c r="D1" s="515"/>
      <c r="E1" s="515"/>
      <c r="G1" s="362" t="s">
        <v>582</v>
      </c>
      <c r="H1" s="180"/>
      <c r="I1" s="180"/>
      <c r="J1" s="180"/>
      <c r="K1" s="180"/>
      <c r="L1" s="180"/>
      <c r="M1" s="180"/>
      <c r="N1" s="180"/>
      <c r="O1" s="180"/>
      <c r="P1" s="180"/>
    </row>
    <row r="2" spans="1:16" x14ac:dyDescent="0.25">
      <c r="A2" s="270" t="s">
        <v>367</v>
      </c>
      <c r="B2" s="271" t="s">
        <v>388</v>
      </c>
      <c r="C2" s="271" t="s">
        <v>388</v>
      </c>
      <c r="D2" s="271" t="s">
        <v>389</v>
      </c>
      <c r="E2" s="272" t="s">
        <v>64</v>
      </c>
    </row>
    <row r="3" spans="1:16" x14ac:dyDescent="0.25">
      <c r="A3" s="273" t="s">
        <v>374</v>
      </c>
      <c r="B3" s="256">
        <v>1</v>
      </c>
      <c r="C3" s="269">
        <f>B3*-1</f>
        <v>-1</v>
      </c>
      <c r="D3" s="256">
        <v>6</v>
      </c>
      <c r="E3" s="279">
        <f>+B3+D3</f>
        <v>7</v>
      </c>
    </row>
    <row r="4" spans="1:16" x14ac:dyDescent="0.25">
      <c r="A4" s="273" t="s">
        <v>375</v>
      </c>
      <c r="B4" s="256">
        <v>1513</v>
      </c>
      <c r="C4" s="269">
        <f>B4*-1</f>
        <v>-1513</v>
      </c>
      <c r="D4" s="256">
        <v>1410</v>
      </c>
      <c r="E4" s="279">
        <f t="shared" ref="E4:E15" si="0">+B4+D4</f>
        <v>2923</v>
      </c>
    </row>
    <row r="5" spans="1:16" x14ac:dyDescent="0.25">
      <c r="A5" s="273" t="s">
        <v>376</v>
      </c>
      <c r="B5" s="256">
        <v>21854</v>
      </c>
      <c r="C5" s="269">
        <f t="shared" ref="C5:C15" si="1">B5*-1</f>
        <v>-21854</v>
      </c>
      <c r="D5" s="256">
        <v>21698</v>
      </c>
      <c r="E5" s="279">
        <f t="shared" si="0"/>
        <v>43552</v>
      </c>
    </row>
    <row r="6" spans="1:16" x14ac:dyDescent="0.25">
      <c r="A6" s="273" t="s">
        <v>377</v>
      </c>
      <c r="B6" s="256">
        <v>6549</v>
      </c>
      <c r="C6" s="269">
        <f t="shared" si="1"/>
        <v>-6549</v>
      </c>
      <c r="D6" s="256">
        <v>6964</v>
      </c>
      <c r="E6" s="279">
        <f t="shared" si="0"/>
        <v>13513</v>
      </c>
    </row>
    <row r="7" spans="1:16" x14ac:dyDescent="0.25">
      <c r="A7" s="273" t="s">
        <v>378</v>
      </c>
      <c r="B7" s="256">
        <v>58051</v>
      </c>
      <c r="C7" s="269">
        <f t="shared" si="1"/>
        <v>-58051</v>
      </c>
      <c r="D7" s="256">
        <v>65815</v>
      </c>
      <c r="E7" s="279">
        <f t="shared" si="0"/>
        <v>123866</v>
      </c>
    </row>
    <row r="8" spans="1:16" x14ac:dyDescent="0.25">
      <c r="A8" s="273" t="s">
        <v>379</v>
      </c>
      <c r="B8" s="256">
        <v>5255</v>
      </c>
      <c r="C8" s="269">
        <f t="shared" si="1"/>
        <v>-5255</v>
      </c>
      <c r="D8" s="256">
        <v>6055</v>
      </c>
      <c r="E8" s="279">
        <f t="shared" si="0"/>
        <v>11310</v>
      </c>
    </row>
    <row r="9" spans="1:16" x14ac:dyDescent="0.25">
      <c r="A9" s="273" t="s">
        <v>380</v>
      </c>
      <c r="B9" s="256">
        <v>3687</v>
      </c>
      <c r="C9" s="269">
        <f t="shared" si="1"/>
        <v>-3687</v>
      </c>
      <c r="D9" s="256">
        <v>4682</v>
      </c>
      <c r="E9" s="279">
        <f t="shared" si="0"/>
        <v>8369</v>
      </c>
    </row>
    <row r="10" spans="1:16" x14ac:dyDescent="0.25">
      <c r="A10" s="273" t="s">
        <v>381</v>
      </c>
      <c r="B10" s="256">
        <v>2373</v>
      </c>
      <c r="C10" s="269">
        <f t="shared" si="1"/>
        <v>-2373</v>
      </c>
      <c r="D10" s="256">
        <v>3480</v>
      </c>
      <c r="E10" s="279">
        <f t="shared" si="0"/>
        <v>5853</v>
      </c>
    </row>
    <row r="11" spans="1:16" x14ac:dyDescent="0.25">
      <c r="A11" s="273" t="s">
        <v>382</v>
      </c>
      <c r="B11" s="256">
        <v>1383</v>
      </c>
      <c r="C11" s="269">
        <f t="shared" si="1"/>
        <v>-1383</v>
      </c>
      <c r="D11" s="256">
        <v>2355</v>
      </c>
      <c r="E11" s="279">
        <f t="shared" si="0"/>
        <v>3738</v>
      </c>
    </row>
    <row r="12" spans="1:16" x14ac:dyDescent="0.25">
      <c r="A12" s="273" t="s">
        <v>383</v>
      </c>
      <c r="B12" s="256">
        <v>772</v>
      </c>
      <c r="C12" s="269">
        <f t="shared" si="1"/>
        <v>-772</v>
      </c>
      <c r="D12" s="256">
        <v>1346</v>
      </c>
      <c r="E12" s="279">
        <f t="shared" si="0"/>
        <v>2118</v>
      </c>
    </row>
    <row r="13" spans="1:16" x14ac:dyDescent="0.25">
      <c r="A13" s="273" t="s">
        <v>384</v>
      </c>
      <c r="B13" s="256">
        <v>398</v>
      </c>
      <c r="C13" s="269">
        <f t="shared" si="1"/>
        <v>-398</v>
      </c>
      <c r="D13" s="256">
        <v>814</v>
      </c>
      <c r="E13" s="279">
        <f t="shared" si="0"/>
        <v>1212</v>
      </c>
    </row>
    <row r="14" spans="1:16" x14ac:dyDescent="0.25">
      <c r="A14" s="273" t="s">
        <v>385</v>
      </c>
      <c r="B14" s="256">
        <v>154</v>
      </c>
      <c r="C14" s="269">
        <f t="shared" si="1"/>
        <v>-154</v>
      </c>
      <c r="D14" s="256">
        <v>294</v>
      </c>
      <c r="E14" s="279">
        <f t="shared" si="0"/>
        <v>448</v>
      </c>
    </row>
    <row r="15" spans="1:16" x14ac:dyDescent="0.25">
      <c r="A15" s="273" t="s">
        <v>386</v>
      </c>
      <c r="B15" s="256">
        <v>98</v>
      </c>
      <c r="C15" s="269">
        <f t="shared" si="1"/>
        <v>-98</v>
      </c>
      <c r="D15" s="256">
        <v>172</v>
      </c>
      <c r="E15" s="279">
        <f t="shared" si="0"/>
        <v>270</v>
      </c>
    </row>
    <row r="16" spans="1:16" ht="15.75" thickBot="1" x14ac:dyDescent="0.3">
      <c r="A16" s="274" t="s">
        <v>353</v>
      </c>
      <c r="B16" s="281">
        <f>SUM(B3:B15)</f>
        <v>102088</v>
      </c>
      <c r="C16" s="281">
        <f>B16</f>
        <v>102088</v>
      </c>
      <c r="D16" s="281">
        <f>SUM(D3:D15)</f>
        <v>115091</v>
      </c>
      <c r="E16" s="281">
        <f>SUM(E3:E15)</f>
        <v>217179</v>
      </c>
    </row>
    <row r="17" spans="1:7" x14ac:dyDescent="0.25">
      <c r="A17" s="286" t="s">
        <v>556</v>
      </c>
      <c r="C17" s="401" t="str">
        <f>'1MIGRANTES  VEN SISBEN LC AFILI'!AE1</f>
        <v>MARZO  2024</v>
      </c>
    </row>
    <row r="28" spans="1:7" ht="54.75" customHeight="1" x14ac:dyDescent="0.3">
      <c r="A28" s="515" t="s">
        <v>584</v>
      </c>
      <c r="B28" s="515"/>
      <c r="C28" s="515"/>
      <c r="D28" s="515"/>
      <c r="E28" s="515"/>
      <c r="G28" s="362" t="s">
        <v>586</v>
      </c>
    </row>
    <row r="29" spans="1:7" ht="15.75" thickBot="1" x14ac:dyDescent="0.3"/>
    <row r="30" spans="1:7" x14ac:dyDescent="0.25">
      <c r="A30" s="275" t="s">
        <v>387</v>
      </c>
      <c r="B30" s="276" t="s">
        <v>388</v>
      </c>
      <c r="C30" s="276" t="s">
        <v>388</v>
      </c>
      <c r="D30" s="276" t="s">
        <v>389</v>
      </c>
      <c r="E30" s="277" t="s">
        <v>64</v>
      </c>
    </row>
    <row r="31" spans="1:7" x14ac:dyDescent="0.25">
      <c r="A31" s="278" t="s">
        <v>368</v>
      </c>
      <c r="B31" s="256">
        <v>3443</v>
      </c>
      <c r="C31" s="269">
        <v>-3443</v>
      </c>
      <c r="D31" s="256">
        <v>3258</v>
      </c>
      <c r="E31" s="279">
        <f>+B31+D31</f>
        <v>6701</v>
      </c>
    </row>
    <row r="32" spans="1:7" x14ac:dyDescent="0.25">
      <c r="A32" s="278" t="s">
        <v>369</v>
      </c>
      <c r="B32" s="256">
        <v>14026</v>
      </c>
      <c r="C32" s="269">
        <v>-14026</v>
      </c>
      <c r="D32" s="256">
        <v>13928</v>
      </c>
      <c r="E32" s="279">
        <f t="shared" ref="E32:E36" si="2">+B32+D32</f>
        <v>27954</v>
      </c>
    </row>
    <row r="33" spans="1:5" x14ac:dyDescent="0.25">
      <c r="A33" s="278" t="s">
        <v>370</v>
      </c>
      <c r="B33" s="256">
        <v>11035</v>
      </c>
      <c r="C33" s="269">
        <v>-11035</v>
      </c>
      <c r="D33" s="256">
        <v>11279</v>
      </c>
      <c r="E33" s="279">
        <f t="shared" si="2"/>
        <v>22314</v>
      </c>
    </row>
    <row r="34" spans="1:5" x14ac:dyDescent="0.25">
      <c r="A34" s="278" t="s">
        <v>371</v>
      </c>
      <c r="B34" s="256">
        <v>23109</v>
      </c>
      <c r="C34" s="269">
        <v>-23109</v>
      </c>
      <c r="D34" s="256">
        <v>29332</v>
      </c>
      <c r="E34" s="279">
        <f t="shared" si="2"/>
        <v>52441</v>
      </c>
    </row>
    <row r="35" spans="1:5" x14ac:dyDescent="0.25">
      <c r="A35" s="278" t="s">
        <v>372</v>
      </c>
      <c r="B35" s="256">
        <v>47670</v>
      </c>
      <c r="C35" s="269">
        <v>-47670</v>
      </c>
      <c r="D35" s="256">
        <v>52313</v>
      </c>
      <c r="E35" s="279">
        <f t="shared" si="2"/>
        <v>99983</v>
      </c>
    </row>
    <row r="36" spans="1:5" x14ac:dyDescent="0.25">
      <c r="A36" s="278" t="s">
        <v>373</v>
      </c>
      <c r="B36" s="256">
        <v>2805</v>
      </c>
      <c r="C36" s="269">
        <v>-2805</v>
      </c>
      <c r="D36" s="256">
        <v>4981</v>
      </c>
      <c r="E36" s="279">
        <f t="shared" si="2"/>
        <v>7786</v>
      </c>
    </row>
    <row r="37" spans="1:5" ht="15.75" thickBot="1" x14ac:dyDescent="0.3">
      <c r="A37" s="280" t="s">
        <v>353</v>
      </c>
      <c r="B37" s="281">
        <f>SUM(B31:B36)</f>
        <v>102088</v>
      </c>
      <c r="C37" s="282">
        <v>-102088</v>
      </c>
      <c r="D37" s="281">
        <f>SUM(D31:D36)</f>
        <v>115091</v>
      </c>
      <c r="E37" s="281">
        <f>SUM(E31:E36)</f>
        <v>217179</v>
      </c>
    </row>
    <row r="38" spans="1:5" x14ac:dyDescent="0.25">
      <c r="A38" s="286" t="s">
        <v>556</v>
      </c>
      <c r="C38" s="401" t="str">
        <f>'1MIGRANTES  VEN SISBEN LC AFILI'!AE1</f>
        <v>MARZO  2024</v>
      </c>
    </row>
    <row r="49" spans="1:28" ht="62.25" customHeight="1" x14ac:dyDescent="0.25">
      <c r="A49" s="198" t="s">
        <v>198</v>
      </c>
      <c r="B49" s="468" t="s">
        <v>585</v>
      </c>
      <c r="C49" s="468"/>
      <c r="D49" s="468"/>
      <c r="E49" s="468"/>
      <c r="F49" s="468"/>
      <c r="G49" s="468"/>
      <c r="H49" s="468"/>
      <c r="I49" s="468"/>
      <c r="J49" s="468"/>
      <c r="K49" s="468"/>
      <c r="L49" s="468"/>
      <c r="M49" s="468"/>
      <c r="N49" s="468"/>
      <c r="O49" s="468"/>
      <c r="P49" s="468"/>
      <c r="Q49" s="468"/>
      <c r="R49" s="468"/>
      <c r="S49" s="468"/>
      <c r="T49" s="468"/>
      <c r="U49" s="468"/>
      <c r="V49" s="468"/>
      <c r="W49" s="468"/>
      <c r="X49" s="468"/>
      <c r="Y49" s="468"/>
      <c r="Z49" s="468"/>
      <c r="AA49" s="468"/>
      <c r="AB49" s="468"/>
    </row>
    <row r="50" spans="1:28" ht="15" customHeight="1" x14ac:dyDescent="0.25">
      <c r="A50" s="199" t="s">
        <v>25</v>
      </c>
      <c r="B50" s="534" t="s">
        <v>26</v>
      </c>
      <c r="C50" s="535"/>
      <c r="D50" s="535"/>
      <c r="E50" s="535"/>
      <c r="F50" s="535"/>
      <c r="G50" s="535"/>
      <c r="H50" s="535"/>
      <c r="I50" s="535"/>
      <c r="J50" s="535"/>
      <c r="K50" s="535"/>
      <c r="L50" s="535"/>
      <c r="M50" s="535"/>
      <c r="N50" s="535"/>
      <c r="O50" s="535"/>
      <c r="P50" s="535"/>
      <c r="Q50" s="535"/>
      <c r="R50" s="535"/>
      <c r="S50" s="536"/>
      <c r="T50" s="418"/>
      <c r="U50" s="418"/>
      <c r="V50" s="418"/>
      <c r="W50" s="418"/>
      <c r="X50" s="418"/>
      <c r="Y50" s="418"/>
      <c r="Z50" s="418"/>
      <c r="AA50" s="418"/>
      <c r="AB50" s="418"/>
    </row>
    <row r="51" spans="1:28" ht="22.5" customHeight="1" x14ac:dyDescent="0.25">
      <c r="A51" s="364" t="s">
        <v>557</v>
      </c>
      <c r="B51" s="473" t="s">
        <v>358</v>
      </c>
      <c r="C51" s="473"/>
      <c r="D51" s="473"/>
      <c r="E51" s="473"/>
      <c r="F51" s="473"/>
      <c r="G51" s="473"/>
      <c r="H51" s="473"/>
      <c r="I51" s="473"/>
      <c r="J51" s="473"/>
      <c r="K51" s="473"/>
      <c r="L51" s="473"/>
      <c r="M51" s="473"/>
      <c r="N51" s="473"/>
      <c r="O51" s="473"/>
      <c r="P51" s="473"/>
      <c r="Q51" s="473"/>
      <c r="R51" s="473"/>
      <c r="S51" s="473"/>
      <c r="T51" s="419"/>
      <c r="U51" s="419"/>
      <c r="V51" s="419"/>
      <c r="W51" s="419"/>
      <c r="X51" s="419"/>
      <c r="Y51" s="419"/>
      <c r="Z51" s="419"/>
      <c r="AA51" s="419"/>
      <c r="AB51" s="532"/>
    </row>
  </sheetData>
  <mergeCells count="5">
    <mergeCell ref="B50:S50"/>
    <mergeCell ref="B51:S51"/>
    <mergeCell ref="A1:E1"/>
    <mergeCell ref="A28:E28"/>
    <mergeCell ref="B49:AB49"/>
  </mergeCells>
  <pageMargins left="0.7" right="0.7" top="0.75" bottom="0.75" header="0.3" footer="0.3"/>
  <pageSetup orientation="portrait" horizontalDpi="4294967295" verticalDpi="4294967295"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05FCD-0CC1-419A-B855-348414EE3912}">
  <sheetPr>
    <tabColor rgb="FF33CC33"/>
  </sheetPr>
  <dimension ref="A1:S144"/>
  <sheetViews>
    <sheetView workbookViewId="0">
      <selection activeCell="Q1" sqref="Q1"/>
    </sheetView>
  </sheetViews>
  <sheetFormatPr baseColWidth="10" defaultColWidth="8.7109375" defaultRowHeight="15" x14ac:dyDescent="0.25"/>
  <cols>
    <col min="2" max="2" width="26.42578125" style="328" customWidth="1"/>
    <col min="3" max="15" width="8.7109375" style="322"/>
    <col min="16" max="16" width="10" style="322" customWidth="1"/>
    <col min="17" max="17" width="13.85546875" style="322" customWidth="1"/>
    <col min="18" max="16384" width="8.7109375" style="322"/>
  </cols>
  <sheetData>
    <row r="1" spans="1:19" ht="90.75" customHeight="1" x14ac:dyDescent="0.2">
      <c r="A1" s="331"/>
      <c r="B1" s="332"/>
      <c r="C1" s="517" t="s">
        <v>538</v>
      </c>
      <c r="D1" s="517"/>
      <c r="E1" s="517"/>
      <c r="F1" s="517"/>
      <c r="G1" s="517"/>
      <c r="H1" s="517"/>
      <c r="I1" s="517"/>
      <c r="J1" s="517"/>
      <c r="K1" s="517"/>
      <c r="L1" s="517"/>
      <c r="M1" s="517"/>
      <c r="N1" s="517"/>
      <c r="O1" s="517"/>
      <c r="P1" s="518"/>
      <c r="Q1" s="333" t="s">
        <v>572</v>
      </c>
    </row>
    <row r="2" spans="1:19" ht="15" customHeight="1" x14ac:dyDescent="0.2">
      <c r="A2" s="519"/>
      <c r="B2" s="520" t="s">
        <v>395</v>
      </c>
      <c r="C2" s="521" t="s">
        <v>354</v>
      </c>
      <c r="D2" s="522"/>
      <c r="E2" s="522"/>
      <c r="F2" s="522"/>
      <c r="G2" s="522"/>
      <c r="H2" s="522"/>
      <c r="I2" s="522"/>
      <c r="J2" s="522"/>
      <c r="K2" s="522"/>
      <c r="L2" s="522"/>
      <c r="M2" s="522"/>
      <c r="N2" s="522"/>
      <c r="O2" s="522"/>
      <c r="P2" s="523"/>
      <c r="Q2" s="516" t="s">
        <v>396</v>
      </c>
    </row>
    <row r="3" spans="1:19" ht="12.75" customHeight="1" x14ac:dyDescent="0.2">
      <c r="A3" s="519"/>
      <c r="B3" s="520"/>
      <c r="C3" s="524"/>
      <c r="D3" s="525"/>
      <c r="E3" s="525"/>
      <c r="F3" s="525"/>
      <c r="G3" s="525"/>
      <c r="H3" s="525"/>
      <c r="I3" s="525"/>
      <c r="J3" s="525"/>
      <c r="K3" s="525"/>
      <c r="L3" s="525"/>
      <c r="M3" s="525"/>
      <c r="N3" s="525"/>
      <c r="O3" s="525"/>
      <c r="P3" s="526"/>
      <c r="Q3" s="516"/>
    </row>
    <row r="4" spans="1:19" ht="18.75" customHeight="1" x14ac:dyDescent="0.2">
      <c r="A4" s="519"/>
      <c r="B4" s="520"/>
      <c r="C4" s="334" t="s">
        <v>539</v>
      </c>
      <c r="D4" s="334" t="s">
        <v>306</v>
      </c>
      <c r="E4" s="334" t="s">
        <v>540</v>
      </c>
      <c r="F4" s="334" t="s">
        <v>306</v>
      </c>
      <c r="G4" s="334" t="s">
        <v>541</v>
      </c>
      <c r="H4" s="334" t="s">
        <v>306</v>
      </c>
      <c r="I4" s="334" t="s">
        <v>542</v>
      </c>
      <c r="J4" s="334" t="s">
        <v>306</v>
      </c>
      <c r="K4" s="334" t="s">
        <v>543</v>
      </c>
      <c r="L4" s="334" t="s">
        <v>306</v>
      </c>
      <c r="M4" s="334" t="s">
        <v>544</v>
      </c>
      <c r="N4" s="334" t="s">
        <v>306</v>
      </c>
      <c r="O4" s="334" t="s">
        <v>545</v>
      </c>
      <c r="P4" s="334" t="s">
        <v>306</v>
      </c>
      <c r="Q4" s="516"/>
    </row>
    <row r="5" spans="1:19" ht="20.25" customHeight="1" x14ac:dyDescent="0.2">
      <c r="A5" s="519"/>
      <c r="B5" s="335" t="s">
        <v>399</v>
      </c>
      <c r="C5" s="336">
        <v>0</v>
      </c>
      <c r="D5" s="337">
        <v>0</v>
      </c>
      <c r="E5" s="336">
        <v>338</v>
      </c>
      <c r="F5" s="337">
        <v>0.44336009234482399</v>
      </c>
      <c r="G5" s="336">
        <v>10534</v>
      </c>
      <c r="H5" s="337">
        <v>13.817618972663833</v>
      </c>
      <c r="I5" s="336">
        <v>54370</v>
      </c>
      <c r="J5" s="338">
        <v>71.318012487538695</v>
      </c>
      <c r="K5" s="336">
        <v>8944</v>
      </c>
      <c r="L5" s="338">
        <v>11.731990135893804</v>
      </c>
      <c r="M5" s="336">
        <v>1961</v>
      </c>
      <c r="N5" s="339">
        <v>2.5722755653497034</v>
      </c>
      <c r="O5" s="336">
        <v>89</v>
      </c>
      <c r="P5" s="337">
        <v>0.11674274620914005</v>
      </c>
      <c r="Q5" s="340">
        <v>76236</v>
      </c>
    </row>
    <row r="6" spans="1:19" ht="24.75" customHeight="1" x14ac:dyDescent="0.25">
      <c r="A6" s="341">
        <v>1</v>
      </c>
      <c r="B6" s="342" t="s">
        <v>400</v>
      </c>
      <c r="C6" s="312">
        <v>0</v>
      </c>
      <c r="D6" s="343">
        <v>0</v>
      </c>
      <c r="E6" s="312">
        <v>0</v>
      </c>
      <c r="F6" s="343">
        <v>0</v>
      </c>
      <c r="G6" s="312">
        <v>25</v>
      </c>
      <c r="H6" s="343">
        <v>9.9206349206349209</v>
      </c>
      <c r="I6" s="312">
        <v>191</v>
      </c>
      <c r="J6" s="343">
        <v>75.793650793650784</v>
      </c>
      <c r="K6" s="312">
        <v>29</v>
      </c>
      <c r="L6" s="343">
        <v>11.507936507936508</v>
      </c>
      <c r="M6" s="312">
        <v>7</v>
      </c>
      <c r="N6" s="343">
        <v>2.7777777777777777</v>
      </c>
      <c r="O6" s="312">
        <v>0</v>
      </c>
      <c r="P6" s="343">
        <v>0</v>
      </c>
      <c r="Q6" s="344">
        <v>252</v>
      </c>
      <c r="R6"/>
      <c r="S6"/>
    </row>
    <row r="7" spans="1:19" x14ac:dyDescent="0.25">
      <c r="A7" s="345">
        <v>142</v>
      </c>
      <c r="B7" s="345" t="s">
        <v>401</v>
      </c>
      <c r="C7" s="329">
        <v>0</v>
      </c>
      <c r="D7" s="346">
        <v>0</v>
      </c>
      <c r="E7" s="329">
        <v>0</v>
      </c>
      <c r="F7" s="346">
        <v>0</v>
      </c>
      <c r="G7" s="329">
        <v>0</v>
      </c>
      <c r="H7" s="346">
        <v>0</v>
      </c>
      <c r="I7" s="329">
        <v>2</v>
      </c>
      <c r="J7" s="346">
        <v>100</v>
      </c>
      <c r="K7" s="329">
        <v>0</v>
      </c>
      <c r="L7" s="346">
        <v>0</v>
      </c>
      <c r="M7" s="329">
        <v>0</v>
      </c>
      <c r="N7" s="346">
        <v>0</v>
      </c>
      <c r="O7" s="329">
        <v>0</v>
      </c>
      <c r="P7" s="346">
        <v>0</v>
      </c>
      <c r="Q7" s="329">
        <v>2</v>
      </c>
      <c r="R7"/>
      <c r="S7"/>
    </row>
    <row r="8" spans="1:19" x14ac:dyDescent="0.25">
      <c r="A8" s="345">
        <v>425</v>
      </c>
      <c r="B8" s="345" t="s">
        <v>402</v>
      </c>
      <c r="C8" s="329">
        <v>0</v>
      </c>
      <c r="D8" s="346">
        <v>0</v>
      </c>
      <c r="E8" s="329">
        <v>0</v>
      </c>
      <c r="F8" s="346">
        <v>0</v>
      </c>
      <c r="G8" s="329">
        <v>5</v>
      </c>
      <c r="H8" s="346">
        <v>16.129032258064516</v>
      </c>
      <c r="I8" s="329">
        <v>23</v>
      </c>
      <c r="J8" s="346">
        <v>74.193548387096769</v>
      </c>
      <c r="K8" s="329">
        <v>3</v>
      </c>
      <c r="L8" s="346">
        <v>9.67741935483871</v>
      </c>
      <c r="M8" s="329">
        <v>0</v>
      </c>
      <c r="N8" s="346">
        <v>0</v>
      </c>
      <c r="O8" s="329">
        <v>0</v>
      </c>
      <c r="P8" s="346">
        <v>0</v>
      </c>
      <c r="Q8" s="329">
        <v>31</v>
      </c>
      <c r="R8"/>
      <c r="S8"/>
    </row>
    <row r="9" spans="1:19" x14ac:dyDescent="0.25">
      <c r="A9" s="345">
        <v>579</v>
      </c>
      <c r="B9" s="345" t="s">
        <v>403</v>
      </c>
      <c r="C9" s="329">
        <v>0</v>
      </c>
      <c r="D9" s="346">
        <v>0</v>
      </c>
      <c r="E9" s="329">
        <v>0</v>
      </c>
      <c r="F9" s="346">
        <v>0</v>
      </c>
      <c r="G9" s="329">
        <v>14</v>
      </c>
      <c r="H9" s="346">
        <v>13.20754716981132</v>
      </c>
      <c r="I9" s="329">
        <v>75</v>
      </c>
      <c r="J9" s="346">
        <v>70.754716981132077</v>
      </c>
      <c r="K9" s="329">
        <v>14</v>
      </c>
      <c r="L9" s="346">
        <v>13.20754716981132</v>
      </c>
      <c r="M9" s="329">
        <v>3</v>
      </c>
      <c r="N9" s="346">
        <v>2.8301886792452833</v>
      </c>
      <c r="O9" s="329">
        <v>0</v>
      </c>
      <c r="P9" s="346">
        <v>0</v>
      </c>
      <c r="Q9" s="329">
        <v>106</v>
      </c>
      <c r="R9"/>
      <c r="S9"/>
    </row>
    <row r="10" spans="1:19" x14ac:dyDescent="0.25">
      <c r="A10" s="345">
        <v>585</v>
      </c>
      <c r="B10" s="345" t="s">
        <v>404</v>
      </c>
      <c r="C10" s="329">
        <v>0</v>
      </c>
      <c r="D10" s="346">
        <v>0</v>
      </c>
      <c r="E10" s="329">
        <v>0</v>
      </c>
      <c r="F10" s="346">
        <v>0</v>
      </c>
      <c r="G10" s="329">
        <v>0</v>
      </c>
      <c r="H10" s="346">
        <v>0</v>
      </c>
      <c r="I10" s="329">
        <v>4</v>
      </c>
      <c r="J10" s="346">
        <v>80</v>
      </c>
      <c r="K10" s="329">
        <v>0</v>
      </c>
      <c r="L10" s="346">
        <v>0</v>
      </c>
      <c r="M10" s="329">
        <v>1</v>
      </c>
      <c r="N10" s="346">
        <v>20</v>
      </c>
      <c r="O10" s="329">
        <v>0</v>
      </c>
      <c r="P10" s="346">
        <v>0</v>
      </c>
      <c r="Q10" s="329">
        <v>5</v>
      </c>
      <c r="R10"/>
      <c r="S10"/>
    </row>
    <row r="11" spans="1:19" x14ac:dyDescent="0.25">
      <c r="A11" s="345">
        <v>591</v>
      </c>
      <c r="B11" s="345" t="s">
        <v>405</v>
      </c>
      <c r="C11" s="329">
        <v>0</v>
      </c>
      <c r="D11" s="346">
        <v>0</v>
      </c>
      <c r="E11" s="329">
        <v>0</v>
      </c>
      <c r="F11" s="346">
        <v>0</v>
      </c>
      <c r="G11" s="329">
        <v>6</v>
      </c>
      <c r="H11" s="346">
        <v>5.6603773584905666</v>
      </c>
      <c r="I11" s="329">
        <v>85</v>
      </c>
      <c r="J11" s="346">
        <v>80.188679245283026</v>
      </c>
      <c r="K11" s="329">
        <v>12</v>
      </c>
      <c r="L11" s="346">
        <v>11.320754716981133</v>
      </c>
      <c r="M11" s="329">
        <v>3</v>
      </c>
      <c r="N11" s="346">
        <v>2.8301886792452833</v>
      </c>
      <c r="O11" s="329">
        <v>0</v>
      </c>
      <c r="P11" s="346">
        <v>0</v>
      </c>
      <c r="Q11" s="329">
        <v>106</v>
      </c>
      <c r="R11"/>
      <c r="S11"/>
    </row>
    <row r="12" spans="1:19" x14ac:dyDescent="0.25">
      <c r="A12" s="345">
        <v>893</v>
      </c>
      <c r="B12" s="345" t="s">
        <v>406</v>
      </c>
      <c r="C12" s="329">
        <v>0</v>
      </c>
      <c r="D12" s="346">
        <v>0</v>
      </c>
      <c r="E12" s="329">
        <v>0</v>
      </c>
      <c r="F12" s="346">
        <v>0</v>
      </c>
      <c r="G12" s="329">
        <v>0</v>
      </c>
      <c r="H12" s="346">
        <v>0</v>
      </c>
      <c r="I12" s="329">
        <v>2</v>
      </c>
      <c r="J12" s="346">
        <v>100</v>
      </c>
      <c r="K12" s="329">
        <v>0</v>
      </c>
      <c r="L12" s="346">
        <v>0</v>
      </c>
      <c r="M12" s="329">
        <v>0</v>
      </c>
      <c r="N12" s="346">
        <v>0</v>
      </c>
      <c r="O12" s="329">
        <v>0</v>
      </c>
      <c r="P12" s="346">
        <v>0</v>
      </c>
      <c r="Q12" s="329">
        <v>2</v>
      </c>
      <c r="R12"/>
      <c r="S12"/>
    </row>
    <row r="13" spans="1:19" x14ac:dyDescent="0.25">
      <c r="A13" s="341">
        <v>2</v>
      </c>
      <c r="B13" s="342" t="s">
        <v>407</v>
      </c>
      <c r="C13" s="351">
        <v>0</v>
      </c>
      <c r="D13" s="347">
        <v>0</v>
      </c>
      <c r="E13" s="351">
        <v>0</v>
      </c>
      <c r="F13" s="347">
        <v>0</v>
      </c>
      <c r="G13" s="351">
        <v>15</v>
      </c>
      <c r="H13" s="347">
        <v>13.392857142857142</v>
      </c>
      <c r="I13" s="351">
        <v>82</v>
      </c>
      <c r="J13" s="347">
        <v>73.214285714285708</v>
      </c>
      <c r="K13" s="351">
        <v>15</v>
      </c>
      <c r="L13" s="347">
        <v>13.392857142857142</v>
      </c>
      <c r="M13" s="351">
        <v>0</v>
      </c>
      <c r="N13" s="348">
        <v>0</v>
      </c>
      <c r="O13" s="351">
        <v>0</v>
      </c>
      <c r="P13" s="348">
        <v>0</v>
      </c>
      <c r="Q13" s="349">
        <v>112</v>
      </c>
      <c r="R13"/>
      <c r="S13"/>
    </row>
    <row r="14" spans="1:19" x14ac:dyDescent="0.25">
      <c r="A14" s="345">
        <v>120</v>
      </c>
      <c r="B14" s="345" t="s">
        <v>408</v>
      </c>
      <c r="C14" s="329">
        <v>0</v>
      </c>
      <c r="D14" s="346">
        <v>0</v>
      </c>
      <c r="E14" s="329">
        <v>0</v>
      </c>
      <c r="F14" s="346">
        <v>0</v>
      </c>
      <c r="G14" s="329">
        <v>0</v>
      </c>
      <c r="H14" s="346">
        <v>0</v>
      </c>
      <c r="I14" s="329">
        <v>2</v>
      </c>
      <c r="J14" s="346">
        <v>66.666666666666657</v>
      </c>
      <c r="K14" s="329">
        <v>1</v>
      </c>
      <c r="L14" s="346">
        <v>33.333333333333329</v>
      </c>
      <c r="M14" s="329">
        <v>0</v>
      </c>
      <c r="N14" s="346">
        <v>0</v>
      </c>
      <c r="O14" s="329">
        <v>0</v>
      </c>
      <c r="P14" s="346">
        <v>0</v>
      </c>
      <c r="Q14" s="329">
        <v>3</v>
      </c>
      <c r="R14"/>
      <c r="S14"/>
    </row>
    <row r="15" spans="1:19" x14ac:dyDescent="0.25">
      <c r="A15" s="345">
        <v>154</v>
      </c>
      <c r="B15" s="345" t="s">
        <v>409</v>
      </c>
      <c r="C15" s="329">
        <v>0</v>
      </c>
      <c r="D15" s="346">
        <v>0</v>
      </c>
      <c r="E15" s="329">
        <v>0</v>
      </c>
      <c r="F15" s="346">
        <v>0</v>
      </c>
      <c r="G15" s="329">
        <v>13</v>
      </c>
      <c r="H15" s="346">
        <v>15.66265060240964</v>
      </c>
      <c r="I15" s="329">
        <v>62</v>
      </c>
      <c r="J15" s="346">
        <v>74.698795180722882</v>
      </c>
      <c r="K15" s="329">
        <v>8</v>
      </c>
      <c r="L15" s="346">
        <v>9.6385542168674707</v>
      </c>
      <c r="M15" s="329">
        <v>0</v>
      </c>
      <c r="N15" s="346">
        <v>0</v>
      </c>
      <c r="O15" s="329">
        <v>0</v>
      </c>
      <c r="P15" s="346">
        <v>0</v>
      </c>
      <c r="Q15" s="329">
        <v>83</v>
      </c>
      <c r="R15"/>
      <c r="S15"/>
    </row>
    <row r="16" spans="1:19" x14ac:dyDescent="0.25">
      <c r="A16" s="345">
        <v>250</v>
      </c>
      <c r="B16" s="345" t="s">
        <v>410</v>
      </c>
      <c r="C16" s="329">
        <v>0</v>
      </c>
      <c r="D16" s="346">
        <v>0</v>
      </c>
      <c r="E16" s="329">
        <v>0</v>
      </c>
      <c r="F16" s="346">
        <v>0</v>
      </c>
      <c r="G16" s="329">
        <v>2</v>
      </c>
      <c r="H16" s="346">
        <v>13.333333333333334</v>
      </c>
      <c r="I16" s="329">
        <v>9</v>
      </c>
      <c r="J16" s="346">
        <v>60</v>
      </c>
      <c r="K16" s="329">
        <v>4</v>
      </c>
      <c r="L16" s="346">
        <v>26.666666666666668</v>
      </c>
      <c r="M16" s="329">
        <v>0</v>
      </c>
      <c r="N16" s="346">
        <v>0</v>
      </c>
      <c r="O16" s="329">
        <v>0</v>
      </c>
      <c r="P16" s="346">
        <v>0</v>
      </c>
      <c r="Q16" s="329">
        <v>15</v>
      </c>
      <c r="R16"/>
      <c r="S16"/>
    </row>
    <row r="17" spans="1:19" x14ac:dyDescent="0.25">
      <c r="A17" s="345">
        <v>495</v>
      </c>
      <c r="B17" s="345" t="s">
        <v>411</v>
      </c>
      <c r="C17" s="329">
        <v>0</v>
      </c>
      <c r="D17" s="346">
        <v>0</v>
      </c>
      <c r="E17" s="329">
        <v>0</v>
      </c>
      <c r="F17" s="346">
        <v>0</v>
      </c>
      <c r="G17" s="329">
        <v>0</v>
      </c>
      <c r="H17" s="346">
        <v>0</v>
      </c>
      <c r="I17" s="329">
        <v>1</v>
      </c>
      <c r="J17" s="346">
        <v>100</v>
      </c>
      <c r="K17" s="329">
        <v>0</v>
      </c>
      <c r="L17" s="346">
        <v>0</v>
      </c>
      <c r="M17" s="329">
        <v>0</v>
      </c>
      <c r="N17" s="346">
        <v>0</v>
      </c>
      <c r="O17" s="329">
        <v>0</v>
      </c>
      <c r="P17" s="346">
        <v>0</v>
      </c>
      <c r="Q17" s="329">
        <v>1</v>
      </c>
      <c r="R17"/>
      <c r="S17"/>
    </row>
    <row r="18" spans="1:19" x14ac:dyDescent="0.25">
      <c r="A18" s="345">
        <v>790</v>
      </c>
      <c r="B18" s="345" t="s">
        <v>412</v>
      </c>
      <c r="C18" s="329">
        <v>0</v>
      </c>
      <c r="D18" s="346">
        <v>0</v>
      </c>
      <c r="E18" s="329">
        <v>0</v>
      </c>
      <c r="F18" s="346">
        <v>0</v>
      </c>
      <c r="G18" s="329">
        <v>0</v>
      </c>
      <c r="H18" s="346">
        <v>0</v>
      </c>
      <c r="I18" s="329">
        <v>2</v>
      </c>
      <c r="J18" s="346">
        <v>66.666666666666657</v>
      </c>
      <c r="K18" s="329">
        <v>1</v>
      </c>
      <c r="L18" s="346">
        <v>33.333333333333329</v>
      </c>
      <c r="M18" s="329">
        <v>0</v>
      </c>
      <c r="N18" s="346">
        <v>0</v>
      </c>
      <c r="O18" s="329">
        <v>0</v>
      </c>
      <c r="P18" s="346">
        <v>0</v>
      </c>
      <c r="Q18" s="329">
        <v>3</v>
      </c>
      <c r="R18"/>
      <c r="S18"/>
    </row>
    <row r="19" spans="1:19" x14ac:dyDescent="0.25">
      <c r="A19" s="345">
        <v>895</v>
      </c>
      <c r="B19" s="345" t="s">
        <v>413</v>
      </c>
      <c r="C19" s="329">
        <v>0</v>
      </c>
      <c r="D19" s="346">
        <v>0</v>
      </c>
      <c r="E19" s="329">
        <v>0</v>
      </c>
      <c r="F19" s="346">
        <v>0</v>
      </c>
      <c r="G19" s="329">
        <v>0</v>
      </c>
      <c r="H19" s="346">
        <v>0</v>
      </c>
      <c r="I19" s="329">
        <v>6</v>
      </c>
      <c r="J19" s="346">
        <v>85.714285714285708</v>
      </c>
      <c r="K19" s="329">
        <v>1</v>
      </c>
      <c r="L19" s="346">
        <v>14.285714285714285</v>
      </c>
      <c r="M19" s="329">
        <v>0</v>
      </c>
      <c r="N19" s="346">
        <v>0</v>
      </c>
      <c r="O19" s="329">
        <v>0</v>
      </c>
      <c r="P19" s="346">
        <v>0</v>
      </c>
      <c r="Q19" s="329">
        <v>7</v>
      </c>
      <c r="R19"/>
      <c r="S19"/>
    </row>
    <row r="20" spans="1:19" x14ac:dyDescent="0.25">
      <c r="A20" s="341">
        <v>3</v>
      </c>
      <c r="B20" s="342" t="s">
        <v>414</v>
      </c>
      <c r="C20" s="351">
        <v>0</v>
      </c>
      <c r="D20" s="347">
        <v>0</v>
      </c>
      <c r="E20" s="351">
        <v>2</v>
      </c>
      <c r="F20" s="347">
        <v>0.20512820512820512</v>
      </c>
      <c r="G20" s="351">
        <v>150</v>
      </c>
      <c r="H20" s="347">
        <v>15.384615384615385</v>
      </c>
      <c r="I20" s="351">
        <v>706</v>
      </c>
      <c r="J20" s="347">
        <v>72.410256410256409</v>
      </c>
      <c r="K20" s="351">
        <v>108</v>
      </c>
      <c r="L20" s="347">
        <v>11.076923076923077</v>
      </c>
      <c r="M20" s="351">
        <v>9</v>
      </c>
      <c r="N20" s="348">
        <v>0.92307692307692313</v>
      </c>
      <c r="O20" s="351">
        <v>0</v>
      </c>
      <c r="P20" s="348">
        <v>0</v>
      </c>
      <c r="Q20" s="349">
        <v>975</v>
      </c>
      <c r="R20"/>
      <c r="S20"/>
    </row>
    <row r="21" spans="1:19" x14ac:dyDescent="0.25">
      <c r="A21" s="345">
        <v>45</v>
      </c>
      <c r="B21" s="345" t="s">
        <v>415</v>
      </c>
      <c r="C21" s="329">
        <v>0</v>
      </c>
      <c r="D21" s="346">
        <v>0</v>
      </c>
      <c r="E21" s="329">
        <v>0</v>
      </c>
      <c r="F21" s="346">
        <v>0</v>
      </c>
      <c r="G21" s="329">
        <v>89</v>
      </c>
      <c r="H21" s="346">
        <v>17.315175097276263</v>
      </c>
      <c r="I21" s="329">
        <v>352</v>
      </c>
      <c r="J21" s="346">
        <v>68.482490272373539</v>
      </c>
      <c r="K21" s="329">
        <v>67</v>
      </c>
      <c r="L21" s="346">
        <v>13.03501945525292</v>
      </c>
      <c r="M21" s="329">
        <v>6</v>
      </c>
      <c r="N21" s="346">
        <v>1.1673151750972763</v>
      </c>
      <c r="O21" s="329">
        <v>0</v>
      </c>
      <c r="P21" s="346">
        <v>0</v>
      </c>
      <c r="Q21" s="329">
        <v>514</v>
      </c>
      <c r="R21"/>
      <c r="S21"/>
    </row>
    <row r="22" spans="1:19" x14ac:dyDescent="0.25">
      <c r="A22" s="345">
        <v>51</v>
      </c>
      <c r="B22" s="345" t="s">
        <v>416</v>
      </c>
      <c r="C22" s="329">
        <v>0</v>
      </c>
      <c r="D22" s="346">
        <v>0</v>
      </c>
      <c r="E22" s="329">
        <v>0</v>
      </c>
      <c r="F22" s="346">
        <v>0</v>
      </c>
      <c r="G22" s="329">
        <v>2</v>
      </c>
      <c r="H22" s="346">
        <v>14.285714285714285</v>
      </c>
      <c r="I22" s="329">
        <v>10</v>
      </c>
      <c r="J22" s="346">
        <v>71.428571428571431</v>
      </c>
      <c r="K22" s="329">
        <v>2</v>
      </c>
      <c r="L22" s="346">
        <v>14.285714285714285</v>
      </c>
      <c r="M22" s="329">
        <v>0</v>
      </c>
      <c r="N22" s="346">
        <v>0</v>
      </c>
      <c r="O22" s="329">
        <v>0</v>
      </c>
      <c r="P22" s="346">
        <v>0</v>
      </c>
      <c r="Q22" s="329">
        <v>14</v>
      </c>
      <c r="R22"/>
      <c r="S22"/>
    </row>
    <row r="23" spans="1:19" x14ac:dyDescent="0.25">
      <c r="A23" s="345">
        <v>147</v>
      </c>
      <c r="B23" s="345" t="s">
        <v>417</v>
      </c>
      <c r="C23" s="329">
        <v>0</v>
      </c>
      <c r="D23" s="346">
        <v>0</v>
      </c>
      <c r="E23" s="329">
        <v>0</v>
      </c>
      <c r="F23" s="346">
        <v>0</v>
      </c>
      <c r="G23" s="329">
        <v>15</v>
      </c>
      <c r="H23" s="346">
        <v>14.563106796116504</v>
      </c>
      <c r="I23" s="329">
        <v>80</v>
      </c>
      <c r="J23" s="346">
        <v>77.669902912621353</v>
      </c>
      <c r="K23" s="329">
        <v>8</v>
      </c>
      <c r="L23" s="346">
        <v>7.7669902912621351</v>
      </c>
      <c r="M23" s="329">
        <v>0</v>
      </c>
      <c r="N23" s="346">
        <v>0</v>
      </c>
      <c r="O23" s="329">
        <v>0</v>
      </c>
      <c r="P23" s="346">
        <v>0</v>
      </c>
      <c r="Q23" s="329">
        <v>103</v>
      </c>
      <c r="R23"/>
      <c r="S23"/>
    </row>
    <row r="24" spans="1:19" x14ac:dyDescent="0.25">
      <c r="A24" s="345">
        <v>172</v>
      </c>
      <c r="B24" s="345" t="s">
        <v>418</v>
      </c>
      <c r="C24" s="329">
        <v>0</v>
      </c>
      <c r="D24" s="346">
        <v>0</v>
      </c>
      <c r="E24" s="329">
        <v>0</v>
      </c>
      <c r="F24" s="346">
        <v>0</v>
      </c>
      <c r="G24" s="329">
        <v>28</v>
      </c>
      <c r="H24" s="346">
        <v>21.53846153846154</v>
      </c>
      <c r="I24" s="329">
        <v>95</v>
      </c>
      <c r="J24" s="346">
        <v>73.076923076923066</v>
      </c>
      <c r="K24" s="329">
        <v>5</v>
      </c>
      <c r="L24" s="346">
        <v>3.8461538461538463</v>
      </c>
      <c r="M24" s="329">
        <v>2</v>
      </c>
      <c r="N24" s="346">
        <v>1.5384615384615385</v>
      </c>
      <c r="O24" s="329">
        <v>0</v>
      </c>
      <c r="P24" s="346">
        <v>0</v>
      </c>
      <c r="Q24" s="329">
        <v>130</v>
      </c>
      <c r="R24"/>
      <c r="S24"/>
    </row>
    <row r="25" spans="1:19" x14ac:dyDescent="0.25">
      <c r="A25" s="345">
        <v>475</v>
      </c>
      <c r="B25" s="345" t="s">
        <v>419</v>
      </c>
      <c r="C25" s="329">
        <v>0</v>
      </c>
      <c r="D25" s="346">
        <v>0</v>
      </c>
      <c r="E25" s="329">
        <v>0</v>
      </c>
      <c r="F25" s="346">
        <v>0</v>
      </c>
      <c r="G25" s="329">
        <v>0</v>
      </c>
      <c r="H25" s="346">
        <v>0</v>
      </c>
      <c r="I25" s="329">
        <v>0</v>
      </c>
      <c r="J25" s="346">
        <v>0</v>
      </c>
      <c r="K25" s="329">
        <v>0</v>
      </c>
      <c r="L25" s="346">
        <v>0</v>
      </c>
      <c r="M25" s="329">
        <v>0</v>
      </c>
      <c r="N25" s="346">
        <v>0</v>
      </c>
      <c r="O25" s="329">
        <v>0</v>
      </c>
      <c r="P25" s="346">
        <v>0</v>
      </c>
      <c r="Q25" s="329">
        <v>0</v>
      </c>
      <c r="R25"/>
      <c r="S25"/>
    </row>
    <row r="26" spans="1:19" x14ac:dyDescent="0.25">
      <c r="A26" s="345">
        <v>480</v>
      </c>
      <c r="B26" s="345" t="s">
        <v>420</v>
      </c>
      <c r="C26" s="329">
        <v>0</v>
      </c>
      <c r="D26" s="346">
        <v>0</v>
      </c>
      <c r="E26" s="329">
        <v>0</v>
      </c>
      <c r="F26" s="346">
        <v>0</v>
      </c>
      <c r="G26" s="329">
        <v>1</v>
      </c>
      <c r="H26" s="346">
        <v>5.8823529411764701</v>
      </c>
      <c r="I26" s="329">
        <v>12</v>
      </c>
      <c r="J26" s="346">
        <v>70.588235294117652</v>
      </c>
      <c r="K26" s="329">
        <v>4</v>
      </c>
      <c r="L26" s="346">
        <v>23.52941176470588</v>
      </c>
      <c r="M26" s="329">
        <v>0</v>
      </c>
      <c r="N26" s="346">
        <v>0</v>
      </c>
      <c r="O26" s="329">
        <v>0</v>
      </c>
      <c r="P26" s="346">
        <v>0</v>
      </c>
      <c r="Q26" s="329">
        <v>17</v>
      </c>
      <c r="R26"/>
      <c r="S26"/>
    </row>
    <row r="27" spans="1:19" x14ac:dyDescent="0.25">
      <c r="A27" s="345">
        <v>490</v>
      </c>
      <c r="B27" s="345" t="s">
        <v>421</v>
      </c>
      <c r="C27" s="329">
        <v>0</v>
      </c>
      <c r="D27" s="346">
        <v>0</v>
      </c>
      <c r="E27" s="329">
        <v>0</v>
      </c>
      <c r="F27" s="346">
        <v>0</v>
      </c>
      <c r="G27" s="329">
        <v>0</v>
      </c>
      <c r="H27" s="346">
        <v>0</v>
      </c>
      <c r="I27" s="329">
        <v>7</v>
      </c>
      <c r="J27" s="346">
        <v>77.777777777777786</v>
      </c>
      <c r="K27" s="329">
        <v>1</v>
      </c>
      <c r="L27" s="346">
        <v>11.111111111111111</v>
      </c>
      <c r="M27" s="329">
        <v>1</v>
      </c>
      <c r="N27" s="346">
        <v>11.111111111111111</v>
      </c>
      <c r="O27" s="329">
        <v>0</v>
      </c>
      <c r="P27" s="346">
        <v>0</v>
      </c>
      <c r="Q27" s="329">
        <v>9</v>
      </c>
      <c r="R27"/>
      <c r="S27"/>
    </row>
    <row r="28" spans="1:19" x14ac:dyDescent="0.25">
      <c r="A28" s="345">
        <v>659</v>
      </c>
      <c r="B28" s="345" t="s">
        <v>422</v>
      </c>
      <c r="C28" s="329">
        <v>0</v>
      </c>
      <c r="D28" s="346">
        <v>0</v>
      </c>
      <c r="E28" s="329">
        <v>0</v>
      </c>
      <c r="F28" s="346">
        <v>0</v>
      </c>
      <c r="G28" s="329">
        <v>1</v>
      </c>
      <c r="H28" s="346">
        <v>16.666666666666664</v>
      </c>
      <c r="I28" s="329">
        <v>5</v>
      </c>
      <c r="J28" s="346">
        <v>83.333333333333343</v>
      </c>
      <c r="K28" s="329">
        <v>0</v>
      </c>
      <c r="L28" s="346">
        <v>0</v>
      </c>
      <c r="M28" s="329">
        <v>0</v>
      </c>
      <c r="N28" s="346">
        <v>0</v>
      </c>
      <c r="O28" s="329">
        <v>0</v>
      </c>
      <c r="P28" s="346">
        <v>0</v>
      </c>
      <c r="Q28" s="329">
        <v>6</v>
      </c>
      <c r="R28"/>
      <c r="S28"/>
    </row>
    <row r="29" spans="1:19" x14ac:dyDescent="0.25">
      <c r="A29" s="345">
        <v>665</v>
      </c>
      <c r="B29" s="345" t="s">
        <v>423</v>
      </c>
      <c r="C29" s="329">
        <v>0</v>
      </c>
      <c r="D29" s="346">
        <v>0</v>
      </c>
      <c r="E29" s="329">
        <v>0</v>
      </c>
      <c r="F29" s="346">
        <v>0</v>
      </c>
      <c r="G29" s="329">
        <v>0</v>
      </c>
      <c r="H29" s="346">
        <v>0</v>
      </c>
      <c r="I29" s="329">
        <v>1</v>
      </c>
      <c r="J29" s="346">
        <v>100</v>
      </c>
      <c r="K29" s="329">
        <v>0</v>
      </c>
      <c r="L29" s="346">
        <v>0</v>
      </c>
      <c r="M29" s="329">
        <v>0</v>
      </c>
      <c r="N29" s="346">
        <v>0</v>
      </c>
      <c r="O29" s="329">
        <v>0</v>
      </c>
      <c r="P29" s="346">
        <v>0</v>
      </c>
      <c r="Q29" s="329">
        <v>1</v>
      </c>
      <c r="R29"/>
      <c r="S29"/>
    </row>
    <row r="30" spans="1:19" x14ac:dyDescent="0.25">
      <c r="A30" s="345">
        <v>837</v>
      </c>
      <c r="B30" s="345" t="s">
        <v>424</v>
      </c>
      <c r="C30" s="329">
        <v>0</v>
      </c>
      <c r="D30" s="346">
        <v>0</v>
      </c>
      <c r="E30" s="329">
        <v>2</v>
      </c>
      <c r="F30" s="346">
        <v>1.1049723756906076</v>
      </c>
      <c r="G30" s="329">
        <v>14</v>
      </c>
      <c r="H30" s="346">
        <v>7.7348066298342539</v>
      </c>
      <c r="I30" s="329">
        <v>144</v>
      </c>
      <c r="J30" s="346">
        <v>79.55801104972376</v>
      </c>
      <c r="K30" s="329">
        <v>21</v>
      </c>
      <c r="L30" s="346">
        <v>11.602209944751381</v>
      </c>
      <c r="M30" s="329">
        <v>0</v>
      </c>
      <c r="N30" s="346">
        <v>0</v>
      </c>
      <c r="O30" s="329">
        <v>0</v>
      </c>
      <c r="P30" s="346">
        <v>0</v>
      </c>
      <c r="Q30" s="329">
        <v>181</v>
      </c>
      <c r="R30"/>
      <c r="S30"/>
    </row>
    <row r="31" spans="1:19" x14ac:dyDescent="0.25">
      <c r="A31" s="345">
        <v>873</v>
      </c>
      <c r="B31" s="345" t="s">
        <v>425</v>
      </c>
      <c r="C31" s="329">
        <v>0</v>
      </c>
      <c r="D31" s="346">
        <v>0</v>
      </c>
      <c r="E31" s="329">
        <v>0</v>
      </c>
      <c r="F31" s="346">
        <v>0</v>
      </c>
      <c r="G31" s="329">
        <v>0</v>
      </c>
      <c r="H31" s="346">
        <v>0</v>
      </c>
      <c r="I31" s="329">
        <v>0</v>
      </c>
      <c r="J31" s="346">
        <v>0</v>
      </c>
      <c r="K31" s="329">
        <v>0</v>
      </c>
      <c r="L31" s="346">
        <v>0</v>
      </c>
      <c r="M31" s="329">
        <v>0</v>
      </c>
      <c r="N31" s="346">
        <v>0</v>
      </c>
      <c r="O31" s="329">
        <v>0</v>
      </c>
      <c r="P31" s="346">
        <v>0</v>
      </c>
      <c r="Q31" s="329">
        <v>0</v>
      </c>
      <c r="R31"/>
      <c r="S31"/>
    </row>
    <row r="32" spans="1:19" x14ac:dyDescent="0.25">
      <c r="A32" s="341">
        <v>4</v>
      </c>
      <c r="B32" s="342" t="s">
        <v>426</v>
      </c>
      <c r="C32" s="351">
        <v>0</v>
      </c>
      <c r="D32" s="347">
        <v>0</v>
      </c>
      <c r="E32" s="351">
        <v>1</v>
      </c>
      <c r="F32" s="347">
        <v>0.33783783783783783</v>
      </c>
      <c r="G32" s="351">
        <v>20</v>
      </c>
      <c r="H32" s="347">
        <v>6.756756756756757</v>
      </c>
      <c r="I32" s="351">
        <v>235</v>
      </c>
      <c r="J32" s="347">
        <v>79.391891891891902</v>
      </c>
      <c r="K32" s="351">
        <v>38</v>
      </c>
      <c r="L32" s="347">
        <v>12.837837837837837</v>
      </c>
      <c r="M32" s="351">
        <v>2</v>
      </c>
      <c r="N32" s="348">
        <v>0.67567567567567566</v>
      </c>
      <c r="O32" s="351">
        <v>0</v>
      </c>
      <c r="P32" s="348">
        <v>0</v>
      </c>
      <c r="Q32" s="349">
        <v>296</v>
      </c>
      <c r="R32"/>
      <c r="S32"/>
    </row>
    <row r="33" spans="1:19" x14ac:dyDescent="0.25">
      <c r="A33" s="345">
        <v>31</v>
      </c>
      <c r="B33" s="345" t="s">
        <v>427</v>
      </c>
      <c r="C33" s="329">
        <v>0</v>
      </c>
      <c r="D33" s="346">
        <v>0</v>
      </c>
      <c r="E33" s="329">
        <v>0</v>
      </c>
      <c r="F33" s="346">
        <v>0</v>
      </c>
      <c r="G33" s="329">
        <v>1</v>
      </c>
      <c r="H33" s="346">
        <v>9.0909090909090917</v>
      </c>
      <c r="I33" s="329">
        <v>8</v>
      </c>
      <c r="J33" s="346">
        <v>72.727272727272734</v>
      </c>
      <c r="K33" s="329">
        <v>2</v>
      </c>
      <c r="L33" s="346">
        <v>18.181818181818183</v>
      </c>
      <c r="M33" s="329">
        <v>0</v>
      </c>
      <c r="N33" s="346">
        <v>0</v>
      </c>
      <c r="O33" s="329">
        <v>0</v>
      </c>
      <c r="P33" s="346">
        <v>0</v>
      </c>
      <c r="Q33" s="329">
        <v>11</v>
      </c>
      <c r="R33"/>
      <c r="S33"/>
    </row>
    <row r="34" spans="1:19" x14ac:dyDescent="0.25">
      <c r="A34" s="345">
        <v>40</v>
      </c>
      <c r="B34" s="345" t="s">
        <v>428</v>
      </c>
      <c r="C34" s="329">
        <v>0</v>
      </c>
      <c r="D34" s="346">
        <v>0</v>
      </c>
      <c r="E34" s="329">
        <v>0</v>
      </c>
      <c r="F34" s="346">
        <v>0</v>
      </c>
      <c r="G34" s="329">
        <v>0</v>
      </c>
      <c r="H34" s="346">
        <v>0</v>
      </c>
      <c r="I34" s="329">
        <v>2</v>
      </c>
      <c r="J34" s="346">
        <v>100</v>
      </c>
      <c r="K34" s="329">
        <v>0</v>
      </c>
      <c r="L34" s="346">
        <v>0</v>
      </c>
      <c r="M34" s="329">
        <v>0</v>
      </c>
      <c r="N34" s="346">
        <v>0</v>
      </c>
      <c r="O34" s="329">
        <v>0</v>
      </c>
      <c r="P34" s="346">
        <v>0</v>
      </c>
      <c r="Q34" s="329">
        <v>2</v>
      </c>
      <c r="R34"/>
      <c r="S34"/>
    </row>
    <row r="35" spans="1:19" x14ac:dyDescent="0.25">
      <c r="A35" s="345">
        <v>190</v>
      </c>
      <c r="B35" s="345" t="s">
        <v>429</v>
      </c>
      <c r="C35" s="329">
        <v>0</v>
      </c>
      <c r="D35" s="346">
        <v>0</v>
      </c>
      <c r="E35" s="329">
        <v>0</v>
      </c>
      <c r="F35" s="346">
        <v>0</v>
      </c>
      <c r="G35" s="329">
        <v>2</v>
      </c>
      <c r="H35" s="346">
        <v>8.3333333333333321</v>
      </c>
      <c r="I35" s="329">
        <v>21</v>
      </c>
      <c r="J35" s="346">
        <v>87.5</v>
      </c>
      <c r="K35" s="329">
        <v>1</v>
      </c>
      <c r="L35" s="346">
        <v>4.1666666666666661</v>
      </c>
      <c r="M35" s="329">
        <v>0</v>
      </c>
      <c r="N35" s="346">
        <v>0</v>
      </c>
      <c r="O35" s="329">
        <v>0</v>
      </c>
      <c r="P35" s="346">
        <v>0</v>
      </c>
      <c r="Q35" s="329">
        <v>24</v>
      </c>
      <c r="R35"/>
      <c r="S35"/>
    </row>
    <row r="36" spans="1:19" x14ac:dyDescent="0.25">
      <c r="A36" s="345">
        <v>604</v>
      </c>
      <c r="B36" s="345" t="s">
        <v>430</v>
      </c>
      <c r="C36" s="329">
        <v>0</v>
      </c>
      <c r="D36" s="346">
        <v>0</v>
      </c>
      <c r="E36" s="329">
        <v>0</v>
      </c>
      <c r="F36" s="346">
        <v>0</v>
      </c>
      <c r="G36" s="329">
        <v>4</v>
      </c>
      <c r="H36" s="346">
        <v>8.5106382978723403</v>
      </c>
      <c r="I36" s="329">
        <v>33</v>
      </c>
      <c r="J36" s="346">
        <v>70.212765957446805</v>
      </c>
      <c r="K36" s="329">
        <v>9</v>
      </c>
      <c r="L36" s="346">
        <v>19.148936170212767</v>
      </c>
      <c r="M36" s="329">
        <v>1</v>
      </c>
      <c r="N36" s="346">
        <v>2.1276595744680851</v>
      </c>
      <c r="O36" s="329">
        <v>0</v>
      </c>
      <c r="P36" s="346">
        <v>0</v>
      </c>
      <c r="Q36" s="329">
        <v>47</v>
      </c>
      <c r="R36"/>
      <c r="S36"/>
    </row>
    <row r="37" spans="1:19" x14ac:dyDescent="0.25">
      <c r="A37" s="345">
        <v>670</v>
      </c>
      <c r="B37" s="345" t="s">
        <v>431</v>
      </c>
      <c r="C37" s="329">
        <v>0</v>
      </c>
      <c r="D37" s="346">
        <v>0</v>
      </c>
      <c r="E37" s="329">
        <v>0</v>
      </c>
      <c r="F37" s="346">
        <v>0</v>
      </c>
      <c r="G37" s="329">
        <v>4</v>
      </c>
      <c r="H37" s="346">
        <v>13.333333333333334</v>
      </c>
      <c r="I37" s="329">
        <v>21</v>
      </c>
      <c r="J37" s="346">
        <v>70</v>
      </c>
      <c r="K37" s="329">
        <v>5</v>
      </c>
      <c r="L37" s="346">
        <v>16.666666666666664</v>
      </c>
      <c r="M37" s="329">
        <v>0</v>
      </c>
      <c r="N37" s="346">
        <v>0</v>
      </c>
      <c r="O37" s="329">
        <v>0</v>
      </c>
      <c r="P37" s="346">
        <v>0</v>
      </c>
      <c r="Q37" s="329">
        <v>30</v>
      </c>
      <c r="R37"/>
      <c r="S37"/>
    </row>
    <row r="38" spans="1:19" x14ac:dyDescent="0.25">
      <c r="A38" s="345">
        <v>690</v>
      </c>
      <c r="B38" s="345" t="s">
        <v>432</v>
      </c>
      <c r="C38" s="329">
        <v>0</v>
      </c>
      <c r="D38" s="346">
        <v>0</v>
      </c>
      <c r="E38" s="329">
        <v>0</v>
      </c>
      <c r="F38" s="346">
        <v>0</v>
      </c>
      <c r="G38" s="329">
        <v>3</v>
      </c>
      <c r="H38" s="346">
        <v>15.789473684210526</v>
      </c>
      <c r="I38" s="329">
        <v>12</v>
      </c>
      <c r="J38" s="346">
        <v>63.157894736842103</v>
      </c>
      <c r="K38" s="329">
        <v>4</v>
      </c>
      <c r="L38" s="346">
        <v>21.052631578947366</v>
      </c>
      <c r="M38" s="329">
        <v>0</v>
      </c>
      <c r="N38" s="346">
        <v>0</v>
      </c>
      <c r="O38" s="329">
        <v>0</v>
      </c>
      <c r="P38" s="346">
        <v>0</v>
      </c>
      <c r="Q38" s="329">
        <v>19</v>
      </c>
      <c r="R38"/>
      <c r="S38"/>
    </row>
    <row r="39" spans="1:19" x14ac:dyDescent="0.25">
      <c r="A39" s="345">
        <v>736</v>
      </c>
      <c r="B39" s="345" t="s">
        <v>433</v>
      </c>
      <c r="C39" s="329">
        <v>0</v>
      </c>
      <c r="D39" s="346">
        <v>0</v>
      </c>
      <c r="E39" s="329">
        <v>1</v>
      </c>
      <c r="F39" s="346">
        <v>0.86206896551724133</v>
      </c>
      <c r="G39" s="329">
        <v>5</v>
      </c>
      <c r="H39" s="346">
        <v>4.3103448275862073</v>
      </c>
      <c r="I39" s="329">
        <v>98</v>
      </c>
      <c r="J39" s="346">
        <v>84.482758620689651</v>
      </c>
      <c r="K39" s="329">
        <v>11</v>
      </c>
      <c r="L39" s="346">
        <v>9.4827586206896548</v>
      </c>
      <c r="M39" s="329">
        <v>1</v>
      </c>
      <c r="N39" s="346">
        <v>0.86206896551724133</v>
      </c>
      <c r="O39" s="329">
        <v>0</v>
      </c>
      <c r="P39" s="346">
        <v>0</v>
      </c>
      <c r="Q39" s="329">
        <v>116</v>
      </c>
      <c r="R39"/>
      <c r="S39"/>
    </row>
    <row r="40" spans="1:19" x14ac:dyDescent="0.25">
      <c r="A40" s="345">
        <v>858</v>
      </c>
      <c r="B40" s="345" t="s">
        <v>434</v>
      </c>
      <c r="C40" s="329">
        <v>0</v>
      </c>
      <c r="D40" s="346">
        <v>0</v>
      </c>
      <c r="E40" s="329">
        <v>0</v>
      </c>
      <c r="F40" s="346">
        <v>0</v>
      </c>
      <c r="G40" s="329">
        <v>0</v>
      </c>
      <c r="H40" s="346">
        <v>0</v>
      </c>
      <c r="I40" s="329">
        <v>10</v>
      </c>
      <c r="J40" s="346">
        <v>83.333333333333343</v>
      </c>
      <c r="K40" s="329">
        <v>2</v>
      </c>
      <c r="L40" s="346">
        <v>16.666666666666664</v>
      </c>
      <c r="M40" s="329">
        <v>0</v>
      </c>
      <c r="N40" s="346">
        <v>0</v>
      </c>
      <c r="O40" s="329">
        <v>0</v>
      </c>
      <c r="P40" s="346">
        <v>0</v>
      </c>
      <c r="Q40" s="329">
        <v>12</v>
      </c>
      <c r="R40"/>
      <c r="S40"/>
    </row>
    <row r="41" spans="1:19" x14ac:dyDescent="0.25">
      <c r="A41" s="345">
        <v>885</v>
      </c>
      <c r="B41" s="345" t="s">
        <v>435</v>
      </c>
      <c r="C41" s="329">
        <v>0</v>
      </c>
      <c r="D41" s="346">
        <v>0</v>
      </c>
      <c r="E41" s="329">
        <v>0</v>
      </c>
      <c r="F41" s="346">
        <v>0</v>
      </c>
      <c r="G41" s="329">
        <v>0</v>
      </c>
      <c r="H41" s="346">
        <v>0</v>
      </c>
      <c r="I41" s="329">
        <v>6</v>
      </c>
      <c r="J41" s="346">
        <v>100</v>
      </c>
      <c r="K41" s="329">
        <v>0</v>
      </c>
      <c r="L41" s="346">
        <v>0</v>
      </c>
      <c r="M41" s="329">
        <v>0</v>
      </c>
      <c r="N41" s="346">
        <v>0</v>
      </c>
      <c r="O41" s="329">
        <v>0</v>
      </c>
      <c r="P41" s="346">
        <v>0</v>
      </c>
      <c r="Q41" s="329">
        <v>6</v>
      </c>
      <c r="R41"/>
      <c r="S41"/>
    </row>
    <row r="42" spans="1:19" x14ac:dyDescent="0.25">
      <c r="A42" s="345">
        <v>890</v>
      </c>
      <c r="B42" s="345" t="s">
        <v>436</v>
      </c>
      <c r="C42" s="329">
        <v>0</v>
      </c>
      <c r="D42" s="346">
        <v>0</v>
      </c>
      <c r="E42" s="329">
        <v>0</v>
      </c>
      <c r="F42" s="346">
        <v>0</v>
      </c>
      <c r="G42" s="329">
        <v>1</v>
      </c>
      <c r="H42" s="346">
        <v>3.4482758620689653</v>
      </c>
      <c r="I42" s="329">
        <v>24</v>
      </c>
      <c r="J42" s="346">
        <v>82.758620689655174</v>
      </c>
      <c r="K42" s="329">
        <v>4</v>
      </c>
      <c r="L42" s="346">
        <v>13.793103448275861</v>
      </c>
      <c r="M42" s="329">
        <v>0</v>
      </c>
      <c r="N42" s="346">
        <v>0</v>
      </c>
      <c r="O42" s="329">
        <v>0</v>
      </c>
      <c r="P42" s="346">
        <v>0</v>
      </c>
      <c r="Q42" s="329">
        <v>29</v>
      </c>
      <c r="R42"/>
      <c r="S42"/>
    </row>
    <row r="43" spans="1:19" x14ac:dyDescent="0.25">
      <c r="A43" s="341">
        <v>5</v>
      </c>
      <c r="B43" s="342" t="s">
        <v>437</v>
      </c>
      <c r="C43" s="351">
        <v>0</v>
      </c>
      <c r="D43" s="347">
        <v>0</v>
      </c>
      <c r="E43" s="351">
        <v>5</v>
      </c>
      <c r="F43" s="347">
        <v>1</v>
      </c>
      <c r="G43" s="351">
        <v>71</v>
      </c>
      <c r="H43" s="347">
        <v>14.2</v>
      </c>
      <c r="I43" s="351">
        <v>363</v>
      </c>
      <c r="J43" s="347">
        <v>72.599999999999994</v>
      </c>
      <c r="K43" s="351">
        <v>59</v>
      </c>
      <c r="L43" s="347">
        <v>11.799999999999999</v>
      </c>
      <c r="M43" s="351">
        <v>2</v>
      </c>
      <c r="N43" s="348">
        <v>0.4</v>
      </c>
      <c r="O43" s="351">
        <v>0</v>
      </c>
      <c r="P43" s="348">
        <v>0</v>
      </c>
      <c r="Q43" s="349">
        <v>500</v>
      </c>
      <c r="R43"/>
      <c r="S43"/>
    </row>
    <row r="44" spans="1:19" x14ac:dyDescent="0.25">
      <c r="A44" s="345">
        <v>4</v>
      </c>
      <c r="B44" s="345" t="s">
        <v>438</v>
      </c>
      <c r="C44" s="329">
        <v>0</v>
      </c>
      <c r="D44" s="346">
        <v>0</v>
      </c>
      <c r="E44" s="329">
        <v>0</v>
      </c>
      <c r="F44" s="346">
        <v>0</v>
      </c>
      <c r="G44" s="329">
        <v>0</v>
      </c>
      <c r="H44" s="346">
        <v>0</v>
      </c>
      <c r="I44" s="329">
        <v>1</v>
      </c>
      <c r="J44" s="346">
        <v>100</v>
      </c>
      <c r="K44" s="329">
        <v>0</v>
      </c>
      <c r="L44" s="346">
        <v>0</v>
      </c>
      <c r="M44" s="329">
        <v>0</v>
      </c>
      <c r="N44" s="346">
        <v>0</v>
      </c>
      <c r="O44" s="329">
        <v>0</v>
      </c>
      <c r="P44" s="346">
        <v>0</v>
      </c>
      <c r="Q44" s="329">
        <v>1</v>
      </c>
      <c r="R44"/>
      <c r="S44"/>
    </row>
    <row r="45" spans="1:19" x14ac:dyDescent="0.25">
      <c r="A45" s="345">
        <v>42</v>
      </c>
      <c r="B45" s="345" t="s">
        <v>439</v>
      </c>
      <c r="C45" s="329">
        <v>0</v>
      </c>
      <c r="D45" s="346">
        <v>0</v>
      </c>
      <c r="E45" s="329">
        <v>1</v>
      </c>
      <c r="F45" s="346">
        <v>0.85470085470085477</v>
      </c>
      <c r="G45" s="329">
        <v>17</v>
      </c>
      <c r="H45" s="346">
        <v>14.529914529914532</v>
      </c>
      <c r="I45" s="329">
        <v>93</v>
      </c>
      <c r="J45" s="346">
        <v>79.487179487179489</v>
      </c>
      <c r="K45" s="329">
        <v>6</v>
      </c>
      <c r="L45" s="346">
        <v>5.1282051282051277</v>
      </c>
      <c r="M45" s="329">
        <v>0</v>
      </c>
      <c r="N45" s="346">
        <v>0</v>
      </c>
      <c r="O45" s="329">
        <v>0</v>
      </c>
      <c r="P45" s="346">
        <v>0</v>
      </c>
      <c r="Q45" s="329">
        <v>117</v>
      </c>
      <c r="R45"/>
      <c r="S45"/>
    </row>
    <row r="46" spans="1:19" x14ac:dyDescent="0.25">
      <c r="A46" s="345">
        <v>44</v>
      </c>
      <c r="B46" s="345" t="s">
        <v>440</v>
      </c>
      <c r="C46" s="329">
        <v>0</v>
      </c>
      <c r="D46" s="346">
        <v>0</v>
      </c>
      <c r="E46" s="329">
        <v>0</v>
      </c>
      <c r="F46" s="346">
        <v>0</v>
      </c>
      <c r="G46" s="329">
        <v>0</v>
      </c>
      <c r="H46" s="346">
        <v>0</v>
      </c>
      <c r="I46" s="329">
        <v>2</v>
      </c>
      <c r="J46" s="346">
        <v>66.666666666666657</v>
      </c>
      <c r="K46" s="329">
        <v>1</v>
      </c>
      <c r="L46" s="346">
        <v>33.333333333333329</v>
      </c>
      <c r="M46" s="329">
        <v>0</v>
      </c>
      <c r="N46" s="346">
        <v>0</v>
      </c>
      <c r="O46" s="329">
        <v>0</v>
      </c>
      <c r="P46" s="346">
        <v>0</v>
      </c>
      <c r="Q46" s="329">
        <v>3</v>
      </c>
      <c r="R46"/>
      <c r="S46"/>
    </row>
    <row r="47" spans="1:19" x14ac:dyDescent="0.25">
      <c r="A47" s="345">
        <v>59</v>
      </c>
      <c r="B47" s="345" t="s">
        <v>441</v>
      </c>
      <c r="C47" s="329">
        <v>0</v>
      </c>
      <c r="D47" s="346">
        <v>0</v>
      </c>
      <c r="E47" s="329">
        <v>0</v>
      </c>
      <c r="F47" s="346">
        <v>0</v>
      </c>
      <c r="G47" s="329">
        <v>0</v>
      </c>
      <c r="H47" s="346">
        <v>0</v>
      </c>
      <c r="I47" s="329">
        <v>7</v>
      </c>
      <c r="J47" s="346">
        <v>100</v>
      </c>
      <c r="K47" s="329">
        <v>0</v>
      </c>
      <c r="L47" s="346">
        <v>0</v>
      </c>
      <c r="M47" s="329">
        <v>0</v>
      </c>
      <c r="N47" s="346">
        <v>0</v>
      </c>
      <c r="O47" s="329">
        <v>0</v>
      </c>
      <c r="P47" s="346">
        <v>0</v>
      </c>
      <c r="Q47" s="329">
        <v>7</v>
      </c>
      <c r="R47"/>
      <c r="S47"/>
    </row>
    <row r="48" spans="1:19" x14ac:dyDescent="0.25">
      <c r="A48" s="345">
        <v>113</v>
      </c>
      <c r="B48" s="345" t="s">
        <v>442</v>
      </c>
      <c r="C48" s="329">
        <v>0</v>
      </c>
      <c r="D48" s="346">
        <v>0</v>
      </c>
      <c r="E48" s="329">
        <v>0</v>
      </c>
      <c r="F48" s="346">
        <v>0</v>
      </c>
      <c r="G48" s="329">
        <v>0</v>
      </c>
      <c r="H48" s="346">
        <v>0</v>
      </c>
      <c r="I48" s="329">
        <v>5</v>
      </c>
      <c r="J48" s="346">
        <v>100</v>
      </c>
      <c r="K48" s="329">
        <v>0</v>
      </c>
      <c r="L48" s="346">
        <v>0</v>
      </c>
      <c r="M48" s="329">
        <v>0</v>
      </c>
      <c r="N48" s="346">
        <v>0</v>
      </c>
      <c r="O48" s="329">
        <v>0</v>
      </c>
      <c r="P48" s="346">
        <v>0</v>
      </c>
      <c r="Q48" s="329">
        <v>5</v>
      </c>
      <c r="R48"/>
      <c r="S48"/>
    </row>
    <row r="49" spans="1:19" x14ac:dyDescent="0.25">
      <c r="A49" s="345">
        <v>125</v>
      </c>
      <c r="B49" s="345" t="s">
        <v>443</v>
      </c>
      <c r="C49" s="329">
        <v>0</v>
      </c>
      <c r="D49" s="346">
        <v>0</v>
      </c>
      <c r="E49" s="329">
        <v>0</v>
      </c>
      <c r="F49" s="346">
        <v>0</v>
      </c>
      <c r="G49" s="329">
        <v>0</v>
      </c>
      <c r="H49" s="346">
        <v>0</v>
      </c>
      <c r="I49" s="329">
        <v>4</v>
      </c>
      <c r="J49" s="346">
        <v>100</v>
      </c>
      <c r="K49" s="329">
        <v>0</v>
      </c>
      <c r="L49" s="346">
        <v>0</v>
      </c>
      <c r="M49" s="329">
        <v>0</v>
      </c>
      <c r="N49" s="346">
        <v>0</v>
      </c>
      <c r="O49" s="329">
        <v>0</v>
      </c>
      <c r="P49" s="346">
        <v>0</v>
      </c>
      <c r="Q49" s="329">
        <v>4</v>
      </c>
      <c r="R49"/>
      <c r="S49"/>
    </row>
    <row r="50" spans="1:19" x14ac:dyDescent="0.25">
      <c r="A50" s="345">
        <v>138</v>
      </c>
      <c r="B50" s="345" t="s">
        <v>444</v>
      </c>
      <c r="C50" s="329">
        <v>0</v>
      </c>
      <c r="D50" s="346">
        <v>0</v>
      </c>
      <c r="E50" s="329">
        <v>0</v>
      </c>
      <c r="F50" s="346">
        <v>0</v>
      </c>
      <c r="G50" s="329">
        <v>0</v>
      </c>
      <c r="H50" s="346">
        <v>0</v>
      </c>
      <c r="I50" s="329">
        <v>9</v>
      </c>
      <c r="J50" s="346">
        <v>75</v>
      </c>
      <c r="K50" s="329">
        <v>3</v>
      </c>
      <c r="L50" s="346">
        <v>25</v>
      </c>
      <c r="M50" s="329">
        <v>0</v>
      </c>
      <c r="N50" s="346">
        <v>0</v>
      </c>
      <c r="O50" s="329">
        <v>0</v>
      </c>
      <c r="P50" s="346">
        <v>0</v>
      </c>
      <c r="Q50" s="329">
        <v>12</v>
      </c>
      <c r="R50"/>
      <c r="S50"/>
    </row>
    <row r="51" spans="1:19" x14ac:dyDescent="0.25">
      <c r="A51" s="345">
        <v>234</v>
      </c>
      <c r="B51" s="345" t="s">
        <v>445</v>
      </c>
      <c r="C51" s="329">
        <v>0</v>
      </c>
      <c r="D51" s="346">
        <v>0</v>
      </c>
      <c r="E51" s="329">
        <v>0</v>
      </c>
      <c r="F51" s="346">
        <v>0</v>
      </c>
      <c r="G51" s="329">
        <v>0</v>
      </c>
      <c r="H51" s="346">
        <v>0</v>
      </c>
      <c r="I51" s="329">
        <v>6</v>
      </c>
      <c r="J51" s="346">
        <v>85.714285714285708</v>
      </c>
      <c r="K51" s="329">
        <v>1</v>
      </c>
      <c r="L51" s="346">
        <v>14.285714285714285</v>
      </c>
      <c r="M51" s="329">
        <v>0</v>
      </c>
      <c r="N51" s="346">
        <v>0</v>
      </c>
      <c r="O51" s="329">
        <v>0</v>
      </c>
      <c r="P51" s="346">
        <v>0</v>
      </c>
      <c r="Q51" s="329">
        <v>7</v>
      </c>
      <c r="R51"/>
      <c r="S51"/>
    </row>
    <row r="52" spans="1:19" x14ac:dyDescent="0.25">
      <c r="A52" s="345">
        <v>240</v>
      </c>
      <c r="B52" s="345" t="s">
        <v>446</v>
      </c>
      <c r="C52" s="329">
        <v>0</v>
      </c>
      <c r="D52" s="346">
        <v>0</v>
      </c>
      <c r="E52" s="329">
        <v>0</v>
      </c>
      <c r="F52" s="346">
        <v>0</v>
      </c>
      <c r="G52" s="329">
        <v>0</v>
      </c>
      <c r="H52" s="346">
        <v>0</v>
      </c>
      <c r="I52" s="329">
        <v>0</v>
      </c>
      <c r="J52" s="346">
        <v>0</v>
      </c>
      <c r="K52" s="329">
        <v>1</v>
      </c>
      <c r="L52" s="346">
        <v>100</v>
      </c>
      <c r="M52" s="329">
        <v>0</v>
      </c>
      <c r="N52" s="346">
        <v>0</v>
      </c>
      <c r="O52" s="329">
        <v>0</v>
      </c>
      <c r="P52" s="346">
        <v>0</v>
      </c>
      <c r="Q52" s="329">
        <v>1</v>
      </c>
      <c r="R52"/>
      <c r="S52"/>
    </row>
    <row r="53" spans="1:19" x14ac:dyDescent="0.25">
      <c r="A53" s="345">
        <v>284</v>
      </c>
      <c r="B53" s="345" t="s">
        <v>447</v>
      </c>
      <c r="C53" s="329">
        <v>0</v>
      </c>
      <c r="D53" s="346">
        <v>0</v>
      </c>
      <c r="E53" s="329">
        <v>0</v>
      </c>
      <c r="F53" s="346">
        <v>0</v>
      </c>
      <c r="G53" s="329">
        <v>0</v>
      </c>
      <c r="H53" s="346">
        <v>0</v>
      </c>
      <c r="I53" s="329">
        <v>5</v>
      </c>
      <c r="J53" s="346">
        <v>71.428571428571431</v>
      </c>
      <c r="K53" s="329">
        <v>2</v>
      </c>
      <c r="L53" s="346">
        <v>28.571428571428569</v>
      </c>
      <c r="M53" s="329">
        <v>0</v>
      </c>
      <c r="N53" s="346">
        <v>0</v>
      </c>
      <c r="O53" s="329">
        <v>0</v>
      </c>
      <c r="P53" s="346">
        <v>0</v>
      </c>
      <c r="Q53" s="329">
        <v>7</v>
      </c>
      <c r="R53"/>
      <c r="S53"/>
    </row>
    <row r="54" spans="1:19" x14ac:dyDescent="0.25">
      <c r="A54" s="345">
        <v>306</v>
      </c>
      <c r="B54" s="345" t="s">
        <v>448</v>
      </c>
      <c r="C54" s="329">
        <v>0</v>
      </c>
      <c r="D54" s="346">
        <v>0</v>
      </c>
      <c r="E54" s="329">
        <v>0</v>
      </c>
      <c r="F54" s="346">
        <v>0</v>
      </c>
      <c r="G54" s="329">
        <v>0</v>
      </c>
      <c r="H54" s="346">
        <v>0</v>
      </c>
      <c r="I54" s="329">
        <v>2</v>
      </c>
      <c r="J54" s="346">
        <v>100</v>
      </c>
      <c r="K54" s="329">
        <v>0</v>
      </c>
      <c r="L54" s="346">
        <v>0</v>
      </c>
      <c r="M54" s="329">
        <v>0</v>
      </c>
      <c r="N54" s="346">
        <v>0</v>
      </c>
      <c r="O54" s="329">
        <v>0</v>
      </c>
      <c r="P54" s="346">
        <v>0</v>
      </c>
      <c r="Q54" s="329">
        <v>2</v>
      </c>
      <c r="R54"/>
      <c r="S54"/>
    </row>
    <row r="55" spans="1:19" x14ac:dyDescent="0.25">
      <c r="A55" s="345">
        <v>347</v>
      </c>
      <c r="B55" s="345" t="s">
        <v>449</v>
      </c>
      <c r="C55" s="329">
        <v>0</v>
      </c>
      <c r="D55" s="346">
        <v>0</v>
      </c>
      <c r="E55" s="329">
        <v>0</v>
      </c>
      <c r="F55" s="346">
        <v>0</v>
      </c>
      <c r="G55" s="329">
        <v>0</v>
      </c>
      <c r="H55" s="346">
        <v>0</v>
      </c>
      <c r="I55" s="329">
        <v>5</v>
      </c>
      <c r="J55" s="346">
        <v>83.333333333333343</v>
      </c>
      <c r="K55" s="329">
        <v>1</v>
      </c>
      <c r="L55" s="346">
        <v>16.666666666666664</v>
      </c>
      <c r="M55" s="329">
        <v>0</v>
      </c>
      <c r="N55" s="346">
        <v>0</v>
      </c>
      <c r="O55" s="329">
        <v>0</v>
      </c>
      <c r="P55" s="346">
        <v>0</v>
      </c>
      <c r="Q55" s="329">
        <v>6</v>
      </c>
      <c r="R55"/>
      <c r="S55"/>
    </row>
    <row r="56" spans="1:19" x14ac:dyDescent="0.25">
      <c r="A56" s="345">
        <v>411</v>
      </c>
      <c r="B56" s="345" t="s">
        <v>450</v>
      </c>
      <c r="C56" s="329">
        <v>0</v>
      </c>
      <c r="D56" s="346">
        <v>0</v>
      </c>
      <c r="E56" s="329">
        <v>0</v>
      </c>
      <c r="F56" s="346">
        <v>0</v>
      </c>
      <c r="G56" s="329">
        <v>0</v>
      </c>
      <c r="H56" s="346">
        <v>0</v>
      </c>
      <c r="I56" s="329">
        <v>0</v>
      </c>
      <c r="J56" s="346">
        <v>0</v>
      </c>
      <c r="K56" s="329">
        <v>0</v>
      </c>
      <c r="L56" s="346">
        <v>0</v>
      </c>
      <c r="M56" s="329">
        <v>0</v>
      </c>
      <c r="N56" s="346">
        <v>0</v>
      </c>
      <c r="O56" s="329">
        <v>0</v>
      </c>
      <c r="P56" s="346">
        <v>0</v>
      </c>
      <c r="Q56" s="329">
        <v>0</v>
      </c>
      <c r="R56"/>
      <c r="S56"/>
    </row>
    <row r="57" spans="1:19" x14ac:dyDescent="0.25">
      <c r="A57" s="345">
        <v>501</v>
      </c>
      <c r="B57" s="345" t="s">
        <v>451</v>
      </c>
      <c r="C57" s="329">
        <v>0</v>
      </c>
      <c r="D57" s="346">
        <v>0</v>
      </c>
      <c r="E57" s="329">
        <v>0</v>
      </c>
      <c r="F57" s="346">
        <v>0</v>
      </c>
      <c r="G57" s="329">
        <v>0</v>
      </c>
      <c r="H57" s="346">
        <v>0</v>
      </c>
      <c r="I57" s="329">
        <v>3</v>
      </c>
      <c r="J57" s="346">
        <v>100</v>
      </c>
      <c r="K57" s="329">
        <v>0</v>
      </c>
      <c r="L57" s="346">
        <v>0</v>
      </c>
      <c r="M57" s="329">
        <v>0</v>
      </c>
      <c r="N57" s="346">
        <v>0</v>
      </c>
      <c r="O57" s="329">
        <v>0</v>
      </c>
      <c r="P57" s="346">
        <v>0</v>
      </c>
      <c r="Q57" s="329">
        <v>3</v>
      </c>
      <c r="R57"/>
      <c r="S57"/>
    </row>
    <row r="58" spans="1:19" x14ac:dyDescent="0.25">
      <c r="A58" s="345">
        <v>543</v>
      </c>
      <c r="B58" s="345" t="s">
        <v>452</v>
      </c>
      <c r="C58" s="329">
        <v>0</v>
      </c>
      <c r="D58" s="346">
        <v>0</v>
      </c>
      <c r="E58" s="329">
        <v>0</v>
      </c>
      <c r="F58" s="346">
        <v>0</v>
      </c>
      <c r="G58" s="329">
        <v>0</v>
      </c>
      <c r="H58" s="346">
        <v>0</v>
      </c>
      <c r="I58" s="329">
        <v>0</v>
      </c>
      <c r="J58" s="346">
        <v>0</v>
      </c>
      <c r="K58" s="329">
        <v>0</v>
      </c>
      <c r="L58" s="346">
        <v>0</v>
      </c>
      <c r="M58" s="329">
        <v>0</v>
      </c>
      <c r="N58" s="346">
        <v>0</v>
      </c>
      <c r="O58" s="329">
        <v>0</v>
      </c>
      <c r="P58" s="346">
        <v>0</v>
      </c>
      <c r="Q58" s="329">
        <v>0</v>
      </c>
      <c r="R58"/>
      <c r="S58"/>
    </row>
    <row r="59" spans="1:19" x14ac:dyDescent="0.25">
      <c r="A59" s="345">
        <v>628</v>
      </c>
      <c r="B59" s="345" t="s">
        <v>453</v>
      </c>
      <c r="C59" s="329">
        <v>0</v>
      </c>
      <c r="D59" s="346">
        <v>0</v>
      </c>
      <c r="E59" s="329">
        <v>0</v>
      </c>
      <c r="F59" s="346">
        <v>0</v>
      </c>
      <c r="G59" s="329">
        <v>0</v>
      </c>
      <c r="H59" s="346">
        <v>0</v>
      </c>
      <c r="I59" s="329">
        <v>1</v>
      </c>
      <c r="J59" s="346">
        <v>50</v>
      </c>
      <c r="K59" s="329">
        <v>0</v>
      </c>
      <c r="L59" s="346">
        <v>0</v>
      </c>
      <c r="M59" s="329">
        <v>1</v>
      </c>
      <c r="N59" s="346">
        <v>50</v>
      </c>
      <c r="O59" s="329">
        <v>0</v>
      </c>
      <c r="P59" s="346">
        <v>0</v>
      </c>
      <c r="Q59" s="329">
        <v>2</v>
      </c>
      <c r="R59"/>
      <c r="S59"/>
    </row>
    <row r="60" spans="1:19" x14ac:dyDescent="0.25">
      <c r="A60" s="345">
        <v>656</v>
      </c>
      <c r="B60" s="345" t="s">
        <v>454</v>
      </c>
      <c r="C60" s="329">
        <v>0</v>
      </c>
      <c r="D60" s="346">
        <v>0</v>
      </c>
      <c r="E60" s="329">
        <v>3</v>
      </c>
      <c r="F60" s="346">
        <v>1.3953488372093024</v>
      </c>
      <c r="G60" s="329">
        <v>40</v>
      </c>
      <c r="H60" s="346">
        <v>18.604651162790699</v>
      </c>
      <c r="I60" s="329">
        <v>138</v>
      </c>
      <c r="J60" s="346">
        <v>64.186046511627907</v>
      </c>
      <c r="K60" s="329">
        <v>33</v>
      </c>
      <c r="L60" s="346">
        <v>15.348837209302326</v>
      </c>
      <c r="M60" s="329">
        <v>1</v>
      </c>
      <c r="N60" s="346">
        <v>0.46511627906976744</v>
      </c>
      <c r="O60" s="329">
        <v>0</v>
      </c>
      <c r="P60" s="346">
        <v>0</v>
      </c>
      <c r="Q60" s="329">
        <v>215</v>
      </c>
      <c r="R60"/>
      <c r="S60"/>
    </row>
    <row r="61" spans="1:19" x14ac:dyDescent="0.25">
      <c r="A61" s="345">
        <v>761</v>
      </c>
      <c r="B61" s="345" t="s">
        <v>455</v>
      </c>
      <c r="C61" s="329">
        <v>0</v>
      </c>
      <c r="D61" s="346">
        <v>0</v>
      </c>
      <c r="E61" s="329">
        <v>1</v>
      </c>
      <c r="F61" s="346">
        <v>0.98039215686274506</v>
      </c>
      <c r="G61" s="329">
        <v>14</v>
      </c>
      <c r="H61" s="346">
        <v>13.725490196078432</v>
      </c>
      <c r="I61" s="329">
        <v>76</v>
      </c>
      <c r="J61" s="346">
        <v>74.509803921568633</v>
      </c>
      <c r="K61" s="329">
        <v>11</v>
      </c>
      <c r="L61" s="346">
        <v>10.784313725490197</v>
      </c>
      <c r="M61" s="329">
        <v>0</v>
      </c>
      <c r="N61" s="346">
        <v>0</v>
      </c>
      <c r="O61" s="329">
        <v>0</v>
      </c>
      <c r="P61" s="346">
        <v>0</v>
      </c>
      <c r="Q61" s="329">
        <v>102</v>
      </c>
      <c r="R61"/>
      <c r="S61"/>
    </row>
    <row r="62" spans="1:19" x14ac:dyDescent="0.25">
      <c r="A62" s="345">
        <v>842</v>
      </c>
      <c r="B62" s="345" t="s">
        <v>456</v>
      </c>
      <c r="C62" s="329">
        <v>0</v>
      </c>
      <c r="D62" s="346">
        <v>0</v>
      </c>
      <c r="E62" s="329">
        <v>0</v>
      </c>
      <c r="F62" s="346">
        <v>0</v>
      </c>
      <c r="G62" s="329">
        <v>0</v>
      </c>
      <c r="H62" s="346">
        <v>0</v>
      </c>
      <c r="I62" s="329">
        <v>6</v>
      </c>
      <c r="J62" s="346">
        <v>100</v>
      </c>
      <c r="K62" s="329">
        <v>0</v>
      </c>
      <c r="L62" s="346">
        <v>0</v>
      </c>
      <c r="M62" s="329">
        <v>0</v>
      </c>
      <c r="N62" s="346">
        <v>0</v>
      </c>
      <c r="O62" s="329">
        <v>0</v>
      </c>
      <c r="P62" s="346">
        <v>0</v>
      </c>
      <c r="Q62" s="329">
        <v>6</v>
      </c>
      <c r="R62"/>
      <c r="S62"/>
    </row>
    <row r="63" spans="1:19" x14ac:dyDescent="0.25">
      <c r="A63" s="341">
        <v>6</v>
      </c>
      <c r="B63" s="342" t="s">
        <v>457</v>
      </c>
      <c r="C63" s="351">
        <v>0</v>
      </c>
      <c r="D63" s="347">
        <v>0</v>
      </c>
      <c r="E63" s="351">
        <v>5</v>
      </c>
      <c r="F63" s="347">
        <v>0.63532401524777637</v>
      </c>
      <c r="G63" s="351">
        <v>117</v>
      </c>
      <c r="H63" s="347">
        <v>14.866581956797967</v>
      </c>
      <c r="I63" s="351">
        <v>571</v>
      </c>
      <c r="J63" s="347">
        <v>72.554002541296057</v>
      </c>
      <c r="K63" s="351">
        <v>76</v>
      </c>
      <c r="L63" s="347">
        <v>9.6569250317661997</v>
      </c>
      <c r="M63" s="351">
        <v>18</v>
      </c>
      <c r="N63" s="348">
        <v>2.2871664548919948</v>
      </c>
      <c r="O63" s="351">
        <v>0</v>
      </c>
      <c r="P63" s="348">
        <v>0</v>
      </c>
      <c r="Q63" s="349">
        <v>787</v>
      </c>
      <c r="R63"/>
      <c r="S63"/>
    </row>
    <row r="64" spans="1:19" x14ac:dyDescent="0.25">
      <c r="A64" s="345">
        <v>38</v>
      </c>
      <c r="B64" s="345" t="s">
        <v>458</v>
      </c>
      <c r="C64" s="329">
        <v>0</v>
      </c>
      <c r="D64" s="346">
        <v>0</v>
      </c>
      <c r="E64" s="329">
        <v>0</v>
      </c>
      <c r="F64" s="346">
        <v>0</v>
      </c>
      <c r="G64" s="329">
        <v>0</v>
      </c>
      <c r="H64" s="346">
        <v>0</v>
      </c>
      <c r="I64" s="329">
        <v>0</v>
      </c>
      <c r="J64" s="346">
        <v>0</v>
      </c>
      <c r="K64" s="329">
        <v>0</v>
      </c>
      <c r="L64" s="346">
        <v>0</v>
      </c>
      <c r="M64" s="329">
        <v>0</v>
      </c>
      <c r="N64" s="346">
        <v>0</v>
      </c>
      <c r="O64" s="329">
        <v>0</v>
      </c>
      <c r="P64" s="346">
        <v>0</v>
      </c>
      <c r="Q64" s="329">
        <v>0</v>
      </c>
      <c r="R64"/>
      <c r="S64"/>
    </row>
    <row r="65" spans="1:19" x14ac:dyDescent="0.25">
      <c r="A65" s="345">
        <v>86</v>
      </c>
      <c r="B65" s="345" t="s">
        <v>459</v>
      </c>
      <c r="C65" s="329">
        <v>0</v>
      </c>
      <c r="D65" s="346">
        <v>0</v>
      </c>
      <c r="E65" s="329">
        <v>0</v>
      </c>
      <c r="F65" s="346">
        <v>0</v>
      </c>
      <c r="G65" s="329">
        <v>0</v>
      </c>
      <c r="H65" s="346">
        <v>0</v>
      </c>
      <c r="I65" s="329">
        <v>7</v>
      </c>
      <c r="J65" s="346">
        <v>77.777777777777786</v>
      </c>
      <c r="K65" s="329">
        <v>2</v>
      </c>
      <c r="L65" s="346">
        <v>22.222222222222221</v>
      </c>
      <c r="M65" s="329">
        <v>0</v>
      </c>
      <c r="N65" s="346">
        <v>0</v>
      </c>
      <c r="O65" s="329">
        <v>0</v>
      </c>
      <c r="P65" s="346">
        <v>0</v>
      </c>
      <c r="Q65" s="329">
        <v>9</v>
      </c>
      <c r="R65"/>
      <c r="S65"/>
    </row>
    <row r="66" spans="1:19" x14ac:dyDescent="0.25">
      <c r="A66" s="345">
        <v>107</v>
      </c>
      <c r="B66" s="345" t="s">
        <v>460</v>
      </c>
      <c r="C66" s="329">
        <v>0</v>
      </c>
      <c r="D66" s="346">
        <v>0</v>
      </c>
      <c r="E66" s="329">
        <v>0</v>
      </c>
      <c r="F66" s="346">
        <v>0</v>
      </c>
      <c r="G66" s="329">
        <v>0</v>
      </c>
      <c r="H66" s="346">
        <v>0</v>
      </c>
      <c r="I66" s="329">
        <v>1</v>
      </c>
      <c r="J66" s="346">
        <v>100</v>
      </c>
      <c r="K66" s="329">
        <v>0</v>
      </c>
      <c r="L66" s="346">
        <v>0</v>
      </c>
      <c r="M66" s="329">
        <v>0</v>
      </c>
      <c r="N66" s="346">
        <v>0</v>
      </c>
      <c r="O66" s="329">
        <v>0</v>
      </c>
      <c r="P66" s="346">
        <v>0</v>
      </c>
      <c r="Q66" s="329">
        <v>1</v>
      </c>
      <c r="R66"/>
      <c r="S66"/>
    </row>
    <row r="67" spans="1:19" x14ac:dyDescent="0.25">
      <c r="A67" s="345">
        <v>134</v>
      </c>
      <c r="B67" s="345" t="s">
        <v>461</v>
      </c>
      <c r="C67" s="329">
        <v>0</v>
      </c>
      <c r="D67" s="346">
        <v>0</v>
      </c>
      <c r="E67" s="329">
        <v>0</v>
      </c>
      <c r="F67" s="346">
        <v>0</v>
      </c>
      <c r="G67" s="329">
        <v>0</v>
      </c>
      <c r="H67" s="346">
        <v>0</v>
      </c>
      <c r="I67" s="329">
        <v>0</v>
      </c>
      <c r="J67" s="346">
        <v>0</v>
      </c>
      <c r="K67" s="329">
        <v>0</v>
      </c>
      <c r="L67" s="346">
        <v>0</v>
      </c>
      <c r="M67" s="329">
        <v>0</v>
      </c>
      <c r="N67" s="346">
        <v>0</v>
      </c>
      <c r="O67" s="329">
        <v>0</v>
      </c>
      <c r="P67" s="346">
        <v>0</v>
      </c>
      <c r="Q67" s="329">
        <v>0</v>
      </c>
      <c r="R67"/>
      <c r="S67"/>
    </row>
    <row r="68" spans="1:19" x14ac:dyDescent="0.25">
      <c r="A68" s="345">
        <v>150</v>
      </c>
      <c r="B68" s="345" t="s">
        <v>462</v>
      </c>
      <c r="C68" s="329">
        <v>0</v>
      </c>
      <c r="D68" s="346">
        <v>0</v>
      </c>
      <c r="E68" s="329">
        <v>0</v>
      </c>
      <c r="F68" s="346">
        <v>0</v>
      </c>
      <c r="G68" s="329">
        <v>1</v>
      </c>
      <c r="H68" s="346">
        <v>14.285714285714285</v>
      </c>
      <c r="I68" s="329">
        <v>4</v>
      </c>
      <c r="J68" s="346">
        <v>57.142857142857139</v>
      </c>
      <c r="K68" s="329">
        <v>2</v>
      </c>
      <c r="L68" s="346">
        <v>28.571428571428569</v>
      </c>
      <c r="M68" s="329">
        <v>0</v>
      </c>
      <c r="N68" s="346">
        <v>0</v>
      </c>
      <c r="O68" s="329">
        <v>0</v>
      </c>
      <c r="P68" s="346">
        <v>0</v>
      </c>
      <c r="Q68" s="329">
        <v>7</v>
      </c>
      <c r="R68"/>
      <c r="S68"/>
    </row>
    <row r="69" spans="1:19" x14ac:dyDescent="0.25">
      <c r="A69" s="345">
        <v>237</v>
      </c>
      <c r="B69" s="345" t="s">
        <v>463</v>
      </c>
      <c r="C69" s="329">
        <v>0</v>
      </c>
      <c r="D69" s="346">
        <v>0</v>
      </c>
      <c r="E69" s="329">
        <v>0</v>
      </c>
      <c r="F69" s="346">
        <v>0</v>
      </c>
      <c r="G69" s="329">
        <v>31</v>
      </c>
      <c r="H69" s="346">
        <v>17.127071823204421</v>
      </c>
      <c r="I69" s="329">
        <v>134</v>
      </c>
      <c r="J69" s="346">
        <v>74.033149171270722</v>
      </c>
      <c r="K69" s="329">
        <v>12</v>
      </c>
      <c r="L69" s="346">
        <v>6.6298342541436464</v>
      </c>
      <c r="M69" s="329">
        <v>4</v>
      </c>
      <c r="N69" s="346">
        <v>2.2099447513812152</v>
      </c>
      <c r="O69" s="329">
        <v>0</v>
      </c>
      <c r="P69" s="346">
        <v>0</v>
      </c>
      <c r="Q69" s="329">
        <v>181</v>
      </c>
      <c r="R69"/>
      <c r="S69"/>
    </row>
    <row r="70" spans="1:19" x14ac:dyDescent="0.25">
      <c r="A70" s="345">
        <v>264</v>
      </c>
      <c r="B70" s="345" t="s">
        <v>464</v>
      </c>
      <c r="C70" s="329">
        <v>0</v>
      </c>
      <c r="D70" s="346">
        <v>0</v>
      </c>
      <c r="E70" s="329">
        <v>1</v>
      </c>
      <c r="F70" s="346">
        <v>0.85470085470085477</v>
      </c>
      <c r="G70" s="329">
        <v>13</v>
      </c>
      <c r="H70" s="346">
        <v>11.111111111111111</v>
      </c>
      <c r="I70" s="329">
        <v>88</v>
      </c>
      <c r="J70" s="346">
        <v>75.213675213675216</v>
      </c>
      <c r="K70" s="329">
        <v>12</v>
      </c>
      <c r="L70" s="346">
        <v>10.256410256410255</v>
      </c>
      <c r="M70" s="329">
        <v>3</v>
      </c>
      <c r="N70" s="346">
        <v>2.5641025641025639</v>
      </c>
      <c r="O70" s="329">
        <v>0</v>
      </c>
      <c r="P70" s="346">
        <v>0</v>
      </c>
      <c r="Q70" s="329">
        <v>117</v>
      </c>
      <c r="R70"/>
      <c r="S70"/>
    </row>
    <row r="71" spans="1:19" x14ac:dyDescent="0.25">
      <c r="A71" s="345">
        <v>310</v>
      </c>
      <c r="B71" s="345" t="s">
        <v>465</v>
      </c>
      <c r="C71" s="329">
        <v>0</v>
      </c>
      <c r="D71" s="346">
        <v>0</v>
      </c>
      <c r="E71" s="329">
        <v>0</v>
      </c>
      <c r="F71" s="346">
        <v>0</v>
      </c>
      <c r="G71" s="329">
        <v>0</v>
      </c>
      <c r="H71" s="346">
        <v>0</v>
      </c>
      <c r="I71" s="329">
        <v>8</v>
      </c>
      <c r="J71" s="346">
        <v>66.666666666666657</v>
      </c>
      <c r="K71" s="329">
        <v>1</v>
      </c>
      <c r="L71" s="346">
        <v>8.3333333333333321</v>
      </c>
      <c r="M71" s="329">
        <v>3</v>
      </c>
      <c r="N71" s="346">
        <v>25</v>
      </c>
      <c r="O71" s="329">
        <v>0</v>
      </c>
      <c r="P71" s="346">
        <v>0</v>
      </c>
      <c r="Q71" s="329">
        <v>12</v>
      </c>
      <c r="R71"/>
      <c r="S71"/>
    </row>
    <row r="72" spans="1:19" x14ac:dyDescent="0.25">
      <c r="A72" s="345">
        <v>315</v>
      </c>
      <c r="B72" s="345" t="s">
        <v>466</v>
      </c>
      <c r="C72" s="329">
        <v>0</v>
      </c>
      <c r="D72" s="346">
        <v>0</v>
      </c>
      <c r="E72" s="329">
        <v>0</v>
      </c>
      <c r="F72" s="346">
        <v>0</v>
      </c>
      <c r="G72" s="329">
        <v>0</v>
      </c>
      <c r="H72" s="346">
        <v>0</v>
      </c>
      <c r="I72" s="329">
        <v>3</v>
      </c>
      <c r="J72" s="346">
        <v>100</v>
      </c>
      <c r="K72" s="329">
        <v>0</v>
      </c>
      <c r="L72" s="346">
        <v>0</v>
      </c>
      <c r="M72" s="329">
        <v>0</v>
      </c>
      <c r="N72" s="346">
        <v>0</v>
      </c>
      <c r="O72" s="329">
        <v>0</v>
      </c>
      <c r="P72" s="346">
        <v>0</v>
      </c>
      <c r="Q72" s="329">
        <v>3</v>
      </c>
      <c r="R72"/>
      <c r="S72"/>
    </row>
    <row r="73" spans="1:19" x14ac:dyDescent="0.25">
      <c r="A73" s="345">
        <v>361</v>
      </c>
      <c r="B73" s="345" t="s">
        <v>467</v>
      </c>
      <c r="C73" s="329">
        <v>0</v>
      </c>
      <c r="D73" s="346">
        <v>0</v>
      </c>
      <c r="E73" s="329">
        <v>0</v>
      </c>
      <c r="F73" s="346">
        <v>0</v>
      </c>
      <c r="G73" s="329">
        <v>1</v>
      </c>
      <c r="H73" s="346">
        <v>20</v>
      </c>
      <c r="I73" s="329">
        <v>3</v>
      </c>
      <c r="J73" s="346">
        <v>60</v>
      </c>
      <c r="K73" s="329">
        <v>1</v>
      </c>
      <c r="L73" s="346">
        <v>20</v>
      </c>
      <c r="M73" s="329">
        <v>0</v>
      </c>
      <c r="N73" s="346">
        <v>0</v>
      </c>
      <c r="O73" s="329">
        <v>0</v>
      </c>
      <c r="P73" s="346">
        <v>0</v>
      </c>
      <c r="Q73" s="329">
        <v>5</v>
      </c>
      <c r="R73"/>
      <c r="S73"/>
    </row>
    <row r="74" spans="1:19" x14ac:dyDescent="0.25">
      <c r="A74" s="345">
        <v>647</v>
      </c>
      <c r="B74" s="345" t="s">
        <v>468</v>
      </c>
      <c r="C74" s="329">
        <v>0</v>
      </c>
      <c r="D74" s="346">
        <v>0</v>
      </c>
      <c r="E74" s="329">
        <v>0</v>
      </c>
      <c r="F74" s="346">
        <v>0</v>
      </c>
      <c r="G74" s="329">
        <v>0</v>
      </c>
      <c r="H74" s="346">
        <v>0</v>
      </c>
      <c r="I74" s="329">
        <v>9</v>
      </c>
      <c r="J74" s="346">
        <v>100</v>
      </c>
      <c r="K74" s="329">
        <v>0</v>
      </c>
      <c r="L74" s="346">
        <v>0</v>
      </c>
      <c r="M74" s="329">
        <v>0</v>
      </c>
      <c r="N74" s="346">
        <v>0</v>
      </c>
      <c r="O74" s="329">
        <v>0</v>
      </c>
      <c r="P74" s="346">
        <v>0</v>
      </c>
      <c r="Q74" s="329">
        <v>9</v>
      </c>
      <c r="R74"/>
      <c r="S74"/>
    </row>
    <row r="75" spans="1:19" x14ac:dyDescent="0.25">
      <c r="A75" s="345">
        <v>658</v>
      </c>
      <c r="B75" s="345" t="s">
        <v>469</v>
      </c>
      <c r="C75" s="329">
        <v>0</v>
      </c>
      <c r="D75" s="346">
        <v>0</v>
      </c>
      <c r="E75" s="329">
        <v>0</v>
      </c>
      <c r="F75" s="346">
        <v>0</v>
      </c>
      <c r="G75" s="329">
        <v>0</v>
      </c>
      <c r="H75" s="346">
        <v>0</v>
      </c>
      <c r="I75" s="329">
        <v>1</v>
      </c>
      <c r="J75" s="346">
        <v>50</v>
      </c>
      <c r="K75" s="329">
        <v>1</v>
      </c>
      <c r="L75" s="346">
        <v>50</v>
      </c>
      <c r="M75" s="329">
        <v>0</v>
      </c>
      <c r="N75" s="346">
        <v>0</v>
      </c>
      <c r="O75" s="329">
        <v>0</v>
      </c>
      <c r="P75" s="346">
        <v>0</v>
      </c>
      <c r="Q75" s="329">
        <v>2</v>
      </c>
      <c r="R75"/>
      <c r="S75"/>
    </row>
    <row r="76" spans="1:19" x14ac:dyDescent="0.25">
      <c r="A76" s="345">
        <v>664</v>
      </c>
      <c r="B76" s="345" t="s">
        <v>470</v>
      </c>
      <c r="C76" s="329">
        <v>0</v>
      </c>
      <c r="D76" s="346">
        <v>0</v>
      </c>
      <c r="E76" s="329">
        <v>2</v>
      </c>
      <c r="F76" s="346">
        <v>0.84745762711864403</v>
      </c>
      <c r="G76" s="329">
        <v>40</v>
      </c>
      <c r="H76" s="346">
        <v>16.949152542372879</v>
      </c>
      <c r="I76" s="329">
        <v>162</v>
      </c>
      <c r="J76" s="346">
        <v>68.644067796610159</v>
      </c>
      <c r="K76" s="329">
        <v>28</v>
      </c>
      <c r="L76" s="346">
        <v>11.864406779661017</v>
      </c>
      <c r="M76" s="329">
        <v>4</v>
      </c>
      <c r="N76" s="346">
        <v>1.6949152542372881</v>
      </c>
      <c r="O76" s="329">
        <v>0</v>
      </c>
      <c r="P76" s="346">
        <v>0</v>
      </c>
      <c r="Q76" s="329">
        <v>236</v>
      </c>
      <c r="R76"/>
      <c r="S76"/>
    </row>
    <row r="77" spans="1:19" x14ac:dyDescent="0.25">
      <c r="A77" s="345">
        <v>686</v>
      </c>
      <c r="B77" s="345" t="s">
        <v>471</v>
      </c>
      <c r="C77" s="329">
        <v>0</v>
      </c>
      <c r="D77" s="346">
        <v>0</v>
      </c>
      <c r="E77" s="329">
        <v>2</v>
      </c>
      <c r="F77" s="346">
        <v>1.25</v>
      </c>
      <c r="G77" s="329">
        <v>27</v>
      </c>
      <c r="H77" s="346">
        <v>16.875</v>
      </c>
      <c r="I77" s="329">
        <v>115</v>
      </c>
      <c r="J77" s="346">
        <v>71.875</v>
      </c>
      <c r="K77" s="329">
        <v>12</v>
      </c>
      <c r="L77" s="346">
        <v>7.5</v>
      </c>
      <c r="M77" s="329">
        <v>4</v>
      </c>
      <c r="N77" s="346">
        <v>2.5</v>
      </c>
      <c r="O77" s="329">
        <v>0</v>
      </c>
      <c r="P77" s="346">
        <v>0</v>
      </c>
      <c r="Q77" s="329">
        <v>160</v>
      </c>
      <c r="R77"/>
      <c r="S77"/>
    </row>
    <row r="78" spans="1:19" x14ac:dyDescent="0.25">
      <c r="A78" s="345">
        <v>819</v>
      </c>
      <c r="B78" s="345" t="s">
        <v>472</v>
      </c>
      <c r="C78" s="329">
        <v>0</v>
      </c>
      <c r="D78" s="346">
        <v>0</v>
      </c>
      <c r="E78" s="329">
        <v>0</v>
      </c>
      <c r="F78" s="346">
        <v>0</v>
      </c>
      <c r="G78" s="329">
        <v>0</v>
      </c>
      <c r="H78" s="346">
        <v>0</v>
      </c>
      <c r="I78" s="329">
        <v>1</v>
      </c>
      <c r="J78" s="346">
        <v>100</v>
      </c>
      <c r="K78" s="329">
        <v>0</v>
      </c>
      <c r="L78" s="346">
        <v>0</v>
      </c>
      <c r="M78" s="329">
        <v>0</v>
      </c>
      <c r="N78" s="346">
        <v>0</v>
      </c>
      <c r="O78" s="329">
        <v>0</v>
      </c>
      <c r="P78" s="346">
        <v>0</v>
      </c>
      <c r="Q78" s="329">
        <v>1</v>
      </c>
      <c r="R78"/>
      <c r="S78"/>
    </row>
    <row r="79" spans="1:19" x14ac:dyDescent="0.25">
      <c r="A79" s="345">
        <v>854</v>
      </c>
      <c r="B79" s="345" t="s">
        <v>473</v>
      </c>
      <c r="C79" s="329">
        <v>0</v>
      </c>
      <c r="D79" s="346">
        <v>0</v>
      </c>
      <c r="E79" s="329">
        <v>0</v>
      </c>
      <c r="F79" s="346">
        <v>0</v>
      </c>
      <c r="G79" s="329">
        <v>2</v>
      </c>
      <c r="H79" s="346">
        <v>22.222222222222221</v>
      </c>
      <c r="I79" s="329">
        <v>6</v>
      </c>
      <c r="J79" s="346">
        <v>66.666666666666657</v>
      </c>
      <c r="K79" s="329">
        <v>1</v>
      </c>
      <c r="L79" s="346">
        <v>11.111111111111111</v>
      </c>
      <c r="M79" s="329">
        <v>0</v>
      </c>
      <c r="N79" s="346">
        <v>0</v>
      </c>
      <c r="O79" s="329">
        <v>0</v>
      </c>
      <c r="P79" s="346">
        <v>0</v>
      </c>
      <c r="Q79" s="329">
        <v>9</v>
      </c>
      <c r="R79"/>
      <c r="S79"/>
    </row>
    <row r="80" spans="1:19" x14ac:dyDescent="0.25">
      <c r="A80" s="345">
        <v>887</v>
      </c>
      <c r="B80" s="345" t="s">
        <v>474</v>
      </c>
      <c r="C80" s="329">
        <v>0</v>
      </c>
      <c r="D80" s="346">
        <v>0</v>
      </c>
      <c r="E80" s="329">
        <v>0</v>
      </c>
      <c r="F80" s="346">
        <v>0</v>
      </c>
      <c r="G80" s="329">
        <v>2</v>
      </c>
      <c r="H80" s="346">
        <v>5.7142857142857144</v>
      </c>
      <c r="I80" s="329">
        <v>29</v>
      </c>
      <c r="J80" s="346">
        <v>82.857142857142861</v>
      </c>
      <c r="K80" s="329">
        <v>4</v>
      </c>
      <c r="L80" s="346">
        <v>11.428571428571429</v>
      </c>
      <c r="M80" s="329">
        <v>0</v>
      </c>
      <c r="N80" s="346">
        <v>0</v>
      </c>
      <c r="O80" s="329">
        <v>0</v>
      </c>
      <c r="P80" s="346">
        <v>0</v>
      </c>
      <c r="Q80" s="329">
        <v>35</v>
      </c>
      <c r="R80"/>
      <c r="S80"/>
    </row>
    <row r="81" spans="1:19" x14ac:dyDescent="0.25">
      <c r="A81" s="341">
        <v>7</v>
      </c>
      <c r="B81" s="342" t="s">
        <v>475</v>
      </c>
      <c r="C81" s="351">
        <v>0</v>
      </c>
      <c r="D81" s="347">
        <v>0</v>
      </c>
      <c r="E81" s="351">
        <v>62</v>
      </c>
      <c r="F81" s="347">
        <v>0.53744798890429957</v>
      </c>
      <c r="G81" s="351">
        <v>1632</v>
      </c>
      <c r="H81" s="347">
        <v>14.147018030513175</v>
      </c>
      <c r="I81" s="351">
        <v>8203</v>
      </c>
      <c r="J81" s="347">
        <v>71.107836338418863</v>
      </c>
      <c r="K81" s="351">
        <v>1421</v>
      </c>
      <c r="L81" s="347">
        <v>12.317961165048544</v>
      </c>
      <c r="M81" s="351">
        <v>212</v>
      </c>
      <c r="N81" s="348">
        <v>1.8377253814147017</v>
      </c>
      <c r="O81" s="351">
        <v>6</v>
      </c>
      <c r="P81" s="348">
        <v>5.2011095700416086E-2</v>
      </c>
      <c r="Q81" s="349">
        <v>11536</v>
      </c>
      <c r="R81"/>
      <c r="S81"/>
    </row>
    <row r="82" spans="1:19" x14ac:dyDescent="0.25">
      <c r="A82" s="345">
        <v>2</v>
      </c>
      <c r="B82" s="345" t="s">
        <v>476</v>
      </c>
      <c r="C82" s="329">
        <v>0</v>
      </c>
      <c r="D82" s="346">
        <v>0</v>
      </c>
      <c r="E82" s="329">
        <v>0</v>
      </c>
      <c r="F82" s="346">
        <v>0</v>
      </c>
      <c r="G82" s="329">
        <v>7</v>
      </c>
      <c r="H82" s="346">
        <v>20.588235294117645</v>
      </c>
      <c r="I82" s="329">
        <v>26</v>
      </c>
      <c r="J82" s="346">
        <v>76.470588235294116</v>
      </c>
      <c r="K82" s="329">
        <v>1</v>
      </c>
      <c r="L82" s="346">
        <v>2.9411764705882351</v>
      </c>
      <c r="M82" s="329">
        <v>0</v>
      </c>
      <c r="N82" s="346">
        <v>0</v>
      </c>
      <c r="O82" s="329">
        <v>0</v>
      </c>
      <c r="P82" s="346">
        <v>0</v>
      </c>
      <c r="Q82" s="329">
        <v>34</v>
      </c>
      <c r="R82"/>
      <c r="S82"/>
    </row>
    <row r="83" spans="1:19" x14ac:dyDescent="0.25">
      <c r="A83" s="345">
        <v>21</v>
      </c>
      <c r="B83" s="345" t="s">
        <v>477</v>
      </c>
      <c r="C83" s="329">
        <v>0</v>
      </c>
      <c r="D83" s="346">
        <v>0</v>
      </c>
      <c r="E83" s="329">
        <v>0</v>
      </c>
      <c r="F83" s="346">
        <v>0</v>
      </c>
      <c r="G83" s="329">
        <v>0</v>
      </c>
      <c r="H83" s="346">
        <v>0</v>
      </c>
      <c r="I83" s="329">
        <v>1</v>
      </c>
      <c r="J83" s="346">
        <v>100</v>
      </c>
      <c r="K83" s="329">
        <v>0</v>
      </c>
      <c r="L83" s="346">
        <v>0</v>
      </c>
      <c r="M83" s="329">
        <v>0</v>
      </c>
      <c r="N83" s="346">
        <v>0</v>
      </c>
      <c r="O83" s="329">
        <v>0</v>
      </c>
      <c r="P83" s="346">
        <v>0</v>
      </c>
      <c r="Q83" s="329">
        <v>1</v>
      </c>
      <c r="R83"/>
      <c r="S83"/>
    </row>
    <row r="84" spans="1:19" x14ac:dyDescent="0.25">
      <c r="A84" s="345">
        <v>55</v>
      </c>
      <c r="B84" s="345" t="s">
        <v>478</v>
      </c>
      <c r="C84" s="329">
        <v>0</v>
      </c>
      <c r="D84" s="346">
        <v>0</v>
      </c>
      <c r="E84" s="329">
        <v>0</v>
      </c>
      <c r="F84" s="346">
        <v>0</v>
      </c>
      <c r="G84" s="329">
        <v>1</v>
      </c>
      <c r="H84" s="346">
        <v>12.5</v>
      </c>
      <c r="I84" s="329">
        <v>7</v>
      </c>
      <c r="J84" s="346">
        <v>87.5</v>
      </c>
      <c r="K84" s="329">
        <v>0</v>
      </c>
      <c r="L84" s="346">
        <v>0</v>
      </c>
      <c r="M84" s="329">
        <v>0</v>
      </c>
      <c r="N84" s="346">
        <v>0</v>
      </c>
      <c r="O84" s="329">
        <v>0</v>
      </c>
      <c r="P84" s="346">
        <v>0</v>
      </c>
      <c r="Q84" s="329">
        <v>8</v>
      </c>
      <c r="R84"/>
      <c r="S84"/>
    </row>
    <row r="85" spans="1:19" x14ac:dyDescent="0.25">
      <c r="A85" s="345">
        <v>148</v>
      </c>
      <c r="B85" s="345" t="s">
        <v>479</v>
      </c>
      <c r="C85" s="329">
        <v>0</v>
      </c>
      <c r="D85" s="346">
        <v>0</v>
      </c>
      <c r="E85" s="329">
        <v>8</v>
      </c>
      <c r="F85" s="346">
        <v>0.68434559452523525</v>
      </c>
      <c r="G85" s="329">
        <v>179</v>
      </c>
      <c r="H85" s="346">
        <v>15.312232677502138</v>
      </c>
      <c r="I85" s="329">
        <v>837</v>
      </c>
      <c r="J85" s="346">
        <v>71.599657827202734</v>
      </c>
      <c r="K85" s="329">
        <v>128</v>
      </c>
      <c r="L85" s="346">
        <v>10.949529512403764</v>
      </c>
      <c r="M85" s="329">
        <v>16</v>
      </c>
      <c r="N85" s="346">
        <v>1.3686911890504705</v>
      </c>
      <c r="O85" s="329">
        <v>1</v>
      </c>
      <c r="P85" s="346">
        <v>8.5543199315654406E-2</v>
      </c>
      <c r="Q85" s="329">
        <v>1169</v>
      </c>
      <c r="R85"/>
      <c r="S85"/>
    </row>
    <row r="86" spans="1:19" x14ac:dyDescent="0.25">
      <c r="A86" s="345">
        <v>197</v>
      </c>
      <c r="B86" s="345" t="s">
        <v>480</v>
      </c>
      <c r="C86" s="329">
        <v>0</v>
      </c>
      <c r="D86" s="346">
        <v>0</v>
      </c>
      <c r="E86" s="329">
        <v>0</v>
      </c>
      <c r="F86" s="346">
        <v>0</v>
      </c>
      <c r="G86" s="329">
        <v>13</v>
      </c>
      <c r="H86" s="346">
        <v>31.707317073170731</v>
      </c>
      <c r="I86" s="329">
        <v>21</v>
      </c>
      <c r="J86" s="346">
        <v>51.219512195121951</v>
      </c>
      <c r="K86" s="329">
        <v>7</v>
      </c>
      <c r="L86" s="346">
        <v>17.073170731707318</v>
      </c>
      <c r="M86" s="329">
        <v>0</v>
      </c>
      <c r="N86" s="346">
        <v>0</v>
      </c>
      <c r="O86" s="329">
        <v>0</v>
      </c>
      <c r="P86" s="346">
        <v>0</v>
      </c>
      <c r="Q86" s="329">
        <v>41</v>
      </c>
      <c r="R86"/>
      <c r="S86"/>
    </row>
    <row r="87" spans="1:19" x14ac:dyDescent="0.25">
      <c r="A87" s="345">
        <v>206</v>
      </c>
      <c r="B87" s="345" t="s">
        <v>481</v>
      </c>
      <c r="C87" s="329">
        <v>0</v>
      </c>
      <c r="D87" s="346">
        <v>0</v>
      </c>
      <c r="E87" s="329">
        <v>0</v>
      </c>
      <c r="F87" s="346">
        <v>0</v>
      </c>
      <c r="G87" s="329">
        <v>1</v>
      </c>
      <c r="H87" s="346">
        <v>20</v>
      </c>
      <c r="I87" s="329">
        <v>4</v>
      </c>
      <c r="J87" s="346">
        <v>80</v>
      </c>
      <c r="K87" s="329">
        <v>0</v>
      </c>
      <c r="L87" s="346">
        <v>0</v>
      </c>
      <c r="M87" s="329">
        <v>0</v>
      </c>
      <c r="N87" s="346">
        <v>0</v>
      </c>
      <c r="O87" s="329">
        <v>0</v>
      </c>
      <c r="P87" s="346">
        <v>0</v>
      </c>
      <c r="Q87" s="329">
        <v>5</v>
      </c>
      <c r="R87"/>
      <c r="S87"/>
    </row>
    <row r="88" spans="1:19" x14ac:dyDescent="0.25">
      <c r="A88" s="345">
        <v>313</v>
      </c>
      <c r="B88" s="345" t="s">
        <v>482</v>
      </c>
      <c r="C88" s="329">
        <v>0</v>
      </c>
      <c r="D88" s="346">
        <v>0</v>
      </c>
      <c r="E88" s="329">
        <v>0</v>
      </c>
      <c r="F88" s="346">
        <v>0</v>
      </c>
      <c r="G88" s="329">
        <v>8</v>
      </c>
      <c r="H88" s="346">
        <v>13.793103448275861</v>
      </c>
      <c r="I88" s="329">
        <v>50</v>
      </c>
      <c r="J88" s="346">
        <v>86.206896551724128</v>
      </c>
      <c r="K88" s="329">
        <v>0</v>
      </c>
      <c r="L88" s="346">
        <v>0</v>
      </c>
      <c r="M88" s="329">
        <v>0</v>
      </c>
      <c r="N88" s="346">
        <v>0</v>
      </c>
      <c r="O88" s="329">
        <v>0</v>
      </c>
      <c r="P88" s="346">
        <v>0</v>
      </c>
      <c r="Q88" s="329">
        <v>58</v>
      </c>
      <c r="R88"/>
      <c r="S88"/>
    </row>
    <row r="89" spans="1:19" x14ac:dyDescent="0.25">
      <c r="A89" s="345">
        <v>318</v>
      </c>
      <c r="B89" s="345" t="s">
        <v>483</v>
      </c>
      <c r="C89" s="329">
        <v>0</v>
      </c>
      <c r="D89" s="346">
        <v>0</v>
      </c>
      <c r="E89" s="329">
        <v>4</v>
      </c>
      <c r="F89" s="346">
        <v>0.39761431411530812</v>
      </c>
      <c r="G89" s="329">
        <v>143</v>
      </c>
      <c r="H89" s="346">
        <v>14.214711729622268</v>
      </c>
      <c r="I89" s="329">
        <v>724</v>
      </c>
      <c r="J89" s="346">
        <v>71.96819085487077</v>
      </c>
      <c r="K89" s="329">
        <v>123</v>
      </c>
      <c r="L89" s="346">
        <v>12.226640159045726</v>
      </c>
      <c r="M89" s="329">
        <v>11</v>
      </c>
      <c r="N89" s="346">
        <v>1.0934393638170974</v>
      </c>
      <c r="O89" s="329">
        <v>1</v>
      </c>
      <c r="P89" s="346">
        <v>9.940357852882703E-2</v>
      </c>
      <c r="Q89" s="329">
        <v>1006</v>
      </c>
      <c r="R89"/>
      <c r="S89"/>
    </row>
    <row r="90" spans="1:19" x14ac:dyDescent="0.25">
      <c r="A90" s="345">
        <v>321</v>
      </c>
      <c r="B90" s="345" t="s">
        <v>484</v>
      </c>
      <c r="C90" s="329">
        <v>0</v>
      </c>
      <c r="D90" s="346">
        <v>0</v>
      </c>
      <c r="E90" s="329">
        <v>2</v>
      </c>
      <c r="F90" s="346">
        <v>1.1363636363636365</v>
      </c>
      <c r="G90" s="329">
        <v>18</v>
      </c>
      <c r="H90" s="346">
        <v>10.227272727272728</v>
      </c>
      <c r="I90" s="329">
        <v>122</v>
      </c>
      <c r="J90" s="346">
        <v>69.318181818181827</v>
      </c>
      <c r="K90" s="329">
        <v>32</v>
      </c>
      <c r="L90" s="346">
        <v>18.181818181818183</v>
      </c>
      <c r="M90" s="329">
        <v>2</v>
      </c>
      <c r="N90" s="346">
        <v>1.1363636363636365</v>
      </c>
      <c r="O90" s="329">
        <v>0</v>
      </c>
      <c r="P90" s="346">
        <v>0</v>
      </c>
      <c r="Q90" s="329">
        <v>176</v>
      </c>
      <c r="R90"/>
      <c r="S90"/>
    </row>
    <row r="91" spans="1:19" x14ac:dyDescent="0.25">
      <c r="A91" s="345">
        <v>376</v>
      </c>
      <c r="B91" s="345" t="s">
        <v>485</v>
      </c>
      <c r="C91" s="329">
        <v>0</v>
      </c>
      <c r="D91" s="346">
        <v>0</v>
      </c>
      <c r="E91" s="329">
        <v>7</v>
      </c>
      <c r="F91" s="346">
        <v>0.63063063063063063</v>
      </c>
      <c r="G91" s="329">
        <v>156</v>
      </c>
      <c r="H91" s="346">
        <v>14.054054054054054</v>
      </c>
      <c r="I91" s="329">
        <v>811</v>
      </c>
      <c r="J91" s="346">
        <v>73.063063063063055</v>
      </c>
      <c r="K91" s="329">
        <v>116</v>
      </c>
      <c r="L91" s="346">
        <v>10.45045045045045</v>
      </c>
      <c r="M91" s="329">
        <v>20</v>
      </c>
      <c r="N91" s="346">
        <v>1.8018018018018018</v>
      </c>
      <c r="O91" s="329">
        <v>0</v>
      </c>
      <c r="P91" s="346">
        <v>0</v>
      </c>
      <c r="Q91" s="329">
        <v>1110</v>
      </c>
      <c r="R91"/>
      <c r="S91"/>
    </row>
    <row r="92" spans="1:19" x14ac:dyDescent="0.25">
      <c r="A92" s="345">
        <v>400</v>
      </c>
      <c r="B92" s="345" t="s">
        <v>486</v>
      </c>
      <c r="C92" s="329">
        <v>0</v>
      </c>
      <c r="D92" s="346">
        <v>0</v>
      </c>
      <c r="E92" s="329">
        <v>1</v>
      </c>
      <c r="F92" s="346">
        <v>0.6578947368421052</v>
      </c>
      <c r="G92" s="329">
        <v>29</v>
      </c>
      <c r="H92" s="346">
        <v>19.078947368421055</v>
      </c>
      <c r="I92" s="329">
        <v>101</v>
      </c>
      <c r="J92" s="346">
        <v>66.44736842105263</v>
      </c>
      <c r="K92" s="329">
        <v>21</v>
      </c>
      <c r="L92" s="346">
        <v>13.815789473684212</v>
      </c>
      <c r="M92" s="329">
        <v>0</v>
      </c>
      <c r="N92" s="346">
        <v>0</v>
      </c>
      <c r="O92" s="329">
        <v>0</v>
      </c>
      <c r="P92" s="346">
        <v>0</v>
      </c>
      <c r="Q92" s="329">
        <v>152</v>
      </c>
      <c r="R92"/>
      <c r="S92"/>
    </row>
    <row r="93" spans="1:19" x14ac:dyDescent="0.25">
      <c r="A93" s="345">
        <v>440</v>
      </c>
      <c r="B93" s="345" t="s">
        <v>487</v>
      </c>
      <c r="C93" s="329">
        <v>0</v>
      </c>
      <c r="D93" s="346">
        <v>0</v>
      </c>
      <c r="E93" s="329">
        <v>9</v>
      </c>
      <c r="F93" s="346">
        <v>0.46801872074883</v>
      </c>
      <c r="G93" s="329">
        <v>271</v>
      </c>
      <c r="H93" s="346">
        <v>14.092563702548103</v>
      </c>
      <c r="I93" s="329">
        <v>1394</v>
      </c>
      <c r="J93" s="346">
        <v>72.490899635985443</v>
      </c>
      <c r="K93" s="329">
        <v>215</v>
      </c>
      <c r="L93" s="346">
        <v>11.180447217888716</v>
      </c>
      <c r="M93" s="329">
        <v>34</v>
      </c>
      <c r="N93" s="346">
        <v>1.7680707228289132</v>
      </c>
      <c r="O93" s="329">
        <v>0</v>
      </c>
      <c r="P93" s="346">
        <v>0</v>
      </c>
      <c r="Q93" s="329">
        <v>1923</v>
      </c>
      <c r="R93"/>
      <c r="S93"/>
    </row>
    <row r="94" spans="1:19" x14ac:dyDescent="0.25">
      <c r="A94" s="345">
        <v>483</v>
      </c>
      <c r="B94" s="345" t="s">
        <v>488</v>
      </c>
      <c r="C94" s="329">
        <v>0</v>
      </c>
      <c r="D94" s="346">
        <v>0</v>
      </c>
      <c r="E94" s="329">
        <v>0</v>
      </c>
      <c r="F94" s="346">
        <v>0</v>
      </c>
      <c r="G94" s="329">
        <v>0</v>
      </c>
      <c r="H94" s="346">
        <v>0</v>
      </c>
      <c r="I94" s="329">
        <v>0</v>
      </c>
      <c r="J94" s="346">
        <v>0</v>
      </c>
      <c r="K94" s="329">
        <v>0</v>
      </c>
      <c r="L94" s="346">
        <v>0</v>
      </c>
      <c r="M94" s="329">
        <v>0</v>
      </c>
      <c r="N94" s="346">
        <v>0</v>
      </c>
      <c r="O94" s="329">
        <v>0</v>
      </c>
      <c r="P94" s="346">
        <v>0</v>
      </c>
      <c r="Q94" s="329">
        <v>0</v>
      </c>
      <c r="R94"/>
      <c r="S94"/>
    </row>
    <row r="95" spans="1:19" x14ac:dyDescent="0.25">
      <c r="A95" s="345">
        <v>541</v>
      </c>
      <c r="B95" s="345" t="s">
        <v>489</v>
      </c>
      <c r="C95" s="329">
        <v>0</v>
      </c>
      <c r="D95" s="346">
        <v>0</v>
      </c>
      <c r="E95" s="329">
        <v>1</v>
      </c>
      <c r="F95" s="346">
        <v>0.42918454935622319</v>
      </c>
      <c r="G95" s="329">
        <v>33</v>
      </c>
      <c r="H95" s="346">
        <v>14.163090128755366</v>
      </c>
      <c r="I95" s="329">
        <v>164</v>
      </c>
      <c r="J95" s="346">
        <v>70.386266094420606</v>
      </c>
      <c r="K95" s="329">
        <v>30</v>
      </c>
      <c r="L95" s="346">
        <v>12.875536480686694</v>
      </c>
      <c r="M95" s="329">
        <v>5</v>
      </c>
      <c r="N95" s="346">
        <v>2.1459227467811157</v>
      </c>
      <c r="O95" s="329">
        <v>0</v>
      </c>
      <c r="P95" s="346">
        <v>0</v>
      </c>
      <c r="Q95" s="329">
        <v>233</v>
      </c>
      <c r="R95"/>
      <c r="S95"/>
    </row>
    <row r="96" spans="1:19" x14ac:dyDescent="0.25">
      <c r="A96" s="345">
        <v>607</v>
      </c>
      <c r="B96" s="345" t="s">
        <v>490</v>
      </c>
      <c r="C96" s="329">
        <v>0</v>
      </c>
      <c r="D96" s="346">
        <v>0</v>
      </c>
      <c r="E96" s="329">
        <v>6</v>
      </c>
      <c r="F96" s="346">
        <v>1.4388489208633095</v>
      </c>
      <c r="G96" s="329">
        <v>76</v>
      </c>
      <c r="H96" s="346">
        <v>18.225419664268586</v>
      </c>
      <c r="I96" s="329">
        <v>262</v>
      </c>
      <c r="J96" s="346">
        <v>62.829736211031175</v>
      </c>
      <c r="K96" s="329">
        <v>62</v>
      </c>
      <c r="L96" s="346">
        <v>14.86810551558753</v>
      </c>
      <c r="M96" s="329">
        <v>11</v>
      </c>
      <c r="N96" s="346">
        <v>2.6378896882494005</v>
      </c>
      <c r="O96" s="329">
        <v>0</v>
      </c>
      <c r="P96" s="346">
        <v>0</v>
      </c>
      <c r="Q96" s="329">
        <v>417</v>
      </c>
      <c r="R96"/>
      <c r="S96"/>
    </row>
    <row r="97" spans="1:19" x14ac:dyDescent="0.25">
      <c r="A97" s="345">
        <v>615</v>
      </c>
      <c r="B97" s="345" t="s">
        <v>491</v>
      </c>
      <c r="C97" s="329">
        <v>0</v>
      </c>
      <c r="D97" s="346">
        <v>0</v>
      </c>
      <c r="E97" s="329">
        <v>19</v>
      </c>
      <c r="F97" s="346">
        <v>0.4325062599590257</v>
      </c>
      <c r="G97" s="329">
        <v>605</v>
      </c>
      <c r="H97" s="346">
        <v>13.771909856590028</v>
      </c>
      <c r="I97" s="329">
        <v>3064</v>
      </c>
      <c r="J97" s="346">
        <v>69.747325290234457</v>
      </c>
      <c r="K97" s="329">
        <v>596</v>
      </c>
      <c r="L97" s="346">
        <v>13.56703847029365</v>
      </c>
      <c r="M97" s="329">
        <v>105</v>
      </c>
      <c r="N97" s="346">
        <v>2.3901661734577737</v>
      </c>
      <c r="O97" s="329">
        <v>4</v>
      </c>
      <c r="P97" s="346">
        <v>9.1053949465058057E-2</v>
      </c>
      <c r="Q97" s="329">
        <v>4393</v>
      </c>
      <c r="R97"/>
      <c r="S97"/>
    </row>
    <row r="98" spans="1:19" x14ac:dyDescent="0.25">
      <c r="A98" s="345">
        <v>649</v>
      </c>
      <c r="B98" s="345" t="s">
        <v>492</v>
      </c>
      <c r="C98" s="329">
        <v>0</v>
      </c>
      <c r="D98" s="346">
        <v>0</v>
      </c>
      <c r="E98" s="329">
        <v>0</v>
      </c>
      <c r="F98" s="346">
        <v>0</v>
      </c>
      <c r="G98" s="329">
        <v>1</v>
      </c>
      <c r="H98" s="346">
        <v>16.666666666666664</v>
      </c>
      <c r="I98" s="329">
        <v>5</v>
      </c>
      <c r="J98" s="346">
        <v>83.333333333333343</v>
      </c>
      <c r="K98" s="329">
        <v>0</v>
      </c>
      <c r="L98" s="346">
        <v>0</v>
      </c>
      <c r="M98" s="329">
        <v>0</v>
      </c>
      <c r="N98" s="346">
        <v>0</v>
      </c>
      <c r="O98" s="329">
        <v>0</v>
      </c>
      <c r="P98" s="346">
        <v>0</v>
      </c>
      <c r="Q98" s="329">
        <v>6</v>
      </c>
      <c r="R98"/>
      <c r="S98"/>
    </row>
    <row r="99" spans="1:19" x14ac:dyDescent="0.25">
      <c r="A99" s="345">
        <v>652</v>
      </c>
      <c r="B99" s="345" t="s">
        <v>493</v>
      </c>
      <c r="C99" s="329">
        <v>0</v>
      </c>
      <c r="D99" s="346">
        <v>0</v>
      </c>
      <c r="E99" s="329">
        <v>0</v>
      </c>
      <c r="F99" s="346">
        <v>0</v>
      </c>
      <c r="G99" s="329">
        <v>0</v>
      </c>
      <c r="H99" s="346">
        <v>0</v>
      </c>
      <c r="I99" s="329">
        <v>1</v>
      </c>
      <c r="J99" s="346">
        <v>50</v>
      </c>
      <c r="K99" s="329">
        <v>1</v>
      </c>
      <c r="L99" s="346">
        <v>50</v>
      </c>
      <c r="M99" s="329">
        <v>0</v>
      </c>
      <c r="N99" s="346">
        <v>0</v>
      </c>
      <c r="O99" s="329">
        <v>0</v>
      </c>
      <c r="P99" s="346">
        <v>0</v>
      </c>
      <c r="Q99" s="329">
        <v>2</v>
      </c>
      <c r="R99"/>
      <c r="S99"/>
    </row>
    <row r="100" spans="1:19" x14ac:dyDescent="0.25">
      <c r="A100" s="345">
        <v>660</v>
      </c>
      <c r="B100" s="345" t="s">
        <v>494</v>
      </c>
      <c r="C100" s="329">
        <v>0</v>
      </c>
      <c r="D100" s="346">
        <v>0</v>
      </c>
      <c r="E100" s="329">
        <v>0</v>
      </c>
      <c r="F100" s="346">
        <v>0</v>
      </c>
      <c r="G100" s="329">
        <v>6</v>
      </c>
      <c r="H100" s="346">
        <v>20.689655172413794</v>
      </c>
      <c r="I100" s="329">
        <v>19</v>
      </c>
      <c r="J100" s="346">
        <v>65.517241379310349</v>
      </c>
      <c r="K100" s="329">
        <v>4</v>
      </c>
      <c r="L100" s="346">
        <v>13.793103448275861</v>
      </c>
      <c r="M100" s="329">
        <v>0</v>
      </c>
      <c r="N100" s="346">
        <v>0</v>
      </c>
      <c r="O100" s="329">
        <v>0</v>
      </c>
      <c r="P100" s="346">
        <v>0</v>
      </c>
      <c r="Q100" s="329">
        <v>29</v>
      </c>
      <c r="R100"/>
      <c r="S100"/>
    </row>
    <row r="101" spans="1:19" x14ac:dyDescent="0.25">
      <c r="A101" s="345">
        <v>667</v>
      </c>
      <c r="B101" s="345" t="s">
        <v>495</v>
      </c>
      <c r="C101" s="329">
        <v>0</v>
      </c>
      <c r="D101" s="346">
        <v>0</v>
      </c>
      <c r="E101" s="329">
        <v>0</v>
      </c>
      <c r="F101" s="346">
        <v>0</v>
      </c>
      <c r="G101" s="329">
        <v>1</v>
      </c>
      <c r="H101" s="346">
        <v>7.6923076923076925</v>
      </c>
      <c r="I101" s="329">
        <v>10</v>
      </c>
      <c r="J101" s="346">
        <v>76.923076923076934</v>
      </c>
      <c r="K101" s="329">
        <v>2</v>
      </c>
      <c r="L101" s="346">
        <v>15.384615384615385</v>
      </c>
      <c r="M101" s="329">
        <v>0</v>
      </c>
      <c r="N101" s="346">
        <v>0</v>
      </c>
      <c r="O101" s="329">
        <v>0</v>
      </c>
      <c r="P101" s="346">
        <v>0</v>
      </c>
      <c r="Q101" s="329">
        <v>13</v>
      </c>
      <c r="R101"/>
      <c r="S101"/>
    </row>
    <row r="102" spans="1:19" x14ac:dyDescent="0.25">
      <c r="A102" s="345">
        <v>674</v>
      </c>
      <c r="B102" s="345" t="s">
        <v>496</v>
      </c>
      <c r="C102" s="329">
        <v>0</v>
      </c>
      <c r="D102" s="346">
        <v>0</v>
      </c>
      <c r="E102" s="329">
        <v>0</v>
      </c>
      <c r="F102" s="346">
        <v>0</v>
      </c>
      <c r="G102" s="329">
        <v>2</v>
      </c>
      <c r="H102" s="346">
        <v>4.1666666666666661</v>
      </c>
      <c r="I102" s="329">
        <v>42</v>
      </c>
      <c r="J102" s="346">
        <v>87.5</v>
      </c>
      <c r="K102" s="329">
        <v>3</v>
      </c>
      <c r="L102" s="346">
        <v>6.25</v>
      </c>
      <c r="M102" s="329">
        <v>1</v>
      </c>
      <c r="N102" s="346">
        <v>2.083333333333333</v>
      </c>
      <c r="O102" s="329">
        <v>0</v>
      </c>
      <c r="P102" s="346">
        <v>0</v>
      </c>
      <c r="Q102" s="329">
        <v>48</v>
      </c>
      <c r="R102"/>
      <c r="S102"/>
    </row>
    <row r="103" spans="1:19" x14ac:dyDescent="0.25">
      <c r="A103" s="345">
        <v>697</v>
      </c>
      <c r="B103" s="345" t="s">
        <v>497</v>
      </c>
      <c r="C103" s="329">
        <v>0</v>
      </c>
      <c r="D103" s="346">
        <v>0</v>
      </c>
      <c r="E103" s="329">
        <v>5</v>
      </c>
      <c r="F103" s="346">
        <v>0.77041602465331283</v>
      </c>
      <c r="G103" s="329">
        <v>77</v>
      </c>
      <c r="H103" s="346">
        <v>11.864406779661017</v>
      </c>
      <c r="I103" s="329">
        <v>487</v>
      </c>
      <c r="J103" s="346">
        <v>75.038520801232664</v>
      </c>
      <c r="K103" s="329">
        <v>73</v>
      </c>
      <c r="L103" s="346">
        <v>11.248073959938367</v>
      </c>
      <c r="M103" s="329">
        <v>7</v>
      </c>
      <c r="N103" s="346">
        <v>1.078582434514638</v>
      </c>
      <c r="O103" s="329">
        <v>0</v>
      </c>
      <c r="P103" s="346">
        <v>0</v>
      </c>
      <c r="Q103" s="329">
        <v>649</v>
      </c>
      <c r="R103"/>
      <c r="S103"/>
    </row>
    <row r="104" spans="1:19" x14ac:dyDescent="0.25">
      <c r="A104" s="345">
        <v>756</v>
      </c>
      <c r="B104" s="345" t="s">
        <v>498</v>
      </c>
      <c r="C104" s="329">
        <v>0</v>
      </c>
      <c r="D104" s="346">
        <v>0</v>
      </c>
      <c r="E104" s="329">
        <v>0</v>
      </c>
      <c r="F104" s="346">
        <v>0</v>
      </c>
      <c r="G104" s="329">
        <v>5</v>
      </c>
      <c r="H104" s="346">
        <v>7.9365079365079358</v>
      </c>
      <c r="I104" s="329">
        <v>51</v>
      </c>
      <c r="J104" s="346">
        <v>80.952380952380949</v>
      </c>
      <c r="K104" s="329">
        <v>7</v>
      </c>
      <c r="L104" s="346">
        <v>11.111111111111111</v>
      </c>
      <c r="M104" s="329">
        <v>0</v>
      </c>
      <c r="N104" s="346">
        <v>0</v>
      </c>
      <c r="O104" s="329">
        <v>0</v>
      </c>
      <c r="P104" s="346">
        <v>0</v>
      </c>
      <c r="Q104" s="329">
        <v>63</v>
      </c>
      <c r="R104"/>
      <c r="S104"/>
    </row>
    <row r="105" spans="1:19" x14ac:dyDescent="0.25">
      <c r="A105" s="341">
        <v>8</v>
      </c>
      <c r="B105" s="342" t="s">
        <v>499</v>
      </c>
      <c r="C105" s="351">
        <v>0</v>
      </c>
      <c r="D105" s="347">
        <v>0</v>
      </c>
      <c r="E105" s="351">
        <v>3</v>
      </c>
      <c r="F105" s="347">
        <v>0.45523520485584218</v>
      </c>
      <c r="G105" s="351">
        <v>70</v>
      </c>
      <c r="H105" s="347">
        <v>10.62215477996965</v>
      </c>
      <c r="I105" s="351">
        <v>500</v>
      </c>
      <c r="J105" s="347">
        <v>75.872534142640376</v>
      </c>
      <c r="K105" s="351">
        <v>81</v>
      </c>
      <c r="L105" s="347">
        <v>12.291350531107739</v>
      </c>
      <c r="M105" s="351">
        <v>5</v>
      </c>
      <c r="N105" s="348">
        <v>0.75872534142640369</v>
      </c>
      <c r="O105" s="351">
        <v>0</v>
      </c>
      <c r="P105" s="348">
        <v>0</v>
      </c>
      <c r="Q105" s="349">
        <v>659</v>
      </c>
      <c r="R105"/>
      <c r="S105"/>
    </row>
    <row r="106" spans="1:19" x14ac:dyDescent="0.25">
      <c r="A106" s="350">
        <v>30</v>
      </c>
      <c r="B106" s="345" t="s">
        <v>500</v>
      </c>
      <c r="C106" s="329">
        <v>0</v>
      </c>
      <c r="D106" s="346">
        <v>0</v>
      </c>
      <c r="E106" s="329">
        <v>1</v>
      </c>
      <c r="F106" s="346">
        <v>0.29239766081871343</v>
      </c>
      <c r="G106" s="329">
        <v>52</v>
      </c>
      <c r="H106" s="346">
        <v>15.204678362573098</v>
      </c>
      <c r="I106" s="329">
        <v>250</v>
      </c>
      <c r="J106" s="346">
        <v>73.099415204678365</v>
      </c>
      <c r="K106" s="329">
        <v>38</v>
      </c>
      <c r="L106" s="346">
        <v>11.111111111111111</v>
      </c>
      <c r="M106" s="329">
        <v>1</v>
      </c>
      <c r="N106" s="346">
        <v>0.29239766081871343</v>
      </c>
      <c r="O106" s="329">
        <v>0</v>
      </c>
      <c r="P106" s="346">
        <v>0</v>
      </c>
      <c r="Q106" s="329">
        <v>342</v>
      </c>
      <c r="R106"/>
      <c r="S106"/>
    </row>
    <row r="107" spans="1:19" x14ac:dyDescent="0.25">
      <c r="A107" s="350">
        <v>34</v>
      </c>
      <c r="B107" s="345" t="s">
        <v>501</v>
      </c>
      <c r="C107" s="329">
        <v>0</v>
      </c>
      <c r="D107" s="346">
        <v>0</v>
      </c>
      <c r="E107" s="329">
        <v>0</v>
      </c>
      <c r="F107" s="346">
        <v>0</v>
      </c>
      <c r="G107" s="329">
        <v>4</v>
      </c>
      <c r="H107" s="346">
        <v>6.557377049180328</v>
      </c>
      <c r="I107" s="329">
        <v>48</v>
      </c>
      <c r="J107" s="346">
        <v>78.688524590163937</v>
      </c>
      <c r="K107" s="329">
        <v>9</v>
      </c>
      <c r="L107" s="346">
        <v>14.754098360655737</v>
      </c>
      <c r="M107" s="329">
        <v>0</v>
      </c>
      <c r="N107" s="346">
        <v>0</v>
      </c>
      <c r="O107" s="329">
        <v>0</v>
      </c>
      <c r="P107" s="346">
        <v>0</v>
      </c>
      <c r="Q107" s="329">
        <v>61</v>
      </c>
      <c r="R107"/>
      <c r="S107"/>
    </row>
    <row r="108" spans="1:19" x14ac:dyDescent="0.25">
      <c r="A108" s="350">
        <v>36</v>
      </c>
      <c r="B108" s="345" t="s">
        <v>502</v>
      </c>
      <c r="C108" s="329">
        <v>0</v>
      </c>
      <c r="D108" s="346">
        <v>0</v>
      </c>
      <c r="E108" s="329">
        <v>0</v>
      </c>
      <c r="F108" s="346">
        <v>0</v>
      </c>
      <c r="G108" s="329">
        <v>1</v>
      </c>
      <c r="H108" s="346">
        <v>4</v>
      </c>
      <c r="I108" s="329">
        <v>23</v>
      </c>
      <c r="J108" s="346">
        <v>92</v>
      </c>
      <c r="K108" s="329">
        <v>1</v>
      </c>
      <c r="L108" s="346">
        <v>4</v>
      </c>
      <c r="M108" s="329">
        <v>0</v>
      </c>
      <c r="N108" s="346">
        <v>0</v>
      </c>
      <c r="O108" s="329">
        <v>0</v>
      </c>
      <c r="P108" s="346">
        <v>0</v>
      </c>
      <c r="Q108" s="329">
        <v>25</v>
      </c>
      <c r="R108"/>
      <c r="S108"/>
    </row>
    <row r="109" spans="1:19" x14ac:dyDescent="0.25">
      <c r="A109" s="350">
        <v>91</v>
      </c>
      <c r="B109" s="345" t="s">
        <v>503</v>
      </c>
      <c r="C109" s="329">
        <v>0</v>
      </c>
      <c r="D109" s="346">
        <v>0</v>
      </c>
      <c r="E109" s="329">
        <v>0</v>
      </c>
      <c r="F109" s="346">
        <v>0</v>
      </c>
      <c r="G109" s="329">
        <v>0</v>
      </c>
      <c r="H109" s="346">
        <v>0</v>
      </c>
      <c r="I109" s="329">
        <v>1</v>
      </c>
      <c r="J109" s="346">
        <v>100</v>
      </c>
      <c r="K109" s="329">
        <v>0</v>
      </c>
      <c r="L109" s="346">
        <v>0</v>
      </c>
      <c r="M109" s="329">
        <v>0</v>
      </c>
      <c r="N109" s="346">
        <v>0</v>
      </c>
      <c r="O109" s="329">
        <v>0</v>
      </c>
      <c r="P109" s="346">
        <v>0</v>
      </c>
      <c r="Q109" s="329">
        <v>1</v>
      </c>
      <c r="R109"/>
      <c r="S109"/>
    </row>
    <row r="110" spans="1:19" x14ac:dyDescent="0.25">
      <c r="A110" s="350">
        <v>93</v>
      </c>
      <c r="B110" s="345" t="s">
        <v>504</v>
      </c>
      <c r="C110" s="329">
        <v>0</v>
      </c>
      <c r="D110" s="346">
        <v>0</v>
      </c>
      <c r="E110" s="329">
        <v>0</v>
      </c>
      <c r="F110" s="346">
        <v>0</v>
      </c>
      <c r="G110" s="329">
        <v>0</v>
      </c>
      <c r="H110" s="346">
        <v>0</v>
      </c>
      <c r="I110" s="329">
        <v>6</v>
      </c>
      <c r="J110" s="346">
        <v>100</v>
      </c>
      <c r="K110" s="329">
        <v>0</v>
      </c>
      <c r="L110" s="346">
        <v>0</v>
      </c>
      <c r="M110" s="329">
        <v>0</v>
      </c>
      <c r="N110" s="346">
        <v>0</v>
      </c>
      <c r="O110" s="329">
        <v>0</v>
      </c>
      <c r="P110" s="346">
        <v>0</v>
      </c>
      <c r="Q110" s="329">
        <v>6</v>
      </c>
      <c r="R110"/>
      <c r="S110"/>
    </row>
    <row r="111" spans="1:19" x14ac:dyDescent="0.25">
      <c r="A111" s="350">
        <v>101</v>
      </c>
      <c r="B111" s="345" t="s">
        <v>505</v>
      </c>
      <c r="C111" s="329">
        <v>0</v>
      </c>
      <c r="D111" s="346">
        <v>0</v>
      </c>
      <c r="E111" s="329">
        <v>0</v>
      </c>
      <c r="F111" s="346">
        <v>0</v>
      </c>
      <c r="G111" s="329">
        <v>1</v>
      </c>
      <c r="H111" s="346">
        <v>5</v>
      </c>
      <c r="I111" s="329">
        <v>16</v>
      </c>
      <c r="J111" s="346">
        <v>80</v>
      </c>
      <c r="K111" s="329">
        <v>3</v>
      </c>
      <c r="L111" s="346">
        <v>15</v>
      </c>
      <c r="M111" s="329">
        <v>0</v>
      </c>
      <c r="N111" s="346">
        <v>0</v>
      </c>
      <c r="O111" s="329">
        <v>0</v>
      </c>
      <c r="P111" s="346">
        <v>0</v>
      </c>
      <c r="Q111" s="329">
        <v>20</v>
      </c>
      <c r="R111"/>
      <c r="S111"/>
    </row>
    <row r="112" spans="1:19" x14ac:dyDescent="0.25">
      <c r="A112" s="350">
        <v>145</v>
      </c>
      <c r="B112" s="345" t="s">
        <v>506</v>
      </c>
      <c r="C112" s="329">
        <v>0</v>
      </c>
      <c r="D112" s="346">
        <v>0</v>
      </c>
      <c r="E112" s="329">
        <v>0</v>
      </c>
      <c r="F112" s="346">
        <v>0</v>
      </c>
      <c r="G112" s="329">
        <v>0</v>
      </c>
      <c r="H112" s="346">
        <v>0</v>
      </c>
      <c r="I112" s="329">
        <v>0</v>
      </c>
      <c r="J112" s="346">
        <v>0</v>
      </c>
      <c r="K112" s="329">
        <v>1</v>
      </c>
      <c r="L112" s="346">
        <v>100</v>
      </c>
      <c r="M112" s="329">
        <v>0</v>
      </c>
      <c r="N112" s="346">
        <v>0</v>
      </c>
      <c r="O112" s="329">
        <v>0</v>
      </c>
      <c r="P112" s="346">
        <v>0</v>
      </c>
      <c r="Q112" s="329">
        <v>1</v>
      </c>
      <c r="R112"/>
      <c r="S112"/>
    </row>
    <row r="113" spans="1:19" x14ac:dyDescent="0.25">
      <c r="A113" s="350">
        <v>209</v>
      </c>
      <c r="B113" s="345" t="s">
        <v>507</v>
      </c>
      <c r="C113" s="329">
        <v>0</v>
      </c>
      <c r="D113" s="346">
        <v>0</v>
      </c>
      <c r="E113" s="329">
        <v>0</v>
      </c>
      <c r="F113" s="346">
        <v>0</v>
      </c>
      <c r="G113" s="329">
        <v>2</v>
      </c>
      <c r="H113" s="346">
        <v>40</v>
      </c>
      <c r="I113" s="329">
        <v>3</v>
      </c>
      <c r="J113" s="346">
        <v>60</v>
      </c>
      <c r="K113" s="329">
        <v>0</v>
      </c>
      <c r="L113" s="346">
        <v>0</v>
      </c>
      <c r="M113" s="329">
        <v>0</v>
      </c>
      <c r="N113" s="346">
        <v>0</v>
      </c>
      <c r="O113" s="329">
        <v>0</v>
      </c>
      <c r="P113" s="346">
        <v>0</v>
      </c>
      <c r="Q113" s="329">
        <v>5</v>
      </c>
      <c r="R113"/>
      <c r="S113"/>
    </row>
    <row r="114" spans="1:19" x14ac:dyDescent="0.25">
      <c r="A114" s="350">
        <v>282</v>
      </c>
      <c r="B114" s="345" t="s">
        <v>508</v>
      </c>
      <c r="C114" s="329">
        <v>0</v>
      </c>
      <c r="D114" s="346">
        <v>0</v>
      </c>
      <c r="E114" s="329">
        <v>1</v>
      </c>
      <c r="F114" s="346">
        <v>2.6315789473684208</v>
      </c>
      <c r="G114" s="329">
        <v>4</v>
      </c>
      <c r="H114" s="346">
        <v>10.526315789473683</v>
      </c>
      <c r="I114" s="329">
        <v>31</v>
      </c>
      <c r="J114" s="346">
        <v>81.578947368421055</v>
      </c>
      <c r="K114" s="329">
        <v>2</v>
      </c>
      <c r="L114" s="346">
        <v>5.2631578947368416</v>
      </c>
      <c r="M114" s="329">
        <v>0</v>
      </c>
      <c r="N114" s="346">
        <v>0</v>
      </c>
      <c r="O114" s="329">
        <v>0</v>
      </c>
      <c r="P114" s="346">
        <v>0</v>
      </c>
      <c r="Q114" s="329">
        <v>38</v>
      </c>
      <c r="R114"/>
      <c r="S114"/>
    </row>
    <row r="115" spans="1:19" x14ac:dyDescent="0.25">
      <c r="A115" s="350">
        <v>353</v>
      </c>
      <c r="B115" s="345" t="s">
        <v>509</v>
      </c>
      <c r="C115" s="329">
        <v>0</v>
      </c>
      <c r="D115" s="346">
        <v>0</v>
      </c>
      <c r="E115" s="329">
        <v>0</v>
      </c>
      <c r="F115" s="346">
        <v>0</v>
      </c>
      <c r="G115" s="329">
        <v>0</v>
      </c>
      <c r="H115" s="346">
        <v>0</v>
      </c>
      <c r="I115" s="329">
        <v>3</v>
      </c>
      <c r="J115" s="346">
        <v>75</v>
      </c>
      <c r="K115" s="329">
        <v>1</v>
      </c>
      <c r="L115" s="346">
        <v>25</v>
      </c>
      <c r="M115" s="329">
        <v>0</v>
      </c>
      <c r="N115" s="346">
        <v>0</v>
      </c>
      <c r="O115" s="329">
        <v>0</v>
      </c>
      <c r="P115" s="346">
        <v>0</v>
      </c>
      <c r="Q115" s="329">
        <v>4</v>
      </c>
      <c r="R115"/>
      <c r="S115"/>
    </row>
    <row r="116" spans="1:19" x14ac:dyDescent="0.25">
      <c r="A116" s="350">
        <v>364</v>
      </c>
      <c r="B116" s="345" t="s">
        <v>510</v>
      </c>
      <c r="C116" s="329">
        <v>0</v>
      </c>
      <c r="D116" s="346">
        <v>0</v>
      </c>
      <c r="E116" s="329">
        <v>0</v>
      </c>
      <c r="F116" s="346">
        <v>0</v>
      </c>
      <c r="G116" s="329">
        <v>1</v>
      </c>
      <c r="H116" s="346">
        <v>3.8461538461538463</v>
      </c>
      <c r="I116" s="329">
        <v>18</v>
      </c>
      <c r="J116" s="346">
        <v>69.230769230769226</v>
      </c>
      <c r="K116" s="329">
        <v>6</v>
      </c>
      <c r="L116" s="346">
        <v>23.076923076923077</v>
      </c>
      <c r="M116" s="329">
        <v>1</v>
      </c>
      <c r="N116" s="346">
        <v>3.8461538461538463</v>
      </c>
      <c r="O116" s="329">
        <v>0</v>
      </c>
      <c r="P116" s="346">
        <v>0</v>
      </c>
      <c r="Q116" s="329">
        <v>26</v>
      </c>
      <c r="R116"/>
      <c r="S116"/>
    </row>
    <row r="117" spans="1:19" x14ac:dyDescent="0.25">
      <c r="A117" s="350">
        <v>368</v>
      </c>
      <c r="B117" s="345" t="s">
        <v>511</v>
      </c>
      <c r="C117" s="329">
        <v>0</v>
      </c>
      <c r="D117" s="346">
        <v>0</v>
      </c>
      <c r="E117" s="329">
        <v>0</v>
      </c>
      <c r="F117" s="346">
        <v>0</v>
      </c>
      <c r="G117" s="329">
        <v>3</v>
      </c>
      <c r="H117" s="346">
        <v>10</v>
      </c>
      <c r="I117" s="329">
        <v>21</v>
      </c>
      <c r="J117" s="346">
        <v>70</v>
      </c>
      <c r="K117" s="329">
        <v>6</v>
      </c>
      <c r="L117" s="346">
        <v>20</v>
      </c>
      <c r="M117" s="329">
        <v>0</v>
      </c>
      <c r="N117" s="346">
        <v>0</v>
      </c>
      <c r="O117" s="329">
        <v>0</v>
      </c>
      <c r="P117" s="346">
        <v>0</v>
      </c>
      <c r="Q117" s="329">
        <v>30</v>
      </c>
      <c r="R117"/>
      <c r="S117"/>
    </row>
    <row r="118" spans="1:19" x14ac:dyDescent="0.25">
      <c r="A118" s="350">
        <v>390</v>
      </c>
      <c r="B118" s="345" t="s">
        <v>512</v>
      </c>
      <c r="C118" s="329">
        <v>0</v>
      </c>
      <c r="D118" s="346">
        <v>0</v>
      </c>
      <c r="E118" s="329">
        <v>0</v>
      </c>
      <c r="F118" s="346">
        <v>0</v>
      </c>
      <c r="G118" s="329">
        <v>0</v>
      </c>
      <c r="H118" s="346">
        <v>0</v>
      </c>
      <c r="I118" s="329">
        <v>15</v>
      </c>
      <c r="J118" s="346">
        <v>93.75</v>
      </c>
      <c r="K118" s="329">
        <v>1</v>
      </c>
      <c r="L118" s="346">
        <v>6.25</v>
      </c>
      <c r="M118" s="329">
        <v>0</v>
      </c>
      <c r="N118" s="346">
        <v>0</v>
      </c>
      <c r="O118" s="329">
        <v>0</v>
      </c>
      <c r="P118" s="346">
        <v>0</v>
      </c>
      <c r="Q118" s="329">
        <v>16</v>
      </c>
      <c r="R118"/>
      <c r="S118"/>
    </row>
    <row r="119" spans="1:19" x14ac:dyDescent="0.25">
      <c r="A119" s="350">
        <v>467</v>
      </c>
      <c r="B119" s="345" t="s">
        <v>513</v>
      </c>
      <c r="C119" s="329">
        <v>0</v>
      </c>
      <c r="D119" s="346">
        <v>0</v>
      </c>
      <c r="E119" s="329">
        <v>0</v>
      </c>
      <c r="F119" s="346">
        <v>0</v>
      </c>
      <c r="G119" s="329">
        <v>0</v>
      </c>
      <c r="H119" s="346">
        <v>0</v>
      </c>
      <c r="I119" s="329">
        <v>3</v>
      </c>
      <c r="J119" s="346">
        <v>50</v>
      </c>
      <c r="K119" s="329">
        <v>2</v>
      </c>
      <c r="L119" s="346">
        <v>33.333333333333329</v>
      </c>
      <c r="M119" s="329">
        <v>1</v>
      </c>
      <c r="N119" s="346">
        <v>16.666666666666664</v>
      </c>
      <c r="O119" s="329">
        <v>0</v>
      </c>
      <c r="P119" s="346">
        <v>0</v>
      </c>
      <c r="Q119" s="329">
        <v>6</v>
      </c>
      <c r="R119"/>
      <c r="S119"/>
    </row>
    <row r="120" spans="1:19" x14ac:dyDescent="0.25">
      <c r="A120" s="350">
        <v>576</v>
      </c>
      <c r="B120" s="345" t="s">
        <v>514</v>
      </c>
      <c r="C120" s="329">
        <v>0</v>
      </c>
      <c r="D120" s="346">
        <v>0</v>
      </c>
      <c r="E120" s="329">
        <v>1</v>
      </c>
      <c r="F120" s="346">
        <v>33.333333333333329</v>
      </c>
      <c r="G120" s="329">
        <v>0</v>
      </c>
      <c r="H120" s="346">
        <v>0</v>
      </c>
      <c r="I120" s="329">
        <v>2</v>
      </c>
      <c r="J120" s="346">
        <v>66.666666666666657</v>
      </c>
      <c r="K120" s="329">
        <v>0</v>
      </c>
      <c r="L120" s="346">
        <v>0</v>
      </c>
      <c r="M120" s="329">
        <v>0</v>
      </c>
      <c r="N120" s="346">
        <v>0</v>
      </c>
      <c r="O120" s="329">
        <v>0</v>
      </c>
      <c r="P120" s="346">
        <v>0</v>
      </c>
      <c r="Q120" s="329">
        <v>3</v>
      </c>
      <c r="R120"/>
      <c r="S120"/>
    </row>
    <row r="121" spans="1:19" x14ac:dyDescent="0.25">
      <c r="A121" s="350">
        <v>642</v>
      </c>
      <c r="B121" s="345" t="s">
        <v>515</v>
      </c>
      <c r="C121" s="329">
        <v>0</v>
      </c>
      <c r="D121" s="346">
        <v>0</v>
      </c>
      <c r="E121" s="329">
        <v>0</v>
      </c>
      <c r="F121" s="346">
        <v>0</v>
      </c>
      <c r="G121" s="329">
        <v>0</v>
      </c>
      <c r="H121" s="346">
        <v>0</v>
      </c>
      <c r="I121" s="329">
        <v>9</v>
      </c>
      <c r="J121" s="346">
        <v>75</v>
      </c>
      <c r="K121" s="329">
        <v>2</v>
      </c>
      <c r="L121" s="346">
        <v>16.666666666666664</v>
      </c>
      <c r="M121" s="329">
        <v>1</v>
      </c>
      <c r="N121" s="346">
        <v>8.3333333333333321</v>
      </c>
      <c r="O121" s="329">
        <v>0</v>
      </c>
      <c r="P121" s="346">
        <v>0</v>
      </c>
      <c r="Q121" s="329">
        <v>12</v>
      </c>
      <c r="R121"/>
      <c r="S121"/>
    </row>
    <row r="122" spans="1:19" x14ac:dyDescent="0.25">
      <c r="A122" s="350">
        <v>679</v>
      </c>
      <c r="B122" s="345" t="s">
        <v>516</v>
      </c>
      <c r="C122" s="329">
        <v>0</v>
      </c>
      <c r="D122" s="346">
        <v>0</v>
      </c>
      <c r="E122" s="329">
        <v>0</v>
      </c>
      <c r="F122" s="346">
        <v>0</v>
      </c>
      <c r="G122" s="329">
        <v>0</v>
      </c>
      <c r="H122" s="346">
        <v>0</v>
      </c>
      <c r="I122" s="329">
        <v>5</v>
      </c>
      <c r="J122" s="346">
        <v>62.5</v>
      </c>
      <c r="K122" s="329">
        <v>3</v>
      </c>
      <c r="L122" s="346">
        <v>37.5</v>
      </c>
      <c r="M122" s="329">
        <v>0</v>
      </c>
      <c r="N122" s="346">
        <v>0</v>
      </c>
      <c r="O122" s="329">
        <v>0</v>
      </c>
      <c r="P122" s="346">
        <v>0</v>
      </c>
      <c r="Q122" s="329">
        <v>8</v>
      </c>
      <c r="R122"/>
      <c r="S122"/>
    </row>
    <row r="123" spans="1:19" x14ac:dyDescent="0.25">
      <c r="A123" s="350">
        <v>789</v>
      </c>
      <c r="B123" s="345" t="s">
        <v>517</v>
      </c>
      <c r="C123" s="329">
        <v>0</v>
      </c>
      <c r="D123" s="346">
        <v>0</v>
      </c>
      <c r="E123" s="329">
        <v>0</v>
      </c>
      <c r="F123" s="346">
        <v>0</v>
      </c>
      <c r="G123" s="329">
        <v>0</v>
      </c>
      <c r="H123" s="346">
        <v>0</v>
      </c>
      <c r="I123" s="329">
        <v>10</v>
      </c>
      <c r="J123" s="346">
        <v>90.909090909090907</v>
      </c>
      <c r="K123" s="329">
        <v>1</v>
      </c>
      <c r="L123" s="346">
        <v>9.0909090909090917</v>
      </c>
      <c r="M123" s="329">
        <v>0</v>
      </c>
      <c r="N123" s="346">
        <v>0</v>
      </c>
      <c r="O123" s="329">
        <v>0</v>
      </c>
      <c r="P123" s="346">
        <v>0</v>
      </c>
      <c r="Q123" s="329">
        <v>11</v>
      </c>
      <c r="R123"/>
      <c r="S123"/>
    </row>
    <row r="124" spans="1:19" x14ac:dyDescent="0.25">
      <c r="A124" s="350">
        <v>792</v>
      </c>
      <c r="B124" s="345" t="s">
        <v>518</v>
      </c>
      <c r="C124" s="329">
        <v>0</v>
      </c>
      <c r="D124" s="346">
        <v>0</v>
      </c>
      <c r="E124" s="329">
        <v>0</v>
      </c>
      <c r="F124" s="346">
        <v>0</v>
      </c>
      <c r="G124" s="329">
        <v>0</v>
      </c>
      <c r="H124" s="346">
        <v>0</v>
      </c>
      <c r="I124" s="329">
        <v>0</v>
      </c>
      <c r="J124" s="346">
        <v>0</v>
      </c>
      <c r="K124" s="329">
        <v>0</v>
      </c>
      <c r="L124" s="346">
        <v>0</v>
      </c>
      <c r="M124" s="329">
        <v>0</v>
      </c>
      <c r="N124" s="346">
        <v>0</v>
      </c>
      <c r="O124" s="329">
        <v>0</v>
      </c>
      <c r="P124" s="346">
        <v>0</v>
      </c>
      <c r="Q124" s="329">
        <v>0</v>
      </c>
      <c r="R124"/>
      <c r="S124"/>
    </row>
    <row r="125" spans="1:19" x14ac:dyDescent="0.25">
      <c r="A125" s="350">
        <v>809</v>
      </c>
      <c r="B125" s="345" t="s">
        <v>519</v>
      </c>
      <c r="C125" s="329">
        <v>0</v>
      </c>
      <c r="D125" s="346">
        <v>0</v>
      </c>
      <c r="E125" s="329">
        <v>0</v>
      </c>
      <c r="F125" s="346">
        <v>0</v>
      </c>
      <c r="G125" s="329">
        <v>2</v>
      </c>
      <c r="H125" s="346">
        <v>14.285714285714285</v>
      </c>
      <c r="I125" s="329">
        <v>9</v>
      </c>
      <c r="J125" s="346">
        <v>64.285714285714292</v>
      </c>
      <c r="K125" s="329">
        <v>3</v>
      </c>
      <c r="L125" s="346">
        <v>21.428571428571427</v>
      </c>
      <c r="M125" s="329">
        <v>0</v>
      </c>
      <c r="N125" s="346">
        <v>0</v>
      </c>
      <c r="O125" s="329">
        <v>0</v>
      </c>
      <c r="P125" s="346">
        <v>0</v>
      </c>
      <c r="Q125" s="329">
        <v>14</v>
      </c>
      <c r="R125"/>
      <c r="S125"/>
    </row>
    <row r="126" spans="1:19" x14ac:dyDescent="0.25">
      <c r="A126" s="350">
        <v>847</v>
      </c>
      <c r="B126" s="345" t="s">
        <v>520</v>
      </c>
      <c r="C126" s="329">
        <v>0</v>
      </c>
      <c r="D126" s="346">
        <v>0</v>
      </c>
      <c r="E126" s="329">
        <v>0</v>
      </c>
      <c r="F126" s="346">
        <v>0</v>
      </c>
      <c r="G126" s="329">
        <v>0</v>
      </c>
      <c r="H126" s="346">
        <v>0</v>
      </c>
      <c r="I126" s="329">
        <v>7</v>
      </c>
      <c r="J126" s="346">
        <v>100</v>
      </c>
      <c r="K126" s="329">
        <v>0</v>
      </c>
      <c r="L126" s="346">
        <v>0</v>
      </c>
      <c r="M126" s="329">
        <v>0</v>
      </c>
      <c r="N126" s="346">
        <v>0</v>
      </c>
      <c r="O126" s="329">
        <v>0</v>
      </c>
      <c r="P126" s="346">
        <v>0</v>
      </c>
      <c r="Q126" s="329">
        <v>7</v>
      </c>
      <c r="R126"/>
      <c r="S126"/>
    </row>
    <row r="127" spans="1:19" x14ac:dyDescent="0.25">
      <c r="A127" s="350">
        <v>856</v>
      </c>
      <c r="B127" s="345" t="s">
        <v>521</v>
      </c>
      <c r="C127" s="329">
        <v>0</v>
      </c>
      <c r="D127" s="346">
        <v>0</v>
      </c>
      <c r="E127" s="329">
        <v>0</v>
      </c>
      <c r="F127" s="346">
        <v>0</v>
      </c>
      <c r="G127" s="329">
        <v>0</v>
      </c>
      <c r="H127" s="346">
        <v>0</v>
      </c>
      <c r="I127" s="329">
        <v>1</v>
      </c>
      <c r="J127" s="346">
        <v>50</v>
      </c>
      <c r="K127" s="329">
        <v>1</v>
      </c>
      <c r="L127" s="346">
        <v>50</v>
      </c>
      <c r="M127" s="329">
        <v>0</v>
      </c>
      <c r="N127" s="346">
        <v>0</v>
      </c>
      <c r="O127" s="329">
        <v>0</v>
      </c>
      <c r="P127" s="346">
        <v>0</v>
      </c>
      <c r="Q127" s="329">
        <v>2</v>
      </c>
      <c r="R127"/>
      <c r="S127"/>
    </row>
    <row r="128" spans="1:19" x14ac:dyDescent="0.25">
      <c r="A128" s="350">
        <v>861</v>
      </c>
      <c r="B128" s="345" t="s">
        <v>522</v>
      </c>
      <c r="C128" s="329">
        <v>0</v>
      </c>
      <c r="D128" s="346">
        <v>0</v>
      </c>
      <c r="E128" s="329">
        <v>0</v>
      </c>
      <c r="F128" s="346">
        <v>0</v>
      </c>
      <c r="G128" s="329">
        <v>0</v>
      </c>
      <c r="H128" s="346">
        <v>0</v>
      </c>
      <c r="I128" s="329">
        <v>19</v>
      </c>
      <c r="J128" s="346">
        <v>90.476190476190482</v>
      </c>
      <c r="K128" s="329">
        <v>1</v>
      </c>
      <c r="L128" s="346">
        <v>4.7619047619047619</v>
      </c>
      <c r="M128" s="329">
        <v>1</v>
      </c>
      <c r="N128" s="346">
        <v>4.7619047619047619</v>
      </c>
      <c r="O128" s="329">
        <v>0</v>
      </c>
      <c r="P128" s="346">
        <v>0</v>
      </c>
      <c r="Q128" s="329">
        <v>21</v>
      </c>
      <c r="R128"/>
      <c r="S128"/>
    </row>
    <row r="129" spans="1:19" x14ac:dyDescent="0.25">
      <c r="A129" s="341">
        <v>9</v>
      </c>
      <c r="B129" s="342" t="s">
        <v>523</v>
      </c>
      <c r="C129" s="351">
        <v>0</v>
      </c>
      <c r="D129" s="347">
        <v>0</v>
      </c>
      <c r="E129" s="351">
        <v>260</v>
      </c>
      <c r="F129" s="347">
        <v>0.42539963022955213</v>
      </c>
      <c r="G129" s="351">
        <v>8434</v>
      </c>
      <c r="H129" s="347">
        <v>13.799309543677088</v>
      </c>
      <c r="I129" s="351">
        <v>43519</v>
      </c>
      <c r="J129" s="347">
        <v>71.203717338307243</v>
      </c>
      <c r="K129" s="351">
        <v>7117</v>
      </c>
      <c r="L129" s="347">
        <v>11.644496801322012</v>
      </c>
      <c r="M129" s="351">
        <v>1706</v>
      </c>
      <c r="N129" s="348">
        <v>2.7912760352754464</v>
      </c>
      <c r="O129" s="351">
        <v>83</v>
      </c>
      <c r="P129" s="348">
        <v>0.13580065118866474</v>
      </c>
      <c r="Q129" s="349">
        <v>61119</v>
      </c>
      <c r="R129"/>
      <c r="S129"/>
    </row>
    <row r="130" spans="1:19" x14ac:dyDescent="0.25">
      <c r="A130" s="345">
        <v>1</v>
      </c>
      <c r="B130" s="345" t="s">
        <v>524</v>
      </c>
      <c r="C130" s="329">
        <v>0</v>
      </c>
      <c r="D130" s="346">
        <v>0</v>
      </c>
      <c r="E130" s="329">
        <v>180</v>
      </c>
      <c r="F130" s="346">
        <v>0.44215180545320559</v>
      </c>
      <c r="G130" s="329">
        <v>5521</v>
      </c>
      <c r="H130" s="346">
        <v>13.561778432817489</v>
      </c>
      <c r="I130" s="329">
        <v>29223</v>
      </c>
      <c r="J130" s="346">
        <v>71.783345615327931</v>
      </c>
      <c r="K130" s="329">
        <v>4690</v>
      </c>
      <c r="L130" s="346">
        <v>11.52051093097519</v>
      </c>
      <c r="M130" s="329">
        <v>1045</v>
      </c>
      <c r="N130" s="346">
        <v>2.5669368705477766</v>
      </c>
      <c r="O130" s="329">
        <v>51</v>
      </c>
      <c r="P130" s="346">
        <v>0.12527634487840825</v>
      </c>
      <c r="Q130" s="329">
        <v>40710</v>
      </c>
      <c r="R130"/>
      <c r="S130"/>
    </row>
    <row r="131" spans="1:19" x14ac:dyDescent="0.25">
      <c r="A131" s="345">
        <v>79</v>
      </c>
      <c r="B131" s="345" t="s">
        <v>525</v>
      </c>
      <c r="C131" s="329">
        <v>0</v>
      </c>
      <c r="D131" s="346">
        <v>0</v>
      </c>
      <c r="E131" s="329">
        <v>2</v>
      </c>
      <c r="F131" s="346">
        <v>0.70921985815602839</v>
      </c>
      <c r="G131" s="329">
        <v>33</v>
      </c>
      <c r="H131" s="346">
        <v>11.702127659574469</v>
      </c>
      <c r="I131" s="329">
        <v>204</v>
      </c>
      <c r="J131" s="346">
        <v>72.340425531914903</v>
      </c>
      <c r="K131" s="329">
        <v>43</v>
      </c>
      <c r="L131" s="346">
        <v>15.24822695035461</v>
      </c>
      <c r="M131" s="329">
        <v>0</v>
      </c>
      <c r="N131" s="346">
        <v>0</v>
      </c>
      <c r="O131" s="329">
        <v>0</v>
      </c>
      <c r="P131" s="346">
        <v>0</v>
      </c>
      <c r="Q131" s="329">
        <v>282</v>
      </c>
    </row>
    <row r="132" spans="1:19" x14ac:dyDescent="0.25">
      <c r="A132" s="345">
        <v>88</v>
      </c>
      <c r="B132" s="345" t="s">
        <v>526</v>
      </c>
      <c r="C132" s="329">
        <v>0</v>
      </c>
      <c r="D132" s="346">
        <v>0</v>
      </c>
      <c r="E132" s="329">
        <v>31</v>
      </c>
      <c r="F132" s="346">
        <v>0.43362708071058886</v>
      </c>
      <c r="G132" s="329">
        <v>1131</v>
      </c>
      <c r="H132" s="346">
        <v>15.820394460763742</v>
      </c>
      <c r="I132" s="329">
        <v>4966</v>
      </c>
      <c r="J132" s="346">
        <v>69.46426073576724</v>
      </c>
      <c r="K132" s="329">
        <v>850</v>
      </c>
      <c r="L132" s="346">
        <v>11.889774793677438</v>
      </c>
      <c r="M132" s="329">
        <v>164</v>
      </c>
      <c r="N132" s="346">
        <v>2.2940271366624705</v>
      </c>
      <c r="O132" s="329">
        <v>7</v>
      </c>
      <c r="P132" s="346">
        <v>9.7915792418520067E-2</v>
      </c>
      <c r="Q132" s="329">
        <v>7149</v>
      </c>
    </row>
    <row r="133" spans="1:19" x14ac:dyDescent="0.25">
      <c r="A133" s="345">
        <v>129</v>
      </c>
      <c r="B133" s="345" t="s">
        <v>527</v>
      </c>
      <c r="C133" s="329">
        <v>0</v>
      </c>
      <c r="D133" s="346">
        <v>0</v>
      </c>
      <c r="E133" s="329">
        <v>8</v>
      </c>
      <c r="F133" s="346">
        <v>0.69565217391304346</v>
      </c>
      <c r="G133" s="329">
        <v>187</v>
      </c>
      <c r="H133" s="346">
        <v>16.260869565217391</v>
      </c>
      <c r="I133" s="329">
        <v>817</v>
      </c>
      <c r="J133" s="346">
        <v>71.043478260869563</v>
      </c>
      <c r="K133" s="329">
        <v>121</v>
      </c>
      <c r="L133" s="346">
        <v>10.521739130434783</v>
      </c>
      <c r="M133" s="329">
        <v>16</v>
      </c>
      <c r="N133" s="346">
        <v>1.3913043478260869</v>
      </c>
      <c r="O133" s="329">
        <v>1</v>
      </c>
      <c r="P133" s="346">
        <v>8.6956521739130432E-2</v>
      </c>
      <c r="Q133" s="329">
        <v>1150</v>
      </c>
    </row>
    <row r="134" spans="1:19" x14ac:dyDescent="0.25">
      <c r="A134" s="345">
        <v>212</v>
      </c>
      <c r="B134" s="345" t="s">
        <v>528</v>
      </c>
      <c r="C134" s="329">
        <v>0</v>
      </c>
      <c r="D134" s="346">
        <v>0</v>
      </c>
      <c r="E134" s="329">
        <v>0</v>
      </c>
      <c r="F134" s="346">
        <v>0</v>
      </c>
      <c r="G134" s="329">
        <v>68</v>
      </c>
      <c r="H134" s="346">
        <v>14.40677966101695</v>
      </c>
      <c r="I134" s="329">
        <v>345</v>
      </c>
      <c r="J134" s="346">
        <v>73.093220338983059</v>
      </c>
      <c r="K134" s="329">
        <v>49</v>
      </c>
      <c r="L134" s="346">
        <v>10.381355932203389</v>
      </c>
      <c r="M134" s="329">
        <v>10</v>
      </c>
      <c r="N134" s="346">
        <v>2.1186440677966099</v>
      </c>
      <c r="O134" s="329">
        <v>0</v>
      </c>
      <c r="P134" s="346">
        <v>0</v>
      </c>
      <c r="Q134" s="329">
        <v>472</v>
      </c>
    </row>
    <row r="135" spans="1:19" x14ac:dyDescent="0.25">
      <c r="A135" s="345">
        <v>266</v>
      </c>
      <c r="B135" s="345" t="s">
        <v>529</v>
      </c>
      <c r="C135" s="329">
        <v>0</v>
      </c>
      <c r="D135" s="346">
        <v>0</v>
      </c>
      <c r="E135" s="329">
        <v>7</v>
      </c>
      <c r="F135" s="346">
        <v>0.33444816053511706</v>
      </c>
      <c r="G135" s="329">
        <v>251</v>
      </c>
      <c r="H135" s="346">
        <v>11.99235547061634</v>
      </c>
      <c r="I135" s="329">
        <v>1411</v>
      </c>
      <c r="J135" s="346">
        <v>67.415193502150032</v>
      </c>
      <c r="K135" s="329">
        <v>274</v>
      </c>
      <c r="L135" s="346">
        <v>13.091256569517441</v>
      </c>
      <c r="M135" s="329">
        <v>138</v>
      </c>
      <c r="N135" s="346">
        <v>6.593406593406594</v>
      </c>
      <c r="O135" s="329">
        <v>12</v>
      </c>
      <c r="P135" s="346">
        <v>0.5733397037744864</v>
      </c>
      <c r="Q135" s="329">
        <v>2093</v>
      </c>
    </row>
    <row r="136" spans="1:19" x14ac:dyDescent="0.25">
      <c r="A136" s="345">
        <v>308</v>
      </c>
      <c r="B136" s="345" t="s">
        <v>530</v>
      </c>
      <c r="C136" s="329">
        <v>0</v>
      </c>
      <c r="D136" s="346">
        <v>0</v>
      </c>
      <c r="E136" s="329">
        <v>2</v>
      </c>
      <c r="F136" s="346">
        <v>0.38910505836575876</v>
      </c>
      <c r="G136" s="329">
        <v>72</v>
      </c>
      <c r="H136" s="346">
        <v>14.007782101167315</v>
      </c>
      <c r="I136" s="329">
        <v>381</v>
      </c>
      <c r="J136" s="346">
        <v>74.124513618677042</v>
      </c>
      <c r="K136" s="329">
        <v>50</v>
      </c>
      <c r="L136" s="346">
        <v>9.7276264591439698</v>
      </c>
      <c r="M136" s="329">
        <v>9</v>
      </c>
      <c r="N136" s="346">
        <v>1.7509727626459144</v>
      </c>
      <c r="O136" s="329">
        <v>0</v>
      </c>
      <c r="P136" s="346">
        <v>0</v>
      </c>
      <c r="Q136" s="329">
        <v>514</v>
      </c>
    </row>
    <row r="137" spans="1:19" x14ac:dyDescent="0.25">
      <c r="A137" s="345">
        <v>360</v>
      </c>
      <c r="B137" s="345" t="s">
        <v>531</v>
      </c>
      <c r="C137" s="329">
        <v>0</v>
      </c>
      <c r="D137" s="346">
        <v>0</v>
      </c>
      <c r="E137" s="329">
        <v>24</v>
      </c>
      <c r="F137" s="346">
        <v>0.37174721189591076</v>
      </c>
      <c r="G137" s="329">
        <v>921</v>
      </c>
      <c r="H137" s="346">
        <v>14.265799256505577</v>
      </c>
      <c r="I137" s="329">
        <v>4585</v>
      </c>
      <c r="J137" s="346">
        <v>71.01920693928129</v>
      </c>
      <c r="K137" s="329">
        <v>746</v>
      </c>
      <c r="L137" s="346">
        <v>11.555142503097894</v>
      </c>
      <c r="M137" s="329">
        <v>174</v>
      </c>
      <c r="N137" s="346">
        <v>2.6951672862453533</v>
      </c>
      <c r="O137" s="329">
        <v>6</v>
      </c>
      <c r="P137" s="346">
        <v>9.2936802973977689E-2</v>
      </c>
      <c r="Q137" s="329">
        <v>6456</v>
      </c>
    </row>
    <row r="138" spans="1:19" x14ac:dyDescent="0.25">
      <c r="A138" s="345">
        <v>380</v>
      </c>
      <c r="B138" s="345" t="s">
        <v>532</v>
      </c>
      <c r="C138" s="329">
        <v>0</v>
      </c>
      <c r="D138" s="346">
        <v>0</v>
      </c>
      <c r="E138" s="329">
        <v>1</v>
      </c>
      <c r="F138" s="346">
        <v>0.12690355329949238</v>
      </c>
      <c r="G138" s="329">
        <v>112</v>
      </c>
      <c r="H138" s="346">
        <v>14.213197969543149</v>
      </c>
      <c r="I138" s="329">
        <v>528</v>
      </c>
      <c r="J138" s="346">
        <v>67.005076142131983</v>
      </c>
      <c r="K138" s="329">
        <v>107</v>
      </c>
      <c r="L138" s="346">
        <v>13.578680203045684</v>
      </c>
      <c r="M138" s="329">
        <v>39</v>
      </c>
      <c r="N138" s="346">
        <v>4.9492385786802036</v>
      </c>
      <c r="O138" s="329">
        <v>1</v>
      </c>
      <c r="P138" s="346">
        <v>0.12690355329949238</v>
      </c>
      <c r="Q138" s="329">
        <v>788</v>
      </c>
    </row>
    <row r="139" spans="1:19" x14ac:dyDescent="0.25">
      <c r="A139" s="345">
        <v>631</v>
      </c>
      <c r="B139" s="345" t="s">
        <v>533</v>
      </c>
      <c r="C139" s="329">
        <v>0</v>
      </c>
      <c r="D139" s="346">
        <v>0</v>
      </c>
      <c r="E139" s="329">
        <v>5</v>
      </c>
      <c r="F139" s="346">
        <v>0.33222591362126247</v>
      </c>
      <c r="G139" s="329">
        <v>138</v>
      </c>
      <c r="H139" s="346">
        <v>9.1694352159468444</v>
      </c>
      <c r="I139" s="329">
        <v>1059</v>
      </c>
      <c r="J139" s="346">
        <v>70.365448504983391</v>
      </c>
      <c r="K139" s="329">
        <v>187</v>
      </c>
      <c r="L139" s="346">
        <v>12.425249169435217</v>
      </c>
      <c r="M139" s="329">
        <v>111</v>
      </c>
      <c r="N139" s="346">
        <v>7.3754152823920265</v>
      </c>
      <c r="O139" s="329">
        <v>5</v>
      </c>
      <c r="P139" s="346">
        <v>0.33222591362126247</v>
      </c>
      <c r="Q139" s="329">
        <v>1505</v>
      </c>
    </row>
    <row r="140" spans="1:19" x14ac:dyDescent="0.25">
      <c r="B140" s="1"/>
    </row>
    <row r="141" spans="1:19" x14ac:dyDescent="0.25">
      <c r="B141" s="324" t="s">
        <v>198</v>
      </c>
      <c r="C141" s="354" t="s">
        <v>546</v>
      </c>
      <c r="D141" s="352"/>
      <c r="E141" s="352"/>
      <c r="F141" s="352"/>
      <c r="G141" s="325" t="s">
        <v>572</v>
      </c>
      <c r="H141" s="352"/>
      <c r="I141" s="352"/>
      <c r="J141" s="352"/>
      <c r="K141" s="352"/>
      <c r="L141" s="352"/>
      <c r="M141" s="353"/>
    </row>
    <row r="142" spans="1:19" x14ac:dyDescent="0.25">
      <c r="B142" s="326" t="s">
        <v>534</v>
      </c>
      <c r="C142" s="354" t="s">
        <v>535</v>
      </c>
      <c r="D142" s="355"/>
      <c r="E142" s="355"/>
      <c r="F142" s="355"/>
      <c r="G142" s="355"/>
      <c r="H142" s="355"/>
      <c r="I142" s="355"/>
      <c r="J142" s="355"/>
      <c r="K142" s="355"/>
      <c r="L142" s="355"/>
      <c r="M142" s="355"/>
    </row>
    <row r="143" spans="1:19" x14ac:dyDescent="0.25">
      <c r="B143" s="323" t="s">
        <v>536</v>
      </c>
      <c r="C143" s="355" t="s">
        <v>358</v>
      </c>
      <c r="D143" s="355"/>
      <c r="E143" s="355"/>
      <c r="F143" s="355"/>
      <c r="G143" s="355"/>
      <c r="H143" s="355"/>
      <c r="I143" s="355"/>
      <c r="J143" s="355"/>
      <c r="K143" s="355"/>
      <c r="L143" s="355"/>
      <c r="M143" s="355"/>
    </row>
    <row r="144" spans="1:19" x14ac:dyDescent="0.25">
      <c r="B144" s="327"/>
    </row>
  </sheetData>
  <mergeCells count="5">
    <mergeCell ref="Q2:Q4"/>
    <mergeCell ref="C1:P1"/>
    <mergeCell ref="A2:A5"/>
    <mergeCell ref="B2:B4"/>
    <mergeCell ref="C2:P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3FD59-FCEB-46CC-BF38-24A8F3538513}">
  <sheetPr>
    <tabColor rgb="FF33CC33"/>
  </sheetPr>
  <dimension ref="A1:T144"/>
  <sheetViews>
    <sheetView workbookViewId="0">
      <selection activeCell="Q1" sqref="Q1"/>
    </sheetView>
  </sheetViews>
  <sheetFormatPr baseColWidth="10" defaultColWidth="8.7109375" defaultRowHeight="15" x14ac:dyDescent="0.25"/>
  <cols>
    <col min="2" max="2" width="32.7109375" style="328" customWidth="1"/>
    <col min="3" max="15" width="8.7109375" style="322"/>
    <col min="16" max="16" width="10" style="322" customWidth="1"/>
    <col min="17" max="17" width="13.85546875" style="322" customWidth="1"/>
    <col min="18" max="16384" width="8.7109375" style="322"/>
  </cols>
  <sheetData>
    <row r="1" spans="1:20" ht="90.75" customHeight="1" x14ac:dyDescent="0.2">
      <c r="A1" s="331"/>
      <c r="B1" s="332"/>
      <c r="C1" s="517" t="s">
        <v>547</v>
      </c>
      <c r="D1" s="517"/>
      <c r="E1" s="517"/>
      <c r="F1" s="517"/>
      <c r="G1" s="517"/>
      <c r="H1" s="517"/>
      <c r="I1" s="517"/>
      <c r="J1" s="517"/>
      <c r="K1" s="517"/>
      <c r="L1" s="517"/>
      <c r="M1" s="517"/>
      <c r="N1" s="517"/>
      <c r="O1" s="517"/>
      <c r="P1" s="518"/>
      <c r="Q1" s="333" t="s">
        <v>572</v>
      </c>
    </row>
    <row r="2" spans="1:20" ht="15" customHeight="1" x14ac:dyDescent="0.2">
      <c r="A2" s="519"/>
      <c r="B2" s="520" t="s">
        <v>395</v>
      </c>
      <c r="C2" s="521" t="s">
        <v>354</v>
      </c>
      <c r="D2" s="522"/>
      <c r="E2" s="522"/>
      <c r="F2" s="522"/>
      <c r="G2" s="522"/>
      <c r="H2" s="522"/>
      <c r="I2" s="522"/>
      <c r="J2" s="522"/>
      <c r="K2" s="522"/>
      <c r="L2" s="522"/>
      <c r="M2" s="522"/>
      <c r="N2" s="522"/>
      <c r="O2" s="522"/>
      <c r="P2" s="523"/>
      <c r="Q2" s="516" t="s">
        <v>396</v>
      </c>
    </row>
    <row r="3" spans="1:20" ht="12.75" customHeight="1" x14ac:dyDescent="0.2">
      <c r="A3" s="519"/>
      <c r="B3" s="520"/>
      <c r="C3" s="524"/>
      <c r="D3" s="525"/>
      <c r="E3" s="525"/>
      <c r="F3" s="525"/>
      <c r="G3" s="525"/>
      <c r="H3" s="525"/>
      <c r="I3" s="525"/>
      <c r="J3" s="525"/>
      <c r="K3" s="525"/>
      <c r="L3" s="525"/>
      <c r="M3" s="525"/>
      <c r="N3" s="525"/>
      <c r="O3" s="525"/>
      <c r="P3" s="526"/>
      <c r="Q3" s="516"/>
    </row>
    <row r="4" spans="1:20" ht="18.75" customHeight="1" x14ac:dyDescent="0.2">
      <c r="A4" s="519"/>
      <c r="B4" s="520"/>
      <c r="C4" s="334" t="s">
        <v>539</v>
      </c>
      <c r="D4" s="334" t="s">
        <v>306</v>
      </c>
      <c r="E4" s="334" t="s">
        <v>540</v>
      </c>
      <c r="F4" s="334" t="s">
        <v>306</v>
      </c>
      <c r="G4" s="334" t="s">
        <v>541</v>
      </c>
      <c r="H4" s="334" t="s">
        <v>306</v>
      </c>
      <c r="I4" s="334" t="s">
        <v>542</v>
      </c>
      <c r="J4" s="334" t="s">
        <v>306</v>
      </c>
      <c r="K4" s="334" t="s">
        <v>543</v>
      </c>
      <c r="L4" s="334" t="s">
        <v>306</v>
      </c>
      <c r="M4" s="334" t="s">
        <v>544</v>
      </c>
      <c r="N4" s="334" t="s">
        <v>306</v>
      </c>
      <c r="O4" s="334" t="s">
        <v>545</v>
      </c>
      <c r="P4" s="334" t="s">
        <v>306</v>
      </c>
      <c r="Q4" s="516"/>
    </row>
    <row r="5" spans="1:20" ht="20.25" customHeight="1" x14ac:dyDescent="0.2">
      <c r="A5" s="519"/>
      <c r="B5" s="335" t="s">
        <v>399</v>
      </c>
      <c r="C5" s="336">
        <v>7</v>
      </c>
      <c r="D5" s="337">
        <v>4.9665467600377459E-3</v>
      </c>
      <c r="E5" s="336">
        <v>2585</v>
      </c>
      <c r="F5" s="337">
        <v>1.8340747678139389</v>
      </c>
      <c r="G5" s="336">
        <v>33018</v>
      </c>
      <c r="H5" s="337">
        <v>23.426491560418043</v>
      </c>
      <c r="I5" s="336">
        <v>83009</v>
      </c>
      <c r="J5" s="338">
        <v>58.895440000567604</v>
      </c>
      <c r="K5" s="336">
        <v>16588</v>
      </c>
      <c r="L5" s="338">
        <v>11.769296807929447</v>
      </c>
      <c r="M5" s="336">
        <v>5555</v>
      </c>
      <c r="N5" s="339">
        <v>3.9413096074299538</v>
      </c>
      <c r="O5" s="336">
        <v>181</v>
      </c>
      <c r="P5" s="337">
        <v>0.128420709080976</v>
      </c>
      <c r="Q5" s="340">
        <v>140943</v>
      </c>
    </row>
    <row r="6" spans="1:20" ht="24.75" customHeight="1" x14ac:dyDescent="0.25">
      <c r="A6" s="341">
        <v>1</v>
      </c>
      <c r="B6" s="342" t="s">
        <v>400</v>
      </c>
      <c r="C6" s="312">
        <v>0</v>
      </c>
      <c r="D6" s="343">
        <v>0</v>
      </c>
      <c r="E6" s="312">
        <v>22</v>
      </c>
      <c r="F6" s="343">
        <v>1.264367816091954</v>
      </c>
      <c r="G6" s="312">
        <v>400</v>
      </c>
      <c r="H6" s="343">
        <v>22.988505747126435</v>
      </c>
      <c r="I6" s="312">
        <v>1101</v>
      </c>
      <c r="J6" s="343">
        <v>63.275862068965516</v>
      </c>
      <c r="K6" s="312">
        <v>180</v>
      </c>
      <c r="L6" s="343">
        <v>10.344827586206897</v>
      </c>
      <c r="M6" s="312">
        <v>36</v>
      </c>
      <c r="N6" s="343">
        <v>2.0689655172413794</v>
      </c>
      <c r="O6" s="312">
        <v>1</v>
      </c>
      <c r="P6" s="343">
        <v>5.7471264367816091E-2</v>
      </c>
      <c r="Q6" s="344">
        <v>1740</v>
      </c>
      <c r="R6"/>
      <c r="S6"/>
      <c r="T6"/>
    </row>
    <row r="7" spans="1:20" x14ac:dyDescent="0.25">
      <c r="A7" s="345">
        <v>142</v>
      </c>
      <c r="B7" s="345" t="s">
        <v>401</v>
      </c>
      <c r="C7" s="329">
        <v>0</v>
      </c>
      <c r="D7" s="346">
        <v>0</v>
      </c>
      <c r="E7" s="329">
        <v>0</v>
      </c>
      <c r="F7" s="346">
        <v>0</v>
      </c>
      <c r="G7" s="329">
        <v>3</v>
      </c>
      <c r="H7" s="346">
        <v>15.789473684210526</v>
      </c>
      <c r="I7" s="329">
        <v>14</v>
      </c>
      <c r="J7" s="346">
        <v>73.68421052631578</v>
      </c>
      <c r="K7" s="329">
        <v>2</v>
      </c>
      <c r="L7" s="346">
        <v>10.526315789473683</v>
      </c>
      <c r="M7" s="329">
        <v>0</v>
      </c>
      <c r="N7" s="346">
        <v>0</v>
      </c>
      <c r="O7" s="329">
        <v>0</v>
      </c>
      <c r="P7" s="346">
        <v>0</v>
      </c>
      <c r="Q7" s="329">
        <v>19</v>
      </c>
      <c r="R7"/>
      <c r="S7"/>
      <c r="T7"/>
    </row>
    <row r="8" spans="1:20" x14ac:dyDescent="0.25">
      <c r="A8" s="345">
        <v>425</v>
      </c>
      <c r="B8" s="345" t="s">
        <v>402</v>
      </c>
      <c r="C8" s="329">
        <v>0</v>
      </c>
      <c r="D8" s="346">
        <v>0</v>
      </c>
      <c r="E8" s="329">
        <v>1</v>
      </c>
      <c r="F8" s="346">
        <v>1.1363636363636365</v>
      </c>
      <c r="G8" s="329">
        <v>20</v>
      </c>
      <c r="H8" s="346">
        <v>22.727272727272727</v>
      </c>
      <c r="I8" s="329">
        <v>56</v>
      </c>
      <c r="J8" s="346">
        <v>63.636363636363633</v>
      </c>
      <c r="K8" s="329">
        <v>9</v>
      </c>
      <c r="L8" s="346">
        <v>10.227272727272728</v>
      </c>
      <c r="M8" s="329">
        <v>2</v>
      </c>
      <c r="N8" s="346">
        <v>2.2727272727272729</v>
      </c>
      <c r="O8" s="329">
        <v>0</v>
      </c>
      <c r="P8" s="346">
        <v>0</v>
      </c>
      <c r="Q8" s="329">
        <v>88</v>
      </c>
      <c r="R8"/>
      <c r="S8"/>
      <c r="T8"/>
    </row>
    <row r="9" spans="1:20" x14ac:dyDescent="0.25">
      <c r="A9" s="345">
        <v>579</v>
      </c>
      <c r="B9" s="345" t="s">
        <v>403</v>
      </c>
      <c r="C9" s="329">
        <v>0</v>
      </c>
      <c r="D9" s="346">
        <v>0</v>
      </c>
      <c r="E9" s="329">
        <v>11</v>
      </c>
      <c r="F9" s="346">
        <v>1.5047879616963065</v>
      </c>
      <c r="G9" s="329">
        <v>181</v>
      </c>
      <c r="H9" s="346">
        <v>24.760601915184679</v>
      </c>
      <c r="I9" s="329">
        <v>450</v>
      </c>
      <c r="J9" s="346">
        <v>61.559507523939807</v>
      </c>
      <c r="K9" s="329">
        <v>72</v>
      </c>
      <c r="L9" s="346">
        <v>9.8495212038303688</v>
      </c>
      <c r="M9" s="329">
        <v>17</v>
      </c>
      <c r="N9" s="346">
        <v>2.3255813953488373</v>
      </c>
      <c r="O9" s="329">
        <v>0</v>
      </c>
      <c r="P9" s="346">
        <v>0</v>
      </c>
      <c r="Q9" s="329">
        <v>731</v>
      </c>
      <c r="R9"/>
      <c r="S9"/>
      <c r="T9"/>
    </row>
    <row r="10" spans="1:20" x14ac:dyDescent="0.25">
      <c r="A10" s="345">
        <v>585</v>
      </c>
      <c r="B10" s="345" t="s">
        <v>404</v>
      </c>
      <c r="C10" s="329">
        <v>0</v>
      </c>
      <c r="D10" s="346">
        <v>0</v>
      </c>
      <c r="E10" s="329">
        <v>0</v>
      </c>
      <c r="F10" s="346">
        <v>0</v>
      </c>
      <c r="G10" s="329">
        <v>10</v>
      </c>
      <c r="H10" s="346">
        <v>26.315789473684209</v>
      </c>
      <c r="I10" s="329">
        <v>25</v>
      </c>
      <c r="J10" s="346">
        <v>65.789473684210535</v>
      </c>
      <c r="K10" s="329">
        <v>3</v>
      </c>
      <c r="L10" s="346">
        <v>7.8947368421052628</v>
      </c>
      <c r="M10" s="329">
        <v>0</v>
      </c>
      <c r="N10" s="346">
        <v>0</v>
      </c>
      <c r="O10" s="329">
        <v>0</v>
      </c>
      <c r="P10" s="346">
        <v>0</v>
      </c>
      <c r="Q10" s="329">
        <v>38</v>
      </c>
      <c r="R10"/>
      <c r="S10"/>
      <c r="T10"/>
    </row>
    <row r="11" spans="1:20" x14ac:dyDescent="0.25">
      <c r="A11" s="345">
        <v>591</v>
      </c>
      <c r="B11" s="345" t="s">
        <v>405</v>
      </c>
      <c r="C11" s="329">
        <v>0</v>
      </c>
      <c r="D11" s="346">
        <v>0</v>
      </c>
      <c r="E11" s="329">
        <v>8</v>
      </c>
      <c r="F11" s="346">
        <v>1.199400299850075</v>
      </c>
      <c r="G11" s="329">
        <v>135</v>
      </c>
      <c r="H11" s="346">
        <v>20.239880059970012</v>
      </c>
      <c r="I11" s="329">
        <v>438</v>
      </c>
      <c r="J11" s="346">
        <v>65.667166416791602</v>
      </c>
      <c r="K11" s="329">
        <v>71</v>
      </c>
      <c r="L11" s="346">
        <v>10.644677661169414</v>
      </c>
      <c r="M11" s="329">
        <v>14</v>
      </c>
      <c r="N11" s="346">
        <v>2.0989505247376314</v>
      </c>
      <c r="O11" s="329">
        <v>1</v>
      </c>
      <c r="P11" s="346">
        <v>0.14992503748125938</v>
      </c>
      <c r="Q11" s="329">
        <v>667</v>
      </c>
      <c r="R11"/>
      <c r="S11"/>
      <c r="T11"/>
    </row>
    <row r="12" spans="1:20" x14ac:dyDescent="0.25">
      <c r="A12" s="345">
        <v>893</v>
      </c>
      <c r="B12" s="345" t="s">
        <v>406</v>
      </c>
      <c r="C12" s="329">
        <v>0</v>
      </c>
      <c r="D12" s="346">
        <v>0</v>
      </c>
      <c r="E12" s="329">
        <v>2</v>
      </c>
      <c r="F12" s="346">
        <v>1.015228426395939</v>
      </c>
      <c r="G12" s="329">
        <v>51</v>
      </c>
      <c r="H12" s="346">
        <v>25.888324873096447</v>
      </c>
      <c r="I12" s="329">
        <v>118</v>
      </c>
      <c r="J12" s="346">
        <v>59.898477157360411</v>
      </c>
      <c r="K12" s="329">
        <v>23</v>
      </c>
      <c r="L12" s="346">
        <v>11.6751269035533</v>
      </c>
      <c r="M12" s="329">
        <v>3</v>
      </c>
      <c r="N12" s="346">
        <v>1.5228426395939088</v>
      </c>
      <c r="O12" s="329">
        <v>0</v>
      </c>
      <c r="P12" s="346">
        <v>0</v>
      </c>
      <c r="Q12" s="329">
        <v>197</v>
      </c>
      <c r="R12"/>
      <c r="S12"/>
      <c r="T12"/>
    </row>
    <row r="13" spans="1:20" x14ac:dyDescent="0.25">
      <c r="A13" s="341">
        <v>2</v>
      </c>
      <c r="B13" s="342" t="s">
        <v>407</v>
      </c>
      <c r="C13" s="351">
        <v>0</v>
      </c>
      <c r="D13" s="347">
        <v>0</v>
      </c>
      <c r="E13" s="351">
        <v>39</v>
      </c>
      <c r="F13" s="347">
        <v>1.911764705882353</v>
      </c>
      <c r="G13" s="351">
        <v>498</v>
      </c>
      <c r="H13" s="347">
        <v>24.411764705882351</v>
      </c>
      <c r="I13" s="351">
        <v>1216</v>
      </c>
      <c r="J13" s="347">
        <v>59.607843137254903</v>
      </c>
      <c r="K13" s="351">
        <v>235</v>
      </c>
      <c r="L13" s="347">
        <v>11.519607843137255</v>
      </c>
      <c r="M13" s="351">
        <v>51</v>
      </c>
      <c r="N13" s="348">
        <v>2.5</v>
      </c>
      <c r="O13" s="351">
        <v>1</v>
      </c>
      <c r="P13" s="348">
        <v>4.9019607843137254E-2</v>
      </c>
      <c r="Q13" s="349">
        <v>2040</v>
      </c>
      <c r="R13"/>
      <c r="S13"/>
      <c r="T13"/>
    </row>
    <row r="14" spans="1:20" x14ac:dyDescent="0.25">
      <c r="A14" s="345">
        <v>120</v>
      </c>
      <c r="B14" s="345" t="s">
        <v>408</v>
      </c>
      <c r="C14" s="329">
        <v>0</v>
      </c>
      <c r="D14" s="346">
        <v>0</v>
      </c>
      <c r="E14" s="329">
        <v>1</v>
      </c>
      <c r="F14" s="346">
        <v>2.3255813953488373</v>
      </c>
      <c r="G14" s="329">
        <v>12</v>
      </c>
      <c r="H14" s="346">
        <v>27.906976744186046</v>
      </c>
      <c r="I14" s="329">
        <v>24</v>
      </c>
      <c r="J14" s="346">
        <v>55.813953488372093</v>
      </c>
      <c r="K14" s="329">
        <v>3</v>
      </c>
      <c r="L14" s="346">
        <v>6.9767441860465116</v>
      </c>
      <c r="M14" s="329">
        <v>3</v>
      </c>
      <c r="N14" s="346">
        <v>6.9767441860465116</v>
      </c>
      <c r="O14" s="329">
        <v>0</v>
      </c>
      <c r="P14" s="346">
        <v>0</v>
      </c>
      <c r="Q14" s="329">
        <v>43</v>
      </c>
      <c r="R14"/>
      <c r="S14"/>
      <c r="T14"/>
    </row>
    <row r="15" spans="1:20" x14ac:dyDescent="0.25">
      <c r="A15" s="345">
        <v>154</v>
      </c>
      <c r="B15" s="345" t="s">
        <v>409</v>
      </c>
      <c r="C15" s="329">
        <v>0</v>
      </c>
      <c r="D15" s="346">
        <v>0</v>
      </c>
      <c r="E15" s="329">
        <v>31</v>
      </c>
      <c r="F15" s="346">
        <v>2.0394736842105265</v>
      </c>
      <c r="G15" s="329">
        <v>375</v>
      </c>
      <c r="H15" s="346">
        <v>24.671052631578945</v>
      </c>
      <c r="I15" s="329">
        <v>894</v>
      </c>
      <c r="J15" s="346">
        <v>58.815789473684212</v>
      </c>
      <c r="K15" s="329">
        <v>173</v>
      </c>
      <c r="L15" s="346">
        <v>11.381578947368421</v>
      </c>
      <c r="M15" s="329">
        <v>46</v>
      </c>
      <c r="N15" s="346">
        <v>3.0263157894736841</v>
      </c>
      <c r="O15" s="329">
        <v>1</v>
      </c>
      <c r="P15" s="346">
        <v>6.5789473684210523E-2</v>
      </c>
      <c r="Q15" s="329">
        <v>1520</v>
      </c>
      <c r="R15"/>
      <c r="S15"/>
      <c r="T15"/>
    </row>
    <row r="16" spans="1:20" x14ac:dyDescent="0.25">
      <c r="A16" s="345">
        <v>250</v>
      </c>
      <c r="B16" s="345" t="s">
        <v>410</v>
      </c>
      <c r="C16" s="329">
        <v>0</v>
      </c>
      <c r="D16" s="346">
        <v>0</v>
      </c>
      <c r="E16" s="329">
        <v>1</v>
      </c>
      <c r="F16" s="346">
        <v>0.51546391752577314</v>
      </c>
      <c r="G16" s="329">
        <v>47</v>
      </c>
      <c r="H16" s="346">
        <v>24.226804123711339</v>
      </c>
      <c r="I16" s="329">
        <v>115</v>
      </c>
      <c r="J16" s="346">
        <v>59.27835051546392</v>
      </c>
      <c r="K16" s="329">
        <v>29</v>
      </c>
      <c r="L16" s="346">
        <v>14.948453608247423</v>
      </c>
      <c r="M16" s="329">
        <v>2</v>
      </c>
      <c r="N16" s="346">
        <v>1.0309278350515463</v>
      </c>
      <c r="O16" s="329">
        <v>0</v>
      </c>
      <c r="P16" s="346">
        <v>0</v>
      </c>
      <c r="Q16" s="329">
        <v>194</v>
      </c>
      <c r="R16"/>
      <c r="S16"/>
      <c r="T16"/>
    </row>
    <row r="17" spans="1:20" x14ac:dyDescent="0.25">
      <c r="A17" s="345">
        <v>495</v>
      </c>
      <c r="B17" s="345" t="s">
        <v>411</v>
      </c>
      <c r="C17" s="329">
        <v>0</v>
      </c>
      <c r="D17" s="346">
        <v>0</v>
      </c>
      <c r="E17" s="329">
        <v>0</v>
      </c>
      <c r="F17" s="346">
        <v>0</v>
      </c>
      <c r="G17" s="329">
        <v>7</v>
      </c>
      <c r="H17" s="346">
        <v>15.909090909090908</v>
      </c>
      <c r="I17" s="329">
        <v>35</v>
      </c>
      <c r="J17" s="346">
        <v>79.545454545454547</v>
      </c>
      <c r="K17" s="329">
        <v>2</v>
      </c>
      <c r="L17" s="346">
        <v>4.5454545454545459</v>
      </c>
      <c r="M17" s="329">
        <v>0</v>
      </c>
      <c r="N17" s="346">
        <v>0</v>
      </c>
      <c r="O17" s="329">
        <v>0</v>
      </c>
      <c r="P17" s="346">
        <v>0</v>
      </c>
      <c r="Q17" s="329">
        <v>44</v>
      </c>
      <c r="R17"/>
      <c r="S17"/>
      <c r="T17"/>
    </row>
    <row r="18" spans="1:20" x14ac:dyDescent="0.25">
      <c r="A18" s="345">
        <v>790</v>
      </c>
      <c r="B18" s="345" t="s">
        <v>412</v>
      </c>
      <c r="C18" s="329">
        <v>0</v>
      </c>
      <c r="D18" s="346">
        <v>0</v>
      </c>
      <c r="E18" s="329">
        <v>2</v>
      </c>
      <c r="F18" s="346">
        <v>2.1739130434782608</v>
      </c>
      <c r="G18" s="329">
        <v>22</v>
      </c>
      <c r="H18" s="346">
        <v>23.913043478260871</v>
      </c>
      <c r="I18" s="329">
        <v>57</v>
      </c>
      <c r="J18" s="346">
        <v>61.95652173913043</v>
      </c>
      <c r="K18" s="329">
        <v>11</v>
      </c>
      <c r="L18" s="346">
        <v>11.956521739130435</v>
      </c>
      <c r="M18" s="329">
        <v>0</v>
      </c>
      <c r="N18" s="346">
        <v>0</v>
      </c>
      <c r="O18" s="329">
        <v>0</v>
      </c>
      <c r="P18" s="346">
        <v>0</v>
      </c>
      <c r="Q18" s="329">
        <v>92</v>
      </c>
      <c r="R18"/>
      <c r="S18"/>
      <c r="T18"/>
    </row>
    <row r="19" spans="1:20" x14ac:dyDescent="0.25">
      <c r="A19" s="345">
        <v>895</v>
      </c>
      <c r="B19" s="345" t="s">
        <v>413</v>
      </c>
      <c r="C19" s="329">
        <v>0</v>
      </c>
      <c r="D19" s="346">
        <v>0</v>
      </c>
      <c r="E19" s="329">
        <v>4</v>
      </c>
      <c r="F19" s="346">
        <v>2.7210884353741496</v>
      </c>
      <c r="G19" s="329">
        <v>35</v>
      </c>
      <c r="H19" s="346">
        <v>23.809523809523807</v>
      </c>
      <c r="I19" s="329">
        <v>91</v>
      </c>
      <c r="J19" s="346">
        <v>61.904761904761905</v>
      </c>
      <c r="K19" s="329">
        <v>17</v>
      </c>
      <c r="L19" s="346">
        <v>11.564625850340136</v>
      </c>
      <c r="M19" s="329">
        <v>0</v>
      </c>
      <c r="N19" s="346">
        <v>0</v>
      </c>
      <c r="O19" s="329">
        <v>0</v>
      </c>
      <c r="P19" s="346">
        <v>0</v>
      </c>
      <c r="Q19" s="329">
        <v>147</v>
      </c>
      <c r="R19"/>
      <c r="S19"/>
      <c r="T19"/>
    </row>
    <row r="20" spans="1:20" x14ac:dyDescent="0.25">
      <c r="A20" s="341">
        <v>3</v>
      </c>
      <c r="B20" s="342" t="s">
        <v>414</v>
      </c>
      <c r="C20" s="351">
        <v>0</v>
      </c>
      <c r="D20" s="347">
        <v>0</v>
      </c>
      <c r="E20" s="351">
        <v>140</v>
      </c>
      <c r="F20" s="347">
        <v>1.7031630170316301</v>
      </c>
      <c r="G20" s="351">
        <v>1994</v>
      </c>
      <c r="H20" s="347">
        <v>24.257907542579073</v>
      </c>
      <c r="I20" s="351">
        <v>5014</v>
      </c>
      <c r="J20" s="347">
        <v>60.997566909975667</v>
      </c>
      <c r="K20" s="351">
        <v>873</v>
      </c>
      <c r="L20" s="347">
        <v>10.62043795620438</v>
      </c>
      <c r="M20" s="351">
        <v>194</v>
      </c>
      <c r="N20" s="348">
        <v>2.3600973236009732</v>
      </c>
      <c r="O20" s="351">
        <v>5</v>
      </c>
      <c r="P20" s="348">
        <v>6.0827250608272508E-2</v>
      </c>
      <c r="Q20" s="349">
        <v>8220</v>
      </c>
      <c r="R20"/>
      <c r="S20"/>
      <c r="T20"/>
    </row>
    <row r="21" spans="1:20" x14ac:dyDescent="0.25">
      <c r="A21" s="345">
        <v>45</v>
      </c>
      <c r="B21" s="345" t="s">
        <v>415</v>
      </c>
      <c r="C21" s="329">
        <v>0</v>
      </c>
      <c r="D21" s="346">
        <v>0</v>
      </c>
      <c r="E21" s="329">
        <v>65</v>
      </c>
      <c r="F21" s="346">
        <v>1.96256038647343</v>
      </c>
      <c r="G21" s="329">
        <v>794</v>
      </c>
      <c r="H21" s="346">
        <v>23.973429951690822</v>
      </c>
      <c r="I21" s="329">
        <v>2006</v>
      </c>
      <c r="J21" s="346">
        <v>60.567632850241552</v>
      </c>
      <c r="K21" s="329">
        <v>355</v>
      </c>
      <c r="L21" s="346">
        <v>10.718599033816426</v>
      </c>
      <c r="M21" s="329">
        <v>92</v>
      </c>
      <c r="N21" s="346">
        <v>2.7777777777777777</v>
      </c>
      <c r="O21" s="329">
        <v>0</v>
      </c>
      <c r="P21" s="346">
        <v>0</v>
      </c>
      <c r="Q21" s="329">
        <v>3312</v>
      </c>
      <c r="R21"/>
      <c r="S21"/>
      <c r="T21"/>
    </row>
    <row r="22" spans="1:20" x14ac:dyDescent="0.25">
      <c r="A22" s="345">
        <v>51</v>
      </c>
      <c r="B22" s="345" t="s">
        <v>416</v>
      </c>
      <c r="C22" s="329">
        <v>0</v>
      </c>
      <c r="D22" s="346">
        <v>0</v>
      </c>
      <c r="E22" s="329">
        <v>2</v>
      </c>
      <c r="F22" s="346">
        <v>0.98039215686274506</v>
      </c>
      <c r="G22" s="329">
        <v>48</v>
      </c>
      <c r="H22" s="346">
        <v>23.52941176470588</v>
      </c>
      <c r="I22" s="329">
        <v>131</v>
      </c>
      <c r="J22" s="346">
        <v>64.215686274509807</v>
      </c>
      <c r="K22" s="329">
        <v>21</v>
      </c>
      <c r="L22" s="346">
        <v>10.294117647058822</v>
      </c>
      <c r="M22" s="329">
        <v>2</v>
      </c>
      <c r="N22" s="346">
        <v>0.98039215686274506</v>
      </c>
      <c r="O22" s="329">
        <v>0</v>
      </c>
      <c r="P22" s="346">
        <v>0</v>
      </c>
      <c r="Q22" s="329">
        <v>204</v>
      </c>
      <c r="R22"/>
      <c r="S22"/>
      <c r="T22"/>
    </row>
    <row r="23" spans="1:20" x14ac:dyDescent="0.25">
      <c r="A23" s="345">
        <v>147</v>
      </c>
      <c r="B23" s="345" t="s">
        <v>417</v>
      </c>
      <c r="C23" s="329">
        <v>0</v>
      </c>
      <c r="D23" s="346">
        <v>0</v>
      </c>
      <c r="E23" s="329">
        <v>13</v>
      </c>
      <c r="F23" s="346">
        <v>1.368421052631579</v>
      </c>
      <c r="G23" s="329">
        <v>222</v>
      </c>
      <c r="H23" s="346">
        <v>23.368421052631579</v>
      </c>
      <c r="I23" s="329">
        <v>596</v>
      </c>
      <c r="J23" s="346">
        <v>62.736842105263158</v>
      </c>
      <c r="K23" s="329">
        <v>97</v>
      </c>
      <c r="L23" s="346">
        <v>10.210526315789474</v>
      </c>
      <c r="M23" s="329">
        <v>21</v>
      </c>
      <c r="N23" s="346">
        <v>2.2105263157894735</v>
      </c>
      <c r="O23" s="329">
        <v>1</v>
      </c>
      <c r="P23" s="346">
        <v>0.10526315789473684</v>
      </c>
      <c r="Q23" s="329">
        <v>950</v>
      </c>
      <c r="R23"/>
      <c r="S23"/>
      <c r="T23"/>
    </row>
    <row r="24" spans="1:20" x14ac:dyDescent="0.25">
      <c r="A24" s="345">
        <v>172</v>
      </c>
      <c r="B24" s="345" t="s">
        <v>418</v>
      </c>
      <c r="C24" s="329">
        <v>0</v>
      </c>
      <c r="D24" s="346">
        <v>0</v>
      </c>
      <c r="E24" s="329">
        <v>8</v>
      </c>
      <c r="F24" s="346">
        <v>1.1173184357541899</v>
      </c>
      <c r="G24" s="329">
        <v>184</v>
      </c>
      <c r="H24" s="346">
        <v>25.69832402234637</v>
      </c>
      <c r="I24" s="329">
        <v>438</v>
      </c>
      <c r="J24" s="346">
        <v>61.173184357541899</v>
      </c>
      <c r="K24" s="329">
        <v>66</v>
      </c>
      <c r="L24" s="346">
        <v>9.2178770949720672</v>
      </c>
      <c r="M24" s="329">
        <v>17</v>
      </c>
      <c r="N24" s="346">
        <v>2.3743016759776534</v>
      </c>
      <c r="O24" s="329">
        <v>3</v>
      </c>
      <c r="P24" s="346">
        <v>0.41899441340782123</v>
      </c>
      <c r="Q24" s="329">
        <v>716</v>
      </c>
      <c r="R24"/>
      <c r="S24"/>
      <c r="T24"/>
    </row>
    <row r="25" spans="1:20" x14ac:dyDescent="0.25">
      <c r="A25" s="345">
        <v>475</v>
      </c>
      <c r="B25" s="345" t="s">
        <v>419</v>
      </c>
      <c r="C25" s="329">
        <v>0</v>
      </c>
      <c r="D25" s="346">
        <v>0</v>
      </c>
      <c r="E25" s="329">
        <v>0</v>
      </c>
      <c r="F25" s="346">
        <v>0</v>
      </c>
      <c r="G25" s="329">
        <v>0</v>
      </c>
      <c r="H25" s="346">
        <v>0</v>
      </c>
      <c r="I25" s="329">
        <v>1</v>
      </c>
      <c r="J25" s="346">
        <v>100</v>
      </c>
      <c r="K25" s="329">
        <v>0</v>
      </c>
      <c r="L25" s="346">
        <v>0</v>
      </c>
      <c r="M25" s="329">
        <v>0</v>
      </c>
      <c r="N25" s="346">
        <v>0</v>
      </c>
      <c r="O25" s="329">
        <v>0</v>
      </c>
      <c r="P25" s="346">
        <v>0</v>
      </c>
      <c r="Q25" s="329">
        <v>1</v>
      </c>
      <c r="R25"/>
      <c r="S25"/>
      <c r="T25"/>
    </row>
    <row r="26" spans="1:20" x14ac:dyDescent="0.25">
      <c r="A26" s="345">
        <v>480</v>
      </c>
      <c r="B26" s="345" t="s">
        <v>420</v>
      </c>
      <c r="C26" s="329">
        <v>0</v>
      </c>
      <c r="D26" s="346">
        <v>0</v>
      </c>
      <c r="E26" s="329">
        <v>4</v>
      </c>
      <c r="F26" s="346">
        <v>1.4184397163120568</v>
      </c>
      <c r="G26" s="329">
        <v>60</v>
      </c>
      <c r="H26" s="346">
        <v>21.276595744680851</v>
      </c>
      <c r="I26" s="329">
        <v>189</v>
      </c>
      <c r="J26" s="346">
        <v>67.021276595744681</v>
      </c>
      <c r="K26" s="329">
        <v>25</v>
      </c>
      <c r="L26" s="346">
        <v>8.8652482269503547</v>
      </c>
      <c r="M26" s="329">
        <v>4</v>
      </c>
      <c r="N26" s="346">
        <v>1.4184397163120568</v>
      </c>
      <c r="O26" s="329">
        <v>0</v>
      </c>
      <c r="P26" s="346">
        <v>0</v>
      </c>
      <c r="Q26" s="329">
        <v>282</v>
      </c>
      <c r="R26"/>
      <c r="S26"/>
      <c r="T26"/>
    </row>
    <row r="27" spans="1:20" x14ac:dyDescent="0.25">
      <c r="A27" s="345">
        <v>490</v>
      </c>
      <c r="B27" s="345" t="s">
        <v>421</v>
      </c>
      <c r="C27" s="329">
        <v>0</v>
      </c>
      <c r="D27" s="346">
        <v>0</v>
      </c>
      <c r="E27" s="329">
        <v>7</v>
      </c>
      <c r="F27" s="346">
        <v>1.7031630170316301</v>
      </c>
      <c r="G27" s="329">
        <v>113</v>
      </c>
      <c r="H27" s="346">
        <v>27.493917274939172</v>
      </c>
      <c r="I27" s="329">
        <v>227</v>
      </c>
      <c r="J27" s="346">
        <v>55.231143552311437</v>
      </c>
      <c r="K27" s="329">
        <v>54</v>
      </c>
      <c r="L27" s="346">
        <v>13.138686131386862</v>
      </c>
      <c r="M27" s="329">
        <v>10</v>
      </c>
      <c r="N27" s="346">
        <v>2.4330900243309004</v>
      </c>
      <c r="O27" s="329">
        <v>0</v>
      </c>
      <c r="P27" s="346">
        <v>0</v>
      </c>
      <c r="Q27" s="329">
        <v>411</v>
      </c>
      <c r="R27"/>
      <c r="S27"/>
      <c r="T27"/>
    </row>
    <row r="28" spans="1:20" x14ac:dyDescent="0.25">
      <c r="A28" s="345">
        <v>659</v>
      </c>
      <c r="B28" s="345" t="s">
        <v>422</v>
      </c>
      <c r="C28" s="329">
        <v>0</v>
      </c>
      <c r="D28" s="346">
        <v>0</v>
      </c>
      <c r="E28" s="329">
        <v>1</v>
      </c>
      <c r="F28" s="346">
        <v>0.70422535211267612</v>
      </c>
      <c r="G28" s="329">
        <v>27</v>
      </c>
      <c r="H28" s="346">
        <v>19.014084507042252</v>
      </c>
      <c r="I28" s="329">
        <v>96</v>
      </c>
      <c r="J28" s="346">
        <v>67.605633802816897</v>
      </c>
      <c r="K28" s="329">
        <v>14</v>
      </c>
      <c r="L28" s="346">
        <v>9.8591549295774641</v>
      </c>
      <c r="M28" s="329">
        <v>4</v>
      </c>
      <c r="N28" s="346">
        <v>2.8169014084507045</v>
      </c>
      <c r="O28" s="329">
        <v>0</v>
      </c>
      <c r="P28" s="346">
        <v>0</v>
      </c>
      <c r="Q28" s="329">
        <v>142</v>
      </c>
      <c r="R28"/>
      <c r="S28"/>
      <c r="T28"/>
    </row>
    <row r="29" spans="1:20" x14ac:dyDescent="0.25">
      <c r="A29" s="345">
        <v>665</v>
      </c>
      <c r="B29" s="345" t="s">
        <v>423</v>
      </c>
      <c r="C29" s="329">
        <v>0</v>
      </c>
      <c r="D29" s="346">
        <v>0</v>
      </c>
      <c r="E29" s="329">
        <v>0</v>
      </c>
      <c r="F29" s="346">
        <v>0</v>
      </c>
      <c r="G29" s="329">
        <v>25</v>
      </c>
      <c r="H29" s="346">
        <v>28.40909090909091</v>
      </c>
      <c r="I29" s="329">
        <v>54</v>
      </c>
      <c r="J29" s="346">
        <v>61.363636363636367</v>
      </c>
      <c r="K29" s="329">
        <v>8</v>
      </c>
      <c r="L29" s="346">
        <v>9.0909090909090917</v>
      </c>
      <c r="M29" s="329">
        <v>1</v>
      </c>
      <c r="N29" s="346">
        <v>1.1363636363636365</v>
      </c>
      <c r="O29" s="329">
        <v>0</v>
      </c>
      <c r="P29" s="346">
        <v>0</v>
      </c>
      <c r="Q29" s="329">
        <v>88</v>
      </c>
      <c r="R29"/>
      <c r="S29"/>
      <c r="T29"/>
    </row>
    <row r="30" spans="1:20" x14ac:dyDescent="0.25">
      <c r="A30" s="345">
        <v>837</v>
      </c>
      <c r="B30" s="345" t="s">
        <v>424</v>
      </c>
      <c r="C30" s="329">
        <v>0</v>
      </c>
      <c r="D30" s="346">
        <v>0</v>
      </c>
      <c r="E30" s="329">
        <v>40</v>
      </c>
      <c r="F30" s="346">
        <v>1.8966334755808441</v>
      </c>
      <c r="G30" s="329">
        <v>520</v>
      </c>
      <c r="H30" s="346">
        <v>24.656235182550972</v>
      </c>
      <c r="I30" s="329">
        <v>1273</v>
      </c>
      <c r="J30" s="346">
        <v>60.360360360360367</v>
      </c>
      <c r="K30" s="329">
        <v>232</v>
      </c>
      <c r="L30" s="346">
        <v>11.000474158368895</v>
      </c>
      <c r="M30" s="329">
        <v>43</v>
      </c>
      <c r="N30" s="346">
        <v>2.0388809862494073</v>
      </c>
      <c r="O30" s="329">
        <v>1</v>
      </c>
      <c r="P30" s="346">
        <v>4.7415836889521099E-2</v>
      </c>
      <c r="Q30" s="329">
        <v>2109</v>
      </c>
      <c r="R30"/>
      <c r="S30"/>
      <c r="T30"/>
    </row>
    <row r="31" spans="1:20" x14ac:dyDescent="0.25">
      <c r="A31" s="345">
        <v>873</v>
      </c>
      <c r="B31" s="345" t="s">
        <v>425</v>
      </c>
      <c r="C31" s="329">
        <v>0</v>
      </c>
      <c r="D31" s="346">
        <v>0</v>
      </c>
      <c r="E31" s="329">
        <v>0</v>
      </c>
      <c r="F31" s="346">
        <v>0</v>
      </c>
      <c r="G31" s="329">
        <v>1</v>
      </c>
      <c r="H31" s="346">
        <v>20</v>
      </c>
      <c r="I31" s="329">
        <v>3</v>
      </c>
      <c r="J31" s="346">
        <v>60</v>
      </c>
      <c r="K31" s="329">
        <v>1</v>
      </c>
      <c r="L31" s="346">
        <v>20</v>
      </c>
      <c r="M31" s="329">
        <v>0</v>
      </c>
      <c r="N31" s="346">
        <v>0</v>
      </c>
      <c r="O31" s="329">
        <v>0</v>
      </c>
      <c r="P31" s="346">
        <v>0</v>
      </c>
      <c r="Q31" s="329">
        <v>5</v>
      </c>
      <c r="R31"/>
      <c r="S31"/>
      <c r="T31"/>
    </row>
    <row r="32" spans="1:20" x14ac:dyDescent="0.25">
      <c r="A32" s="341">
        <v>4</v>
      </c>
      <c r="B32" s="342" t="s">
        <v>426</v>
      </c>
      <c r="C32" s="351">
        <v>0</v>
      </c>
      <c r="D32" s="347">
        <v>0</v>
      </c>
      <c r="E32" s="351">
        <v>43</v>
      </c>
      <c r="F32" s="347">
        <v>1.7783291976840365</v>
      </c>
      <c r="G32" s="351">
        <v>552</v>
      </c>
      <c r="H32" s="347">
        <v>22.8287841191067</v>
      </c>
      <c r="I32" s="351">
        <v>1527</v>
      </c>
      <c r="J32" s="347">
        <v>63.151364764267996</v>
      </c>
      <c r="K32" s="351">
        <v>244</v>
      </c>
      <c r="L32" s="347">
        <v>10.090984284532672</v>
      </c>
      <c r="M32" s="351">
        <v>51</v>
      </c>
      <c r="N32" s="348">
        <v>2.1091811414392061</v>
      </c>
      <c r="O32" s="351">
        <v>1</v>
      </c>
      <c r="P32" s="348">
        <v>4.1356492969396197E-2</v>
      </c>
      <c r="Q32" s="349">
        <v>2418</v>
      </c>
      <c r="R32"/>
      <c r="S32"/>
      <c r="T32"/>
    </row>
    <row r="33" spans="1:20" x14ac:dyDescent="0.25">
      <c r="A33" s="345">
        <v>31</v>
      </c>
      <c r="B33" s="345" t="s">
        <v>427</v>
      </c>
      <c r="C33" s="329">
        <v>0</v>
      </c>
      <c r="D33" s="346">
        <v>0</v>
      </c>
      <c r="E33" s="329">
        <v>3</v>
      </c>
      <c r="F33" s="346">
        <v>3.3333333333333335</v>
      </c>
      <c r="G33" s="329">
        <v>18</v>
      </c>
      <c r="H33" s="346">
        <v>20</v>
      </c>
      <c r="I33" s="329">
        <v>57</v>
      </c>
      <c r="J33" s="346">
        <v>63.333333333333329</v>
      </c>
      <c r="K33" s="329">
        <v>7</v>
      </c>
      <c r="L33" s="346">
        <v>7.7777777777777777</v>
      </c>
      <c r="M33" s="329">
        <v>5</v>
      </c>
      <c r="N33" s="346">
        <v>5.5555555555555554</v>
      </c>
      <c r="O33" s="329">
        <v>0</v>
      </c>
      <c r="P33" s="346">
        <v>0</v>
      </c>
      <c r="Q33" s="329">
        <v>90</v>
      </c>
      <c r="R33"/>
      <c r="S33"/>
      <c r="T33"/>
    </row>
    <row r="34" spans="1:20" x14ac:dyDescent="0.25">
      <c r="A34" s="345">
        <v>40</v>
      </c>
      <c r="B34" s="345" t="s">
        <v>428</v>
      </c>
      <c r="C34" s="329">
        <v>0</v>
      </c>
      <c r="D34" s="346">
        <v>0</v>
      </c>
      <c r="E34" s="329">
        <v>2</v>
      </c>
      <c r="F34" s="346">
        <v>2.8985507246376812</v>
      </c>
      <c r="G34" s="329">
        <v>14</v>
      </c>
      <c r="H34" s="346">
        <v>20.289855072463769</v>
      </c>
      <c r="I34" s="329">
        <v>38</v>
      </c>
      <c r="J34" s="346">
        <v>55.072463768115945</v>
      </c>
      <c r="K34" s="329">
        <v>14</v>
      </c>
      <c r="L34" s="346">
        <v>20.289855072463769</v>
      </c>
      <c r="M34" s="329">
        <v>0</v>
      </c>
      <c r="N34" s="346">
        <v>0</v>
      </c>
      <c r="O34" s="329">
        <v>1</v>
      </c>
      <c r="P34" s="346">
        <v>1.4492753623188406</v>
      </c>
      <c r="Q34" s="329">
        <v>69</v>
      </c>
      <c r="R34"/>
      <c r="S34"/>
      <c r="T34"/>
    </row>
    <row r="35" spans="1:20" x14ac:dyDescent="0.25">
      <c r="A35" s="345">
        <v>190</v>
      </c>
      <c r="B35" s="345" t="s">
        <v>429</v>
      </c>
      <c r="C35" s="329">
        <v>0</v>
      </c>
      <c r="D35" s="346">
        <v>0</v>
      </c>
      <c r="E35" s="329">
        <v>2</v>
      </c>
      <c r="F35" s="346">
        <v>1.1173184357541899</v>
      </c>
      <c r="G35" s="329">
        <v>44</v>
      </c>
      <c r="H35" s="346">
        <v>24.581005586592177</v>
      </c>
      <c r="I35" s="329">
        <v>112</v>
      </c>
      <c r="J35" s="346">
        <v>62.569832402234638</v>
      </c>
      <c r="K35" s="329">
        <v>14</v>
      </c>
      <c r="L35" s="346">
        <v>7.8212290502793298</v>
      </c>
      <c r="M35" s="329">
        <v>7</v>
      </c>
      <c r="N35" s="346">
        <v>3.9106145251396649</v>
      </c>
      <c r="O35" s="329">
        <v>0</v>
      </c>
      <c r="P35" s="346">
        <v>0</v>
      </c>
      <c r="Q35" s="329">
        <v>179</v>
      </c>
      <c r="R35"/>
      <c r="S35"/>
      <c r="T35"/>
    </row>
    <row r="36" spans="1:20" x14ac:dyDescent="0.25">
      <c r="A36" s="345">
        <v>604</v>
      </c>
      <c r="B36" s="345" t="s">
        <v>430</v>
      </c>
      <c r="C36" s="329">
        <v>0</v>
      </c>
      <c r="D36" s="346">
        <v>0</v>
      </c>
      <c r="E36" s="329">
        <v>10</v>
      </c>
      <c r="F36" s="346">
        <v>2.109704641350211</v>
      </c>
      <c r="G36" s="329">
        <v>113</v>
      </c>
      <c r="H36" s="346">
        <v>23.839662447257385</v>
      </c>
      <c r="I36" s="329">
        <v>299</v>
      </c>
      <c r="J36" s="346">
        <v>63.080168776371302</v>
      </c>
      <c r="K36" s="329">
        <v>41</v>
      </c>
      <c r="L36" s="346">
        <v>8.6497890295358655</v>
      </c>
      <c r="M36" s="329">
        <v>11</v>
      </c>
      <c r="N36" s="346">
        <v>2.3206751054852321</v>
      </c>
      <c r="O36" s="329">
        <v>0</v>
      </c>
      <c r="P36" s="346">
        <v>0</v>
      </c>
      <c r="Q36" s="329">
        <v>474</v>
      </c>
      <c r="R36"/>
      <c r="S36"/>
      <c r="T36"/>
    </row>
    <row r="37" spans="1:20" x14ac:dyDescent="0.25">
      <c r="A37" s="345">
        <v>670</v>
      </c>
      <c r="B37" s="345" t="s">
        <v>431</v>
      </c>
      <c r="C37" s="329">
        <v>0</v>
      </c>
      <c r="D37" s="346">
        <v>0</v>
      </c>
      <c r="E37" s="329">
        <v>6</v>
      </c>
      <c r="F37" s="346">
        <v>2.3529411764705883</v>
      </c>
      <c r="G37" s="329">
        <v>53</v>
      </c>
      <c r="H37" s="346">
        <v>20.784313725490197</v>
      </c>
      <c r="I37" s="329">
        <v>157</v>
      </c>
      <c r="J37" s="346">
        <v>61.568627450980394</v>
      </c>
      <c r="K37" s="329">
        <v>33</v>
      </c>
      <c r="L37" s="346">
        <v>12.941176470588237</v>
      </c>
      <c r="M37" s="329">
        <v>6</v>
      </c>
      <c r="N37" s="346">
        <v>2.3529411764705883</v>
      </c>
      <c r="O37" s="329">
        <v>0</v>
      </c>
      <c r="P37" s="346">
        <v>0</v>
      </c>
      <c r="Q37" s="329">
        <v>255</v>
      </c>
      <c r="R37"/>
      <c r="S37"/>
      <c r="T37"/>
    </row>
    <row r="38" spans="1:20" x14ac:dyDescent="0.25">
      <c r="A38" s="345">
        <v>690</v>
      </c>
      <c r="B38" s="345" t="s">
        <v>432</v>
      </c>
      <c r="C38" s="329">
        <v>0</v>
      </c>
      <c r="D38" s="346">
        <v>0</v>
      </c>
      <c r="E38" s="329">
        <v>1</v>
      </c>
      <c r="F38" s="346">
        <v>0.73529411764705876</v>
      </c>
      <c r="G38" s="329">
        <v>36</v>
      </c>
      <c r="H38" s="346">
        <v>26.47058823529412</v>
      </c>
      <c r="I38" s="329">
        <v>84</v>
      </c>
      <c r="J38" s="346">
        <v>61.764705882352942</v>
      </c>
      <c r="K38" s="329">
        <v>12</v>
      </c>
      <c r="L38" s="346">
        <v>8.8235294117647065</v>
      </c>
      <c r="M38" s="329">
        <v>3</v>
      </c>
      <c r="N38" s="346">
        <v>2.2058823529411766</v>
      </c>
      <c r="O38" s="329">
        <v>0</v>
      </c>
      <c r="P38" s="346">
        <v>0</v>
      </c>
      <c r="Q38" s="329">
        <v>136</v>
      </c>
      <c r="R38"/>
      <c r="S38"/>
      <c r="T38"/>
    </row>
    <row r="39" spans="1:20" x14ac:dyDescent="0.25">
      <c r="A39" s="345">
        <v>736</v>
      </c>
      <c r="B39" s="345" t="s">
        <v>433</v>
      </c>
      <c r="C39" s="329">
        <v>0</v>
      </c>
      <c r="D39" s="346">
        <v>0</v>
      </c>
      <c r="E39" s="329">
        <v>9</v>
      </c>
      <c r="F39" s="346">
        <v>1.1673151750972763</v>
      </c>
      <c r="G39" s="329">
        <v>175</v>
      </c>
      <c r="H39" s="346">
        <v>22.697795071335928</v>
      </c>
      <c r="I39" s="329">
        <v>505</v>
      </c>
      <c r="J39" s="346">
        <v>65.499351491569385</v>
      </c>
      <c r="K39" s="329">
        <v>72</v>
      </c>
      <c r="L39" s="346">
        <v>9.3385214007782107</v>
      </c>
      <c r="M39" s="329">
        <v>10</v>
      </c>
      <c r="N39" s="346">
        <v>1.2970168612191959</v>
      </c>
      <c r="O39" s="329">
        <v>0</v>
      </c>
      <c r="P39" s="346">
        <v>0</v>
      </c>
      <c r="Q39" s="329">
        <v>771</v>
      </c>
      <c r="R39"/>
      <c r="S39"/>
      <c r="T39"/>
    </row>
    <row r="40" spans="1:20" x14ac:dyDescent="0.25">
      <c r="A40" s="345">
        <v>858</v>
      </c>
      <c r="B40" s="345" t="s">
        <v>434</v>
      </c>
      <c r="C40" s="329">
        <v>0</v>
      </c>
      <c r="D40" s="346">
        <v>0</v>
      </c>
      <c r="E40" s="329">
        <v>3</v>
      </c>
      <c r="F40" s="346">
        <v>1.5789473684210527</v>
      </c>
      <c r="G40" s="329">
        <v>41</v>
      </c>
      <c r="H40" s="346">
        <v>21.578947368421055</v>
      </c>
      <c r="I40" s="329">
        <v>122</v>
      </c>
      <c r="J40" s="346">
        <v>64.21052631578948</v>
      </c>
      <c r="K40" s="329">
        <v>19</v>
      </c>
      <c r="L40" s="346">
        <v>10</v>
      </c>
      <c r="M40" s="329">
        <v>5</v>
      </c>
      <c r="N40" s="346">
        <v>2.6315789473684208</v>
      </c>
      <c r="O40" s="329">
        <v>0</v>
      </c>
      <c r="P40" s="346">
        <v>0</v>
      </c>
      <c r="Q40" s="329">
        <v>190</v>
      </c>
      <c r="R40"/>
      <c r="S40"/>
      <c r="T40"/>
    </row>
    <row r="41" spans="1:20" x14ac:dyDescent="0.25">
      <c r="A41" s="345">
        <v>885</v>
      </c>
      <c r="B41" s="345" t="s">
        <v>435</v>
      </c>
      <c r="C41" s="329">
        <v>0</v>
      </c>
      <c r="D41" s="346">
        <v>0</v>
      </c>
      <c r="E41" s="329">
        <v>0</v>
      </c>
      <c r="F41" s="346">
        <v>0</v>
      </c>
      <c r="G41" s="329">
        <v>12</v>
      </c>
      <c r="H41" s="346">
        <v>27.27272727272727</v>
      </c>
      <c r="I41" s="329">
        <v>25</v>
      </c>
      <c r="J41" s="346">
        <v>56.81818181818182</v>
      </c>
      <c r="K41" s="329">
        <v>6</v>
      </c>
      <c r="L41" s="346">
        <v>13.636363636363635</v>
      </c>
      <c r="M41" s="329">
        <v>1</v>
      </c>
      <c r="N41" s="346">
        <v>2.2727272727272729</v>
      </c>
      <c r="O41" s="329">
        <v>0</v>
      </c>
      <c r="P41" s="346">
        <v>0</v>
      </c>
      <c r="Q41" s="329">
        <v>44</v>
      </c>
      <c r="R41"/>
      <c r="S41"/>
      <c r="T41"/>
    </row>
    <row r="42" spans="1:20" x14ac:dyDescent="0.25">
      <c r="A42" s="345">
        <v>890</v>
      </c>
      <c r="B42" s="345" t="s">
        <v>436</v>
      </c>
      <c r="C42" s="329">
        <v>0</v>
      </c>
      <c r="D42" s="346">
        <v>0</v>
      </c>
      <c r="E42" s="329">
        <v>7</v>
      </c>
      <c r="F42" s="346">
        <v>3.3333333333333335</v>
      </c>
      <c r="G42" s="329">
        <v>46</v>
      </c>
      <c r="H42" s="346">
        <v>21.904761904761905</v>
      </c>
      <c r="I42" s="329">
        <v>128</v>
      </c>
      <c r="J42" s="346">
        <v>60.952380952380956</v>
      </c>
      <c r="K42" s="329">
        <v>26</v>
      </c>
      <c r="L42" s="346">
        <v>12.380952380952381</v>
      </c>
      <c r="M42" s="329">
        <v>3</v>
      </c>
      <c r="N42" s="346">
        <v>1.4285714285714286</v>
      </c>
      <c r="O42" s="329">
        <v>0</v>
      </c>
      <c r="P42" s="346">
        <v>0</v>
      </c>
      <c r="Q42" s="329">
        <v>210</v>
      </c>
      <c r="R42"/>
      <c r="S42"/>
      <c r="T42"/>
    </row>
    <row r="43" spans="1:20" x14ac:dyDescent="0.25">
      <c r="A43" s="341">
        <v>5</v>
      </c>
      <c r="B43" s="342" t="s">
        <v>437</v>
      </c>
      <c r="C43" s="351">
        <v>0</v>
      </c>
      <c r="D43" s="347">
        <v>0</v>
      </c>
      <c r="E43" s="351">
        <v>43</v>
      </c>
      <c r="F43" s="347">
        <v>1.4873746108612937</v>
      </c>
      <c r="G43" s="351">
        <v>692</v>
      </c>
      <c r="H43" s="347">
        <v>23.93635420269803</v>
      </c>
      <c r="I43" s="351">
        <v>1728</v>
      </c>
      <c r="J43" s="347">
        <v>59.771705292286406</v>
      </c>
      <c r="K43" s="351">
        <v>340</v>
      </c>
      <c r="L43" s="347">
        <v>11.760636457973019</v>
      </c>
      <c r="M43" s="351">
        <v>85</v>
      </c>
      <c r="N43" s="348">
        <v>2.9401591144932548</v>
      </c>
      <c r="O43" s="351">
        <v>3</v>
      </c>
      <c r="P43" s="348">
        <v>0.10377032168799724</v>
      </c>
      <c r="Q43" s="349">
        <v>2891</v>
      </c>
      <c r="R43"/>
      <c r="S43"/>
      <c r="T43"/>
    </row>
    <row r="44" spans="1:20" x14ac:dyDescent="0.25">
      <c r="A44" s="345">
        <v>4</v>
      </c>
      <c r="B44" s="345" t="s">
        <v>438</v>
      </c>
      <c r="C44" s="329">
        <v>0</v>
      </c>
      <c r="D44" s="346">
        <v>0</v>
      </c>
      <c r="E44" s="329">
        <v>0</v>
      </c>
      <c r="F44" s="346">
        <v>0</v>
      </c>
      <c r="G44" s="329">
        <v>3</v>
      </c>
      <c r="H44" s="346">
        <v>60</v>
      </c>
      <c r="I44" s="329">
        <v>2</v>
      </c>
      <c r="J44" s="346">
        <v>40</v>
      </c>
      <c r="K44" s="329">
        <v>0</v>
      </c>
      <c r="L44" s="346">
        <v>0</v>
      </c>
      <c r="M44" s="329">
        <v>0</v>
      </c>
      <c r="N44" s="346">
        <v>0</v>
      </c>
      <c r="O44" s="329">
        <v>0</v>
      </c>
      <c r="P44" s="346">
        <v>0</v>
      </c>
      <c r="Q44" s="329">
        <v>5</v>
      </c>
      <c r="R44"/>
      <c r="S44"/>
      <c r="T44"/>
    </row>
    <row r="45" spans="1:20" x14ac:dyDescent="0.25">
      <c r="A45" s="345">
        <v>42</v>
      </c>
      <c r="B45" s="345" t="s">
        <v>439</v>
      </c>
      <c r="C45" s="329">
        <v>0</v>
      </c>
      <c r="D45" s="346">
        <v>0</v>
      </c>
      <c r="E45" s="329">
        <v>9</v>
      </c>
      <c r="F45" s="346">
        <v>1.7374517374517375</v>
      </c>
      <c r="G45" s="329">
        <v>107</v>
      </c>
      <c r="H45" s="346">
        <v>20.656370656370658</v>
      </c>
      <c r="I45" s="329">
        <v>325</v>
      </c>
      <c r="J45" s="346">
        <v>62.74131274131274</v>
      </c>
      <c r="K45" s="329">
        <v>59</v>
      </c>
      <c r="L45" s="346">
        <v>11.389961389961389</v>
      </c>
      <c r="M45" s="329">
        <v>17</v>
      </c>
      <c r="N45" s="346">
        <v>3.2818532818532815</v>
      </c>
      <c r="O45" s="329">
        <v>1</v>
      </c>
      <c r="P45" s="346">
        <v>0.19305019305019305</v>
      </c>
      <c r="Q45" s="329">
        <v>518</v>
      </c>
      <c r="R45"/>
      <c r="S45"/>
      <c r="T45"/>
    </row>
    <row r="46" spans="1:20" x14ac:dyDescent="0.25">
      <c r="A46" s="345">
        <v>44</v>
      </c>
      <c r="B46" s="345" t="s">
        <v>440</v>
      </c>
      <c r="C46" s="329">
        <v>0</v>
      </c>
      <c r="D46" s="346">
        <v>0</v>
      </c>
      <c r="E46" s="329">
        <v>0</v>
      </c>
      <c r="F46" s="346">
        <v>0</v>
      </c>
      <c r="G46" s="329">
        <v>3</v>
      </c>
      <c r="H46" s="346">
        <v>13.043478260869565</v>
      </c>
      <c r="I46" s="329">
        <v>17</v>
      </c>
      <c r="J46" s="346">
        <v>73.91304347826086</v>
      </c>
      <c r="K46" s="329">
        <v>3</v>
      </c>
      <c r="L46" s="346">
        <v>13.043478260869565</v>
      </c>
      <c r="M46" s="329">
        <v>0</v>
      </c>
      <c r="N46" s="346">
        <v>0</v>
      </c>
      <c r="O46" s="329">
        <v>0</v>
      </c>
      <c r="P46" s="346">
        <v>0</v>
      </c>
      <c r="Q46" s="329">
        <v>23</v>
      </c>
      <c r="R46"/>
      <c r="S46"/>
      <c r="T46"/>
    </row>
    <row r="47" spans="1:20" x14ac:dyDescent="0.25">
      <c r="A47" s="345">
        <v>59</v>
      </c>
      <c r="B47" s="345" t="s">
        <v>441</v>
      </c>
      <c r="C47" s="329">
        <v>0</v>
      </c>
      <c r="D47" s="346">
        <v>0</v>
      </c>
      <c r="E47" s="329">
        <v>1</v>
      </c>
      <c r="F47" s="346">
        <v>4.1666666666666661</v>
      </c>
      <c r="G47" s="329">
        <v>9</v>
      </c>
      <c r="H47" s="346">
        <v>37.5</v>
      </c>
      <c r="I47" s="329">
        <v>11</v>
      </c>
      <c r="J47" s="346">
        <v>45.833333333333329</v>
      </c>
      <c r="K47" s="329">
        <v>2</v>
      </c>
      <c r="L47" s="346">
        <v>8.3333333333333321</v>
      </c>
      <c r="M47" s="329">
        <v>1</v>
      </c>
      <c r="N47" s="346">
        <v>4.1666666666666661</v>
      </c>
      <c r="O47" s="329">
        <v>0</v>
      </c>
      <c r="P47" s="346">
        <v>0</v>
      </c>
      <c r="Q47" s="329">
        <v>24</v>
      </c>
      <c r="R47"/>
      <c r="S47"/>
      <c r="T47"/>
    </row>
    <row r="48" spans="1:20" x14ac:dyDescent="0.25">
      <c r="A48" s="345">
        <v>113</v>
      </c>
      <c r="B48" s="345" t="s">
        <v>442</v>
      </c>
      <c r="C48" s="329">
        <v>0</v>
      </c>
      <c r="D48" s="346">
        <v>0</v>
      </c>
      <c r="E48" s="329">
        <v>0</v>
      </c>
      <c r="F48" s="346">
        <v>0</v>
      </c>
      <c r="G48" s="329">
        <v>15</v>
      </c>
      <c r="H48" s="346">
        <v>25.423728813559322</v>
      </c>
      <c r="I48" s="329">
        <v>40</v>
      </c>
      <c r="J48" s="346">
        <v>67.796610169491515</v>
      </c>
      <c r="K48" s="329">
        <v>4</v>
      </c>
      <c r="L48" s="346">
        <v>6.7796610169491522</v>
      </c>
      <c r="M48" s="329">
        <v>0</v>
      </c>
      <c r="N48" s="346">
        <v>0</v>
      </c>
      <c r="O48" s="329">
        <v>0</v>
      </c>
      <c r="P48" s="346">
        <v>0</v>
      </c>
      <c r="Q48" s="329">
        <v>59</v>
      </c>
      <c r="R48"/>
      <c r="S48"/>
      <c r="T48"/>
    </row>
    <row r="49" spans="1:20" x14ac:dyDescent="0.25">
      <c r="A49" s="345">
        <v>125</v>
      </c>
      <c r="B49" s="345" t="s">
        <v>443</v>
      </c>
      <c r="C49" s="329">
        <v>0</v>
      </c>
      <c r="D49" s="346">
        <v>0</v>
      </c>
      <c r="E49" s="329">
        <v>2</v>
      </c>
      <c r="F49" s="346">
        <v>2.7777777777777777</v>
      </c>
      <c r="G49" s="329">
        <v>18</v>
      </c>
      <c r="H49" s="346">
        <v>25</v>
      </c>
      <c r="I49" s="329">
        <v>45</v>
      </c>
      <c r="J49" s="346">
        <v>62.5</v>
      </c>
      <c r="K49" s="329">
        <v>6</v>
      </c>
      <c r="L49" s="346">
        <v>8.3333333333333321</v>
      </c>
      <c r="M49" s="329">
        <v>1</v>
      </c>
      <c r="N49" s="346">
        <v>1.3888888888888888</v>
      </c>
      <c r="O49" s="329">
        <v>0</v>
      </c>
      <c r="P49" s="346">
        <v>0</v>
      </c>
      <c r="Q49" s="329">
        <v>72</v>
      </c>
      <c r="R49"/>
      <c r="S49"/>
      <c r="T49"/>
    </row>
    <row r="50" spans="1:20" x14ac:dyDescent="0.25">
      <c r="A50" s="345">
        <v>138</v>
      </c>
      <c r="B50" s="345" t="s">
        <v>444</v>
      </c>
      <c r="C50" s="329">
        <v>0</v>
      </c>
      <c r="D50" s="346">
        <v>0</v>
      </c>
      <c r="E50" s="329">
        <v>4</v>
      </c>
      <c r="F50" s="346">
        <v>4.1666666666666661</v>
      </c>
      <c r="G50" s="329">
        <v>17</v>
      </c>
      <c r="H50" s="346">
        <v>17.708333333333336</v>
      </c>
      <c r="I50" s="329">
        <v>57</v>
      </c>
      <c r="J50" s="346">
        <v>59.375</v>
      </c>
      <c r="K50" s="329">
        <v>16</v>
      </c>
      <c r="L50" s="346">
        <v>16.666666666666664</v>
      </c>
      <c r="M50" s="329">
        <v>2</v>
      </c>
      <c r="N50" s="346">
        <v>2.083333333333333</v>
      </c>
      <c r="O50" s="329">
        <v>0</v>
      </c>
      <c r="P50" s="346">
        <v>0</v>
      </c>
      <c r="Q50" s="329">
        <v>96</v>
      </c>
      <c r="R50"/>
      <c r="S50"/>
      <c r="T50"/>
    </row>
    <row r="51" spans="1:20" x14ac:dyDescent="0.25">
      <c r="A51" s="345">
        <v>234</v>
      </c>
      <c r="B51" s="345" t="s">
        <v>445</v>
      </c>
      <c r="C51" s="329">
        <v>0</v>
      </c>
      <c r="D51" s="346">
        <v>0</v>
      </c>
      <c r="E51" s="329">
        <v>3</v>
      </c>
      <c r="F51" s="346">
        <v>2.1739130434782608</v>
      </c>
      <c r="G51" s="329">
        <v>33</v>
      </c>
      <c r="H51" s="346">
        <v>23.913043478260871</v>
      </c>
      <c r="I51" s="329">
        <v>85</v>
      </c>
      <c r="J51" s="346">
        <v>61.594202898550719</v>
      </c>
      <c r="K51" s="329">
        <v>13</v>
      </c>
      <c r="L51" s="346">
        <v>9.4202898550724647</v>
      </c>
      <c r="M51" s="329">
        <v>4</v>
      </c>
      <c r="N51" s="346">
        <v>2.8985507246376812</v>
      </c>
      <c r="O51" s="329">
        <v>0</v>
      </c>
      <c r="P51" s="346">
        <v>0</v>
      </c>
      <c r="Q51" s="329">
        <v>138</v>
      </c>
      <c r="R51"/>
      <c r="S51"/>
      <c r="T51"/>
    </row>
    <row r="52" spans="1:20" x14ac:dyDescent="0.25">
      <c r="A52" s="345">
        <v>240</v>
      </c>
      <c r="B52" s="345" t="s">
        <v>446</v>
      </c>
      <c r="C52" s="329">
        <v>0</v>
      </c>
      <c r="D52" s="346">
        <v>0</v>
      </c>
      <c r="E52" s="329">
        <v>0</v>
      </c>
      <c r="F52" s="346">
        <v>0</v>
      </c>
      <c r="G52" s="329">
        <v>5</v>
      </c>
      <c r="H52" s="346">
        <v>29.411764705882355</v>
      </c>
      <c r="I52" s="329">
        <v>10</v>
      </c>
      <c r="J52" s="346">
        <v>58.82352941176471</v>
      </c>
      <c r="K52" s="329">
        <v>1</v>
      </c>
      <c r="L52" s="346">
        <v>5.8823529411764701</v>
      </c>
      <c r="M52" s="329">
        <v>1</v>
      </c>
      <c r="N52" s="346">
        <v>5.8823529411764701</v>
      </c>
      <c r="O52" s="329">
        <v>0</v>
      </c>
      <c r="P52" s="346">
        <v>0</v>
      </c>
      <c r="Q52" s="329">
        <v>17</v>
      </c>
      <c r="R52"/>
      <c r="S52"/>
      <c r="T52"/>
    </row>
    <row r="53" spans="1:20" x14ac:dyDescent="0.25">
      <c r="A53" s="345">
        <v>284</v>
      </c>
      <c r="B53" s="345" t="s">
        <v>447</v>
      </c>
      <c r="C53" s="329">
        <v>0</v>
      </c>
      <c r="D53" s="346">
        <v>0</v>
      </c>
      <c r="E53" s="329">
        <v>4</v>
      </c>
      <c r="F53" s="346">
        <v>4.4943820224719104</v>
      </c>
      <c r="G53" s="329">
        <v>23</v>
      </c>
      <c r="H53" s="346">
        <v>25.842696629213485</v>
      </c>
      <c r="I53" s="329">
        <v>53</v>
      </c>
      <c r="J53" s="346">
        <v>59.550561797752813</v>
      </c>
      <c r="K53" s="329">
        <v>8</v>
      </c>
      <c r="L53" s="346">
        <v>8.9887640449438209</v>
      </c>
      <c r="M53" s="329">
        <v>1</v>
      </c>
      <c r="N53" s="346">
        <v>1.1235955056179776</v>
      </c>
      <c r="O53" s="329">
        <v>0</v>
      </c>
      <c r="P53" s="346">
        <v>0</v>
      </c>
      <c r="Q53" s="329">
        <v>89</v>
      </c>
      <c r="R53"/>
      <c r="S53"/>
      <c r="T53"/>
    </row>
    <row r="54" spans="1:20" x14ac:dyDescent="0.25">
      <c r="A54" s="345">
        <v>306</v>
      </c>
      <c r="B54" s="345" t="s">
        <v>448</v>
      </c>
      <c r="C54" s="329">
        <v>0</v>
      </c>
      <c r="D54" s="346">
        <v>0</v>
      </c>
      <c r="E54" s="329">
        <v>0</v>
      </c>
      <c r="F54" s="346">
        <v>0</v>
      </c>
      <c r="G54" s="329">
        <v>24</v>
      </c>
      <c r="H54" s="346">
        <v>26.966292134831459</v>
      </c>
      <c r="I54" s="329">
        <v>48</v>
      </c>
      <c r="J54" s="346">
        <v>53.932584269662918</v>
      </c>
      <c r="K54" s="329">
        <v>11</v>
      </c>
      <c r="L54" s="346">
        <v>12.359550561797752</v>
      </c>
      <c r="M54" s="329">
        <v>6</v>
      </c>
      <c r="N54" s="346">
        <v>6.7415730337078648</v>
      </c>
      <c r="O54" s="329">
        <v>0</v>
      </c>
      <c r="P54" s="346">
        <v>0</v>
      </c>
      <c r="Q54" s="329">
        <v>89</v>
      </c>
      <c r="R54"/>
      <c r="S54"/>
      <c r="T54"/>
    </row>
    <row r="55" spans="1:20" x14ac:dyDescent="0.25">
      <c r="A55" s="345">
        <v>347</v>
      </c>
      <c r="B55" s="345" t="s">
        <v>449</v>
      </c>
      <c r="C55" s="329">
        <v>0</v>
      </c>
      <c r="D55" s="346">
        <v>0</v>
      </c>
      <c r="E55" s="329">
        <v>0</v>
      </c>
      <c r="F55" s="346">
        <v>0</v>
      </c>
      <c r="G55" s="329">
        <v>6</v>
      </c>
      <c r="H55" s="346">
        <v>20.689655172413794</v>
      </c>
      <c r="I55" s="329">
        <v>16</v>
      </c>
      <c r="J55" s="346">
        <v>55.172413793103445</v>
      </c>
      <c r="K55" s="329">
        <v>5</v>
      </c>
      <c r="L55" s="346">
        <v>17.241379310344829</v>
      </c>
      <c r="M55" s="329">
        <v>2</v>
      </c>
      <c r="N55" s="346">
        <v>6.8965517241379306</v>
      </c>
      <c r="O55" s="329">
        <v>0</v>
      </c>
      <c r="P55" s="346">
        <v>0</v>
      </c>
      <c r="Q55" s="329">
        <v>29</v>
      </c>
      <c r="R55"/>
      <c r="S55"/>
      <c r="T55"/>
    </row>
    <row r="56" spans="1:20" x14ac:dyDescent="0.25">
      <c r="A56" s="345">
        <v>411</v>
      </c>
      <c r="B56" s="345" t="s">
        <v>450</v>
      </c>
      <c r="C56" s="329">
        <v>0</v>
      </c>
      <c r="D56" s="346">
        <v>0</v>
      </c>
      <c r="E56" s="329">
        <v>3</v>
      </c>
      <c r="F56" s="346">
        <v>12</v>
      </c>
      <c r="G56" s="329">
        <v>6</v>
      </c>
      <c r="H56" s="346">
        <v>24</v>
      </c>
      <c r="I56" s="329">
        <v>14</v>
      </c>
      <c r="J56" s="346">
        <v>56.000000000000007</v>
      </c>
      <c r="K56" s="329">
        <v>2</v>
      </c>
      <c r="L56" s="346">
        <v>8</v>
      </c>
      <c r="M56" s="329">
        <v>0</v>
      </c>
      <c r="N56" s="346">
        <v>0</v>
      </c>
      <c r="O56" s="329">
        <v>0</v>
      </c>
      <c r="P56" s="346">
        <v>0</v>
      </c>
      <c r="Q56" s="329">
        <v>25</v>
      </c>
      <c r="R56"/>
      <c r="S56"/>
      <c r="T56"/>
    </row>
    <row r="57" spans="1:20" x14ac:dyDescent="0.25">
      <c r="A57" s="345">
        <v>501</v>
      </c>
      <c r="B57" s="345" t="s">
        <v>451</v>
      </c>
      <c r="C57" s="329">
        <v>0</v>
      </c>
      <c r="D57" s="346">
        <v>0</v>
      </c>
      <c r="E57" s="329">
        <v>0</v>
      </c>
      <c r="F57" s="346">
        <v>0</v>
      </c>
      <c r="G57" s="329">
        <v>7</v>
      </c>
      <c r="H57" s="346">
        <v>20.588235294117645</v>
      </c>
      <c r="I57" s="329">
        <v>23</v>
      </c>
      <c r="J57" s="346">
        <v>67.64705882352942</v>
      </c>
      <c r="K57" s="329">
        <v>3</v>
      </c>
      <c r="L57" s="346">
        <v>8.8235294117647065</v>
      </c>
      <c r="M57" s="329">
        <v>1</v>
      </c>
      <c r="N57" s="346">
        <v>2.9411764705882351</v>
      </c>
      <c r="O57" s="329">
        <v>0</v>
      </c>
      <c r="P57" s="346">
        <v>0</v>
      </c>
      <c r="Q57" s="329">
        <v>34</v>
      </c>
      <c r="R57"/>
      <c r="S57"/>
      <c r="T57"/>
    </row>
    <row r="58" spans="1:20" x14ac:dyDescent="0.25">
      <c r="A58" s="345">
        <v>543</v>
      </c>
      <c r="B58" s="345" t="s">
        <v>452</v>
      </c>
      <c r="C58" s="329">
        <v>0</v>
      </c>
      <c r="D58" s="346">
        <v>0</v>
      </c>
      <c r="E58" s="329">
        <v>0</v>
      </c>
      <c r="F58" s="346">
        <v>0</v>
      </c>
      <c r="G58" s="329">
        <v>5</v>
      </c>
      <c r="H58" s="346">
        <v>27.777777777777779</v>
      </c>
      <c r="I58" s="329">
        <v>10</v>
      </c>
      <c r="J58" s="346">
        <v>55.555555555555557</v>
      </c>
      <c r="K58" s="329">
        <v>3</v>
      </c>
      <c r="L58" s="346">
        <v>16.666666666666664</v>
      </c>
      <c r="M58" s="329">
        <v>0</v>
      </c>
      <c r="N58" s="346">
        <v>0</v>
      </c>
      <c r="O58" s="329">
        <v>0</v>
      </c>
      <c r="P58" s="346">
        <v>0</v>
      </c>
      <c r="Q58" s="329">
        <v>18</v>
      </c>
      <c r="R58"/>
      <c r="S58"/>
      <c r="T58"/>
    </row>
    <row r="59" spans="1:20" x14ac:dyDescent="0.25">
      <c r="A59" s="345">
        <v>628</v>
      </c>
      <c r="B59" s="345" t="s">
        <v>453</v>
      </c>
      <c r="C59" s="329">
        <v>0</v>
      </c>
      <c r="D59" s="346">
        <v>0</v>
      </c>
      <c r="E59" s="329">
        <v>0</v>
      </c>
      <c r="F59" s="346">
        <v>0</v>
      </c>
      <c r="G59" s="329">
        <v>4</v>
      </c>
      <c r="H59" s="346">
        <v>44.444444444444443</v>
      </c>
      <c r="I59" s="329">
        <v>4</v>
      </c>
      <c r="J59" s="346">
        <v>44.444444444444443</v>
      </c>
      <c r="K59" s="329">
        <v>1</v>
      </c>
      <c r="L59" s="346">
        <v>11.111111111111111</v>
      </c>
      <c r="M59" s="329">
        <v>0</v>
      </c>
      <c r="N59" s="346">
        <v>0</v>
      </c>
      <c r="O59" s="329">
        <v>0</v>
      </c>
      <c r="P59" s="346">
        <v>0</v>
      </c>
      <c r="Q59" s="329">
        <v>9</v>
      </c>
      <c r="R59"/>
      <c r="S59"/>
      <c r="T59"/>
    </row>
    <row r="60" spans="1:20" x14ac:dyDescent="0.25">
      <c r="A60" s="345">
        <v>656</v>
      </c>
      <c r="B60" s="345" t="s">
        <v>454</v>
      </c>
      <c r="C60" s="329">
        <v>0</v>
      </c>
      <c r="D60" s="346">
        <v>0</v>
      </c>
      <c r="E60" s="329">
        <v>6</v>
      </c>
      <c r="F60" s="346">
        <v>0.65146579804560267</v>
      </c>
      <c r="G60" s="329">
        <v>213</v>
      </c>
      <c r="H60" s="346">
        <v>23.12703583061889</v>
      </c>
      <c r="I60" s="329">
        <v>547</v>
      </c>
      <c r="J60" s="346">
        <v>59.391965255157444</v>
      </c>
      <c r="K60" s="329">
        <v>124</v>
      </c>
      <c r="L60" s="346">
        <v>13.463626492942455</v>
      </c>
      <c r="M60" s="329">
        <v>30</v>
      </c>
      <c r="N60" s="346">
        <v>3.2573289902280131</v>
      </c>
      <c r="O60" s="329">
        <v>1</v>
      </c>
      <c r="P60" s="346">
        <v>0.10857763300760044</v>
      </c>
      <c r="Q60" s="329">
        <v>921</v>
      </c>
      <c r="R60"/>
      <c r="S60"/>
      <c r="T60"/>
    </row>
    <row r="61" spans="1:20" x14ac:dyDescent="0.25">
      <c r="A61" s="345">
        <v>761</v>
      </c>
      <c r="B61" s="345" t="s">
        <v>455</v>
      </c>
      <c r="C61" s="329">
        <v>0</v>
      </c>
      <c r="D61" s="346">
        <v>0</v>
      </c>
      <c r="E61" s="329">
        <v>11</v>
      </c>
      <c r="F61" s="346">
        <v>1.5471167369901548</v>
      </c>
      <c r="G61" s="329">
        <v>192</v>
      </c>
      <c r="H61" s="346">
        <v>27.004219409282697</v>
      </c>
      <c r="I61" s="329">
        <v>411</v>
      </c>
      <c r="J61" s="346">
        <v>57.805907172995788</v>
      </c>
      <c r="K61" s="329">
        <v>77</v>
      </c>
      <c r="L61" s="346">
        <v>10.829817158931084</v>
      </c>
      <c r="M61" s="329">
        <v>19</v>
      </c>
      <c r="N61" s="346">
        <v>2.6722925457102673</v>
      </c>
      <c r="O61" s="329">
        <v>1</v>
      </c>
      <c r="P61" s="346">
        <v>0.14064697609001406</v>
      </c>
      <c r="Q61" s="329">
        <v>711</v>
      </c>
      <c r="R61"/>
      <c r="S61"/>
      <c r="T61"/>
    </row>
    <row r="62" spans="1:20" x14ac:dyDescent="0.25">
      <c r="A62" s="345">
        <v>842</v>
      </c>
      <c r="B62" s="345" t="s">
        <v>456</v>
      </c>
      <c r="C62" s="329">
        <v>0</v>
      </c>
      <c r="D62" s="346">
        <v>0</v>
      </c>
      <c r="E62" s="329">
        <v>0</v>
      </c>
      <c r="F62" s="346">
        <v>0</v>
      </c>
      <c r="G62" s="329">
        <v>2</v>
      </c>
      <c r="H62" s="346">
        <v>14.285714285714285</v>
      </c>
      <c r="I62" s="329">
        <v>10</v>
      </c>
      <c r="J62" s="346">
        <v>71.428571428571431</v>
      </c>
      <c r="K62" s="329">
        <v>2</v>
      </c>
      <c r="L62" s="346">
        <v>14.285714285714285</v>
      </c>
      <c r="M62" s="329">
        <v>0</v>
      </c>
      <c r="N62" s="346">
        <v>0</v>
      </c>
      <c r="O62" s="329">
        <v>0</v>
      </c>
      <c r="P62" s="346">
        <v>0</v>
      </c>
      <c r="Q62" s="329">
        <v>14</v>
      </c>
      <c r="R62"/>
      <c r="S62"/>
      <c r="T62"/>
    </row>
    <row r="63" spans="1:20" x14ac:dyDescent="0.25">
      <c r="A63" s="341">
        <v>6</v>
      </c>
      <c r="B63" s="342" t="s">
        <v>457</v>
      </c>
      <c r="C63" s="351">
        <v>0</v>
      </c>
      <c r="D63" s="347">
        <v>0</v>
      </c>
      <c r="E63" s="351">
        <v>23</v>
      </c>
      <c r="F63" s="347">
        <v>1.0633379565418399</v>
      </c>
      <c r="G63" s="351">
        <v>581</v>
      </c>
      <c r="H63" s="347">
        <v>26.860841423948216</v>
      </c>
      <c r="I63" s="351">
        <v>1264</v>
      </c>
      <c r="J63" s="347">
        <v>58.437355524734173</v>
      </c>
      <c r="K63" s="351">
        <v>238</v>
      </c>
      <c r="L63" s="347">
        <v>11.003236245954692</v>
      </c>
      <c r="M63" s="351">
        <v>55</v>
      </c>
      <c r="N63" s="348">
        <v>2.5427646786870088</v>
      </c>
      <c r="O63" s="351">
        <v>2</v>
      </c>
      <c r="P63" s="348">
        <v>9.2464170134073043E-2</v>
      </c>
      <c r="Q63" s="349">
        <v>2163</v>
      </c>
      <c r="R63"/>
      <c r="S63"/>
      <c r="T63"/>
    </row>
    <row r="64" spans="1:20" x14ac:dyDescent="0.25">
      <c r="A64" s="345">
        <v>38</v>
      </c>
      <c r="B64" s="345" t="s">
        <v>458</v>
      </c>
      <c r="C64" s="329">
        <v>0</v>
      </c>
      <c r="D64" s="346">
        <v>0</v>
      </c>
      <c r="E64" s="329">
        <v>0</v>
      </c>
      <c r="F64" s="346">
        <v>0</v>
      </c>
      <c r="G64" s="329">
        <v>1</v>
      </c>
      <c r="H64" s="346">
        <v>25</v>
      </c>
      <c r="I64" s="329">
        <v>2</v>
      </c>
      <c r="J64" s="346">
        <v>50</v>
      </c>
      <c r="K64" s="329">
        <v>1</v>
      </c>
      <c r="L64" s="346">
        <v>25</v>
      </c>
      <c r="M64" s="329">
        <v>0</v>
      </c>
      <c r="N64" s="346">
        <v>0</v>
      </c>
      <c r="O64" s="329">
        <v>0</v>
      </c>
      <c r="P64" s="346">
        <v>0</v>
      </c>
      <c r="Q64" s="329">
        <v>4</v>
      </c>
      <c r="R64"/>
      <c r="S64"/>
      <c r="T64"/>
    </row>
    <row r="65" spans="1:20" x14ac:dyDescent="0.25">
      <c r="A65" s="345">
        <v>86</v>
      </c>
      <c r="B65" s="345" t="s">
        <v>459</v>
      </c>
      <c r="C65" s="329">
        <v>0</v>
      </c>
      <c r="D65" s="346">
        <v>0</v>
      </c>
      <c r="E65" s="329">
        <v>0</v>
      </c>
      <c r="F65" s="346">
        <v>0</v>
      </c>
      <c r="G65" s="329">
        <v>8</v>
      </c>
      <c r="H65" s="346">
        <v>30.76923076923077</v>
      </c>
      <c r="I65" s="329">
        <v>14</v>
      </c>
      <c r="J65" s="346">
        <v>53.846153846153847</v>
      </c>
      <c r="K65" s="329">
        <v>4</v>
      </c>
      <c r="L65" s="346">
        <v>15.384615384615385</v>
      </c>
      <c r="M65" s="329">
        <v>0</v>
      </c>
      <c r="N65" s="346">
        <v>0</v>
      </c>
      <c r="O65" s="329">
        <v>0</v>
      </c>
      <c r="P65" s="346">
        <v>0</v>
      </c>
      <c r="Q65" s="329">
        <v>26</v>
      </c>
      <c r="R65"/>
      <c r="S65"/>
      <c r="T65"/>
    </row>
    <row r="66" spans="1:20" x14ac:dyDescent="0.25">
      <c r="A66" s="345">
        <v>107</v>
      </c>
      <c r="B66" s="345" t="s">
        <v>460</v>
      </c>
      <c r="C66" s="329">
        <v>0</v>
      </c>
      <c r="D66" s="346">
        <v>0</v>
      </c>
      <c r="E66" s="329">
        <v>0</v>
      </c>
      <c r="F66" s="346">
        <v>0</v>
      </c>
      <c r="G66" s="329">
        <v>0</v>
      </c>
      <c r="H66" s="346">
        <v>0</v>
      </c>
      <c r="I66" s="329">
        <v>0</v>
      </c>
      <c r="J66" s="346">
        <v>0</v>
      </c>
      <c r="K66" s="329">
        <v>0</v>
      </c>
      <c r="L66" s="346">
        <v>0</v>
      </c>
      <c r="M66" s="329">
        <v>0</v>
      </c>
      <c r="N66" s="346">
        <v>0</v>
      </c>
      <c r="O66" s="329">
        <v>0</v>
      </c>
      <c r="P66" s="346">
        <v>0</v>
      </c>
      <c r="Q66" s="329">
        <v>0</v>
      </c>
      <c r="R66"/>
      <c r="S66"/>
      <c r="T66"/>
    </row>
    <row r="67" spans="1:20" x14ac:dyDescent="0.25">
      <c r="A67" s="345">
        <v>134</v>
      </c>
      <c r="B67" s="345" t="s">
        <v>461</v>
      </c>
      <c r="C67" s="329">
        <v>0</v>
      </c>
      <c r="D67" s="346">
        <v>0</v>
      </c>
      <c r="E67" s="329">
        <v>0</v>
      </c>
      <c r="F67" s="346">
        <v>0</v>
      </c>
      <c r="G67" s="329">
        <v>2</v>
      </c>
      <c r="H67" s="346">
        <v>18.181818181818183</v>
      </c>
      <c r="I67" s="329">
        <v>9</v>
      </c>
      <c r="J67" s="346">
        <v>81.818181818181827</v>
      </c>
      <c r="K67" s="329">
        <v>0</v>
      </c>
      <c r="L67" s="346">
        <v>0</v>
      </c>
      <c r="M67" s="329">
        <v>0</v>
      </c>
      <c r="N67" s="346">
        <v>0</v>
      </c>
      <c r="O67" s="329">
        <v>0</v>
      </c>
      <c r="P67" s="346">
        <v>0</v>
      </c>
      <c r="Q67" s="329">
        <v>11</v>
      </c>
      <c r="R67"/>
      <c r="S67"/>
      <c r="T67"/>
    </row>
    <row r="68" spans="1:20" x14ac:dyDescent="0.25">
      <c r="A68" s="345">
        <v>150</v>
      </c>
      <c r="B68" s="345" t="s">
        <v>462</v>
      </c>
      <c r="C68" s="329">
        <v>0</v>
      </c>
      <c r="D68" s="346">
        <v>0</v>
      </c>
      <c r="E68" s="329">
        <v>0</v>
      </c>
      <c r="F68" s="346">
        <v>0</v>
      </c>
      <c r="G68" s="329">
        <v>16</v>
      </c>
      <c r="H68" s="346">
        <v>32.653061224489797</v>
      </c>
      <c r="I68" s="329">
        <v>27</v>
      </c>
      <c r="J68" s="346">
        <v>55.102040816326522</v>
      </c>
      <c r="K68" s="329">
        <v>5</v>
      </c>
      <c r="L68" s="346">
        <v>10.204081632653061</v>
      </c>
      <c r="M68" s="329">
        <v>0</v>
      </c>
      <c r="N68" s="346">
        <v>0</v>
      </c>
      <c r="O68" s="329">
        <v>1</v>
      </c>
      <c r="P68" s="346">
        <v>2.0408163265306123</v>
      </c>
      <c r="Q68" s="329">
        <v>49</v>
      </c>
      <c r="R68"/>
      <c r="S68"/>
      <c r="T68"/>
    </row>
    <row r="69" spans="1:20" x14ac:dyDescent="0.25">
      <c r="A69" s="345">
        <v>237</v>
      </c>
      <c r="B69" s="345" t="s">
        <v>463</v>
      </c>
      <c r="C69" s="329">
        <v>0</v>
      </c>
      <c r="D69" s="346">
        <v>0</v>
      </c>
      <c r="E69" s="329">
        <v>11</v>
      </c>
      <c r="F69" s="346">
        <v>2.2222222222222223</v>
      </c>
      <c r="G69" s="329">
        <v>119</v>
      </c>
      <c r="H69" s="346">
        <v>24.040404040404042</v>
      </c>
      <c r="I69" s="329">
        <v>295</v>
      </c>
      <c r="J69" s="346">
        <v>59.595959595959592</v>
      </c>
      <c r="K69" s="329">
        <v>51</v>
      </c>
      <c r="L69" s="346">
        <v>10.303030303030303</v>
      </c>
      <c r="M69" s="329">
        <v>19</v>
      </c>
      <c r="N69" s="346">
        <v>3.8383838383838382</v>
      </c>
      <c r="O69" s="329">
        <v>0</v>
      </c>
      <c r="P69" s="346">
        <v>0</v>
      </c>
      <c r="Q69" s="329">
        <v>495</v>
      </c>
      <c r="R69"/>
      <c r="S69"/>
      <c r="T69"/>
    </row>
    <row r="70" spans="1:20" x14ac:dyDescent="0.25">
      <c r="A70" s="345">
        <v>264</v>
      </c>
      <c r="B70" s="345" t="s">
        <v>464</v>
      </c>
      <c r="C70" s="329">
        <v>0</v>
      </c>
      <c r="D70" s="346">
        <v>0</v>
      </c>
      <c r="E70" s="329">
        <v>1</v>
      </c>
      <c r="F70" s="346">
        <v>0.63291139240506333</v>
      </c>
      <c r="G70" s="329">
        <v>42</v>
      </c>
      <c r="H70" s="346">
        <v>26.582278481012654</v>
      </c>
      <c r="I70" s="329">
        <v>90</v>
      </c>
      <c r="J70" s="346">
        <v>56.962025316455701</v>
      </c>
      <c r="K70" s="329">
        <v>20</v>
      </c>
      <c r="L70" s="346">
        <v>12.658227848101266</v>
      </c>
      <c r="M70" s="329">
        <v>5</v>
      </c>
      <c r="N70" s="346">
        <v>3.1645569620253164</v>
      </c>
      <c r="O70" s="329">
        <v>0</v>
      </c>
      <c r="P70" s="346">
        <v>0</v>
      </c>
      <c r="Q70" s="329">
        <v>158</v>
      </c>
      <c r="R70"/>
      <c r="S70"/>
      <c r="T70"/>
    </row>
    <row r="71" spans="1:20" x14ac:dyDescent="0.25">
      <c r="A71" s="345">
        <v>310</v>
      </c>
      <c r="B71" s="345" t="s">
        <v>465</v>
      </c>
      <c r="C71" s="329">
        <v>0</v>
      </c>
      <c r="D71" s="346">
        <v>0</v>
      </c>
      <c r="E71" s="329">
        <v>0</v>
      </c>
      <c r="F71" s="346">
        <v>0</v>
      </c>
      <c r="G71" s="329">
        <v>15</v>
      </c>
      <c r="H71" s="346">
        <v>25.862068965517242</v>
      </c>
      <c r="I71" s="329">
        <v>35</v>
      </c>
      <c r="J71" s="346">
        <v>60.344827586206897</v>
      </c>
      <c r="K71" s="329">
        <v>6</v>
      </c>
      <c r="L71" s="346">
        <v>10.344827586206897</v>
      </c>
      <c r="M71" s="329">
        <v>2</v>
      </c>
      <c r="N71" s="346">
        <v>3.4482758620689653</v>
      </c>
      <c r="O71" s="329">
        <v>0</v>
      </c>
      <c r="P71" s="346">
        <v>0</v>
      </c>
      <c r="Q71" s="329">
        <v>58</v>
      </c>
      <c r="R71"/>
      <c r="S71"/>
      <c r="T71"/>
    </row>
    <row r="72" spans="1:20" x14ac:dyDescent="0.25">
      <c r="A72" s="345">
        <v>315</v>
      </c>
      <c r="B72" s="345" t="s">
        <v>466</v>
      </c>
      <c r="C72" s="329">
        <v>0</v>
      </c>
      <c r="D72" s="346">
        <v>0</v>
      </c>
      <c r="E72" s="329">
        <v>0</v>
      </c>
      <c r="F72" s="346">
        <v>0</v>
      </c>
      <c r="G72" s="329">
        <v>0</v>
      </c>
      <c r="H72" s="346">
        <v>0</v>
      </c>
      <c r="I72" s="329">
        <v>1</v>
      </c>
      <c r="J72" s="346">
        <v>100</v>
      </c>
      <c r="K72" s="329">
        <v>0</v>
      </c>
      <c r="L72" s="346">
        <v>0</v>
      </c>
      <c r="M72" s="329">
        <v>0</v>
      </c>
      <c r="N72" s="346">
        <v>0</v>
      </c>
      <c r="O72" s="329">
        <v>0</v>
      </c>
      <c r="P72" s="346">
        <v>0</v>
      </c>
      <c r="Q72" s="329">
        <v>1</v>
      </c>
      <c r="R72"/>
      <c r="S72"/>
      <c r="T72"/>
    </row>
    <row r="73" spans="1:20" x14ac:dyDescent="0.25">
      <c r="A73" s="345">
        <v>361</v>
      </c>
      <c r="B73" s="345" t="s">
        <v>467</v>
      </c>
      <c r="C73" s="329">
        <v>0</v>
      </c>
      <c r="D73" s="346">
        <v>0</v>
      </c>
      <c r="E73" s="329">
        <v>0</v>
      </c>
      <c r="F73" s="346">
        <v>0</v>
      </c>
      <c r="G73" s="329">
        <v>8</v>
      </c>
      <c r="H73" s="346">
        <v>28.571428571428569</v>
      </c>
      <c r="I73" s="329">
        <v>16</v>
      </c>
      <c r="J73" s="346">
        <v>57.142857142857139</v>
      </c>
      <c r="K73" s="329">
        <v>3</v>
      </c>
      <c r="L73" s="346">
        <v>10.714285714285714</v>
      </c>
      <c r="M73" s="329">
        <v>1</v>
      </c>
      <c r="N73" s="346">
        <v>3.5714285714285712</v>
      </c>
      <c r="O73" s="329">
        <v>0</v>
      </c>
      <c r="P73" s="346">
        <v>0</v>
      </c>
      <c r="Q73" s="329">
        <v>28</v>
      </c>
      <c r="R73"/>
      <c r="S73"/>
      <c r="T73"/>
    </row>
    <row r="74" spans="1:20" x14ac:dyDescent="0.25">
      <c r="A74" s="345">
        <v>647</v>
      </c>
      <c r="B74" s="345" t="s">
        <v>468</v>
      </c>
      <c r="C74" s="329">
        <v>0</v>
      </c>
      <c r="D74" s="346">
        <v>0</v>
      </c>
      <c r="E74" s="329">
        <v>0</v>
      </c>
      <c r="F74" s="346">
        <v>0</v>
      </c>
      <c r="G74" s="329">
        <v>12</v>
      </c>
      <c r="H74" s="346">
        <v>20</v>
      </c>
      <c r="I74" s="329">
        <v>39</v>
      </c>
      <c r="J74" s="346">
        <v>65</v>
      </c>
      <c r="K74" s="329">
        <v>9</v>
      </c>
      <c r="L74" s="346">
        <v>15</v>
      </c>
      <c r="M74" s="329">
        <v>0</v>
      </c>
      <c r="N74" s="346">
        <v>0</v>
      </c>
      <c r="O74" s="329">
        <v>0</v>
      </c>
      <c r="P74" s="346">
        <v>0</v>
      </c>
      <c r="Q74" s="329">
        <v>60</v>
      </c>
      <c r="R74"/>
      <c r="S74"/>
      <c r="T74"/>
    </row>
    <row r="75" spans="1:20" x14ac:dyDescent="0.25">
      <c r="A75" s="345">
        <v>658</v>
      </c>
      <c r="B75" s="345" t="s">
        <v>469</v>
      </c>
      <c r="C75" s="329">
        <v>0</v>
      </c>
      <c r="D75" s="346">
        <v>0</v>
      </c>
      <c r="E75" s="329">
        <v>0</v>
      </c>
      <c r="F75" s="346">
        <v>0</v>
      </c>
      <c r="G75" s="329">
        <v>0</v>
      </c>
      <c r="H75" s="346">
        <v>0</v>
      </c>
      <c r="I75" s="329">
        <v>0</v>
      </c>
      <c r="J75" s="346">
        <v>0</v>
      </c>
      <c r="K75" s="329">
        <v>1</v>
      </c>
      <c r="L75" s="346">
        <v>100</v>
      </c>
      <c r="M75" s="329">
        <v>0</v>
      </c>
      <c r="N75" s="346">
        <v>0</v>
      </c>
      <c r="O75" s="329">
        <v>0</v>
      </c>
      <c r="P75" s="346">
        <v>0</v>
      </c>
      <c r="Q75" s="329">
        <v>1</v>
      </c>
      <c r="R75"/>
      <c r="S75"/>
      <c r="T75"/>
    </row>
    <row r="76" spans="1:20" x14ac:dyDescent="0.25">
      <c r="A76" s="345">
        <v>664</v>
      </c>
      <c r="B76" s="345" t="s">
        <v>470</v>
      </c>
      <c r="C76" s="329">
        <v>0</v>
      </c>
      <c r="D76" s="346">
        <v>0</v>
      </c>
      <c r="E76" s="329">
        <v>5</v>
      </c>
      <c r="F76" s="346">
        <v>0.73637702503681879</v>
      </c>
      <c r="G76" s="329">
        <v>186</v>
      </c>
      <c r="H76" s="346">
        <v>27.393225331369663</v>
      </c>
      <c r="I76" s="329">
        <v>389</v>
      </c>
      <c r="J76" s="346">
        <v>57.290132547864502</v>
      </c>
      <c r="K76" s="329">
        <v>79</v>
      </c>
      <c r="L76" s="346">
        <v>11.634756995581737</v>
      </c>
      <c r="M76" s="329">
        <v>20</v>
      </c>
      <c r="N76" s="346">
        <v>2.9455081001472752</v>
      </c>
      <c r="O76" s="329">
        <v>0</v>
      </c>
      <c r="P76" s="346">
        <v>0</v>
      </c>
      <c r="Q76" s="329">
        <v>679</v>
      </c>
      <c r="R76"/>
      <c r="S76"/>
      <c r="T76"/>
    </row>
    <row r="77" spans="1:20" x14ac:dyDescent="0.25">
      <c r="A77" s="345">
        <v>686</v>
      </c>
      <c r="B77" s="345" t="s">
        <v>471</v>
      </c>
      <c r="C77" s="329">
        <v>0</v>
      </c>
      <c r="D77" s="346">
        <v>0</v>
      </c>
      <c r="E77" s="329">
        <v>6</v>
      </c>
      <c r="F77" s="346">
        <v>1.6997167138810201</v>
      </c>
      <c r="G77" s="329">
        <v>108</v>
      </c>
      <c r="H77" s="346">
        <v>30.594900849858359</v>
      </c>
      <c r="I77" s="329">
        <v>201</v>
      </c>
      <c r="J77" s="346">
        <v>56.940509915014161</v>
      </c>
      <c r="K77" s="329">
        <v>35</v>
      </c>
      <c r="L77" s="346">
        <v>9.9150141643059495</v>
      </c>
      <c r="M77" s="329">
        <v>3</v>
      </c>
      <c r="N77" s="346">
        <v>0.84985835694051004</v>
      </c>
      <c r="O77" s="329">
        <v>0</v>
      </c>
      <c r="P77" s="346">
        <v>0</v>
      </c>
      <c r="Q77" s="329">
        <v>353</v>
      </c>
      <c r="R77"/>
      <c r="S77"/>
      <c r="T77"/>
    </row>
    <row r="78" spans="1:20" x14ac:dyDescent="0.25">
      <c r="A78" s="345">
        <v>819</v>
      </c>
      <c r="B78" s="345" t="s">
        <v>472</v>
      </c>
      <c r="C78" s="329">
        <v>0</v>
      </c>
      <c r="D78" s="346">
        <v>0</v>
      </c>
      <c r="E78" s="329">
        <v>0</v>
      </c>
      <c r="F78" s="346">
        <v>0</v>
      </c>
      <c r="G78" s="329">
        <v>3</v>
      </c>
      <c r="H78" s="346">
        <v>20</v>
      </c>
      <c r="I78" s="329">
        <v>11</v>
      </c>
      <c r="J78" s="346">
        <v>73.333333333333329</v>
      </c>
      <c r="K78" s="329">
        <v>1</v>
      </c>
      <c r="L78" s="346">
        <v>6.666666666666667</v>
      </c>
      <c r="M78" s="329">
        <v>0</v>
      </c>
      <c r="N78" s="346">
        <v>0</v>
      </c>
      <c r="O78" s="329">
        <v>0</v>
      </c>
      <c r="P78" s="346">
        <v>0</v>
      </c>
      <c r="Q78" s="329">
        <v>15</v>
      </c>
      <c r="R78"/>
      <c r="S78"/>
      <c r="T78"/>
    </row>
    <row r="79" spans="1:20" x14ac:dyDescent="0.25">
      <c r="A79" s="345">
        <v>854</v>
      </c>
      <c r="B79" s="345" t="s">
        <v>473</v>
      </c>
      <c r="C79" s="329">
        <v>0</v>
      </c>
      <c r="D79" s="346">
        <v>0</v>
      </c>
      <c r="E79" s="329">
        <v>0</v>
      </c>
      <c r="F79" s="346">
        <v>0</v>
      </c>
      <c r="G79" s="329">
        <v>5</v>
      </c>
      <c r="H79" s="346">
        <v>38.461538461538467</v>
      </c>
      <c r="I79" s="329">
        <v>7</v>
      </c>
      <c r="J79" s="346">
        <v>53.846153846153847</v>
      </c>
      <c r="K79" s="329">
        <v>1</v>
      </c>
      <c r="L79" s="346">
        <v>7.6923076923076925</v>
      </c>
      <c r="M79" s="329">
        <v>0</v>
      </c>
      <c r="N79" s="346">
        <v>0</v>
      </c>
      <c r="O79" s="329">
        <v>0</v>
      </c>
      <c r="P79" s="346">
        <v>0</v>
      </c>
      <c r="Q79" s="329">
        <v>13</v>
      </c>
      <c r="R79"/>
      <c r="S79"/>
      <c r="T79"/>
    </row>
    <row r="80" spans="1:20" x14ac:dyDescent="0.25">
      <c r="A80" s="345">
        <v>887</v>
      </c>
      <c r="B80" s="345" t="s">
        <v>474</v>
      </c>
      <c r="C80" s="329">
        <v>0</v>
      </c>
      <c r="D80" s="346">
        <v>0</v>
      </c>
      <c r="E80" s="329">
        <v>0</v>
      </c>
      <c r="F80" s="346">
        <v>0</v>
      </c>
      <c r="G80" s="329">
        <v>56</v>
      </c>
      <c r="H80" s="346">
        <v>26.415094339622641</v>
      </c>
      <c r="I80" s="329">
        <v>128</v>
      </c>
      <c r="J80" s="346">
        <v>60.377358490566039</v>
      </c>
      <c r="K80" s="329">
        <v>22</v>
      </c>
      <c r="L80" s="346">
        <v>10.377358490566039</v>
      </c>
      <c r="M80" s="329">
        <v>5</v>
      </c>
      <c r="N80" s="346">
        <v>2.358490566037736</v>
      </c>
      <c r="O80" s="329">
        <v>1</v>
      </c>
      <c r="P80" s="346">
        <v>0.47169811320754718</v>
      </c>
      <c r="Q80" s="329">
        <v>212</v>
      </c>
      <c r="R80"/>
      <c r="S80"/>
      <c r="T80"/>
    </row>
    <row r="81" spans="1:20" x14ac:dyDescent="0.25">
      <c r="A81" s="341">
        <v>7</v>
      </c>
      <c r="B81" s="342" t="s">
        <v>475</v>
      </c>
      <c r="C81" s="351">
        <v>1</v>
      </c>
      <c r="D81" s="347">
        <v>5.2523767004569568E-3</v>
      </c>
      <c r="E81" s="351">
        <v>370</v>
      </c>
      <c r="F81" s="347">
        <v>1.9433793791690739</v>
      </c>
      <c r="G81" s="351">
        <v>4488</v>
      </c>
      <c r="H81" s="347">
        <v>23.572666631650822</v>
      </c>
      <c r="I81" s="351">
        <v>11063</v>
      </c>
      <c r="J81" s="347">
        <v>58.107043437155312</v>
      </c>
      <c r="K81" s="351">
        <v>2299</v>
      </c>
      <c r="L81" s="347">
        <v>12.075214034350545</v>
      </c>
      <c r="M81" s="351">
        <v>798</v>
      </c>
      <c r="N81" s="348">
        <v>4.1913966069646511</v>
      </c>
      <c r="O81" s="351">
        <v>20</v>
      </c>
      <c r="P81" s="348">
        <v>0.10504753400913915</v>
      </c>
      <c r="Q81" s="349">
        <v>19039</v>
      </c>
      <c r="R81"/>
      <c r="S81"/>
      <c r="T81"/>
    </row>
    <row r="82" spans="1:20" x14ac:dyDescent="0.25">
      <c r="A82" s="345">
        <v>2</v>
      </c>
      <c r="B82" s="345" t="s">
        <v>476</v>
      </c>
      <c r="C82" s="329">
        <v>0</v>
      </c>
      <c r="D82" s="346">
        <v>0</v>
      </c>
      <c r="E82" s="329">
        <v>2</v>
      </c>
      <c r="F82" s="346">
        <v>2.666666666666667</v>
      </c>
      <c r="G82" s="329">
        <v>18</v>
      </c>
      <c r="H82" s="346">
        <v>24</v>
      </c>
      <c r="I82" s="329">
        <v>44</v>
      </c>
      <c r="J82" s="346">
        <v>58.666666666666664</v>
      </c>
      <c r="K82" s="329">
        <v>10</v>
      </c>
      <c r="L82" s="346">
        <v>13.333333333333334</v>
      </c>
      <c r="M82" s="329">
        <v>1</v>
      </c>
      <c r="N82" s="346">
        <v>1.3333333333333335</v>
      </c>
      <c r="O82" s="329">
        <v>0</v>
      </c>
      <c r="P82" s="346">
        <v>0</v>
      </c>
      <c r="Q82" s="329">
        <v>75</v>
      </c>
      <c r="R82"/>
      <c r="S82"/>
      <c r="T82"/>
    </row>
    <row r="83" spans="1:20" x14ac:dyDescent="0.25">
      <c r="A83" s="345">
        <v>21</v>
      </c>
      <c r="B83" s="345" t="s">
        <v>477</v>
      </c>
      <c r="C83" s="329">
        <v>0</v>
      </c>
      <c r="D83" s="346">
        <v>0</v>
      </c>
      <c r="E83" s="329">
        <v>1</v>
      </c>
      <c r="F83" s="346">
        <v>4.5454545454545459</v>
      </c>
      <c r="G83" s="329">
        <v>7</v>
      </c>
      <c r="H83" s="346">
        <v>31.818181818181817</v>
      </c>
      <c r="I83" s="329">
        <v>14</v>
      </c>
      <c r="J83" s="346">
        <v>63.636363636363633</v>
      </c>
      <c r="K83" s="329">
        <v>0</v>
      </c>
      <c r="L83" s="346">
        <v>0</v>
      </c>
      <c r="M83" s="329">
        <v>0</v>
      </c>
      <c r="N83" s="346">
        <v>0</v>
      </c>
      <c r="O83" s="329">
        <v>0</v>
      </c>
      <c r="P83" s="346">
        <v>0</v>
      </c>
      <c r="Q83" s="329">
        <v>22</v>
      </c>
      <c r="R83"/>
      <c r="S83"/>
      <c r="T83"/>
    </row>
    <row r="84" spans="1:20" x14ac:dyDescent="0.25">
      <c r="A84" s="345">
        <v>55</v>
      </c>
      <c r="B84" s="345" t="s">
        <v>478</v>
      </c>
      <c r="C84" s="329">
        <v>0</v>
      </c>
      <c r="D84" s="346">
        <v>0</v>
      </c>
      <c r="E84" s="329">
        <v>0</v>
      </c>
      <c r="F84" s="346">
        <v>0</v>
      </c>
      <c r="G84" s="329">
        <v>8</v>
      </c>
      <c r="H84" s="346">
        <v>40</v>
      </c>
      <c r="I84" s="329">
        <v>9</v>
      </c>
      <c r="J84" s="346">
        <v>45</v>
      </c>
      <c r="K84" s="329">
        <v>2</v>
      </c>
      <c r="L84" s="346">
        <v>10</v>
      </c>
      <c r="M84" s="329">
        <v>1</v>
      </c>
      <c r="N84" s="346">
        <v>5</v>
      </c>
      <c r="O84" s="329">
        <v>0</v>
      </c>
      <c r="P84" s="346">
        <v>0</v>
      </c>
      <c r="Q84" s="329">
        <v>20</v>
      </c>
      <c r="R84"/>
      <c r="S84"/>
      <c r="T84"/>
    </row>
    <row r="85" spans="1:20" x14ac:dyDescent="0.25">
      <c r="A85" s="345">
        <v>148</v>
      </c>
      <c r="B85" s="345" t="s">
        <v>479</v>
      </c>
      <c r="C85" s="329">
        <v>0</v>
      </c>
      <c r="D85" s="346">
        <v>0</v>
      </c>
      <c r="E85" s="329">
        <v>37</v>
      </c>
      <c r="F85" s="346">
        <v>2.1586931155192532</v>
      </c>
      <c r="G85" s="329">
        <v>392</v>
      </c>
      <c r="H85" s="346">
        <v>22.870478413068845</v>
      </c>
      <c r="I85" s="329">
        <v>1019</v>
      </c>
      <c r="J85" s="346">
        <v>59.451575262543756</v>
      </c>
      <c r="K85" s="329">
        <v>199</v>
      </c>
      <c r="L85" s="346">
        <v>11.61026837806301</v>
      </c>
      <c r="M85" s="329">
        <v>67</v>
      </c>
      <c r="N85" s="346">
        <v>3.9089848308051343</v>
      </c>
      <c r="O85" s="329">
        <v>0</v>
      </c>
      <c r="P85" s="346">
        <v>0</v>
      </c>
      <c r="Q85" s="329">
        <v>1714</v>
      </c>
      <c r="R85"/>
      <c r="S85"/>
      <c r="T85"/>
    </row>
    <row r="86" spans="1:20" x14ac:dyDescent="0.25">
      <c r="A86" s="345">
        <v>197</v>
      </c>
      <c r="B86" s="345" t="s">
        <v>480</v>
      </c>
      <c r="C86" s="329">
        <v>0</v>
      </c>
      <c r="D86" s="346">
        <v>0</v>
      </c>
      <c r="E86" s="329">
        <v>5</v>
      </c>
      <c r="F86" s="346">
        <v>1.5625</v>
      </c>
      <c r="G86" s="329">
        <v>87</v>
      </c>
      <c r="H86" s="346">
        <v>27.187499999999996</v>
      </c>
      <c r="I86" s="329">
        <v>184</v>
      </c>
      <c r="J86" s="346">
        <v>57.499999999999993</v>
      </c>
      <c r="K86" s="329">
        <v>35</v>
      </c>
      <c r="L86" s="346">
        <v>10.9375</v>
      </c>
      <c r="M86" s="329">
        <v>9</v>
      </c>
      <c r="N86" s="346">
        <v>2.8125</v>
      </c>
      <c r="O86" s="329">
        <v>0</v>
      </c>
      <c r="P86" s="346">
        <v>0</v>
      </c>
      <c r="Q86" s="329">
        <v>320</v>
      </c>
      <c r="R86"/>
      <c r="S86"/>
      <c r="T86"/>
    </row>
    <row r="87" spans="1:20" x14ac:dyDescent="0.25">
      <c r="A87" s="345">
        <v>206</v>
      </c>
      <c r="B87" s="345" t="s">
        <v>481</v>
      </c>
      <c r="C87" s="329">
        <v>0</v>
      </c>
      <c r="D87" s="346">
        <v>0</v>
      </c>
      <c r="E87" s="329">
        <v>0</v>
      </c>
      <c r="F87" s="346">
        <v>0</v>
      </c>
      <c r="G87" s="329">
        <v>4</v>
      </c>
      <c r="H87" s="346">
        <v>23.52941176470588</v>
      </c>
      <c r="I87" s="329">
        <v>10</v>
      </c>
      <c r="J87" s="346">
        <v>58.82352941176471</v>
      </c>
      <c r="K87" s="329">
        <v>3</v>
      </c>
      <c r="L87" s="346">
        <v>17.647058823529413</v>
      </c>
      <c r="M87" s="329">
        <v>0</v>
      </c>
      <c r="N87" s="346">
        <v>0</v>
      </c>
      <c r="O87" s="329">
        <v>0</v>
      </c>
      <c r="P87" s="346">
        <v>0</v>
      </c>
      <c r="Q87" s="329">
        <v>17</v>
      </c>
      <c r="R87"/>
      <c r="S87"/>
      <c r="T87"/>
    </row>
    <row r="88" spans="1:20" x14ac:dyDescent="0.25">
      <c r="A88" s="345">
        <v>313</v>
      </c>
      <c r="B88" s="345" t="s">
        <v>482</v>
      </c>
      <c r="C88" s="329">
        <v>0</v>
      </c>
      <c r="D88" s="346">
        <v>0</v>
      </c>
      <c r="E88" s="329">
        <v>8</v>
      </c>
      <c r="F88" s="346">
        <v>3.9024390243902438</v>
      </c>
      <c r="G88" s="329">
        <v>58</v>
      </c>
      <c r="H88" s="346">
        <v>28.292682926829265</v>
      </c>
      <c r="I88" s="329">
        <v>112</v>
      </c>
      <c r="J88" s="346">
        <v>54.634146341463421</v>
      </c>
      <c r="K88" s="329">
        <v>21</v>
      </c>
      <c r="L88" s="346">
        <v>10.24390243902439</v>
      </c>
      <c r="M88" s="329">
        <v>6</v>
      </c>
      <c r="N88" s="346">
        <v>2.9268292682926833</v>
      </c>
      <c r="O88" s="329">
        <v>0</v>
      </c>
      <c r="P88" s="346">
        <v>0</v>
      </c>
      <c r="Q88" s="329">
        <v>205</v>
      </c>
      <c r="R88"/>
      <c r="S88"/>
      <c r="T88"/>
    </row>
    <row r="89" spans="1:20" x14ac:dyDescent="0.25">
      <c r="A89" s="345">
        <v>318</v>
      </c>
      <c r="B89" s="345" t="s">
        <v>483</v>
      </c>
      <c r="C89" s="329">
        <v>0</v>
      </c>
      <c r="D89" s="346">
        <v>0</v>
      </c>
      <c r="E89" s="329">
        <v>23</v>
      </c>
      <c r="F89" s="346">
        <v>1.4232673267326734</v>
      </c>
      <c r="G89" s="329">
        <v>365</v>
      </c>
      <c r="H89" s="346">
        <v>22.586633663366339</v>
      </c>
      <c r="I89" s="329">
        <v>983</v>
      </c>
      <c r="J89" s="346">
        <v>60.829207920792086</v>
      </c>
      <c r="K89" s="329">
        <v>182</v>
      </c>
      <c r="L89" s="346">
        <v>11.262376237623762</v>
      </c>
      <c r="M89" s="329">
        <v>62</v>
      </c>
      <c r="N89" s="346">
        <v>3.8366336633663365</v>
      </c>
      <c r="O89" s="329">
        <v>1</v>
      </c>
      <c r="P89" s="346">
        <v>6.1881188118811881E-2</v>
      </c>
      <c r="Q89" s="329">
        <v>1616</v>
      </c>
      <c r="R89"/>
      <c r="S89"/>
      <c r="T89"/>
    </row>
    <row r="90" spans="1:20" x14ac:dyDescent="0.25">
      <c r="A90" s="345">
        <v>321</v>
      </c>
      <c r="B90" s="345" t="s">
        <v>484</v>
      </c>
      <c r="C90" s="329">
        <v>0</v>
      </c>
      <c r="D90" s="346">
        <v>0</v>
      </c>
      <c r="E90" s="329">
        <v>13</v>
      </c>
      <c r="F90" s="346">
        <v>1.7060367454068242</v>
      </c>
      <c r="G90" s="329">
        <v>153</v>
      </c>
      <c r="H90" s="346">
        <v>20.078740157480315</v>
      </c>
      <c r="I90" s="329">
        <v>438</v>
      </c>
      <c r="J90" s="346">
        <v>57.480314960629919</v>
      </c>
      <c r="K90" s="329">
        <v>109</v>
      </c>
      <c r="L90" s="346">
        <v>14.304461942257218</v>
      </c>
      <c r="M90" s="329">
        <v>48</v>
      </c>
      <c r="N90" s="346">
        <v>6.2992125984251963</v>
      </c>
      <c r="O90" s="329">
        <v>1</v>
      </c>
      <c r="P90" s="346">
        <v>0.13123359580052493</v>
      </c>
      <c r="Q90" s="329">
        <v>762</v>
      </c>
      <c r="R90"/>
      <c r="S90"/>
      <c r="T90"/>
    </row>
    <row r="91" spans="1:20" x14ac:dyDescent="0.25">
      <c r="A91" s="345">
        <v>376</v>
      </c>
      <c r="B91" s="345" t="s">
        <v>485</v>
      </c>
      <c r="C91" s="329">
        <v>0</v>
      </c>
      <c r="D91" s="346">
        <v>0</v>
      </c>
      <c r="E91" s="329">
        <v>28</v>
      </c>
      <c r="F91" s="346">
        <v>2.0423048869438367</v>
      </c>
      <c r="G91" s="329">
        <v>321</v>
      </c>
      <c r="H91" s="346">
        <v>23.413566739606125</v>
      </c>
      <c r="I91" s="329">
        <v>781</v>
      </c>
      <c r="J91" s="346">
        <v>56.965718453683444</v>
      </c>
      <c r="K91" s="329">
        <v>164</v>
      </c>
      <c r="L91" s="346">
        <v>11.962071480671042</v>
      </c>
      <c r="M91" s="329">
        <v>76</v>
      </c>
      <c r="N91" s="346">
        <v>5.5433989788475566</v>
      </c>
      <c r="O91" s="329">
        <v>1</v>
      </c>
      <c r="P91" s="346">
        <v>7.2939460247994164E-2</v>
      </c>
      <c r="Q91" s="329">
        <v>1371</v>
      </c>
      <c r="R91"/>
      <c r="S91"/>
      <c r="T91"/>
    </row>
    <row r="92" spans="1:20" x14ac:dyDescent="0.25">
      <c r="A92" s="345">
        <v>400</v>
      </c>
      <c r="B92" s="345" t="s">
        <v>486</v>
      </c>
      <c r="C92" s="329">
        <v>0</v>
      </c>
      <c r="D92" s="346">
        <v>0</v>
      </c>
      <c r="E92" s="329">
        <v>6</v>
      </c>
      <c r="F92" s="346">
        <v>2.214022140221402</v>
      </c>
      <c r="G92" s="329">
        <v>65</v>
      </c>
      <c r="H92" s="346">
        <v>23.985239852398525</v>
      </c>
      <c r="I92" s="329">
        <v>155</v>
      </c>
      <c r="J92" s="346">
        <v>57.195571955719558</v>
      </c>
      <c r="K92" s="329">
        <v>37</v>
      </c>
      <c r="L92" s="346">
        <v>13.653136531365314</v>
      </c>
      <c r="M92" s="329">
        <v>7</v>
      </c>
      <c r="N92" s="346">
        <v>2.5830258302583027</v>
      </c>
      <c r="O92" s="329">
        <v>1</v>
      </c>
      <c r="P92" s="346">
        <v>0.36900369003690037</v>
      </c>
      <c r="Q92" s="329">
        <v>271</v>
      </c>
      <c r="R92"/>
      <c r="S92"/>
      <c r="T92"/>
    </row>
    <row r="93" spans="1:20" x14ac:dyDescent="0.25">
      <c r="A93" s="345">
        <v>440</v>
      </c>
      <c r="B93" s="345" t="s">
        <v>487</v>
      </c>
      <c r="C93" s="329">
        <v>0</v>
      </c>
      <c r="D93" s="346">
        <v>0</v>
      </c>
      <c r="E93" s="329">
        <v>76</v>
      </c>
      <c r="F93" s="346">
        <v>1.7596665894883075</v>
      </c>
      <c r="G93" s="329">
        <v>1014</v>
      </c>
      <c r="H93" s="346">
        <v>23.477656865015049</v>
      </c>
      <c r="I93" s="329">
        <v>2559</v>
      </c>
      <c r="J93" s="346">
        <v>59.249826348691826</v>
      </c>
      <c r="K93" s="329">
        <v>507</v>
      </c>
      <c r="L93" s="346">
        <v>11.738828432507525</v>
      </c>
      <c r="M93" s="329">
        <v>161</v>
      </c>
      <c r="N93" s="346">
        <v>3.7277147487844409</v>
      </c>
      <c r="O93" s="329">
        <v>2</v>
      </c>
      <c r="P93" s="346">
        <v>4.6307015512850193E-2</v>
      </c>
      <c r="Q93" s="329">
        <v>4319</v>
      </c>
      <c r="R93"/>
      <c r="S93"/>
      <c r="T93"/>
    </row>
    <row r="94" spans="1:20" x14ac:dyDescent="0.25">
      <c r="A94" s="345">
        <v>483</v>
      </c>
      <c r="B94" s="345" t="s">
        <v>488</v>
      </c>
      <c r="C94" s="329">
        <v>0</v>
      </c>
      <c r="D94" s="346">
        <v>0</v>
      </c>
      <c r="E94" s="329">
        <v>0</v>
      </c>
      <c r="F94" s="346">
        <v>0</v>
      </c>
      <c r="G94" s="329">
        <v>4</v>
      </c>
      <c r="H94" s="346">
        <v>30.76923076923077</v>
      </c>
      <c r="I94" s="329">
        <v>8</v>
      </c>
      <c r="J94" s="346">
        <v>61.53846153846154</v>
      </c>
      <c r="K94" s="329">
        <v>1</v>
      </c>
      <c r="L94" s="346">
        <v>7.6923076923076925</v>
      </c>
      <c r="M94" s="329">
        <v>0</v>
      </c>
      <c r="N94" s="346">
        <v>0</v>
      </c>
      <c r="O94" s="329">
        <v>0</v>
      </c>
      <c r="P94" s="346">
        <v>0</v>
      </c>
      <c r="Q94" s="329">
        <v>13</v>
      </c>
      <c r="R94"/>
      <c r="S94"/>
      <c r="T94"/>
    </row>
    <row r="95" spans="1:20" x14ac:dyDescent="0.25">
      <c r="A95" s="345">
        <v>541</v>
      </c>
      <c r="B95" s="345" t="s">
        <v>489</v>
      </c>
      <c r="C95" s="329">
        <v>0</v>
      </c>
      <c r="D95" s="346">
        <v>0</v>
      </c>
      <c r="E95" s="329">
        <v>22</v>
      </c>
      <c r="F95" s="346">
        <v>2.3809523809523809</v>
      </c>
      <c r="G95" s="329">
        <v>263</v>
      </c>
      <c r="H95" s="346">
        <v>28.463203463203463</v>
      </c>
      <c r="I95" s="329">
        <v>505</v>
      </c>
      <c r="J95" s="346">
        <v>54.653679653679653</v>
      </c>
      <c r="K95" s="329">
        <v>104</v>
      </c>
      <c r="L95" s="346">
        <v>11.255411255411255</v>
      </c>
      <c r="M95" s="329">
        <v>29</v>
      </c>
      <c r="N95" s="346">
        <v>3.1385281385281383</v>
      </c>
      <c r="O95" s="329">
        <v>1</v>
      </c>
      <c r="P95" s="346">
        <v>0.10822510822510822</v>
      </c>
      <c r="Q95" s="329">
        <v>924</v>
      </c>
      <c r="R95"/>
      <c r="S95"/>
      <c r="T95"/>
    </row>
    <row r="96" spans="1:20" x14ac:dyDescent="0.25">
      <c r="A96" s="345">
        <v>607</v>
      </c>
      <c r="B96" s="345" t="s">
        <v>490</v>
      </c>
      <c r="C96" s="329">
        <v>0</v>
      </c>
      <c r="D96" s="346">
        <v>0</v>
      </c>
      <c r="E96" s="329">
        <v>10</v>
      </c>
      <c r="F96" s="346">
        <v>2.4630541871921183</v>
      </c>
      <c r="G96" s="329">
        <v>104</v>
      </c>
      <c r="H96" s="346">
        <v>25.615763546798032</v>
      </c>
      <c r="I96" s="329">
        <v>228</v>
      </c>
      <c r="J96" s="346">
        <v>56.157635467980292</v>
      </c>
      <c r="K96" s="329">
        <v>48</v>
      </c>
      <c r="L96" s="346">
        <v>11.822660098522167</v>
      </c>
      <c r="M96" s="329">
        <v>16</v>
      </c>
      <c r="N96" s="346">
        <v>3.9408866995073892</v>
      </c>
      <c r="O96" s="329">
        <v>0</v>
      </c>
      <c r="P96" s="346">
        <v>0</v>
      </c>
      <c r="Q96" s="329">
        <v>406</v>
      </c>
      <c r="R96"/>
      <c r="S96"/>
      <c r="T96"/>
    </row>
    <row r="97" spans="1:20" x14ac:dyDescent="0.25">
      <c r="A97" s="345">
        <v>615</v>
      </c>
      <c r="B97" s="345" t="s">
        <v>491</v>
      </c>
      <c r="C97" s="329">
        <v>1</v>
      </c>
      <c r="D97" s="346">
        <v>2.5012506253126562E-2</v>
      </c>
      <c r="E97" s="329">
        <v>82</v>
      </c>
      <c r="F97" s="346">
        <v>2.0510255127563779</v>
      </c>
      <c r="G97" s="329">
        <v>940</v>
      </c>
      <c r="H97" s="346">
        <v>23.51175587793897</v>
      </c>
      <c r="I97" s="329">
        <v>2225</v>
      </c>
      <c r="J97" s="346">
        <v>55.652826413206604</v>
      </c>
      <c r="K97" s="329">
        <v>541</v>
      </c>
      <c r="L97" s="346">
        <v>13.531765882941471</v>
      </c>
      <c r="M97" s="329">
        <v>201</v>
      </c>
      <c r="N97" s="346">
        <v>5.0275137568784389</v>
      </c>
      <c r="O97" s="329">
        <v>8</v>
      </c>
      <c r="P97" s="346">
        <v>0.20010005002501249</v>
      </c>
      <c r="Q97" s="329">
        <v>3998</v>
      </c>
      <c r="R97"/>
      <c r="S97"/>
      <c r="T97"/>
    </row>
    <row r="98" spans="1:20" x14ac:dyDescent="0.25">
      <c r="A98" s="345">
        <v>649</v>
      </c>
      <c r="B98" s="345" t="s">
        <v>492</v>
      </c>
      <c r="C98" s="329">
        <v>0</v>
      </c>
      <c r="D98" s="346">
        <v>0</v>
      </c>
      <c r="E98" s="329">
        <v>3</v>
      </c>
      <c r="F98" s="346">
        <v>2.7272727272727271</v>
      </c>
      <c r="G98" s="329">
        <v>21</v>
      </c>
      <c r="H98" s="346">
        <v>19.090909090909093</v>
      </c>
      <c r="I98" s="329">
        <v>68</v>
      </c>
      <c r="J98" s="346">
        <v>61.818181818181813</v>
      </c>
      <c r="K98" s="329">
        <v>15</v>
      </c>
      <c r="L98" s="346">
        <v>13.636363636363635</v>
      </c>
      <c r="M98" s="329">
        <v>3</v>
      </c>
      <c r="N98" s="346">
        <v>2.7272727272727271</v>
      </c>
      <c r="O98" s="329">
        <v>0</v>
      </c>
      <c r="P98" s="346">
        <v>0</v>
      </c>
      <c r="Q98" s="329">
        <v>110</v>
      </c>
      <c r="R98"/>
      <c r="S98"/>
      <c r="T98"/>
    </row>
    <row r="99" spans="1:20" x14ac:dyDescent="0.25">
      <c r="A99" s="345">
        <v>652</v>
      </c>
      <c r="B99" s="345" t="s">
        <v>493</v>
      </c>
      <c r="C99" s="329">
        <v>0</v>
      </c>
      <c r="D99" s="346">
        <v>0</v>
      </c>
      <c r="E99" s="329">
        <v>0</v>
      </c>
      <c r="F99" s="346">
        <v>0</v>
      </c>
      <c r="G99" s="329">
        <v>1</v>
      </c>
      <c r="H99" s="346">
        <v>7.6923076923076925</v>
      </c>
      <c r="I99" s="329">
        <v>10</v>
      </c>
      <c r="J99" s="346">
        <v>76.923076923076934</v>
      </c>
      <c r="K99" s="329">
        <v>2</v>
      </c>
      <c r="L99" s="346">
        <v>15.384615384615385</v>
      </c>
      <c r="M99" s="329">
        <v>0</v>
      </c>
      <c r="N99" s="346">
        <v>0</v>
      </c>
      <c r="O99" s="329">
        <v>0</v>
      </c>
      <c r="P99" s="346">
        <v>0</v>
      </c>
      <c r="Q99" s="329">
        <v>13</v>
      </c>
      <c r="R99"/>
      <c r="S99"/>
      <c r="T99"/>
    </row>
    <row r="100" spans="1:20" x14ac:dyDescent="0.25">
      <c r="A100" s="345">
        <v>660</v>
      </c>
      <c r="B100" s="345" t="s">
        <v>494</v>
      </c>
      <c r="C100" s="329">
        <v>0</v>
      </c>
      <c r="D100" s="346">
        <v>0</v>
      </c>
      <c r="E100" s="329">
        <v>4</v>
      </c>
      <c r="F100" s="346">
        <v>1.7167381974248928</v>
      </c>
      <c r="G100" s="329">
        <v>59</v>
      </c>
      <c r="H100" s="346">
        <v>25.321888412017167</v>
      </c>
      <c r="I100" s="329">
        <v>141</v>
      </c>
      <c r="J100" s="346">
        <v>60.515021459227469</v>
      </c>
      <c r="K100" s="329">
        <v>26</v>
      </c>
      <c r="L100" s="346">
        <v>11.158798283261802</v>
      </c>
      <c r="M100" s="329">
        <v>3</v>
      </c>
      <c r="N100" s="346">
        <v>1.2875536480686696</v>
      </c>
      <c r="O100" s="329">
        <v>0</v>
      </c>
      <c r="P100" s="346">
        <v>0</v>
      </c>
      <c r="Q100" s="329">
        <v>233</v>
      </c>
      <c r="R100"/>
      <c r="S100"/>
      <c r="T100"/>
    </row>
    <row r="101" spans="1:20" x14ac:dyDescent="0.25">
      <c r="A101" s="345">
        <v>667</v>
      </c>
      <c r="B101" s="345" t="s">
        <v>495</v>
      </c>
      <c r="C101" s="329">
        <v>0</v>
      </c>
      <c r="D101" s="346">
        <v>0</v>
      </c>
      <c r="E101" s="329">
        <v>2</v>
      </c>
      <c r="F101" s="346">
        <v>1.0471204188481675</v>
      </c>
      <c r="G101" s="329">
        <v>37</v>
      </c>
      <c r="H101" s="346">
        <v>19.3717277486911</v>
      </c>
      <c r="I101" s="329">
        <v>123</v>
      </c>
      <c r="J101" s="346">
        <v>64.397905759162299</v>
      </c>
      <c r="K101" s="329">
        <v>22</v>
      </c>
      <c r="L101" s="346">
        <v>11.518324607329843</v>
      </c>
      <c r="M101" s="329">
        <v>7</v>
      </c>
      <c r="N101" s="346">
        <v>3.664921465968586</v>
      </c>
      <c r="O101" s="329">
        <v>0</v>
      </c>
      <c r="P101" s="346">
        <v>0</v>
      </c>
      <c r="Q101" s="329">
        <v>191</v>
      </c>
      <c r="R101"/>
      <c r="S101"/>
      <c r="T101"/>
    </row>
    <row r="102" spans="1:20" x14ac:dyDescent="0.25">
      <c r="A102" s="345">
        <v>674</v>
      </c>
      <c r="B102" s="345" t="s">
        <v>496</v>
      </c>
      <c r="C102" s="329">
        <v>0</v>
      </c>
      <c r="D102" s="346">
        <v>0</v>
      </c>
      <c r="E102" s="329">
        <v>6</v>
      </c>
      <c r="F102" s="346">
        <v>1.8808777429467085</v>
      </c>
      <c r="G102" s="329">
        <v>76</v>
      </c>
      <c r="H102" s="346">
        <v>23.824451410658305</v>
      </c>
      <c r="I102" s="329">
        <v>199</v>
      </c>
      <c r="J102" s="346">
        <v>62.382445141065837</v>
      </c>
      <c r="K102" s="329">
        <v>27</v>
      </c>
      <c r="L102" s="346">
        <v>8.4639498432601883</v>
      </c>
      <c r="M102" s="329">
        <v>11</v>
      </c>
      <c r="N102" s="346">
        <v>3.4482758620689653</v>
      </c>
      <c r="O102" s="329">
        <v>0</v>
      </c>
      <c r="P102" s="346">
        <v>0</v>
      </c>
      <c r="Q102" s="329">
        <v>319</v>
      </c>
      <c r="R102"/>
      <c r="S102"/>
      <c r="T102"/>
    </row>
    <row r="103" spans="1:20" x14ac:dyDescent="0.25">
      <c r="A103" s="345">
        <v>697</v>
      </c>
      <c r="B103" s="345" t="s">
        <v>497</v>
      </c>
      <c r="C103" s="329">
        <v>0</v>
      </c>
      <c r="D103" s="346">
        <v>0</v>
      </c>
      <c r="E103" s="329">
        <v>29</v>
      </c>
      <c r="F103" s="346">
        <v>1.9320453031312457</v>
      </c>
      <c r="G103" s="329">
        <v>342</v>
      </c>
      <c r="H103" s="346">
        <v>22.784810126582279</v>
      </c>
      <c r="I103" s="329">
        <v>859</v>
      </c>
      <c r="J103" s="346">
        <v>57.22851432378414</v>
      </c>
      <c r="K103" s="329">
        <v>185</v>
      </c>
      <c r="L103" s="346">
        <v>12.325116588940705</v>
      </c>
      <c r="M103" s="329">
        <v>82</v>
      </c>
      <c r="N103" s="346">
        <v>5.4630246502331783</v>
      </c>
      <c r="O103" s="329">
        <v>4</v>
      </c>
      <c r="P103" s="346">
        <v>0.26648900732844771</v>
      </c>
      <c r="Q103" s="329">
        <v>1501</v>
      </c>
      <c r="R103"/>
      <c r="S103"/>
      <c r="T103"/>
    </row>
    <row r="104" spans="1:20" x14ac:dyDescent="0.25">
      <c r="A104" s="345">
        <v>756</v>
      </c>
      <c r="B104" s="345" t="s">
        <v>498</v>
      </c>
      <c r="C104" s="329">
        <v>0</v>
      </c>
      <c r="D104" s="346">
        <v>0</v>
      </c>
      <c r="E104" s="329">
        <v>13</v>
      </c>
      <c r="F104" s="346">
        <v>2.1001615508885298</v>
      </c>
      <c r="G104" s="329">
        <v>149</v>
      </c>
      <c r="H104" s="346">
        <v>24.071082390953151</v>
      </c>
      <c r="I104" s="329">
        <v>389</v>
      </c>
      <c r="J104" s="346">
        <v>62.843295638126008</v>
      </c>
      <c r="K104" s="329">
        <v>59</v>
      </c>
      <c r="L104" s="346">
        <v>9.5315024232633281</v>
      </c>
      <c r="M104" s="329">
        <v>8</v>
      </c>
      <c r="N104" s="346">
        <v>1.2924071082390953</v>
      </c>
      <c r="O104" s="329">
        <v>1</v>
      </c>
      <c r="P104" s="346">
        <v>0.16155088852988692</v>
      </c>
      <c r="Q104" s="329">
        <v>619</v>
      </c>
      <c r="R104"/>
      <c r="S104"/>
      <c r="T104"/>
    </row>
    <row r="105" spans="1:20" x14ac:dyDescent="0.25">
      <c r="A105" s="341">
        <v>8</v>
      </c>
      <c r="B105" s="342" t="s">
        <v>499</v>
      </c>
      <c r="C105" s="351">
        <v>0</v>
      </c>
      <c r="D105" s="347">
        <v>0</v>
      </c>
      <c r="E105" s="351">
        <v>48</v>
      </c>
      <c r="F105" s="347">
        <v>1.7247574559827523</v>
      </c>
      <c r="G105" s="351">
        <v>635</v>
      </c>
      <c r="H105" s="347">
        <v>22.817103844771829</v>
      </c>
      <c r="I105" s="351">
        <v>1698</v>
      </c>
      <c r="J105" s="347">
        <v>61.013295005389864</v>
      </c>
      <c r="K105" s="351">
        <v>335</v>
      </c>
      <c r="L105" s="347">
        <v>12.037369744879626</v>
      </c>
      <c r="M105" s="351">
        <v>66</v>
      </c>
      <c r="N105" s="348">
        <v>2.3715415019762842</v>
      </c>
      <c r="O105" s="351">
        <v>1</v>
      </c>
      <c r="P105" s="348">
        <v>3.5932446999640676E-2</v>
      </c>
      <c r="Q105" s="349">
        <v>2783</v>
      </c>
      <c r="R105"/>
      <c r="S105"/>
      <c r="T105"/>
    </row>
    <row r="106" spans="1:20" x14ac:dyDescent="0.25">
      <c r="A106" s="350">
        <v>30</v>
      </c>
      <c r="B106" s="345" t="s">
        <v>500</v>
      </c>
      <c r="C106" s="329">
        <v>0</v>
      </c>
      <c r="D106" s="346">
        <v>0</v>
      </c>
      <c r="E106" s="329">
        <v>9</v>
      </c>
      <c r="F106" s="346">
        <v>1.44</v>
      </c>
      <c r="G106" s="329">
        <v>153</v>
      </c>
      <c r="H106" s="346">
        <v>24.48</v>
      </c>
      <c r="I106" s="329">
        <v>361</v>
      </c>
      <c r="J106" s="346">
        <v>57.76</v>
      </c>
      <c r="K106" s="329">
        <v>85</v>
      </c>
      <c r="L106" s="346">
        <v>13.600000000000001</v>
      </c>
      <c r="M106" s="329">
        <v>17</v>
      </c>
      <c r="N106" s="346">
        <v>2.7199999999999998</v>
      </c>
      <c r="O106" s="329">
        <v>0</v>
      </c>
      <c r="P106" s="346">
        <v>0</v>
      </c>
      <c r="Q106" s="329">
        <v>625</v>
      </c>
      <c r="R106"/>
      <c r="S106"/>
      <c r="T106"/>
    </row>
    <row r="107" spans="1:20" x14ac:dyDescent="0.25">
      <c r="A107" s="350">
        <v>34</v>
      </c>
      <c r="B107" s="345" t="s">
        <v>501</v>
      </c>
      <c r="C107" s="329">
        <v>0</v>
      </c>
      <c r="D107" s="346">
        <v>0</v>
      </c>
      <c r="E107" s="329">
        <v>6</v>
      </c>
      <c r="F107" s="346">
        <v>1.4888337468982631</v>
      </c>
      <c r="G107" s="329">
        <v>80</v>
      </c>
      <c r="H107" s="346">
        <v>19.851116625310176</v>
      </c>
      <c r="I107" s="329">
        <v>263</v>
      </c>
      <c r="J107" s="346">
        <v>65.260545905707204</v>
      </c>
      <c r="K107" s="329">
        <v>46</v>
      </c>
      <c r="L107" s="346">
        <v>11.41439205955335</v>
      </c>
      <c r="M107" s="329">
        <v>7</v>
      </c>
      <c r="N107" s="346">
        <v>1.7369727047146404</v>
      </c>
      <c r="O107" s="329">
        <v>1</v>
      </c>
      <c r="P107" s="346">
        <v>0.24813895781637718</v>
      </c>
      <c r="Q107" s="329">
        <v>403</v>
      </c>
      <c r="R107"/>
      <c r="S107"/>
      <c r="T107"/>
    </row>
    <row r="108" spans="1:20" x14ac:dyDescent="0.25">
      <c r="A108" s="350">
        <v>36</v>
      </c>
      <c r="B108" s="345" t="s">
        <v>502</v>
      </c>
      <c r="C108" s="329">
        <v>0</v>
      </c>
      <c r="D108" s="346">
        <v>0</v>
      </c>
      <c r="E108" s="329">
        <v>3</v>
      </c>
      <c r="F108" s="346">
        <v>4.5454545454545459</v>
      </c>
      <c r="G108" s="329">
        <v>11</v>
      </c>
      <c r="H108" s="346">
        <v>16.666666666666664</v>
      </c>
      <c r="I108" s="329">
        <v>42</v>
      </c>
      <c r="J108" s="346">
        <v>63.636363636363633</v>
      </c>
      <c r="K108" s="329">
        <v>5</v>
      </c>
      <c r="L108" s="346">
        <v>7.5757575757575761</v>
      </c>
      <c r="M108" s="329">
        <v>5</v>
      </c>
      <c r="N108" s="346">
        <v>7.5757575757575761</v>
      </c>
      <c r="O108" s="329">
        <v>0</v>
      </c>
      <c r="P108" s="346">
        <v>0</v>
      </c>
      <c r="Q108" s="329">
        <v>66</v>
      </c>
      <c r="R108"/>
      <c r="S108"/>
      <c r="T108"/>
    </row>
    <row r="109" spans="1:20" x14ac:dyDescent="0.25">
      <c r="A109" s="350">
        <v>91</v>
      </c>
      <c r="B109" s="345" t="s">
        <v>503</v>
      </c>
      <c r="C109" s="329">
        <v>0</v>
      </c>
      <c r="D109" s="346">
        <v>0</v>
      </c>
      <c r="E109" s="329">
        <v>1</v>
      </c>
      <c r="F109" s="346">
        <v>1.6666666666666667</v>
      </c>
      <c r="G109" s="329">
        <v>17</v>
      </c>
      <c r="H109" s="346">
        <v>28.333333333333332</v>
      </c>
      <c r="I109" s="329">
        <v>37</v>
      </c>
      <c r="J109" s="346">
        <v>61.666666666666671</v>
      </c>
      <c r="K109" s="329">
        <v>4</v>
      </c>
      <c r="L109" s="346">
        <v>6.666666666666667</v>
      </c>
      <c r="M109" s="329">
        <v>1</v>
      </c>
      <c r="N109" s="346">
        <v>1.6666666666666667</v>
      </c>
      <c r="O109" s="329">
        <v>0</v>
      </c>
      <c r="P109" s="346">
        <v>0</v>
      </c>
      <c r="Q109" s="329">
        <v>60</v>
      </c>
      <c r="R109"/>
      <c r="S109"/>
      <c r="T109"/>
    </row>
    <row r="110" spans="1:20" x14ac:dyDescent="0.25">
      <c r="A110" s="350">
        <v>93</v>
      </c>
      <c r="B110" s="345" t="s">
        <v>504</v>
      </c>
      <c r="C110" s="329">
        <v>0</v>
      </c>
      <c r="D110" s="346">
        <v>0</v>
      </c>
      <c r="E110" s="329">
        <v>2</v>
      </c>
      <c r="F110" s="346">
        <v>2.7777777777777777</v>
      </c>
      <c r="G110" s="329">
        <v>25</v>
      </c>
      <c r="H110" s="346">
        <v>34.722222222222221</v>
      </c>
      <c r="I110" s="329">
        <v>36</v>
      </c>
      <c r="J110" s="346">
        <v>50</v>
      </c>
      <c r="K110" s="329">
        <v>9</v>
      </c>
      <c r="L110" s="346">
        <v>12.5</v>
      </c>
      <c r="M110" s="329">
        <v>0</v>
      </c>
      <c r="N110" s="346">
        <v>0</v>
      </c>
      <c r="O110" s="329">
        <v>0</v>
      </c>
      <c r="P110" s="346">
        <v>0</v>
      </c>
      <c r="Q110" s="329">
        <v>72</v>
      </c>
      <c r="R110"/>
      <c r="S110"/>
      <c r="T110"/>
    </row>
    <row r="111" spans="1:20" x14ac:dyDescent="0.25">
      <c r="A111" s="350">
        <v>101</v>
      </c>
      <c r="B111" s="345" t="s">
        <v>505</v>
      </c>
      <c r="C111" s="329">
        <v>0</v>
      </c>
      <c r="D111" s="346">
        <v>0</v>
      </c>
      <c r="E111" s="329">
        <v>3</v>
      </c>
      <c r="F111" s="346">
        <v>0.94043887147335425</v>
      </c>
      <c r="G111" s="329">
        <v>75</v>
      </c>
      <c r="H111" s="346">
        <v>23.510971786833856</v>
      </c>
      <c r="I111" s="329">
        <v>200</v>
      </c>
      <c r="J111" s="346">
        <v>62.695924764890286</v>
      </c>
      <c r="K111" s="329">
        <v>33</v>
      </c>
      <c r="L111" s="346">
        <v>10.344827586206897</v>
      </c>
      <c r="M111" s="329">
        <v>8</v>
      </c>
      <c r="N111" s="346">
        <v>2.507836990595611</v>
      </c>
      <c r="O111" s="329">
        <v>0</v>
      </c>
      <c r="P111" s="346">
        <v>0</v>
      </c>
      <c r="Q111" s="329">
        <v>319</v>
      </c>
      <c r="R111"/>
      <c r="S111"/>
      <c r="T111"/>
    </row>
    <row r="112" spans="1:20" x14ac:dyDescent="0.25">
      <c r="A112" s="350">
        <v>145</v>
      </c>
      <c r="B112" s="345" t="s">
        <v>506</v>
      </c>
      <c r="C112" s="329">
        <v>0</v>
      </c>
      <c r="D112" s="346">
        <v>0</v>
      </c>
      <c r="E112" s="329">
        <v>2</v>
      </c>
      <c r="F112" s="346">
        <v>9.5238095238095237</v>
      </c>
      <c r="G112" s="329">
        <v>5</v>
      </c>
      <c r="H112" s="346">
        <v>23.809523809523807</v>
      </c>
      <c r="I112" s="329">
        <v>13</v>
      </c>
      <c r="J112" s="346">
        <v>61.904761904761905</v>
      </c>
      <c r="K112" s="329">
        <v>0</v>
      </c>
      <c r="L112" s="346">
        <v>0</v>
      </c>
      <c r="M112" s="329">
        <v>1</v>
      </c>
      <c r="N112" s="346">
        <v>4.7619047619047619</v>
      </c>
      <c r="O112" s="329">
        <v>0</v>
      </c>
      <c r="P112" s="346">
        <v>0</v>
      </c>
      <c r="Q112" s="329">
        <v>21</v>
      </c>
      <c r="R112"/>
      <c r="S112"/>
      <c r="T112"/>
    </row>
    <row r="113" spans="1:20" x14ac:dyDescent="0.25">
      <c r="A113" s="350">
        <v>209</v>
      </c>
      <c r="B113" s="345" t="s">
        <v>507</v>
      </c>
      <c r="C113" s="329">
        <v>0</v>
      </c>
      <c r="D113" s="346">
        <v>0</v>
      </c>
      <c r="E113" s="329">
        <v>3</v>
      </c>
      <c r="F113" s="346">
        <v>3</v>
      </c>
      <c r="G113" s="329">
        <v>21</v>
      </c>
      <c r="H113" s="346">
        <v>21</v>
      </c>
      <c r="I113" s="329">
        <v>67</v>
      </c>
      <c r="J113" s="346">
        <v>67</v>
      </c>
      <c r="K113" s="329">
        <v>7</v>
      </c>
      <c r="L113" s="346">
        <v>7.0000000000000009</v>
      </c>
      <c r="M113" s="329">
        <v>2</v>
      </c>
      <c r="N113" s="346">
        <v>2</v>
      </c>
      <c r="O113" s="329">
        <v>0</v>
      </c>
      <c r="P113" s="346">
        <v>0</v>
      </c>
      <c r="Q113" s="329">
        <v>100</v>
      </c>
      <c r="R113"/>
      <c r="S113"/>
      <c r="T113"/>
    </row>
    <row r="114" spans="1:20" x14ac:dyDescent="0.25">
      <c r="A114" s="350">
        <v>282</v>
      </c>
      <c r="B114" s="345" t="s">
        <v>508</v>
      </c>
      <c r="C114" s="329">
        <v>0</v>
      </c>
      <c r="D114" s="346">
        <v>0</v>
      </c>
      <c r="E114" s="329">
        <v>3</v>
      </c>
      <c r="F114" s="346">
        <v>1.89873417721519</v>
      </c>
      <c r="G114" s="329">
        <v>44</v>
      </c>
      <c r="H114" s="346">
        <v>27.848101265822784</v>
      </c>
      <c r="I114" s="329">
        <v>94</v>
      </c>
      <c r="J114" s="346">
        <v>59.493670886075947</v>
      </c>
      <c r="K114" s="329">
        <v>17</v>
      </c>
      <c r="L114" s="346">
        <v>10.759493670886076</v>
      </c>
      <c r="M114" s="329">
        <v>0</v>
      </c>
      <c r="N114" s="346">
        <v>0</v>
      </c>
      <c r="O114" s="329">
        <v>0</v>
      </c>
      <c r="P114" s="346">
        <v>0</v>
      </c>
      <c r="Q114" s="329">
        <v>158</v>
      </c>
      <c r="R114"/>
      <c r="S114"/>
      <c r="T114"/>
    </row>
    <row r="115" spans="1:20" x14ac:dyDescent="0.25">
      <c r="A115" s="350">
        <v>353</v>
      </c>
      <c r="B115" s="345" t="s">
        <v>509</v>
      </c>
      <c r="C115" s="329">
        <v>0</v>
      </c>
      <c r="D115" s="346">
        <v>0</v>
      </c>
      <c r="E115" s="329">
        <v>0</v>
      </c>
      <c r="F115" s="346">
        <v>0</v>
      </c>
      <c r="G115" s="329">
        <v>6</v>
      </c>
      <c r="H115" s="346">
        <v>33.333333333333329</v>
      </c>
      <c r="I115" s="329">
        <v>10</v>
      </c>
      <c r="J115" s="346">
        <v>55.555555555555557</v>
      </c>
      <c r="K115" s="329">
        <v>2</v>
      </c>
      <c r="L115" s="346">
        <v>11.111111111111111</v>
      </c>
      <c r="M115" s="329">
        <v>0</v>
      </c>
      <c r="N115" s="346">
        <v>0</v>
      </c>
      <c r="O115" s="329">
        <v>0</v>
      </c>
      <c r="P115" s="346">
        <v>0</v>
      </c>
      <c r="Q115" s="329">
        <v>18</v>
      </c>
      <c r="R115"/>
      <c r="S115"/>
      <c r="T115"/>
    </row>
    <row r="116" spans="1:20" x14ac:dyDescent="0.25">
      <c r="A116" s="350">
        <v>364</v>
      </c>
      <c r="B116" s="345" t="s">
        <v>510</v>
      </c>
      <c r="C116" s="329">
        <v>0</v>
      </c>
      <c r="D116" s="346">
        <v>0</v>
      </c>
      <c r="E116" s="329">
        <v>2</v>
      </c>
      <c r="F116" s="346">
        <v>2.3255813953488373</v>
      </c>
      <c r="G116" s="329">
        <v>18</v>
      </c>
      <c r="H116" s="346">
        <v>20.930232558139537</v>
      </c>
      <c r="I116" s="329">
        <v>45</v>
      </c>
      <c r="J116" s="346">
        <v>52.325581395348841</v>
      </c>
      <c r="K116" s="329">
        <v>15</v>
      </c>
      <c r="L116" s="346">
        <v>17.441860465116278</v>
      </c>
      <c r="M116" s="329">
        <v>6</v>
      </c>
      <c r="N116" s="346">
        <v>6.9767441860465116</v>
      </c>
      <c r="O116" s="329">
        <v>0</v>
      </c>
      <c r="P116" s="346">
        <v>0</v>
      </c>
      <c r="Q116" s="329">
        <v>86</v>
      </c>
      <c r="R116"/>
      <c r="S116"/>
      <c r="T116"/>
    </row>
    <row r="117" spans="1:20" x14ac:dyDescent="0.25">
      <c r="A117" s="350">
        <v>368</v>
      </c>
      <c r="B117" s="345" t="s">
        <v>511</v>
      </c>
      <c r="C117" s="329">
        <v>0</v>
      </c>
      <c r="D117" s="346">
        <v>0</v>
      </c>
      <c r="E117" s="329">
        <v>0</v>
      </c>
      <c r="F117" s="346">
        <v>0</v>
      </c>
      <c r="G117" s="329">
        <v>14</v>
      </c>
      <c r="H117" s="346">
        <v>22.222222222222221</v>
      </c>
      <c r="I117" s="329">
        <v>37</v>
      </c>
      <c r="J117" s="346">
        <v>58.730158730158735</v>
      </c>
      <c r="K117" s="329">
        <v>9</v>
      </c>
      <c r="L117" s="346">
        <v>14.285714285714285</v>
      </c>
      <c r="M117" s="329">
        <v>3</v>
      </c>
      <c r="N117" s="346">
        <v>4.7619047619047619</v>
      </c>
      <c r="O117" s="329">
        <v>0</v>
      </c>
      <c r="P117" s="346">
        <v>0</v>
      </c>
      <c r="Q117" s="329">
        <v>63</v>
      </c>
      <c r="R117"/>
      <c r="S117"/>
      <c r="T117"/>
    </row>
    <row r="118" spans="1:20" x14ac:dyDescent="0.25">
      <c r="A118" s="350">
        <v>390</v>
      </c>
      <c r="B118" s="345" t="s">
        <v>512</v>
      </c>
      <c r="C118" s="329">
        <v>0</v>
      </c>
      <c r="D118" s="346">
        <v>0</v>
      </c>
      <c r="E118" s="329">
        <v>0</v>
      </c>
      <c r="F118" s="346">
        <v>0</v>
      </c>
      <c r="G118" s="329">
        <v>32</v>
      </c>
      <c r="H118" s="346">
        <v>25</v>
      </c>
      <c r="I118" s="329">
        <v>80</v>
      </c>
      <c r="J118" s="346">
        <v>62.5</v>
      </c>
      <c r="K118" s="329">
        <v>12</v>
      </c>
      <c r="L118" s="346">
        <v>9.375</v>
      </c>
      <c r="M118" s="329">
        <v>4</v>
      </c>
      <c r="N118" s="346">
        <v>3.125</v>
      </c>
      <c r="O118" s="329">
        <v>0</v>
      </c>
      <c r="P118" s="346">
        <v>0</v>
      </c>
      <c r="Q118" s="329">
        <v>128</v>
      </c>
      <c r="R118"/>
      <c r="S118"/>
      <c r="T118"/>
    </row>
    <row r="119" spans="1:20" x14ac:dyDescent="0.25">
      <c r="A119" s="350">
        <v>467</v>
      </c>
      <c r="B119" s="345" t="s">
        <v>513</v>
      </c>
      <c r="C119" s="329">
        <v>0</v>
      </c>
      <c r="D119" s="346">
        <v>0</v>
      </c>
      <c r="E119" s="329">
        <v>0</v>
      </c>
      <c r="F119" s="346">
        <v>0</v>
      </c>
      <c r="G119" s="329">
        <v>1</v>
      </c>
      <c r="H119" s="346">
        <v>14.285714285714285</v>
      </c>
      <c r="I119" s="329">
        <v>5</v>
      </c>
      <c r="J119" s="346">
        <v>71.428571428571431</v>
      </c>
      <c r="K119" s="329">
        <v>1</v>
      </c>
      <c r="L119" s="346">
        <v>14.285714285714285</v>
      </c>
      <c r="M119" s="329">
        <v>0</v>
      </c>
      <c r="N119" s="346">
        <v>0</v>
      </c>
      <c r="O119" s="329">
        <v>0</v>
      </c>
      <c r="P119" s="346">
        <v>0</v>
      </c>
      <c r="Q119" s="329">
        <v>7</v>
      </c>
      <c r="R119"/>
      <c r="S119"/>
      <c r="T119"/>
    </row>
    <row r="120" spans="1:20" x14ac:dyDescent="0.25">
      <c r="A120" s="350">
        <v>576</v>
      </c>
      <c r="B120" s="345" t="s">
        <v>514</v>
      </c>
      <c r="C120" s="329">
        <v>0</v>
      </c>
      <c r="D120" s="346">
        <v>0</v>
      </c>
      <c r="E120" s="329">
        <v>0</v>
      </c>
      <c r="F120" s="346">
        <v>0</v>
      </c>
      <c r="G120" s="329">
        <v>2</v>
      </c>
      <c r="H120" s="346">
        <v>16.666666666666664</v>
      </c>
      <c r="I120" s="329">
        <v>9</v>
      </c>
      <c r="J120" s="346">
        <v>75</v>
      </c>
      <c r="K120" s="329">
        <v>1</v>
      </c>
      <c r="L120" s="346">
        <v>8.3333333333333321</v>
      </c>
      <c r="M120" s="329">
        <v>0</v>
      </c>
      <c r="N120" s="346">
        <v>0</v>
      </c>
      <c r="O120" s="329">
        <v>0</v>
      </c>
      <c r="P120" s="346">
        <v>0</v>
      </c>
      <c r="Q120" s="329">
        <v>12</v>
      </c>
      <c r="R120"/>
      <c r="S120"/>
      <c r="T120"/>
    </row>
    <row r="121" spans="1:20" x14ac:dyDescent="0.25">
      <c r="A121" s="350">
        <v>642</v>
      </c>
      <c r="B121" s="345" t="s">
        <v>515</v>
      </c>
      <c r="C121" s="329">
        <v>0</v>
      </c>
      <c r="D121" s="346">
        <v>0</v>
      </c>
      <c r="E121" s="329">
        <v>5</v>
      </c>
      <c r="F121" s="346">
        <v>3.4013605442176873</v>
      </c>
      <c r="G121" s="329">
        <v>26</v>
      </c>
      <c r="H121" s="346">
        <v>17.687074829931973</v>
      </c>
      <c r="I121" s="329">
        <v>93</v>
      </c>
      <c r="J121" s="346">
        <v>63.265306122448983</v>
      </c>
      <c r="K121" s="329">
        <v>21</v>
      </c>
      <c r="L121" s="346">
        <v>14.285714285714285</v>
      </c>
      <c r="M121" s="329">
        <v>2</v>
      </c>
      <c r="N121" s="346">
        <v>1.3605442176870748</v>
      </c>
      <c r="O121" s="329">
        <v>0</v>
      </c>
      <c r="P121" s="346">
        <v>0</v>
      </c>
      <c r="Q121" s="329">
        <v>147</v>
      </c>
      <c r="R121"/>
      <c r="S121"/>
      <c r="T121"/>
    </row>
    <row r="122" spans="1:20" x14ac:dyDescent="0.25">
      <c r="A122" s="350">
        <v>679</v>
      </c>
      <c r="B122" s="345" t="s">
        <v>516</v>
      </c>
      <c r="C122" s="329">
        <v>0</v>
      </c>
      <c r="D122" s="346">
        <v>0</v>
      </c>
      <c r="E122" s="329">
        <v>1</v>
      </c>
      <c r="F122" s="346">
        <v>0.58479532163742687</v>
      </c>
      <c r="G122" s="329">
        <v>37</v>
      </c>
      <c r="H122" s="346">
        <v>21.637426900584796</v>
      </c>
      <c r="I122" s="329">
        <v>104</v>
      </c>
      <c r="J122" s="346">
        <v>60.818713450292393</v>
      </c>
      <c r="K122" s="329">
        <v>26</v>
      </c>
      <c r="L122" s="346">
        <v>15.204678362573098</v>
      </c>
      <c r="M122" s="329">
        <v>3</v>
      </c>
      <c r="N122" s="346">
        <v>1.7543859649122806</v>
      </c>
      <c r="O122" s="329">
        <v>0</v>
      </c>
      <c r="P122" s="346">
        <v>0</v>
      </c>
      <c r="Q122" s="329">
        <v>171</v>
      </c>
      <c r="R122"/>
      <c r="S122"/>
      <c r="T122"/>
    </row>
    <row r="123" spans="1:20" x14ac:dyDescent="0.25">
      <c r="A123" s="350">
        <v>789</v>
      </c>
      <c r="B123" s="345" t="s">
        <v>517</v>
      </c>
      <c r="C123" s="329">
        <v>0</v>
      </c>
      <c r="D123" s="346">
        <v>0</v>
      </c>
      <c r="E123" s="329">
        <v>2</v>
      </c>
      <c r="F123" s="346">
        <v>2.1052631578947367</v>
      </c>
      <c r="G123" s="329">
        <v>21</v>
      </c>
      <c r="H123" s="346">
        <v>22.105263157894736</v>
      </c>
      <c r="I123" s="329">
        <v>59</v>
      </c>
      <c r="J123" s="346">
        <v>62.10526315789474</v>
      </c>
      <c r="K123" s="329">
        <v>10</v>
      </c>
      <c r="L123" s="346">
        <v>10.526315789473683</v>
      </c>
      <c r="M123" s="329">
        <v>3</v>
      </c>
      <c r="N123" s="346">
        <v>3.1578947368421053</v>
      </c>
      <c r="O123" s="329">
        <v>0</v>
      </c>
      <c r="P123" s="346">
        <v>0</v>
      </c>
      <c r="Q123" s="329">
        <v>95</v>
      </c>
      <c r="R123"/>
      <c r="S123"/>
      <c r="T123"/>
    </row>
    <row r="124" spans="1:20" x14ac:dyDescent="0.25">
      <c r="A124" s="350">
        <v>792</v>
      </c>
      <c r="B124" s="345" t="s">
        <v>518</v>
      </c>
      <c r="C124" s="329">
        <v>0</v>
      </c>
      <c r="D124" s="346">
        <v>0</v>
      </c>
      <c r="E124" s="329">
        <v>2</v>
      </c>
      <c r="F124" s="346">
        <v>8.3333333333333321</v>
      </c>
      <c r="G124" s="329">
        <v>7</v>
      </c>
      <c r="H124" s="346">
        <v>29.166666666666668</v>
      </c>
      <c r="I124" s="329">
        <v>12</v>
      </c>
      <c r="J124" s="346">
        <v>50</v>
      </c>
      <c r="K124" s="329">
        <v>2</v>
      </c>
      <c r="L124" s="346">
        <v>8.3333333333333321</v>
      </c>
      <c r="M124" s="329">
        <v>1</v>
      </c>
      <c r="N124" s="346">
        <v>4.1666666666666661</v>
      </c>
      <c r="O124" s="329">
        <v>0</v>
      </c>
      <c r="P124" s="346">
        <v>0</v>
      </c>
      <c r="Q124" s="329">
        <v>24</v>
      </c>
      <c r="R124"/>
      <c r="S124"/>
      <c r="T124"/>
    </row>
    <row r="125" spans="1:20" x14ac:dyDescent="0.25">
      <c r="A125" s="350">
        <v>809</v>
      </c>
      <c r="B125" s="345" t="s">
        <v>519</v>
      </c>
      <c r="C125" s="329">
        <v>0</v>
      </c>
      <c r="D125" s="346">
        <v>0</v>
      </c>
      <c r="E125" s="329">
        <v>1</v>
      </c>
      <c r="F125" s="346">
        <v>6.666666666666667</v>
      </c>
      <c r="G125" s="329">
        <v>2</v>
      </c>
      <c r="H125" s="346">
        <v>13.333333333333334</v>
      </c>
      <c r="I125" s="329">
        <v>9</v>
      </c>
      <c r="J125" s="346">
        <v>60</v>
      </c>
      <c r="K125" s="329">
        <v>3</v>
      </c>
      <c r="L125" s="346">
        <v>20</v>
      </c>
      <c r="M125" s="329">
        <v>0</v>
      </c>
      <c r="N125" s="346">
        <v>0</v>
      </c>
      <c r="O125" s="329">
        <v>0</v>
      </c>
      <c r="P125" s="346">
        <v>0</v>
      </c>
      <c r="Q125" s="329">
        <v>15</v>
      </c>
      <c r="R125"/>
      <c r="S125"/>
      <c r="T125"/>
    </row>
    <row r="126" spans="1:20" x14ac:dyDescent="0.25">
      <c r="A126" s="350">
        <v>847</v>
      </c>
      <c r="B126" s="345" t="s">
        <v>520</v>
      </c>
      <c r="C126" s="329">
        <v>0</v>
      </c>
      <c r="D126" s="346">
        <v>0</v>
      </c>
      <c r="E126" s="329">
        <v>1</v>
      </c>
      <c r="F126" s="346">
        <v>0.90090090090090091</v>
      </c>
      <c r="G126" s="329">
        <v>15</v>
      </c>
      <c r="H126" s="346">
        <v>13.513513513513514</v>
      </c>
      <c r="I126" s="329">
        <v>73</v>
      </c>
      <c r="J126" s="346">
        <v>65.765765765765778</v>
      </c>
      <c r="K126" s="329">
        <v>20</v>
      </c>
      <c r="L126" s="346">
        <v>18.018018018018019</v>
      </c>
      <c r="M126" s="329">
        <v>2</v>
      </c>
      <c r="N126" s="346">
        <v>1.8018018018018018</v>
      </c>
      <c r="O126" s="329">
        <v>0</v>
      </c>
      <c r="P126" s="346">
        <v>0</v>
      </c>
      <c r="Q126" s="329">
        <v>111</v>
      </c>
      <c r="R126"/>
      <c r="S126"/>
      <c r="T126"/>
    </row>
    <row r="127" spans="1:20" x14ac:dyDescent="0.25">
      <c r="A127" s="350">
        <v>856</v>
      </c>
      <c r="B127" s="345" t="s">
        <v>521</v>
      </c>
      <c r="C127" s="329">
        <v>0</v>
      </c>
      <c r="D127" s="346">
        <v>0</v>
      </c>
      <c r="E127" s="329">
        <v>0</v>
      </c>
      <c r="F127" s="346">
        <v>0</v>
      </c>
      <c r="G127" s="329">
        <v>3</v>
      </c>
      <c r="H127" s="346">
        <v>23.076923076923077</v>
      </c>
      <c r="I127" s="329">
        <v>8</v>
      </c>
      <c r="J127" s="346">
        <v>61.53846153846154</v>
      </c>
      <c r="K127" s="329">
        <v>2</v>
      </c>
      <c r="L127" s="346">
        <v>15.384615384615385</v>
      </c>
      <c r="M127" s="329">
        <v>0</v>
      </c>
      <c r="N127" s="346">
        <v>0</v>
      </c>
      <c r="O127" s="329">
        <v>0</v>
      </c>
      <c r="P127" s="346">
        <v>0</v>
      </c>
      <c r="Q127" s="329">
        <v>13</v>
      </c>
      <c r="R127"/>
      <c r="S127"/>
      <c r="T127"/>
    </row>
    <row r="128" spans="1:20" x14ac:dyDescent="0.25">
      <c r="A128" s="350">
        <v>861</v>
      </c>
      <c r="B128" s="345" t="s">
        <v>522</v>
      </c>
      <c r="C128" s="329">
        <v>0</v>
      </c>
      <c r="D128" s="346">
        <v>0</v>
      </c>
      <c r="E128" s="329">
        <v>2</v>
      </c>
      <c r="F128" s="346">
        <v>2.8985507246376812</v>
      </c>
      <c r="G128" s="329">
        <v>20</v>
      </c>
      <c r="H128" s="346">
        <v>28.985507246376812</v>
      </c>
      <c r="I128" s="329">
        <v>41</v>
      </c>
      <c r="J128" s="346">
        <v>59.420289855072461</v>
      </c>
      <c r="K128" s="329">
        <v>5</v>
      </c>
      <c r="L128" s="346">
        <v>7.2463768115942031</v>
      </c>
      <c r="M128" s="329">
        <v>1</v>
      </c>
      <c r="N128" s="346">
        <v>1.4492753623188406</v>
      </c>
      <c r="O128" s="329">
        <v>0</v>
      </c>
      <c r="P128" s="346">
        <v>0</v>
      </c>
      <c r="Q128" s="329">
        <v>69</v>
      </c>
      <c r="R128"/>
      <c r="S128"/>
      <c r="T128"/>
    </row>
    <row r="129" spans="1:20" x14ac:dyDescent="0.25">
      <c r="A129" s="341">
        <v>9</v>
      </c>
      <c r="B129" s="342" t="s">
        <v>523</v>
      </c>
      <c r="C129" s="351">
        <v>6</v>
      </c>
      <c r="D129" s="347">
        <v>6.0211341809752236E-3</v>
      </c>
      <c r="E129" s="351">
        <v>1857</v>
      </c>
      <c r="F129" s="347">
        <v>1.8635410290118317</v>
      </c>
      <c r="G129" s="351">
        <v>23178</v>
      </c>
      <c r="H129" s="347">
        <v>23.259641341107287</v>
      </c>
      <c r="I129" s="351">
        <v>58398</v>
      </c>
      <c r="J129" s="347">
        <v>58.603698983431855</v>
      </c>
      <c r="K129" s="351">
        <v>11844</v>
      </c>
      <c r="L129" s="347">
        <v>11.885718873245091</v>
      </c>
      <c r="M129" s="351">
        <v>4219</v>
      </c>
      <c r="N129" s="348">
        <v>4.2338608515890774</v>
      </c>
      <c r="O129" s="351">
        <v>147</v>
      </c>
      <c r="P129" s="348">
        <v>0.14751778743389296</v>
      </c>
      <c r="Q129" s="349">
        <v>99649</v>
      </c>
      <c r="R129"/>
      <c r="S129"/>
      <c r="T129"/>
    </row>
    <row r="130" spans="1:20" x14ac:dyDescent="0.25">
      <c r="A130" s="345">
        <v>1</v>
      </c>
      <c r="B130" s="345" t="s">
        <v>524</v>
      </c>
      <c r="C130" s="329">
        <v>4</v>
      </c>
      <c r="D130" s="346">
        <v>5.8839969991615303E-3</v>
      </c>
      <c r="E130" s="329">
        <v>1350</v>
      </c>
      <c r="F130" s="346">
        <v>1.9858489872170166</v>
      </c>
      <c r="G130" s="329">
        <v>15996</v>
      </c>
      <c r="H130" s="346">
        <v>23.530103999646958</v>
      </c>
      <c r="I130" s="329">
        <v>40094</v>
      </c>
      <c r="J130" s="346">
        <v>58.978243921095597</v>
      </c>
      <c r="K130" s="329">
        <v>7857</v>
      </c>
      <c r="L130" s="346">
        <v>11.557641105603036</v>
      </c>
      <c r="M130" s="329">
        <v>2592</v>
      </c>
      <c r="N130" s="346">
        <v>3.8128300554566716</v>
      </c>
      <c r="O130" s="329">
        <v>88</v>
      </c>
      <c r="P130" s="346">
        <v>0.12944793398155366</v>
      </c>
      <c r="Q130" s="329">
        <v>67981</v>
      </c>
      <c r="R130"/>
      <c r="S130"/>
      <c r="T130"/>
    </row>
    <row r="131" spans="1:20" x14ac:dyDescent="0.25">
      <c r="A131" s="345">
        <v>79</v>
      </c>
      <c r="B131" s="345" t="s">
        <v>525</v>
      </c>
      <c r="C131" s="329">
        <v>1</v>
      </c>
      <c r="D131" s="346">
        <v>8.8261253309797005E-2</v>
      </c>
      <c r="E131" s="329">
        <v>27</v>
      </c>
      <c r="F131" s="346">
        <v>2.3830538393645191</v>
      </c>
      <c r="G131" s="329">
        <v>281</v>
      </c>
      <c r="H131" s="346">
        <v>24.801412180052957</v>
      </c>
      <c r="I131" s="329">
        <v>653</v>
      </c>
      <c r="J131" s="346">
        <v>57.634598411297446</v>
      </c>
      <c r="K131" s="329">
        <v>131</v>
      </c>
      <c r="L131" s="346">
        <v>11.562224183583407</v>
      </c>
      <c r="M131" s="329">
        <v>40</v>
      </c>
      <c r="N131" s="346">
        <v>3.5304501323918798</v>
      </c>
      <c r="O131" s="329">
        <v>0</v>
      </c>
      <c r="P131" s="346">
        <v>0</v>
      </c>
      <c r="Q131" s="329">
        <v>1133</v>
      </c>
    </row>
    <row r="132" spans="1:20" x14ac:dyDescent="0.25">
      <c r="A132" s="345">
        <v>88</v>
      </c>
      <c r="B132" s="345" t="s">
        <v>526</v>
      </c>
      <c r="C132" s="329">
        <v>0</v>
      </c>
      <c r="D132" s="346">
        <v>0</v>
      </c>
      <c r="E132" s="329">
        <v>226</v>
      </c>
      <c r="F132" s="346">
        <v>1.6373252191552561</v>
      </c>
      <c r="G132" s="329">
        <v>3306</v>
      </c>
      <c r="H132" s="346">
        <v>23.951314931536622</v>
      </c>
      <c r="I132" s="329">
        <v>7961</v>
      </c>
      <c r="J132" s="346">
        <v>57.675867565022102</v>
      </c>
      <c r="K132" s="329">
        <v>1716</v>
      </c>
      <c r="L132" s="346">
        <v>12.432079982612477</v>
      </c>
      <c r="M132" s="329">
        <v>575</v>
      </c>
      <c r="N132" s="346">
        <v>4.1657610664348335</v>
      </c>
      <c r="O132" s="329">
        <v>19</v>
      </c>
      <c r="P132" s="346">
        <v>0.13765123523871622</v>
      </c>
      <c r="Q132" s="329">
        <v>13803</v>
      </c>
    </row>
    <row r="133" spans="1:20" x14ac:dyDescent="0.25">
      <c r="A133" s="345">
        <v>129</v>
      </c>
      <c r="B133" s="345" t="s">
        <v>527</v>
      </c>
      <c r="C133" s="329">
        <v>0</v>
      </c>
      <c r="D133" s="346">
        <v>0</v>
      </c>
      <c r="E133" s="329">
        <v>28</v>
      </c>
      <c r="F133" s="346">
        <v>1.9297036526533424</v>
      </c>
      <c r="G133" s="329">
        <v>357</v>
      </c>
      <c r="H133" s="346">
        <v>24.603721571330116</v>
      </c>
      <c r="I133" s="329">
        <v>826</v>
      </c>
      <c r="J133" s="346">
        <v>56.926257753273603</v>
      </c>
      <c r="K133" s="329">
        <v>174</v>
      </c>
      <c r="L133" s="346">
        <v>11.991729841488628</v>
      </c>
      <c r="M133" s="329">
        <v>65</v>
      </c>
      <c r="N133" s="346">
        <v>4.4796691936595456</v>
      </c>
      <c r="O133" s="329">
        <v>1</v>
      </c>
      <c r="P133" s="346">
        <v>6.8917987594762226E-2</v>
      </c>
      <c r="Q133" s="329">
        <v>1451</v>
      </c>
    </row>
    <row r="134" spans="1:20" x14ac:dyDescent="0.25">
      <c r="A134" s="345">
        <v>212</v>
      </c>
      <c r="B134" s="345" t="s">
        <v>528</v>
      </c>
      <c r="C134" s="329">
        <v>0</v>
      </c>
      <c r="D134" s="346">
        <v>0</v>
      </c>
      <c r="E134" s="329">
        <v>24</v>
      </c>
      <c r="F134" s="346">
        <v>2.1719457013574659</v>
      </c>
      <c r="G134" s="329">
        <v>253</v>
      </c>
      <c r="H134" s="346">
        <v>22.895927601809955</v>
      </c>
      <c r="I134" s="329">
        <v>641</v>
      </c>
      <c r="J134" s="346">
        <v>58.009049773755663</v>
      </c>
      <c r="K134" s="329">
        <v>136</v>
      </c>
      <c r="L134" s="346">
        <v>12.307692307692308</v>
      </c>
      <c r="M134" s="329">
        <v>47</v>
      </c>
      <c r="N134" s="346">
        <v>4.253393665158371</v>
      </c>
      <c r="O134" s="329">
        <v>4</v>
      </c>
      <c r="P134" s="346">
        <v>0.36199095022624433</v>
      </c>
      <c r="Q134" s="329">
        <v>1105</v>
      </c>
    </row>
    <row r="135" spans="1:20" x14ac:dyDescent="0.25">
      <c r="A135" s="345">
        <v>266</v>
      </c>
      <c r="B135" s="345" t="s">
        <v>529</v>
      </c>
      <c r="C135" s="329">
        <v>0</v>
      </c>
      <c r="D135" s="346">
        <v>0</v>
      </c>
      <c r="E135" s="329">
        <v>21</v>
      </c>
      <c r="F135" s="346">
        <v>1.1945392491467577</v>
      </c>
      <c r="G135" s="329">
        <v>346</v>
      </c>
      <c r="H135" s="346">
        <v>19.681456200227533</v>
      </c>
      <c r="I135" s="329">
        <v>995</v>
      </c>
      <c r="J135" s="346">
        <v>56.598407281001137</v>
      </c>
      <c r="K135" s="329">
        <v>260</v>
      </c>
      <c r="L135" s="346">
        <v>14.789533560864617</v>
      </c>
      <c r="M135" s="329">
        <v>132</v>
      </c>
      <c r="N135" s="346">
        <v>7.5085324232081918</v>
      </c>
      <c r="O135" s="329">
        <v>4</v>
      </c>
      <c r="P135" s="346">
        <v>0.22753128555176336</v>
      </c>
      <c r="Q135" s="329">
        <v>1758</v>
      </c>
    </row>
    <row r="136" spans="1:20" x14ac:dyDescent="0.25">
      <c r="A136" s="345">
        <v>308</v>
      </c>
      <c r="B136" s="345" t="s">
        <v>530</v>
      </c>
      <c r="C136" s="329">
        <v>0</v>
      </c>
      <c r="D136" s="346">
        <v>0</v>
      </c>
      <c r="E136" s="329">
        <v>14</v>
      </c>
      <c r="F136" s="346">
        <v>1.3698630136986301</v>
      </c>
      <c r="G136" s="329">
        <v>255</v>
      </c>
      <c r="H136" s="346">
        <v>24.951076320939332</v>
      </c>
      <c r="I136" s="329">
        <v>583</v>
      </c>
      <c r="J136" s="346">
        <v>57.045009784735811</v>
      </c>
      <c r="K136" s="329">
        <v>128</v>
      </c>
      <c r="L136" s="346">
        <v>12.524461839530332</v>
      </c>
      <c r="M136" s="329">
        <v>41</v>
      </c>
      <c r="N136" s="346">
        <v>4.0117416829745594</v>
      </c>
      <c r="O136" s="329">
        <v>1</v>
      </c>
      <c r="P136" s="346">
        <v>9.7847358121330719E-2</v>
      </c>
      <c r="Q136" s="329">
        <v>1022</v>
      </c>
    </row>
    <row r="137" spans="1:20" x14ac:dyDescent="0.25">
      <c r="A137" s="345">
        <v>360</v>
      </c>
      <c r="B137" s="345" t="s">
        <v>531</v>
      </c>
      <c r="C137" s="329">
        <v>0</v>
      </c>
      <c r="D137" s="346">
        <v>0</v>
      </c>
      <c r="E137" s="329">
        <v>119</v>
      </c>
      <c r="F137" s="346">
        <v>1.5313344485909148</v>
      </c>
      <c r="G137" s="329">
        <v>1703</v>
      </c>
      <c r="H137" s="346">
        <v>21.914811478574187</v>
      </c>
      <c r="I137" s="329">
        <v>4578</v>
      </c>
      <c r="J137" s="346">
        <v>58.911337022262259</v>
      </c>
      <c r="K137" s="329">
        <v>949</v>
      </c>
      <c r="L137" s="346">
        <v>12.212070518594775</v>
      </c>
      <c r="M137" s="329">
        <v>409</v>
      </c>
      <c r="N137" s="346">
        <v>5.2631578947368416</v>
      </c>
      <c r="O137" s="329">
        <v>13</v>
      </c>
      <c r="P137" s="346">
        <v>0.16728863724102433</v>
      </c>
      <c r="Q137" s="329">
        <v>7771</v>
      </c>
    </row>
    <row r="138" spans="1:20" x14ac:dyDescent="0.25">
      <c r="A138" s="345">
        <v>380</v>
      </c>
      <c r="B138" s="345" t="s">
        <v>532</v>
      </c>
      <c r="C138" s="329">
        <v>0</v>
      </c>
      <c r="D138" s="346">
        <v>0</v>
      </c>
      <c r="E138" s="329">
        <v>19</v>
      </c>
      <c r="F138" s="346">
        <v>1.6507384882710685</v>
      </c>
      <c r="G138" s="329">
        <v>272</v>
      </c>
      <c r="H138" s="346">
        <v>23.631624674196349</v>
      </c>
      <c r="I138" s="329">
        <v>628</v>
      </c>
      <c r="J138" s="346">
        <v>54.561251086012163</v>
      </c>
      <c r="K138" s="329">
        <v>151</v>
      </c>
      <c r="L138" s="346">
        <v>13.119026933101651</v>
      </c>
      <c r="M138" s="329">
        <v>78</v>
      </c>
      <c r="N138" s="346">
        <v>6.7767158992180709</v>
      </c>
      <c r="O138" s="329">
        <v>3</v>
      </c>
      <c r="P138" s="346">
        <v>0.26064291920069504</v>
      </c>
      <c r="Q138" s="329">
        <v>1151</v>
      </c>
    </row>
    <row r="139" spans="1:20" x14ac:dyDescent="0.25">
      <c r="A139" s="345">
        <v>631</v>
      </c>
      <c r="B139" s="345" t="s">
        <v>533</v>
      </c>
      <c r="C139" s="329">
        <v>1</v>
      </c>
      <c r="D139" s="346">
        <v>4.042037186742118E-2</v>
      </c>
      <c r="E139" s="329">
        <v>29</v>
      </c>
      <c r="F139" s="346">
        <v>1.1721907841552142</v>
      </c>
      <c r="G139" s="329">
        <v>409</v>
      </c>
      <c r="H139" s="346">
        <v>16.531932093775261</v>
      </c>
      <c r="I139" s="329">
        <v>1439</v>
      </c>
      <c r="J139" s="346">
        <v>58.164915117219074</v>
      </c>
      <c r="K139" s="329">
        <v>342</v>
      </c>
      <c r="L139" s="346">
        <v>13.823767178658045</v>
      </c>
      <c r="M139" s="329">
        <v>240</v>
      </c>
      <c r="N139" s="346">
        <v>9.7008892481810829</v>
      </c>
      <c r="O139" s="329">
        <v>14</v>
      </c>
      <c r="P139" s="346">
        <v>0.56588520614389648</v>
      </c>
      <c r="Q139" s="329">
        <v>2474</v>
      </c>
    </row>
    <row r="140" spans="1:20" x14ac:dyDescent="0.25">
      <c r="B140" s="1"/>
    </row>
    <row r="141" spans="1:20" x14ac:dyDescent="0.25">
      <c r="B141" s="324" t="s">
        <v>198</v>
      </c>
      <c r="C141" s="354" t="s">
        <v>546</v>
      </c>
      <c r="D141" s="352"/>
      <c r="E141" s="352"/>
      <c r="F141" s="352"/>
      <c r="G141" s="325" t="s">
        <v>572</v>
      </c>
      <c r="H141" s="352"/>
      <c r="I141" s="352"/>
      <c r="J141" s="352"/>
      <c r="K141" s="352"/>
      <c r="L141" s="352"/>
      <c r="M141" s="353"/>
    </row>
    <row r="142" spans="1:20" x14ac:dyDescent="0.25">
      <c r="B142" s="326" t="s">
        <v>534</v>
      </c>
      <c r="C142" s="354" t="s">
        <v>535</v>
      </c>
      <c r="D142" s="355"/>
      <c r="E142" s="355"/>
      <c r="F142" s="355"/>
      <c r="G142" s="355"/>
      <c r="H142" s="355"/>
      <c r="I142" s="355"/>
      <c r="J142" s="355"/>
      <c r="K142" s="355"/>
      <c r="L142" s="355"/>
      <c r="M142" s="355"/>
    </row>
    <row r="143" spans="1:20" x14ac:dyDescent="0.25">
      <c r="B143" s="323" t="s">
        <v>536</v>
      </c>
      <c r="C143" s="355" t="s">
        <v>358</v>
      </c>
      <c r="D143" s="355"/>
      <c r="E143" s="355"/>
      <c r="F143" s="355"/>
      <c r="G143" s="355"/>
      <c r="H143" s="355"/>
      <c r="I143" s="355"/>
      <c r="J143" s="355"/>
      <c r="K143" s="355"/>
      <c r="L143" s="355"/>
      <c r="M143" s="355"/>
    </row>
    <row r="144" spans="1:20" x14ac:dyDescent="0.25">
      <c r="B144" s="327"/>
    </row>
  </sheetData>
  <mergeCells count="5">
    <mergeCell ref="C1:P1"/>
    <mergeCell ref="A2:A5"/>
    <mergeCell ref="B2:B4"/>
    <mergeCell ref="C2:P3"/>
    <mergeCell ref="Q2:Q4"/>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546A6-918F-44D2-9E92-2FB53759BDD1}">
  <sheetPr>
    <tabColor rgb="FF33CC33"/>
  </sheetPr>
  <dimension ref="A1:AC158"/>
  <sheetViews>
    <sheetView workbookViewId="0">
      <selection activeCell="D145" sqref="D145"/>
    </sheetView>
  </sheetViews>
  <sheetFormatPr baseColWidth="10" defaultRowHeight="15" x14ac:dyDescent="0.25"/>
  <cols>
    <col min="1" max="1" width="28.85546875" customWidth="1"/>
    <col min="2" max="2" width="33.5703125" customWidth="1"/>
    <col min="5" max="5" width="13.5703125" customWidth="1"/>
    <col min="10" max="10" width="11.85546875" bestFit="1" customWidth="1"/>
  </cols>
  <sheetData>
    <row r="1" spans="1:29" ht="49.5" customHeight="1" x14ac:dyDescent="0.25">
      <c r="A1" s="456" t="s">
        <v>587</v>
      </c>
      <c r="B1" s="457"/>
      <c r="C1" s="457"/>
      <c r="D1" s="457"/>
      <c r="E1" s="457"/>
      <c r="F1" s="379" t="s">
        <v>575</v>
      </c>
    </row>
    <row r="2" spans="1:29" x14ac:dyDescent="0.25">
      <c r="A2" s="527" t="s">
        <v>47</v>
      </c>
      <c r="B2" s="527" t="s">
        <v>48</v>
      </c>
      <c r="C2" s="529" t="s">
        <v>558</v>
      </c>
      <c r="D2" s="530"/>
      <c r="E2" s="531"/>
    </row>
    <row r="3" spans="1:29" ht="18" x14ac:dyDescent="0.25">
      <c r="A3" s="528"/>
      <c r="B3" s="528"/>
      <c r="C3" s="365" t="s">
        <v>559</v>
      </c>
      <c r="D3" s="365" t="s">
        <v>560</v>
      </c>
      <c r="E3" s="365" t="s">
        <v>561</v>
      </c>
      <c r="F3" s="542"/>
      <c r="G3" s="543"/>
      <c r="H3" s="544"/>
      <c r="I3" s="544"/>
      <c r="J3" s="544"/>
      <c r="K3" s="544"/>
      <c r="L3" s="544"/>
      <c r="M3" s="544"/>
      <c r="N3" s="544"/>
      <c r="O3" s="544"/>
      <c r="P3" s="545"/>
      <c r="Q3" s="545"/>
      <c r="R3" s="545"/>
      <c r="S3" s="545"/>
      <c r="T3" s="544"/>
      <c r="U3" s="544"/>
      <c r="V3" s="544"/>
      <c r="W3" s="544"/>
      <c r="X3" s="544"/>
      <c r="Y3" s="544"/>
      <c r="Z3" s="544"/>
      <c r="AA3" s="544"/>
      <c r="AB3" s="544"/>
      <c r="AC3" s="544"/>
    </row>
    <row r="4" spans="1:29" x14ac:dyDescent="0.25">
      <c r="A4" s="9"/>
      <c r="B4" s="176" t="s">
        <v>238</v>
      </c>
      <c r="C4" s="366">
        <v>115091</v>
      </c>
      <c r="D4" s="366">
        <v>102088</v>
      </c>
      <c r="E4" s="366">
        <v>217179</v>
      </c>
      <c r="F4" s="544"/>
      <c r="G4" s="544"/>
      <c r="H4" s="544"/>
      <c r="I4" s="544"/>
      <c r="J4" s="544"/>
      <c r="K4" s="544"/>
      <c r="L4" s="544"/>
      <c r="M4" s="544"/>
      <c r="N4" s="544"/>
      <c r="O4" s="544"/>
      <c r="P4" s="545"/>
      <c r="Q4" s="545"/>
      <c r="R4" s="545"/>
      <c r="S4" s="545"/>
      <c r="T4" s="544"/>
      <c r="U4" s="544"/>
      <c r="V4" s="544"/>
      <c r="W4" s="544"/>
      <c r="X4" s="544"/>
      <c r="Y4" s="544"/>
      <c r="Z4" s="544"/>
      <c r="AA4" s="544"/>
      <c r="AB4" s="544"/>
      <c r="AC4" s="544"/>
    </row>
    <row r="5" spans="1:29" x14ac:dyDescent="0.25">
      <c r="A5" s="9"/>
      <c r="B5" s="43" t="s">
        <v>239</v>
      </c>
      <c r="C5" s="372">
        <v>1078</v>
      </c>
      <c r="D5" s="372">
        <v>914</v>
      </c>
      <c r="E5" s="4">
        <v>1992</v>
      </c>
      <c r="F5" s="546"/>
      <c r="G5" s="546"/>
      <c r="H5" s="546"/>
      <c r="I5" s="546"/>
      <c r="J5" s="544"/>
      <c r="K5" s="546"/>
      <c r="L5" s="546"/>
      <c r="M5" s="546"/>
      <c r="N5" s="546"/>
      <c r="O5" s="544"/>
      <c r="P5" s="544"/>
      <c r="Q5" s="544"/>
      <c r="R5" s="544"/>
      <c r="S5" s="544"/>
      <c r="T5" s="544"/>
      <c r="U5" s="544"/>
      <c r="V5" s="544"/>
      <c r="W5" s="544"/>
      <c r="X5" s="544"/>
      <c r="Y5" s="544"/>
      <c r="Z5" s="544"/>
      <c r="AA5" s="544"/>
      <c r="AB5" s="544"/>
      <c r="AC5" s="544"/>
    </row>
    <row r="6" spans="1:29" x14ac:dyDescent="0.25">
      <c r="A6" s="5">
        <v>142</v>
      </c>
      <c r="B6" s="6" t="s">
        <v>65</v>
      </c>
      <c r="C6" s="102">
        <v>11</v>
      </c>
      <c r="D6" s="102">
        <v>10</v>
      </c>
      <c r="E6" s="102">
        <v>21</v>
      </c>
      <c r="F6" s="547"/>
      <c r="G6" s="548"/>
      <c r="H6" s="548"/>
      <c r="I6" s="548"/>
      <c r="J6" s="544"/>
      <c r="K6" s="547"/>
      <c r="L6" s="548"/>
      <c r="M6" s="548"/>
      <c r="N6" s="548"/>
      <c r="O6" s="544"/>
      <c r="P6" s="547"/>
      <c r="Q6" s="549"/>
      <c r="R6" s="549"/>
      <c r="S6" s="549"/>
      <c r="T6" s="544"/>
      <c r="U6" s="544"/>
      <c r="V6" s="544"/>
      <c r="W6" s="544"/>
      <c r="X6" s="544"/>
      <c r="Y6" s="544"/>
      <c r="Z6" s="544"/>
      <c r="AA6" s="544"/>
      <c r="AB6" s="544"/>
      <c r="AC6" s="544"/>
    </row>
    <row r="7" spans="1:29" x14ac:dyDescent="0.25">
      <c r="A7" s="5">
        <v>425</v>
      </c>
      <c r="B7" s="6" t="s">
        <v>66</v>
      </c>
      <c r="C7" s="102">
        <v>69</v>
      </c>
      <c r="D7" s="102">
        <v>50</v>
      </c>
      <c r="E7" s="102">
        <v>119</v>
      </c>
      <c r="F7" s="547"/>
      <c r="G7" s="548"/>
      <c r="H7" s="548"/>
      <c r="I7" s="548"/>
      <c r="J7" s="544"/>
      <c r="K7" s="547"/>
      <c r="L7" s="548"/>
      <c r="M7" s="548"/>
      <c r="N7" s="548"/>
      <c r="O7" s="544"/>
      <c r="P7" s="547"/>
      <c r="Q7" s="549"/>
      <c r="R7" s="549"/>
      <c r="S7" s="549"/>
      <c r="T7" s="544"/>
      <c r="U7" s="544"/>
      <c r="V7" s="544"/>
      <c r="W7" s="544"/>
      <c r="X7" s="544"/>
      <c r="Y7" s="544"/>
      <c r="Z7" s="544"/>
      <c r="AA7" s="544"/>
      <c r="AB7" s="544"/>
      <c r="AC7" s="544"/>
    </row>
    <row r="8" spans="1:29" x14ac:dyDescent="0.25">
      <c r="A8" s="5">
        <v>579</v>
      </c>
      <c r="B8" s="7" t="s">
        <v>67</v>
      </c>
      <c r="C8" s="102">
        <v>469</v>
      </c>
      <c r="D8" s="102">
        <v>368</v>
      </c>
      <c r="E8" s="102">
        <v>837</v>
      </c>
      <c r="F8" s="547"/>
      <c r="G8" s="548"/>
      <c r="H8" s="548"/>
      <c r="I8" s="548"/>
      <c r="J8" s="544"/>
      <c r="K8" s="547"/>
      <c r="L8" s="548"/>
      <c r="M8" s="548"/>
      <c r="N8" s="548"/>
      <c r="O8" s="544"/>
      <c r="P8" s="547"/>
      <c r="Q8" s="549"/>
      <c r="R8" s="549"/>
      <c r="S8" s="549"/>
      <c r="T8" s="544"/>
      <c r="U8" s="544"/>
      <c r="V8" s="544"/>
      <c r="W8" s="544"/>
      <c r="X8" s="544"/>
      <c r="Y8" s="544"/>
      <c r="Z8" s="544"/>
      <c r="AA8" s="544"/>
      <c r="AB8" s="544"/>
      <c r="AC8" s="544"/>
    </row>
    <row r="9" spans="1:29" x14ac:dyDescent="0.25">
      <c r="A9" s="5">
        <v>585</v>
      </c>
      <c r="B9" s="8" t="s">
        <v>68</v>
      </c>
      <c r="C9" s="102">
        <v>23</v>
      </c>
      <c r="D9" s="102">
        <v>20</v>
      </c>
      <c r="E9" s="102">
        <v>43</v>
      </c>
      <c r="F9" s="547"/>
      <c r="G9" s="548"/>
      <c r="H9" s="548"/>
      <c r="I9" s="548"/>
      <c r="J9" s="544"/>
      <c r="K9" s="547"/>
      <c r="L9" s="548"/>
      <c r="M9" s="548"/>
      <c r="N9" s="548"/>
      <c r="O9" s="544"/>
      <c r="P9" s="547"/>
      <c r="Q9" s="549"/>
      <c r="R9" s="549"/>
      <c r="S9" s="549"/>
      <c r="T9" s="544"/>
      <c r="U9" s="544"/>
      <c r="V9" s="544"/>
      <c r="W9" s="544"/>
      <c r="X9" s="544"/>
      <c r="Y9" s="544"/>
      <c r="Z9" s="544"/>
      <c r="AA9" s="544"/>
      <c r="AB9" s="544"/>
      <c r="AC9" s="544"/>
    </row>
    <row r="10" spans="1:29" x14ac:dyDescent="0.25">
      <c r="A10" s="5">
        <v>591</v>
      </c>
      <c r="B10" s="8" t="s">
        <v>69</v>
      </c>
      <c r="C10" s="102">
        <v>401</v>
      </c>
      <c r="D10" s="102">
        <v>372</v>
      </c>
      <c r="E10" s="102">
        <v>773</v>
      </c>
      <c r="F10" s="547"/>
      <c r="G10" s="548"/>
      <c r="H10" s="548"/>
      <c r="I10" s="548"/>
      <c r="J10" s="544"/>
      <c r="K10" s="547"/>
      <c r="L10" s="548"/>
      <c r="M10" s="548"/>
      <c r="N10" s="548"/>
      <c r="O10" s="544"/>
      <c r="P10" s="547"/>
      <c r="Q10" s="549"/>
      <c r="R10" s="549"/>
      <c r="S10" s="549"/>
      <c r="T10" s="544"/>
      <c r="U10" s="544"/>
      <c r="V10" s="544"/>
      <c r="W10" s="544"/>
      <c r="X10" s="544"/>
      <c r="Y10" s="544"/>
      <c r="Z10" s="544"/>
      <c r="AA10" s="544"/>
      <c r="AB10" s="544"/>
      <c r="AC10" s="544"/>
    </row>
    <row r="11" spans="1:29" x14ac:dyDescent="0.25">
      <c r="A11" s="5">
        <v>893</v>
      </c>
      <c r="B11" s="8" t="s">
        <v>70</v>
      </c>
      <c r="C11" s="102">
        <v>105</v>
      </c>
      <c r="D11" s="102">
        <v>94</v>
      </c>
      <c r="E11" s="102">
        <v>199</v>
      </c>
      <c r="F11" s="547"/>
      <c r="G11" s="548"/>
      <c r="H11" s="548"/>
      <c r="I11" s="548"/>
      <c r="J11" s="544"/>
      <c r="K11" s="547"/>
      <c r="L11" s="548"/>
      <c r="M11" s="548"/>
      <c r="N11" s="548"/>
      <c r="O11" s="544"/>
      <c r="P11" s="547"/>
      <c r="Q11" s="549"/>
      <c r="R11" s="549"/>
      <c r="S11" s="549"/>
      <c r="T11" s="544"/>
      <c r="U11" s="544"/>
      <c r="V11" s="544"/>
      <c r="W11" s="544"/>
      <c r="X11" s="544"/>
      <c r="Y11" s="544"/>
      <c r="Z11" s="544"/>
      <c r="AA11" s="544"/>
      <c r="AB11" s="544"/>
      <c r="AC11" s="544"/>
    </row>
    <row r="12" spans="1:29" x14ac:dyDescent="0.25">
      <c r="A12" s="9"/>
      <c r="B12" s="177" t="s">
        <v>240</v>
      </c>
      <c r="C12" s="86">
        <v>1178</v>
      </c>
      <c r="D12" s="86">
        <v>974</v>
      </c>
      <c r="E12" s="37">
        <v>2152</v>
      </c>
      <c r="F12" s="547"/>
      <c r="G12" s="548"/>
      <c r="H12" s="548"/>
      <c r="I12" s="548"/>
      <c r="J12" s="544"/>
      <c r="K12" s="547"/>
      <c r="L12" s="548"/>
      <c r="M12" s="548"/>
      <c r="N12" s="548"/>
      <c r="O12" s="544"/>
      <c r="P12" s="547"/>
      <c r="Q12" s="549"/>
      <c r="R12" s="549"/>
      <c r="S12" s="549"/>
      <c r="T12" s="544"/>
      <c r="U12" s="544"/>
      <c r="V12" s="544"/>
      <c r="W12" s="544"/>
      <c r="X12" s="544"/>
      <c r="Y12" s="544"/>
      <c r="Z12" s="544"/>
      <c r="AA12" s="544"/>
      <c r="AB12" s="544"/>
      <c r="AC12" s="544"/>
    </row>
    <row r="13" spans="1:29" x14ac:dyDescent="0.25">
      <c r="A13" s="5">
        <v>120</v>
      </c>
      <c r="B13" s="8" t="s">
        <v>72</v>
      </c>
      <c r="C13" s="102">
        <v>27</v>
      </c>
      <c r="D13" s="102">
        <v>19</v>
      </c>
      <c r="E13" s="102">
        <v>46</v>
      </c>
      <c r="F13" s="547"/>
      <c r="G13" s="548"/>
      <c r="H13" s="548"/>
      <c r="I13" s="548"/>
      <c r="J13" s="544"/>
      <c r="K13" s="547"/>
      <c r="L13" s="548"/>
      <c r="M13" s="548"/>
      <c r="N13" s="548"/>
      <c r="O13" s="544"/>
      <c r="P13" s="547"/>
      <c r="Q13" s="549"/>
      <c r="R13" s="549"/>
      <c r="S13" s="549"/>
      <c r="T13" s="544"/>
      <c r="U13" s="544"/>
      <c r="V13" s="544"/>
      <c r="W13" s="544"/>
      <c r="X13" s="544"/>
      <c r="Y13" s="544"/>
      <c r="Z13" s="544"/>
      <c r="AA13" s="544"/>
      <c r="AB13" s="544"/>
      <c r="AC13" s="544"/>
    </row>
    <row r="14" spans="1:29" x14ac:dyDescent="0.25">
      <c r="A14" s="5">
        <v>154</v>
      </c>
      <c r="B14" s="8" t="s">
        <v>73</v>
      </c>
      <c r="C14" s="102">
        <v>877</v>
      </c>
      <c r="D14" s="102">
        <v>726</v>
      </c>
      <c r="E14" s="102">
        <v>1603</v>
      </c>
      <c r="F14" s="547"/>
      <c r="G14" s="548"/>
      <c r="H14" s="548"/>
      <c r="I14" s="548"/>
      <c r="J14" s="544"/>
      <c r="K14" s="547"/>
      <c r="L14" s="548"/>
      <c r="M14" s="548"/>
      <c r="N14" s="548"/>
      <c r="O14" s="544"/>
      <c r="P14" s="547"/>
      <c r="Q14" s="549"/>
      <c r="R14" s="549"/>
      <c r="S14" s="549"/>
      <c r="T14" s="544"/>
      <c r="U14" s="544"/>
      <c r="V14" s="544"/>
      <c r="W14" s="544"/>
      <c r="X14" s="544"/>
      <c r="Y14" s="544"/>
      <c r="Z14" s="544"/>
      <c r="AA14" s="544"/>
      <c r="AB14" s="544"/>
      <c r="AC14" s="544"/>
    </row>
    <row r="15" spans="1:29" x14ac:dyDescent="0.25">
      <c r="A15" s="5">
        <v>250</v>
      </c>
      <c r="B15" s="8" t="s">
        <v>74</v>
      </c>
      <c r="C15" s="102">
        <v>109</v>
      </c>
      <c r="D15" s="102">
        <v>100</v>
      </c>
      <c r="E15" s="102">
        <v>209</v>
      </c>
      <c r="F15" s="547"/>
      <c r="G15" s="548"/>
      <c r="H15" s="548"/>
      <c r="I15" s="548"/>
      <c r="J15" s="544"/>
      <c r="K15" s="547"/>
      <c r="L15" s="548"/>
      <c r="M15" s="548"/>
      <c r="N15" s="548"/>
      <c r="O15" s="544"/>
      <c r="P15" s="547"/>
      <c r="Q15" s="549"/>
      <c r="R15" s="549"/>
      <c r="S15" s="549"/>
      <c r="T15" s="544"/>
      <c r="U15" s="544"/>
      <c r="V15" s="544"/>
      <c r="W15" s="544"/>
      <c r="X15" s="544"/>
      <c r="Y15" s="544"/>
      <c r="Z15" s="544"/>
      <c r="AA15" s="544"/>
      <c r="AB15" s="544"/>
      <c r="AC15" s="544"/>
    </row>
    <row r="16" spans="1:29" x14ac:dyDescent="0.25">
      <c r="A16" s="5">
        <v>495</v>
      </c>
      <c r="B16" s="8" t="s">
        <v>75</v>
      </c>
      <c r="C16" s="102">
        <v>31</v>
      </c>
      <c r="D16" s="102">
        <v>14</v>
      </c>
      <c r="E16" s="102">
        <v>45</v>
      </c>
      <c r="F16" s="547"/>
      <c r="G16" s="548"/>
      <c r="H16" s="548"/>
      <c r="I16" s="548"/>
      <c r="J16" s="544"/>
      <c r="K16" s="547"/>
      <c r="L16" s="548"/>
      <c r="M16" s="548"/>
      <c r="N16" s="548"/>
      <c r="O16" s="544"/>
      <c r="P16" s="547"/>
      <c r="Q16" s="549"/>
      <c r="R16" s="549"/>
      <c r="S16" s="549"/>
      <c r="T16" s="544"/>
      <c r="U16" s="544"/>
      <c r="V16" s="544"/>
      <c r="W16" s="544"/>
      <c r="X16" s="544"/>
      <c r="Y16" s="544"/>
      <c r="Z16" s="544"/>
      <c r="AA16" s="544"/>
      <c r="AB16" s="544"/>
      <c r="AC16" s="544"/>
    </row>
    <row r="17" spans="1:29" x14ac:dyDescent="0.25">
      <c r="A17" s="5">
        <v>790</v>
      </c>
      <c r="B17" s="8" t="s">
        <v>76</v>
      </c>
      <c r="C17" s="102">
        <v>50</v>
      </c>
      <c r="D17" s="102">
        <v>45</v>
      </c>
      <c r="E17" s="102">
        <v>95</v>
      </c>
      <c r="F17" s="547"/>
      <c r="G17" s="548"/>
      <c r="H17" s="548"/>
      <c r="I17" s="548"/>
      <c r="J17" s="544"/>
      <c r="K17" s="547"/>
      <c r="L17" s="548"/>
      <c r="M17" s="548"/>
      <c r="N17" s="548"/>
      <c r="O17" s="544"/>
      <c r="P17" s="547"/>
      <c r="Q17" s="549"/>
      <c r="R17" s="549"/>
      <c r="S17" s="549"/>
      <c r="T17" s="544"/>
      <c r="U17" s="544"/>
      <c r="V17" s="544"/>
      <c r="W17" s="544"/>
      <c r="X17" s="544"/>
      <c r="Y17" s="544"/>
      <c r="Z17" s="544"/>
      <c r="AA17" s="544"/>
      <c r="AB17" s="544"/>
      <c r="AC17" s="544"/>
    </row>
    <row r="18" spans="1:29" x14ac:dyDescent="0.25">
      <c r="A18" s="5">
        <v>895</v>
      </c>
      <c r="B18" s="8" t="s">
        <v>77</v>
      </c>
      <c r="C18" s="102">
        <v>84</v>
      </c>
      <c r="D18" s="102">
        <v>70</v>
      </c>
      <c r="E18" s="102">
        <v>154</v>
      </c>
      <c r="F18" s="547"/>
      <c r="G18" s="548"/>
      <c r="H18" s="548"/>
      <c r="I18" s="548"/>
      <c r="J18" s="544"/>
      <c r="K18" s="547"/>
      <c r="L18" s="548"/>
      <c r="M18" s="548"/>
      <c r="N18" s="548"/>
      <c r="O18" s="544"/>
      <c r="P18" s="547"/>
      <c r="Q18" s="549"/>
      <c r="R18" s="549"/>
      <c r="S18" s="549"/>
      <c r="T18" s="544"/>
      <c r="U18" s="544"/>
      <c r="V18" s="544"/>
      <c r="W18" s="544"/>
      <c r="X18" s="544"/>
      <c r="Y18" s="544"/>
      <c r="Z18" s="544"/>
      <c r="AA18" s="544"/>
      <c r="AB18" s="544"/>
      <c r="AC18" s="544"/>
    </row>
    <row r="19" spans="1:29" x14ac:dyDescent="0.25">
      <c r="A19" s="9"/>
      <c r="B19" s="9" t="s">
        <v>241</v>
      </c>
      <c r="C19" s="37">
        <v>4914</v>
      </c>
      <c r="D19" s="37">
        <v>4281</v>
      </c>
      <c r="E19" s="37">
        <v>9195</v>
      </c>
      <c r="F19" s="547"/>
      <c r="G19" s="548"/>
      <c r="H19" s="548"/>
      <c r="I19" s="548"/>
      <c r="J19" s="544"/>
      <c r="K19" s="547"/>
      <c r="L19" s="548"/>
      <c r="M19" s="548"/>
      <c r="N19" s="548"/>
      <c r="O19" s="544"/>
      <c r="P19" s="547"/>
      <c r="Q19" s="549"/>
      <c r="R19" s="549"/>
      <c r="S19" s="549"/>
      <c r="T19" s="544"/>
      <c r="U19" s="544"/>
      <c r="V19" s="544"/>
      <c r="W19" s="544"/>
      <c r="X19" s="544"/>
      <c r="Y19" s="544"/>
      <c r="Z19" s="544"/>
      <c r="AA19" s="544"/>
      <c r="AB19" s="544"/>
      <c r="AC19" s="544"/>
    </row>
    <row r="20" spans="1:29" x14ac:dyDescent="0.25">
      <c r="A20" s="5">
        <v>45</v>
      </c>
      <c r="B20" s="8" t="s">
        <v>79</v>
      </c>
      <c r="C20" s="102">
        <v>2040</v>
      </c>
      <c r="D20" s="102">
        <v>1786</v>
      </c>
      <c r="E20" s="102">
        <v>3826</v>
      </c>
      <c r="F20" s="547"/>
      <c r="G20" s="548"/>
      <c r="H20" s="548"/>
      <c r="I20" s="548"/>
      <c r="J20" s="544"/>
      <c r="K20" s="547"/>
      <c r="L20" s="548"/>
      <c r="M20" s="548"/>
      <c r="N20" s="548"/>
      <c r="O20" s="544"/>
      <c r="P20" s="547"/>
      <c r="Q20" s="549"/>
      <c r="R20" s="549"/>
      <c r="S20" s="549"/>
      <c r="T20" s="544"/>
      <c r="U20" s="544"/>
      <c r="V20" s="544"/>
      <c r="W20" s="544"/>
      <c r="X20" s="544"/>
      <c r="Y20" s="544"/>
      <c r="Z20" s="544"/>
      <c r="AA20" s="544"/>
      <c r="AB20" s="544"/>
      <c r="AC20" s="544"/>
    </row>
    <row r="21" spans="1:29" x14ac:dyDescent="0.25">
      <c r="A21" s="5">
        <v>51</v>
      </c>
      <c r="B21" s="8" t="s">
        <v>80</v>
      </c>
      <c r="C21" s="102">
        <v>119</v>
      </c>
      <c r="D21" s="102">
        <v>99</v>
      </c>
      <c r="E21" s="102">
        <v>218</v>
      </c>
      <c r="F21" s="547"/>
      <c r="G21" s="548"/>
      <c r="H21" s="548"/>
      <c r="I21" s="548"/>
      <c r="J21" s="544"/>
      <c r="K21" s="547"/>
      <c r="L21" s="548"/>
      <c r="M21" s="548"/>
      <c r="N21" s="548"/>
      <c r="O21" s="544"/>
      <c r="P21" s="547"/>
      <c r="Q21" s="549"/>
      <c r="R21" s="549"/>
      <c r="S21" s="549"/>
      <c r="T21" s="544"/>
      <c r="U21" s="544"/>
      <c r="V21" s="544"/>
      <c r="W21" s="544"/>
      <c r="X21" s="544"/>
      <c r="Y21" s="544"/>
      <c r="Z21" s="544"/>
      <c r="AA21" s="544"/>
      <c r="AB21" s="544"/>
      <c r="AC21" s="544"/>
    </row>
    <row r="22" spans="1:29" x14ac:dyDescent="0.25">
      <c r="A22" s="5">
        <v>147</v>
      </c>
      <c r="B22" s="8" t="s">
        <v>81</v>
      </c>
      <c r="C22" s="102">
        <v>547</v>
      </c>
      <c r="D22" s="102">
        <v>506</v>
      </c>
      <c r="E22" s="102">
        <v>1053</v>
      </c>
      <c r="F22" s="547"/>
      <c r="G22" s="548"/>
      <c r="H22" s="548"/>
      <c r="I22" s="548"/>
      <c r="J22" s="544"/>
      <c r="K22" s="547"/>
      <c r="L22" s="548"/>
      <c r="M22" s="548"/>
      <c r="N22" s="548"/>
      <c r="O22" s="544"/>
      <c r="P22" s="547"/>
      <c r="Q22" s="549"/>
      <c r="R22" s="549"/>
      <c r="S22" s="549"/>
      <c r="T22" s="544"/>
      <c r="U22" s="544"/>
      <c r="V22" s="544"/>
      <c r="W22" s="544"/>
      <c r="X22" s="544"/>
      <c r="Y22" s="544"/>
      <c r="Z22" s="544"/>
      <c r="AA22" s="544"/>
      <c r="AB22" s="544"/>
      <c r="AC22" s="544"/>
    </row>
    <row r="23" spans="1:29" x14ac:dyDescent="0.25">
      <c r="A23" s="5">
        <v>172</v>
      </c>
      <c r="B23" s="8" t="s">
        <v>82</v>
      </c>
      <c r="C23" s="102">
        <v>485</v>
      </c>
      <c r="D23" s="102">
        <v>361</v>
      </c>
      <c r="E23" s="102">
        <v>846</v>
      </c>
      <c r="F23" s="547"/>
      <c r="G23" s="548"/>
      <c r="H23" s="548"/>
      <c r="I23" s="548"/>
      <c r="J23" s="544"/>
      <c r="K23" s="547"/>
      <c r="L23" s="548"/>
      <c r="M23" s="548"/>
      <c r="N23" s="548"/>
      <c r="O23" s="544"/>
      <c r="P23" s="547"/>
      <c r="Q23" s="549"/>
      <c r="R23" s="549"/>
      <c r="S23" s="549"/>
      <c r="T23" s="544"/>
      <c r="U23" s="544"/>
      <c r="V23" s="544"/>
      <c r="W23" s="544"/>
      <c r="X23" s="544"/>
      <c r="Y23" s="544"/>
      <c r="Z23" s="544"/>
      <c r="AA23" s="544"/>
      <c r="AB23" s="544"/>
      <c r="AC23" s="544"/>
    </row>
    <row r="24" spans="1:29" x14ac:dyDescent="0.25">
      <c r="A24" s="5">
        <v>475</v>
      </c>
      <c r="B24" s="8" t="s">
        <v>83</v>
      </c>
      <c r="C24" s="102">
        <v>1</v>
      </c>
      <c r="D24" s="102">
        <v>0</v>
      </c>
      <c r="E24" s="102">
        <v>1</v>
      </c>
      <c r="F24" s="547"/>
      <c r="G24" s="548"/>
      <c r="H24" s="548"/>
      <c r="I24" s="548"/>
      <c r="J24" s="544"/>
      <c r="K24" s="547"/>
      <c r="L24" s="548"/>
      <c r="M24" s="548"/>
      <c r="N24" s="548"/>
      <c r="O24" s="544"/>
      <c r="P24" s="547"/>
      <c r="Q24" s="549"/>
      <c r="R24" s="549"/>
      <c r="S24" s="549"/>
      <c r="T24" s="544"/>
      <c r="U24" s="544"/>
      <c r="V24" s="544"/>
      <c r="W24" s="544"/>
      <c r="X24" s="544"/>
      <c r="Y24" s="544"/>
      <c r="Z24" s="544"/>
      <c r="AA24" s="544"/>
      <c r="AB24" s="544"/>
      <c r="AC24" s="544"/>
    </row>
    <row r="25" spans="1:29" x14ac:dyDescent="0.25">
      <c r="A25" s="5">
        <v>480</v>
      </c>
      <c r="B25" s="8" t="s">
        <v>84</v>
      </c>
      <c r="C25" s="102">
        <v>158</v>
      </c>
      <c r="D25" s="102">
        <v>141</v>
      </c>
      <c r="E25" s="102">
        <v>299</v>
      </c>
      <c r="F25" s="547"/>
      <c r="G25" s="548"/>
      <c r="H25" s="548"/>
      <c r="I25" s="548"/>
      <c r="J25" s="544"/>
      <c r="K25" s="547"/>
      <c r="L25" s="548"/>
      <c r="M25" s="548"/>
      <c r="N25" s="548"/>
      <c r="O25" s="544"/>
      <c r="P25" s="547"/>
      <c r="Q25" s="549"/>
      <c r="R25" s="549"/>
      <c r="S25" s="549"/>
      <c r="T25" s="544"/>
      <c r="U25" s="544"/>
      <c r="V25" s="544"/>
      <c r="W25" s="544"/>
      <c r="X25" s="544"/>
      <c r="Y25" s="544"/>
      <c r="Z25" s="544"/>
      <c r="AA25" s="544"/>
      <c r="AB25" s="544"/>
      <c r="AC25" s="544"/>
    </row>
    <row r="26" spans="1:29" x14ac:dyDescent="0.25">
      <c r="A26" s="5">
        <v>490</v>
      </c>
      <c r="B26" s="8" t="s">
        <v>85</v>
      </c>
      <c r="C26" s="102">
        <v>228</v>
      </c>
      <c r="D26" s="102">
        <v>192</v>
      </c>
      <c r="E26" s="102">
        <v>420</v>
      </c>
      <c r="F26" s="547"/>
      <c r="G26" s="548"/>
      <c r="H26" s="548"/>
      <c r="I26" s="548"/>
      <c r="J26" s="544"/>
      <c r="K26" s="547"/>
      <c r="L26" s="548"/>
      <c r="M26" s="548"/>
      <c r="N26" s="548"/>
      <c r="O26" s="544"/>
      <c r="P26" s="547"/>
      <c r="Q26" s="549"/>
      <c r="R26" s="549"/>
      <c r="S26" s="549"/>
      <c r="T26" s="544"/>
      <c r="U26" s="544"/>
      <c r="V26" s="544"/>
      <c r="W26" s="544"/>
      <c r="X26" s="544"/>
      <c r="Y26" s="544"/>
      <c r="Z26" s="544"/>
      <c r="AA26" s="544"/>
      <c r="AB26" s="544"/>
      <c r="AC26" s="544"/>
    </row>
    <row r="27" spans="1:29" x14ac:dyDescent="0.25">
      <c r="A27" s="5">
        <v>659</v>
      </c>
      <c r="B27" s="8" t="s">
        <v>86</v>
      </c>
      <c r="C27" s="102">
        <v>86</v>
      </c>
      <c r="D27" s="102">
        <v>62</v>
      </c>
      <c r="E27" s="102">
        <v>148</v>
      </c>
      <c r="F27" s="547"/>
      <c r="G27" s="548"/>
      <c r="H27" s="548"/>
      <c r="I27" s="548"/>
      <c r="J27" s="544"/>
      <c r="K27" s="547"/>
      <c r="L27" s="548"/>
      <c r="M27" s="548"/>
      <c r="N27" s="548"/>
      <c r="O27" s="544"/>
      <c r="P27" s="547"/>
      <c r="Q27" s="549"/>
      <c r="R27" s="549"/>
      <c r="S27" s="549"/>
      <c r="T27" s="544"/>
      <c r="U27" s="544"/>
      <c r="V27" s="544"/>
      <c r="W27" s="544"/>
      <c r="X27" s="544"/>
      <c r="Y27" s="544"/>
      <c r="Z27" s="544"/>
      <c r="AA27" s="544"/>
      <c r="AB27" s="544"/>
      <c r="AC27" s="544"/>
    </row>
    <row r="28" spans="1:29" x14ac:dyDescent="0.25">
      <c r="A28" s="5">
        <v>665</v>
      </c>
      <c r="B28" s="8" t="s">
        <v>87</v>
      </c>
      <c r="C28" s="102">
        <v>57</v>
      </c>
      <c r="D28" s="102">
        <v>32</v>
      </c>
      <c r="E28" s="102">
        <v>89</v>
      </c>
      <c r="F28" s="547"/>
      <c r="G28" s="548"/>
      <c r="H28" s="548"/>
      <c r="I28" s="548"/>
      <c r="J28" s="544"/>
      <c r="K28" s="547"/>
      <c r="L28" s="548"/>
      <c r="M28" s="548"/>
      <c r="N28" s="548"/>
      <c r="O28" s="544"/>
      <c r="P28" s="547"/>
      <c r="Q28" s="549"/>
      <c r="R28" s="549"/>
      <c r="S28" s="549"/>
      <c r="T28" s="544"/>
      <c r="U28" s="544"/>
      <c r="V28" s="544"/>
      <c r="W28" s="544"/>
      <c r="X28" s="544"/>
      <c r="Y28" s="544"/>
      <c r="Z28" s="544"/>
      <c r="AA28" s="544"/>
      <c r="AB28" s="544"/>
      <c r="AC28" s="544"/>
    </row>
    <row r="29" spans="1:29" x14ac:dyDescent="0.25">
      <c r="A29" s="5">
        <v>837</v>
      </c>
      <c r="B29" s="8" t="s">
        <v>88</v>
      </c>
      <c r="C29" s="102">
        <v>1190</v>
      </c>
      <c r="D29" s="102">
        <v>1100</v>
      </c>
      <c r="E29" s="102">
        <v>2290</v>
      </c>
      <c r="F29" s="547"/>
      <c r="G29" s="548"/>
      <c r="H29" s="548"/>
      <c r="I29" s="548"/>
      <c r="J29" s="544"/>
      <c r="K29" s="547"/>
      <c r="L29" s="548"/>
      <c r="M29" s="548"/>
      <c r="N29" s="548"/>
      <c r="O29" s="544"/>
      <c r="P29" s="547"/>
      <c r="Q29" s="549"/>
      <c r="R29" s="549"/>
      <c r="S29" s="549"/>
      <c r="T29" s="544"/>
      <c r="U29" s="544"/>
      <c r="V29" s="544"/>
      <c r="W29" s="544"/>
      <c r="X29" s="544"/>
      <c r="Y29" s="544"/>
      <c r="Z29" s="544"/>
      <c r="AA29" s="544"/>
      <c r="AB29" s="544"/>
      <c r="AC29" s="544"/>
    </row>
    <row r="30" spans="1:29" x14ac:dyDescent="0.25">
      <c r="A30" s="11">
        <v>873</v>
      </c>
      <c r="B30" s="178" t="s">
        <v>89</v>
      </c>
      <c r="C30" s="102">
        <v>3</v>
      </c>
      <c r="D30" s="102">
        <v>2</v>
      </c>
      <c r="E30" s="75">
        <v>5</v>
      </c>
      <c r="F30" s="547"/>
      <c r="G30" s="548"/>
      <c r="H30" s="548"/>
      <c r="I30" s="548"/>
      <c r="J30" s="544"/>
      <c r="K30" s="547"/>
      <c r="L30" s="548"/>
      <c r="M30" s="548"/>
      <c r="N30" s="548"/>
      <c r="O30" s="544"/>
      <c r="P30" s="547"/>
      <c r="Q30" s="549"/>
      <c r="R30" s="549"/>
      <c r="S30" s="549"/>
      <c r="T30" s="544"/>
      <c r="U30" s="544"/>
      <c r="V30" s="544"/>
      <c r="W30" s="544"/>
      <c r="X30" s="544"/>
      <c r="Y30" s="544"/>
      <c r="Z30" s="544"/>
      <c r="AA30" s="544"/>
      <c r="AB30" s="544"/>
      <c r="AC30" s="544"/>
    </row>
    <row r="31" spans="1:29" x14ac:dyDescent="0.25">
      <c r="A31" s="9"/>
      <c r="B31" s="9" t="s">
        <v>242</v>
      </c>
      <c r="C31" s="37">
        <v>1483</v>
      </c>
      <c r="D31" s="37">
        <v>1231</v>
      </c>
      <c r="E31" s="37">
        <v>2714</v>
      </c>
      <c r="F31" s="547"/>
      <c r="G31" s="548"/>
      <c r="H31" s="548"/>
      <c r="I31" s="548"/>
      <c r="J31" s="544"/>
      <c r="K31" s="547"/>
      <c r="L31" s="548"/>
      <c r="M31" s="548"/>
      <c r="N31" s="548"/>
      <c r="O31" s="544"/>
      <c r="P31" s="547"/>
      <c r="Q31" s="549"/>
      <c r="R31" s="549"/>
      <c r="S31" s="549"/>
      <c r="T31" s="544"/>
      <c r="U31" s="544"/>
      <c r="V31" s="544"/>
      <c r="W31" s="544"/>
      <c r="X31" s="544"/>
      <c r="Y31" s="544"/>
      <c r="Z31" s="544"/>
      <c r="AA31" s="544"/>
      <c r="AB31" s="544"/>
      <c r="AC31" s="544"/>
    </row>
    <row r="32" spans="1:29" x14ac:dyDescent="0.25">
      <c r="A32" s="5">
        <v>31</v>
      </c>
      <c r="B32" s="8" t="s">
        <v>91</v>
      </c>
      <c r="C32" s="102">
        <v>53</v>
      </c>
      <c r="D32" s="102">
        <v>48</v>
      </c>
      <c r="E32" s="102">
        <v>101</v>
      </c>
      <c r="F32" s="547"/>
      <c r="G32" s="548"/>
      <c r="H32" s="548"/>
      <c r="I32" s="548"/>
      <c r="J32" s="544"/>
      <c r="K32" s="547"/>
      <c r="L32" s="548"/>
      <c r="M32" s="548"/>
      <c r="N32" s="548"/>
      <c r="O32" s="544"/>
      <c r="P32" s="547"/>
      <c r="Q32" s="549"/>
      <c r="R32" s="549"/>
      <c r="S32" s="549"/>
      <c r="T32" s="544"/>
      <c r="U32" s="544"/>
      <c r="V32" s="544"/>
      <c r="W32" s="544"/>
      <c r="X32" s="544"/>
      <c r="Y32" s="544"/>
      <c r="Z32" s="544"/>
      <c r="AA32" s="544"/>
      <c r="AB32" s="544"/>
      <c r="AC32" s="544"/>
    </row>
    <row r="33" spans="1:29" x14ac:dyDescent="0.25">
      <c r="A33" s="5">
        <v>40</v>
      </c>
      <c r="B33" s="8" t="s">
        <v>92</v>
      </c>
      <c r="C33" s="102">
        <v>42</v>
      </c>
      <c r="D33" s="102">
        <v>29</v>
      </c>
      <c r="E33" s="102">
        <v>71</v>
      </c>
      <c r="F33" s="547"/>
      <c r="G33" s="548"/>
      <c r="H33" s="548"/>
      <c r="I33" s="548"/>
      <c r="J33" s="544"/>
      <c r="K33" s="547"/>
      <c r="L33" s="548"/>
      <c r="M33" s="548"/>
      <c r="N33" s="548"/>
      <c r="O33" s="544"/>
      <c r="P33" s="547"/>
      <c r="Q33" s="549"/>
      <c r="R33" s="549"/>
      <c r="S33" s="549"/>
      <c r="T33" s="544"/>
      <c r="U33" s="544"/>
      <c r="V33" s="544"/>
      <c r="W33" s="544"/>
      <c r="X33" s="544"/>
      <c r="Y33" s="544"/>
      <c r="Z33" s="544"/>
      <c r="AA33" s="544"/>
      <c r="AB33" s="544"/>
      <c r="AC33" s="544"/>
    </row>
    <row r="34" spans="1:29" x14ac:dyDescent="0.25">
      <c r="A34" s="5">
        <v>190</v>
      </c>
      <c r="B34" s="8" t="s">
        <v>93</v>
      </c>
      <c r="C34" s="102">
        <v>114</v>
      </c>
      <c r="D34" s="102">
        <v>89</v>
      </c>
      <c r="E34" s="102">
        <v>203</v>
      </c>
      <c r="F34" s="547"/>
      <c r="G34" s="548"/>
      <c r="H34" s="548"/>
      <c r="I34" s="548"/>
      <c r="J34" s="544"/>
      <c r="K34" s="547"/>
      <c r="L34" s="548"/>
      <c r="M34" s="548"/>
      <c r="N34" s="548"/>
      <c r="O34" s="544"/>
      <c r="P34" s="547"/>
      <c r="Q34" s="549"/>
      <c r="R34" s="549"/>
      <c r="S34" s="549"/>
      <c r="T34" s="544"/>
      <c r="U34" s="544"/>
      <c r="V34" s="544"/>
      <c r="W34" s="544"/>
      <c r="X34" s="544"/>
      <c r="Y34" s="544"/>
      <c r="Z34" s="544"/>
      <c r="AA34" s="544"/>
      <c r="AB34" s="544"/>
      <c r="AC34" s="544"/>
    </row>
    <row r="35" spans="1:29" x14ac:dyDescent="0.25">
      <c r="A35" s="5">
        <v>604</v>
      </c>
      <c r="B35" s="8" t="s">
        <v>94</v>
      </c>
      <c r="C35" s="102">
        <v>271</v>
      </c>
      <c r="D35" s="102">
        <v>250</v>
      </c>
      <c r="E35" s="102">
        <v>521</v>
      </c>
      <c r="F35" s="547"/>
      <c r="G35" s="548"/>
      <c r="H35" s="548"/>
      <c r="I35" s="548"/>
      <c r="J35" s="544"/>
      <c r="K35" s="547"/>
      <c r="L35" s="548"/>
      <c r="M35" s="548"/>
      <c r="N35" s="548"/>
      <c r="O35" s="544"/>
      <c r="P35" s="547"/>
      <c r="Q35" s="549"/>
      <c r="R35" s="549"/>
      <c r="S35" s="549"/>
      <c r="T35" s="544"/>
      <c r="U35" s="544"/>
      <c r="V35" s="544"/>
      <c r="W35" s="544"/>
      <c r="X35" s="544"/>
      <c r="Y35" s="544"/>
      <c r="Z35" s="544"/>
      <c r="AA35" s="544"/>
      <c r="AB35" s="544"/>
      <c r="AC35" s="544"/>
    </row>
    <row r="36" spans="1:29" x14ac:dyDescent="0.25">
      <c r="A36" s="5">
        <v>670</v>
      </c>
      <c r="B36" s="8" t="s">
        <v>95</v>
      </c>
      <c r="C36" s="102">
        <v>150</v>
      </c>
      <c r="D36" s="102">
        <v>135</v>
      </c>
      <c r="E36" s="102">
        <v>285</v>
      </c>
      <c r="F36" s="547"/>
      <c r="G36" s="548"/>
      <c r="H36" s="548"/>
      <c r="I36" s="548"/>
      <c r="J36" s="544"/>
      <c r="K36" s="547"/>
      <c r="L36" s="548"/>
      <c r="M36" s="548"/>
      <c r="N36" s="548"/>
      <c r="O36" s="544"/>
      <c r="P36" s="547"/>
      <c r="Q36" s="549"/>
      <c r="R36" s="549"/>
      <c r="S36" s="549"/>
      <c r="T36" s="544"/>
      <c r="U36" s="544"/>
      <c r="V36" s="544"/>
      <c r="W36" s="544"/>
      <c r="X36" s="544"/>
      <c r="Y36" s="544"/>
      <c r="Z36" s="544"/>
      <c r="AA36" s="544"/>
      <c r="AB36" s="544"/>
      <c r="AC36" s="544"/>
    </row>
    <row r="37" spans="1:29" x14ac:dyDescent="0.25">
      <c r="A37" s="5">
        <v>690</v>
      </c>
      <c r="B37" s="8" t="s">
        <v>96</v>
      </c>
      <c r="C37" s="102">
        <v>92</v>
      </c>
      <c r="D37" s="102">
        <v>63</v>
      </c>
      <c r="E37" s="102">
        <v>155</v>
      </c>
      <c r="F37" s="547"/>
      <c r="G37" s="548"/>
      <c r="H37" s="548"/>
      <c r="I37" s="548"/>
      <c r="J37" s="544"/>
      <c r="K37" s="547"/>
      <c r="L37" s="548"/>
      <c r="M37" s="548"/>
      <c r="N37" s="548"/>
      <c r="O37" s="544"/>
      <c r="P37" s="547"/>
      <c r="Q37" s="549"/>
      <c r="R37" s="549"/>
      <c r="S37" s="549"/>
      <c r="T37" s="544"/>
      <c r="U37" s="544"/>
      <c r="V37" s="544"/>
      <c r="W37" s="544"/>
      <c r="X37" s="544"/>
      <c r="Y37" s="544"/>
      <c r="Z37" s="544"/>
      <c r="AA37" s="544"/>
      <c r="AB37" s="544"/>
      <c r="AC37" s="544"/>
    </row>
    <row r="38" spans="1:29" x14ac:dyDescent="0.25">
      <c r="A38" s="5">
        <v>736</v>
      </c>
      <c r="B38" s="8" t="s">
        <v>97</v>
      </c>
      <c r="C38" s="102">
        <v>500</v>
      </c>
      <c r="D38" s="102">
        <v>387</v>
      </c>
      <c r="E38" s="102">
        <v>887</v>
      </c>
      <c r="F38" s="547"/>
      <c r="G38" s="548"/>
      <c r="H38" s="548"/>
      <c r="I38" s="548"/>
      <c r="J38" s="544"/>
      <c r="K38" s="547"/>
      <c r="L38" s="548"/>
      <c r="M38" s="548"/>
      <c r="N38" s="548"/>
      <c r="O38" s="544"/>
      <c r="P38" s="547"/>
      <c r="Q38" s="549"/>
      <c r="R38" s="549"/>
      <c r="S38" s="549"/>
      <c r="T38" s="544"/>
      <c r="U38" s="544"/>
      <c r="V38" s="544"/>
      <c r="W38" s="544"/>
      <c r="X38" s="544"/>
      <c r="Y38" s="544"/>
      <c r="Z38" s="544"/>
      <c r="AA38" s="544"/>
      <c r="AB38" s="544"/>
      <c r="AC38" s="544"/>
    </row>
    <row r="39" spans="1:29" x14ac:dyDescent="0.25">
      <c r="A39" s="5">
        <v>858</v>
      </c>
      <c r="B39" s="8" t="s">
        <v>98</v>
      </c>
      <c r="C39" s="102">
        <v>117</v>
      </c>
      <c r="D39" s="102">
        <v>85</v>
      </c>
      <c r="E39" s="102">
        <v>202</v>
      </c>
      <c r="F39" s="547"/>
      <c r="G39" s="548"/>
      <c r="H39" s="548"/>
      <c r="I39" s="548"/>
      <c r="J39" s="544"/>
      <c r="K39" s="547"/>
      <c r="L39" s="548"/>
      <c r="M39" s="548"/>
      <c r="N39" s="548"/>
      <c r="O39" s="544"/>
      <c r="P39" s="547"/>
      <c r="Q39" s="549"/>
      <c r="R39" s="549"/>
      <c r="S39" s="549"/>
      <c r="T39" s="544"/>
      <c r="U39" s="544"/>
      <c r="V39" s="544"/>
      <c r="W39" s="544"/>
      <c r="X39" s="544"/>
      <c r="Y39" s="544"/>
      <c r="Z39" s="544"/>
      <c r="AA39" s="544"/>
      <c r="AB39" s="544"/>
      <c r="AC39" s="544"/>
    </row>
    <row r="40" spans="1:29" x14ac:dyDescent="0.25">
      <c r="A40" s="5">
        <v>885</v>
      </c>
      <c r="B40" s="8" t="s">
        <v>99</v>
      </c>
      <c r="C40" s="102">
        <v>24</v>
      </c>
      <c r="D40" s="102">
        <v>26</v>
      </c>
      <c r="E40" s="102">
        <v>50</v>
      </c>
      <c r="F40" s="547"/>
      <c r="G40" s="548"/>
      <c r="H40" s="548"/>
      <c r="I40" s="548"/>
      <c r="J40" s="544"/>
      <c r="K40" s="547"/>
      <c r="L40" s="548"/>
      <c r="M40" s="548"/>
      <c r="N40" s="548"/>
      <c r="O40" s="544"/>
      <c r="P40" s="547"/>
      <c r="Q40" s="549"/>
      <c r="R40" s="549"/>
      <c r="S40" s="549"/>
      <c r="T40" s="544"/>
      <c r="U40" s="544"/>
      <c r="V40" s="544"/>
      <c r="W40" s="544"/>
      <c r="X40" s="544"/>
      <c r="Y40" s="544"/>
      <c r="Z40" s="544"/>
      <c r="AA40" s="544"/>
      <c r="AB40" s="544"/>
      <c r="AC40" s="544"/>
    </row>
    <row r="41" spans="1:29" x14ac:dyDescent="0.25">
      <c r="A41" s="5">
        <v>890</v>
      </c>
      <c r="B41" s="8" t="s">
        <v>100</v>
      </c>
      <c r="C41" s="102">
        <v>120</v>
      </c>
      <c r="D41" s="102">
        <v>119</v>
      </c>
      <c r="E41" s="102">
        <v>239</v>
      </c>
      <c r="F41" s="547"/>
      <c r="G41" s="548"/>
      <c r="H41" s="548"/>
      <c r="I41" s="548"/>
      <c r="J41" s="544"/>
      <c r="K41" s="547"/>
      <c r="L41" s="548"/>
      <c r="M41" s="548"/>
      <c r="N41" s="548"/>
      <c r="O41" s="544"/>
      <c r="P41" s="547"/>
      <c r="Q41" s="549"/>
      <c r="R41" s="549"/>
      <c r="S41" s="549"/>
      <c r="T41" s="544"/>
      <c r="U41" s="544"/>
      <c r="V41" s="544"/>
      <c r="W41" s="544"/>
      <c r="X41" s="544"/>
      <c r="Y41" s="544"/>
      <c r="Z41" s="544"/>
      <c r="AA41" s="544"/>
      <c r="AB41" s="544"/>
      <c r="AC41" s="544"/>
    </row>
    <row r="42" spans="1:29" x14ac:dyDescent="0.25">
      <c r="A42" s="85">
        <v>6278</v>
      </c>
      <c r="B42" s="9" t="s">
        <v>101</v>
      </c>
      <c r="C42" s="37">
        <v>1737</v>
      </c>
      <c r="D42" s="37">
        <v>1654</v>
      </c>
      <c r="E42" s="37">
        <v>3391</v>
      </c>
      <c r="F42" s="547"/>
      <c r="G42" s="548"/>
      <c r="H42" s="548"/>
      <c r="I42" s="548"/>
      <c r="J42" s="544"/>
      <c r="K42" s="547"/>
      <c r="L42" s="548"/>
      <c r="M42" s="548"/>
      <c r="N42" s="548"/>
      <c r="O42" s="544"/>
      <c r="P42" s="547"/>
      <c r="Q42" s="549"/>
      <c r="R42" s="549"/>
      <c r="S42" s="549"/>
      <c r="T42" s="544"/>
      <c r="U42" s="544"/>
      <c r="V42" s="544"/>
      <c r="W42" s="544"/>
      <c r="X42" s="544"/>
      <c r="Y42" s="544"/>
      <c r="Z42" s="544"/>
      <c r="AA42" s="544"/>
      <c r="AB42" s="544"/>
      <c r="AC42" s="544"/>
    </row>
    <row r="43" spans="1:29" x14ac:dyDescent="0.25">
      <c r="A43" s="5">
        <v>4</v>
      </c>
      <c r="B43" s="8" t="s">
        <v>102</v>
      </c>
      <c r="C43" s="102">
        <v>3</v>
      </c>
      <c r="D43" s="102">
        <v>3</v>
      </c>
      <c r="E43" s="102">
        <v>6</v>
      </c>
      <c r="F43" s="547"/>
      <c r="G43" s="548"/>
      <c r="H43" s="548"/>
      <c r="I43" s="548"/>
      <c r="J43" s="544"/>
      <c r="K43" s="547"/>
      <c r="L43" s="548"/>
      <c r="M43" s="548"/>
      <c r="N43" s="548"/>
      <c r="O43" s="544"/>
      <c r="P43" s="547"/>
      <c r="Q43" s="549"/>
      <c r="R43" s="549"/>
      <c r="S43" s="549"/>
      <c r="T43" s="544"/>
      <c r="U43" s="544"/>
      <c r="V43" s="544"/>
      <c r="W43" s="544"/>
      <c r="X43" s="544"/>
      <c r="Y43" s="544"/>
      <c r="Z43" s="544"/>
      <c r="AA43" s="544"/>
      <c r="AB43" s="544"/>
      <c r="AC43" s="544"/>
    </row>
    <row r="44" spans="1:29" x14ac:dyDescent="0.25">
      <c r="A44" s="5">
        <v>42</v>
      </c>
      <c r="B44" s="101" t="s">
        <v>243</v>
      </c>
      <c r="C44" s="102">
        <v>343</v>
      </c>
      <c r="D44" s="102">
        <v>292</v>
      </c>
      <c r="E44" s="102">
        <v>635</v>
      </c>
      <c r="F44" s="547"/>
      <c r="G44" s="548"/>
      <c r="H44" s="548"/>
      <c r="I44" s="548"/>
      <c r="J44" s="544"/>
      <c r="K44" s="547"/>
      <c r="L44" s="548"/>
      <c r="M44" s="548"/>
      <c r="N44" s="548"/>
      <c r="O44" s="544"/>
      <c r="P44" s="547"/>
      <c r="Q44" s="549"/>
      <c r="R44" s="549"/>
      <c r="S44" s="549"/>
      <c r="T44" s="544"/>
      <c r="U44" s="544"/>
      <c r="V44" s="544"/>
      <c r="W44" s="544"/>
      <c r="X44" s="544"/>
      <c r="Y44" s="544"/>
      <c r="Z44" s="544"/>
      <c r="AA44" s="544"/>
      <c r="AB44" s="544"/>
      <c r="AC44" s="544"/>
    </row>
    <row r="45" spans="1:29" x14ac:dyDescent="0.25">
      <c r="A45" s="5">
        <v>44</v>
      </c>
      <c r="B45" s="8" t="s">
        <v>104</v>
      </c>
      <c r="C45" s="102">
        <v>11</v>
      </c>
      <c r="D45" s="102">
        <v>15</v>
      </c>
      <c r="E45" s="102">
        <v>26</v>
      </c>
      <c r="F45" s="547"/>
      <c r="G45" s="548"/>
      <c r="H45" s="548"/>
      <c r="I45" s="548"/>
      <c r="J45" s="544"/>
      <c r="K45" s="547"/>
      <c r="L45" s="548"/>
      <c r="M45" s="548"/>
      <c r="N45" s="548"/>
      <c r="O45" s="544"/>
      <c r="P45" s="547"/>
      <c r="Q45" s="549"/>
      <c r="R45" s="549"/>
      <c r="S45" s="549"/>
      <c r="T45" s="544"/>
      <c r="U45" s="544"/>
      <c r="V45" s="544"/>
      <c r="W45" s="544"/>
      <c r="X45" s="544"/>
      <c r="Y45" s="544"/>
      <c r="Z45" s="544"/>
      <c r="AA45" s="544"/>
      <c r="AB45" s="544"/>
      <c r="AC45" s="544"/>
    </row>
    <row r="46" spans="1:29" x14ac:dyDescent="0.25">
      <c r="A46" s="5">
        <v>59</v>
      </c>
      <c r="B46" s="8" t="s">
        <v>105</v>
      </c>
      <c r="C46" s="102">
        <v>13</v>
      </c>
      <c r="D46" s="102">
        <v>18</v>
      </c>
      <c r="E46" s="102">
        <v>31</v>
      </c>
      <c r="F46" s="547"/>
      <c r="G46" s="548"/>
      <c r="H46" s="548"/>
      <c r="I46" s="548"/>
      <c r="J46" s="544"/>
      <c r="K46" s="547"/>
      <c r="L46" s="548"/>
      <c r="M46" s="548"/>
      <c r="N46" s="548"/>
      <c r="O46" s="544"/>
      <c r="P46" s="547"/>
      <c r="Q46" s="549"/>
      <c r="R46" s="549"/>
      <c r="S46" s="549"/>
      <c r="T46" s="544"/>
      <c r="U46" s="544"/>
      <c r="V46" s="544"/>
      <c r="W46" s="544"/>
      <c r="X46" s="544"/>
      <c r="Y46" s="544"/>
      <c r="Z46" s="544"/>
      <c r="AA46" s="544"/>
      <c r="AB46" s="544"/>
      <c r="AC46" s="544"/>
    </row>
    <row r="47" spans="1:29" x14ac:dyDescent="0.25">
      <c r="A47" s="5">
        <v>113</v>
      </c>
      <c r="B47" s="8" t="s">
        <v>106</v>
      </c>
      <c r="C47" s="102">
        <v>35</v>
      </c>
      <c r="D47" s="102">
        <v>29</v>
      </c>
      <c r="E47" s="102">
        <v>64</v>
      </c>
      <c r="F47" s="547"/>
      <c r="G47" s="548"/>
      <c r="H47" s="548"/>
      <c r="I47" s="548"/>
      <c r="J47" s="544"/>
      <c r="K47" s="547"/>
      <c r="L47" s="548"/>
      <c r="M47" s="548"/>
      <c r="N47" s="548"/>
      <c r="O47" s="544"/>
      <c r="P47" s="547"/>
      <c r="Q47" s="549"/>
      <c r="R47" s="549"/>
      <c r="S47" s="549"/>
      <c r="T47" s="544"/>
      <c r="U47" s="544"/>
      <c r="V47" s="544"/>
      <c r="W47" s="544"/>
      <c r="X47" s="544"/>
      <c r="Y47" s="544"/>
      <c r="Z47" s="544"/>
      <c r="AA47" s="544"/>
      <c r="AB47" s="544"/>
      <c r="AC47" s="544"/>
    </row>
    <row r="48" spans="1:29" x14ac:dyDescent="0.25">
      <c r="A48" s="5">
        <v>125</v>
      </c>
      <c r="B48" s="8" t="s">
        <v>107</v>
      </c>
      <c r="C48" s="102">
        <v>38</v>
      </c>
      <c r="D48" s="102">
        <v>38</v>
      </c>
      <c r="E48" s="102">
        <v>76</v>
      </c>
      <c r="F48" s="547"/>
      <c r="G48" s="548"/>
      <c r="H48" s="548"/>
      <c r="I48" s="548"/>
      <c r="J48" s="544"/>
      <c r="K48" s="547"/>
      <c r="L48" s="548"/>
      <c r="M48" s="548"/>
      <c r="N48" s="548"/>
      <c r="O48" s="544"/>
      <c r="P48" s="547"/>
      <c r="Q48" s="549"/>
      <c r="R48" s="549"/>
      <c r="S48" s="549"/>
      <c r="T48" s="544"/>
      <c r="U48" s="544"/>
      <c r="V48" s="544"/>
      <c r="W48" s="544"/>
      <c r="X48" s="544"/>
      <c r="Y48" s="544"/>
      <c r="Z48" s="544"/>
      <c r="AA48" s="544"/>
      <c r="AB48" s="544"/>
      <c r="AC48" s="544"/>
    </row>
    <row r="49" spans="1:29" x14ac:dyDescent="0.25">
      <c r="A49" s="5">
        <v>138</v>
      </c>
      <c r="B49" s="8" t="s">
        <v>108</v>
      </c>
      <c r="C49" s="102">
        <v>56</v>
      </c>
      <c r="D49" s="102">
        <v>52</v>
      </c>
      <c r="E49" s="102">
        <v>108</v>
      </c>
      <c r="F49" s="547"/>
      <c r="G49" s="548"/>
      <c r="H49" s="548"/>
      <c r="I49" s="548"/>
      <c r="J49" s="544"/>
      <c r="K49" s="547"/>
      <c r="L49" s="548"/>
      <c r="M49" s="548"/>
      <c r="N49" s="548"/>
      <c r="O49" s="544"/>
      <c r="P49" s="547"/>
      <c r="Q49" s="549"/>
      <c r="R49" s="549"/>
      <c r="S49" s="549"/>
      <c r="T49" s="544"/>
      <c r="U49" s="544"/>
      <c r="V49" s="544"/>
      <c r="W49" s="544"/>
      <c r="X49" s="544"/>
      <c r="Y49" s="544"/>
      <c r="Z49" s="544"/>
      <c r="AA49" s="544"/>
      <c r="AB49" s="544"/>
      <c r="AC49" s="544"/>
    </row>
    <row r="50" spans="1:29" x14ac:dyDescent="0.25">
      <c r="A50" s="5">
        <v>234</v>
      </c>
      <c r="B50" s="8" t="s">
        <v>109</v>
      </c>
      <c r="C50" s="102">
        <v>69</v>
      </c>
      <c r="D50" s="102">
        <v>76</v>
      </c>
      <c r="E50" s="102">
        <v>145</v>
      </c>
      <c r="F50" s="547"/>
      <c r="G50" s="548"/>
      <c r="H50" s="548"/>
      <c r="I50" s="548"/>
      <c r="J50" s="544"/>
      <c r="K50" s="547"/>
      <c r="L50" s="548"/>
      <c r="M50" s="548"/>
      <c r="N50" s="548"/>
      <c r="O50" s="544"/>
      <c r="P50" s="547"/>
      <c r="Q50" s="549"/>
      <c r="R50" s="549"/>
      <c r="S50" s="549"/>
      <c r="T50" s="544"/>
      <c r="U50" s="544"/>
      <c r="V50" s="544"/>
      <c r="W50" s="544"/>
      <c r="X50" s="544"/>
      <c r="Y50" s="544"/>
      <c r="Z50" s="544"/>
      <c r="AA50" s="544"/>
      <c r="AB50" s="544"/>
      <c r="AC50" s="544"/>
    </row>
    <row r="51" spans="1:29" x14ac:dyDescent="0.25">
      <c r="A51" s="5">
        <v>240</v>
      </c>
      <c r="B51" s="8" t="s">
        <v>110</v>
      </c>
      <c r="C51" s="102">
        <v>8</v>
      </c>
      <c r="D51" s="102">
        <v>10</v>
      </c>
      <c r="E51" s="102">
        <v>18</v>
      </c>
      <c r="F51" s="547"/>
      <c r="G51" s="548"/>
      <c r="H51" s="548"/>
      <c r="I51" s="548"/>
      <c r="J51" s="544"/>
      <c r="K51" s="547"/>
      <c r="L51" s="548"/>
      <c r="M51" s="548"/>
      <c r="N51" s="548"/>
      <c r="O51" s="544"/>
      <c r="P51" s="547"/>
      <c r="Q51" s="549"/>
      <c r="R51" s="549"/>
      <c r="S51" s="549"/>
      <c r="T51" s="544"/>
      <c r="U51" s="544"/>
      <c r="V51" s="544"/>
      <c r="W51" s="544"/>
      <c r="X51" s="544"/>
      <c r="Y51" s="544"/>
      <c r="Z51" s="544"/>
      <c r="AA51" s="544"/>
      <c r="AB51" s="544"/>
      <c r="AC51" s="544"/>
    </row>
    <row r="52" spans="1:29" x14ac:dyDescent="0.25">
      <c r="A52" s="5">
        <v>284</v>
      </c>
      <c r="B52" s="8" t="s">
        <v>111</v>
      </c>
      <c r="C52" s="102">
        <v>51</v>
      </c>
      <c r="D52" s="102">
        <v>45</v>
      </c>
      <c r="E52" s="102">
        <v>96</v>
      </c>
      <c r="F52" s="547"/>
      <c r="G52" s="548"/>
      <c r="H52" s="548"/>
      <c r="I52" s="548"/>
      <c r="J52" s="544"/>
      <c r="K52" s="547"/>
      <c r="L52" s="548"/>
      <c r="M52" s="548"/>
      <c r="N52" s="548"/>
      <c r="O52" s="544"/>
      <c r="P52" s="547"/>
      <c r="Q52" s="549"/>
      <c r="R52" s="549"/>
      <c r="S52" s="549"/>
      <c r="T52" s="544"/>
      <c r="U52" s="544"/>
      <c r="V52" s="544"/>
      <c r="W52" s="544"/>
      <c r="X52" s="544"/>
      <c r="Y52" s="544"/>
      <c r="Z52" s="544"/>
      <c r="AA52" s="544"/>
      <c r="AB52" s="544"/>
      <c r="AC52" s="544"/>
    </row>
    <row r="53" spans="1:29" x14ac:dyDescent="0.25">
      <c r="A53" s="5">
        <v>306</v>
      </c>
      <c r="B53" s="8" t="s">
        <v>112</v>
      </c>
      <c r="C53" s="102">
        <v>43</v>
      </c>
      <c r="D53" s="102">
        <v>48</v>
      </c>
      <c r="E53" s="102">
        <v>91</v>
      </c>
      <c r="F53" s="547"/>
      <c r="G53" s="548"/>
      <c r="H53" s="548"/>
      <c r="I53" s="548"/>
      <c r="J53" s="544"/>
      <c r="K53" s="547"/>
      <c r="L53" s="548"/>
      <c r="M53" s="548"/>
      <c r="N53" s="548"/>
      <c r="O53" s="544"/>
      <c r="P53" s="547"/>
      <c r="Q53" s="549"/>
      <c r="R53" s="549"/>
      <c r="S53" s="549"/>
      <c r="T53" s="544"/>
      <c r="U53" s="544"/>
      <c r="V53" s="544"/>
      <c r="W53" s="544"/>
      <c r="X53" s="544"/>
      <c r="Y53" s="544"/>
      <c r="Z53" s="544"/>
      <c r="AA53" s="544"/>
      <c r="AB53" s="544"/>
      <c r="AC53" s="544"/>
    </row>
    <row r="54" spans="1:29" x14ac:dyDescent="0.25">
      <c r="A54" s="5">
        <v>347</v>
      </c>
      <c r="B54" s="8" t="s">
        <v>113</v>
      </c>
      <c r="C54" s="102">
        <v>16</v>
      </c>
      <c r="D54" s="102">
        <v>19</v>
      </c>
      <c r="E54" s="102">
        <v>35</v>
      </c>
      <c r="F54" s="547"/>
      <c r="G54" s="548"/>
      <c r="H54" s="548"/>
      <c r="I54" s="548"/>
      <c r="J54" s="544"/>
      <c r="K54" s="547"/>
      <c r="L54" s="548"/>
      <c r="M54" s="548"/>
      <c r="N54" s="548"/>
      <c r="O54" s="544"/>
      <c r="P54" s="547"/>
      <c r="Q54" s="549"/>
      <c r="R54" s="549"/>
      <c r="S54" s="549"/>
      <c r="T54" s="544"/>
      <c r="U54" s="544"/>
      <c r="V54" s="544"/>
      <c r="W54" s="544"/>
      <c r="X54" s="544"/>
      <c r="Y54" s="544"/>
      <c r="Z54" s="544"/>
      <c r="AA54" s="544"/>
      <c r="AB54" s="544"/>
      <c r="AC54" s="544"/>
    </row>
    <row r="55" spans="1:29" x14ac:dyDescent="0.25">
      <c r="A55" s="5">
        <v>411</v>
      </c>
      <c r="B55" s="8" t="s">
        <v>114</v>
      </c>
      <c r="C55" s="102">
        <v>10</v>
      </c>
      <c r="D55" s="102">
        <v>15</v>
      </c>
      <c r="E55" s="102">
        <v>25</v>
      </c>
      <c r="F55" s="547"/>
      <c r="G55" s="548"/>
      <c r="H55" s="548"/>
      <c r="I55" s="548"/>
      <c r="J55" s="544"/>
      <c r="K55" s="547"/>
      <c r="L55" s="548"/>
      <c r="M55" s="548"/>
      <c r="N55" s="548"/>
      <c r="O55" s="544"/>
      <c r="P55" s="547"/>
      <c r="Q55" s="549"/>
      <c r="R55" s="549"/>
      <c r="S55" s="549"/>
      <c r="T55" s="544"/>
      <c r="U55" s="544"/>
      <c r="V55" s="544"/>
      <c r="W55" s="544"/>
      <c r="X55" s="544"/>
      <c r="Y55" s="544"/>
      <c r="Z55" s="544"/>
      <c r="AA55" s="544"/>
      <c r="AB55" s="544"/>
      <c r="AC55" s="544"/>
    </row>
    <row r="56" spans="1:29" x14ac:dyDescent="0.25">
      <c r="A56" s="5">
        <v>501</v>
      </c>
      <c r="B56" s="8" t="s">
        <v>115</v>
      </c>
      <c r="C56" s="102">
        <v>21</v>
      </c>
      <c r="D56" s="102">
        <v>16</v>
      </c>
      <c r="E56" s="102">
        <v>37</v>
      </c>
      <c r="F56" s="547"/>
      <c r="G56" s="548"/>
      <c r="H56" s="548"/>
      <c r="I56" s="548"/>
      <c r="J56" s="544"/>
      <c r="K56" s="547"/>
      <c r="L56" s="548"/>
      <c r="M56" s="548"/>
      <c r="N56" s="548"/>
      <c r="O56" s="544"/>
      <c r="P56" s="547"/>
      <c r="Q56" s="549"/>
      <c r="R56" s="549"/>
      <c r="S56" s="549"/>
      <c r="T56" s="544"/>
      <c r="U56" s="544"/>
      <c r="V56" s="544"/>
      <c r="W56" s="544"/>
      <c r="X56" s="544"/>
      <c r="Y56" s="544"/>
      <c r="Z56" s="544"/>
      <c r="AA56" s="544"/>
      <c r="AB56" s="544"/>
      <c r="AC56" s="544"/>
    </row>
    <row r="57" spans="1:29" x14ac:dyDescent="0.25">
      <c r="A57" s="5">
        <v>543</v>
      </c>
      <c r="B57" s="8" t="s">
        <v>116</v>
      </c>
      <c r="C57" s="102">
        <v>13</v>
      </c>
      <c r="D57" s="102">
        <v>5</v>
      </c>
      <c r="E57" s="102">
        <v>18</v>
      </c>
      <c r="F57" s="547"/>
      <c r="G57" s="548"/>
      <c r="H57" s="548"/>
      <c r="I57" s="548"/>
      <c r="J57" s="544"/>
      <c r="K57" s="547"/>
      <c r="L57" s="548"/>
      <c r="M57" s="548"/>
      <c r="N57" s="548"/>
      <c r="O57" s="544"/>
      <c r="P57" s="547"/>
      <c r="Q57" s="549"/>
      <c r="R57" s="549"/>
      <c r="S57" s="549"/>
      <c r="T57" s="544"/>
      <c r="U57" s="544"/>
      <c r="V57" s="544"/>
      <c r="W57" s="544"/>
      <c r="X57" s="544"/>
      <c r="Y57" s="544"/>
      <c r="Z57" s="544"/>
      <c r="AA57" s="544"/>
      <c r="AB57" s="544"/>
      <c r="AC57" s="544"/>
    </row>
    <row r="58" spans="1:29" x14ac:dyDescent="0.25">
      <c r="A58" s="5">
        <v>628</v>
      </c>
      <c r="B58" s="8" t="s">
        <v>117</v>
      </c>
      <c r="C58" s="102">
        <v>6</v>
      </c>
      <c r="D58" s="102">
        <v>5</v>
      </c>
      <c r="E58" s="102">
        <v>11</v>
      </c>
      <c r="F58" s="547"/>
      <c r="G58" s="548"/>
      <c r="H58" s="548"/>
      <c r="I58" s="548"/>
      <c r="J58" s="544"/>
      <c r="K58" s="547"/>
      <c r="L58" s="548"/>
      <c r="M58" s="548"/>
      <c r="N58" s="548"/>
      <c r="O58" s="544"/>
      <c r="P58" s="547"/>
      <c r="Q58" s="549"/>
      <c r="R58" s="549"/>
      <c r="S58" s="549"/>
      <c r="T58" s="544"/>
      <c r="U58" s="544"/>
      <c r="V58" s="544"/>
      <c r="W58" s="544"/>
      <c r="X58" s="544"/>
      <c r="Y58" s="544"/>
      <c r="Z58" s="544"/>
      <c r="AA58" s="544"/>
      <c r="AB58" s="544"/>
      <c r="AC58" s="544"/>
    </row>
    <row r="59" spans="1:29" x14ac:dyDescent="0.25">
      <c r="A59" s="5">
        <v>656</v>
      </c>
      <c r="B59" s="8" t="s">
        <v>118</v>
      </c>
      <c r="C59" s="102">
        <v>588</v>
      </c>
      <c r="D59" s="102">
        <v>548</v>
      </c>
      <c r="E59" s="102">
        <v>1136</v>
      </c>
      <c r="F59" s="547"/>
      <c r="G59" s="548"/>
      <c r="H59" s="548"/>
      <c r="I59" s="548"/>
      <c r="J59" s="544"/>
      <c r="K59" s="547"/>
      <c r="L59" s="548"/>
      <c r="M59" s="548"/>
      <c r="N59" s="548"/>
      <c r="O59" s="544"/>
      <c r="P59" s="547"/>
      <c r="Q59" s="549"/>
      <c r="R59" s="549"/>
      <c r="S59" s="549"/>
      <c r="T59" s="544"/>
      <c r="U59" s="544"/>
      <c r="V59" s="544"/>
      <c r="W59" s="544"/>
      <c r="X59" s="544"/>
      <c r="Y59" s="544"/>
      <c r="Z59" s="544"/>
      <c r="AA59" s="544"/>
      <c r="AB59" s="544"/>
      <c r="AC59" s="544"/>
    </row>
    <row r="60" spans="1:29" x14ac:dyDescent="0.25">
      <c r="A60" s="5">
        <v>761</v>
      </c>
      <c r="B60" s="8" t="s">
        <v>119</v>
      </c>
      <c r="C60" s="102">
        <v>403</v>
      </c>
      <c r="D60" s="102">
        <v>410</v>
      </c>
      <c r="E60" s="102">
        <v>813</v>
      </c>
      <c r="F60" s="547"/>
      <c r="G60" s="548"/>
      <c r="H60" s="548"/>
      <c r="I60" s="548"/>
      <c r="J60" s="544"/>
      <c r="K60" s="547"/>
      <c r="L60" s="548"/>
      <c r="M60" s="548"/>
      <c r="N60" s="548"/>
      <c r="O60" s="544"/>
      <c r="P60" s="547"/>
      <c r="Q60" s="549"/>
      <c r="R60" s="549"/>
      <c r="S60" s="549"/>
      <c r="T60" s="544"/>
      <c r="U60" s="544"/>
      <c r="V60" s="544"/>
      <c r="W60" s="544"/>
      <c r="X60" s="544"/>
      <c r="Y60" s="544"/>
      <c r="Z60" s="544"/>
      <c r="AA60" s="544"/>
      <c r="AB60" s="544"/>
      <c r="AC60" s="544"/>
    </row>
    <row r="61" spans="1:29" x14ac:dyDescent="0.25">
      <c r="A61" s="5">
        <v>842</v>
      </c>
      <c r="B61" s="8" t="s">
        <v>120</v>
      </c>
      <c r="C61" s="102">
        <v>10</v>
      </c>
      <c r="D61" s="102">
        <v>10</v>
      </c>
      <c r="E61" s="102">
        <v>20</v>
      </c>
      <c r="F61" s="547"/>
      <c r="G61" s="548"/>
      <c r="H61" s="548"/>
      <c r="I61" s="548"/>
      <c r="J61" s="544"/>
      <c r="K61" s="547"/>
      <c r="L61" s="548"/>
      <c r="M61" s="548"/>
      <c r="N61" s="548"/>
      <c r="O61" s="544"/>
      <c r="P61" s="547"/>
      <c r="Q61" s="549"/>
      <c r="R61" s="549"/>
      <c r="S61" s="549"/>
      <c r="T61" s="544"/>
      <c r="U61" s="544"/>
      <c r="V61" s="544"/>
      <c r="W61" s="544"/>
      <c r="X61" s="544"/>
      <c r="Y61" s="544"/>
      <c r="Z61" s="544"/>
      <c r="AA61" s="544"/>
      <c r="AB61" s="544"/>
      <c r="AC61" s="544"/>
    </row>
    <row r="62" spans="1:29" x14ac:dyDescent="0.25">
      <c r="A62" s="2"/>
      <c r="B62" s="9" t="s">
        <v>121</v>
      </c>
      <c r="C62" s="37">
        <v>1516</v>
      </c>
      <c r="D62" s="37">
        <v>1434</v>
      </c>
      <c r="E62" s="37">
        <v>2950</v>
      </c>
      <c r="F62" s="547"/>
      <c r="G62" s="548"/>
      <c r="H62" s="548"/>
      <c r="I62" s="548"/>
      <c r="J62" s="544"/>
      <c r="K62" s="547"/>
      <c r="L62" s="548"/>
      <c r="M62" s="548"/>
      <c r="N62" s="548"/>
      <c r="O62" s="544"/>
      <c r="P62" s="547"/>
      <c r="Q62" s="549"/>
      <c r="R62" s="549"/>
      <c r="S62" s="549"/>
      <c r="T62" s="544"/>
      <c r="U62" s="544"/>
      <c r="V62" s="544"/>
      <c r="W62" s="544"/>
      <c r="X62" s="544"/>
      <c r="Y62" s="544"/>
      <c r="Z62" s="544"/>
      <c r="AA62" s="544"/>
      <c r="AB62" s="544"/>
      <c r="AC62" s="544"/>
    </row>
    <row r="63" spans="1:29" x14ac:dyDescent="0.25">
      <c r="A63" s="5">
        <v>38</v>
      </c>
      <c r="B63" s="8" t="s">
        <v>122</v>
      </c>
      <c r="C63" s="102">
        <v>2</v>
      </c>
      <c r="D63" s="102">
        <v>2</v>
      </c>
      <c r="E63" s="102">
        <v>4</v>
      </c>
      <c r="F63" s="547"/>
      <c r="G63" s="548"/>
      <c r="H63" s="548"/>
      <c r="I63" s="548"/>
      <c r="J63" s="544"/>
      <c r="K63" s="547"/>
      <c r="L63" s="548"/>
      <c r="M63" s="548"/>
      <c r="N63" s="548"/>
      <c r="O63" s="544"/>
      <c r="P63" s="547"/>
      <c r="Q63" s="549"/>
      <c r="R63" s="549"/>
      <c r="S63" s="549"/>
      <c r="T63" s="544"/>
      <c r="U63" s="544"/>
      <c r="V63" s="544"/>
      <c r="W63" s="544"/>
      <c r="X63" s="544"/>
      <c r="Y63" s="544"/>
      <c r="Z63" s="544"/>
      <c r="AA63" s="544"/>
      <c r="AB63" s="544"/>
      <c r="AC63" s="544"/>
    </row>
    <row r="64" spans="1:29" x14ac:dyDescent="0.25">
      <c r="A64" s="5">
        <v>86</v>
      </c>
      <c r="B64" s="8" t="s">
        <v>123</v>
      </c>
      <c r="C64" s="102">
        <v>13</v>
      </c>
      <c r="D64" s="102">
        <v>22</v>
      </c>
      <c r="E64" s="102">
        <v>35</v>
      </c>
      <c r="F64" s="547"/>
      <c r="G64" s="548"/>
      <c r="H64" s="548"/>
      <c r="I64" s="548"/>
      <c r="J64" s="544"/>
      <c r="K64" s="547"/>
      <c r="L64" s="548"/>
      <c r="M64" s="548"/>
      <c r="N64" s="548"/>
      <c r="O64" s="544"/>
      <c r="P64" s="547"/>
      <c r="Q64" s="549"/>
      <c r="R64" s="549"/>
      <c r="S64" s="549"/>
      <c r="T64" s="544"/>
      <c r="U64" s="544"/>
      <c r="V64" s="544"/>
      <c r="W64" s="544"/>
      <c r="X64" s="544"/>
      <c r="Y64" s="544"/>
      <c r="Z64" s="544"/>
      <c r="AA64" s="544"/>
      <c r="AB64" s="544"/>
      <c r="AC64" s="544"/>
    </row>
    <row r="65" spans="1:29" x14ac:dyDescent="0.25">
      <c r="A65" s="5">
        <v>107</v>
      </c>
      <c r="B65" s="8" t="s">
        <v>124</v>
      </c>
      <c r="C65" s="102">
        <v>0</v>
      </c>
      <c r="D65" s="102">
        <v>1</v>
      </c>
      <c r="E65" s="102">
        <v>1</v>
      </c>
      <c r="F65" s="547"/>
      <c r="G65" s="548"/>
      <c r="H65" s="548"/>
      <c r="I65" s="548"/>
      <c r="J65" s="544"/>
      <c r="K65" s="547"/>
      <c r="L65" s="548"/>
      <c r="M65" s="548"/>
      <c r="N65" s="548"/>
      <c r="O65" s="544"/>
      <c r="P65" s="547"/>
      <c r="Q65" s="549"/>
      <c r="R65" s="549"/>
      <c r="S65" s="549"/>
      <c r="T65" s="544"/>
      <c r="U65" s="544"/>
      <c r="V65" s="544"/>
      <c r="W65" s="544"/>
      <c r="X65" s="544"/>
      <c r="Y65" s="544"/>
      <c r="Z65" s="544"/>
      <c r="AA65" s="544"/>
      <c r="AB65" s="544"/>
      <c r="AC65" s="544"/>
    </row>
    <row r="66" spans="1:29" x14ac:dyDescent="0.25">
      <c r="A66" s="5">
        <v>134</v>
      </c>
      <c r="B66" s="8" t="s">
        <v>125</v>
      </c>
      <c r="C66" s="102">
        <v>5</v>
      </c>
      <c r="D66" s="102">
        <v>6</v>
      </c>
      <c r="E66" s="102">
        <v>11</v>
      </c>
      <c r="F66" s="547"/>
      <c r="G66" s="548"/>
      <c r="H66" s="548"/>
      <c r="I66" s="548"/>
      <c r="J66" s="544"/>
      <c r="K66" s="547"/>
      <c r="L66" s="548"/>
      <c r="M66" s="548"/>
      <c r="N66" s="548"/>
      <c r="O66" s="544"/>
      <c r="P66" s="547"/>
      <c r="Q66" s="549"/>
      <c r="R66" s="549"/>
      <c r="S66" s="549"/>
      <c r="T66" s="544"/>
      <c r="U66" s="544"/>
      <c r="V66" s="544"/>
      <c r="W66" s="544"/>
      <c r="X66" s="544"/>
      <c r="Y66" s="544"/>
      <c r="Z66" s="544"/>
      <c r="AA66" s="544"/>
      <c r="AB66" s="544"/>
      <c r="AC66" s="544"/>
    </row>
    <row r="67" spans="1:29" x14ac:dyDescent="0.25">
      <c r="A67" s="5">
        <v>150</v>
      </c>
      <c r="B67" s="8" t="s">
        <v>126</v>
      </c>
      <c r="C67" s="102">
        <v>28</v>
      </c>
      <c r="D67" s="102">
        <v>28</v>
      </c>
      <c r="E67" s="102">
        <v>56</v>
      </c>
      <c r="F67" s="547"/>
      <c r="G67" s="548"/>
      <c r="H67" s="548"/>
      <c r="I67" s="548"/>
      <c r="J67" s="544"/>
      <c r="K67" s="547"/>
      <c r="L67" s="548"/>
      <c r="M67" s="548"/>
      <c r="N67" s="548"/>
      <c r="O67" s="544"/>
      <c r="P67" s="547"/>
      <c r="Q67" s="549"/>
      <c r="R67" s="549"/>
      <c r="S67" s="549"/>
      <c r="T67" s="544"/>
      <c r="U67" s="544"/>
      <c r="V67" s="544"/>
      <c r="W67" s="544"/>
      <c r="X67" s="544"/>
      <c r="Y67" s="544"/>
      <c r="Z67" s="544"/>
      <c r="AA67" s="544"/>
      <c r="AB67" s="544"/>
      <c r="AC67" s="544"/>
    </row>
    <row r="68" spans="1:29" x14ac:dyDescent="0.25">
      <c r="A68" s="5">
        <v>237</v>
      </c>
      <c r="B68" s="101" t="s">
        <v>244</v>
      </c>
      <c r="C68" s="102">
        <v>362</v>
      </c>
      <c r="D68" s="102">
        <v>314</v>
      </c>
      <c r="E68" s="102">
        <v>676</v>
      </c>
      <c r="F68" s="547"/>
      <c r="G68" s="548"/>
      <c r="H68" s="548"/>
      <c r="I68" s="548"/>
      <c r="J68" s="544"/>
      <c r="K68" s="547"/>
      <c r="L68" s="548"/>
      <c r="M68" s="548"/>
      <c r="N68" s="548"/>
      <c r="O68" s="544"/>
      <c r="P68" s="547"/>
      <c r="Q68" s="549"/>
      <c r="R68" s="549"/>
      <c r="S68" s="549"/>
      <c r="T68" s="544"/>
      <c r="U68" s="544"/>
      <c r="V68" s="544"/>
      <c r="W68" s="544"/>
      <c r="X68" s="544"/>
      <c r="Y68" s="544"/>
      <c r="Z68" s="544"/>
      <c r="AA68" s="544"/>
      <c r="AB68" s="544"/>
      <c r="AC68" s="544"/>
    </row>
    <row r="69" spans="1:29" x14ac:dyDescent="0.25">
      <c r="A69" s="5">
        <v>264</v>
      </c>
      <c r="B69" s="8" t="s">
        <v>128</v>
      </c>
      <c r="C69" s="102">
        <v>145</v>
      </c>
      <c r="D69" s="102">
        <v>130</v>
      </c>
      <c r="E69" s="102">
        <v>275</v>
      </c>
      <c r="F69" s="547"/>
      <c r="G69" s="548"/>
      <c r="H69" s="548"/>
      <c r="I69" s="548"/>
      <c r="J69" s="544"/>
      <c r="K69" s="547"/>
      <c r="L69" s="548"/>
      <c r="M69" s="548"/>
      <c r="N69" s="548"/>
      <c r="O69" s="544"/>
      <c r="P69" s="547"/>
      <c r="Q69" s="549"/>
      <c r="R69" s="549"/>
      <c r="S69" s="549"/>
      <c r="T69" s="544"/>
      <c r="U69" s="544"/>
      <c r="V69" s="544"/>
      <c r="W69" s="544"/>
      <c r="X69" s="544"/>
      <c r="Y69" s="544"/>
      <c r="Z69" s="544"/>
      <c r="AA69" s="544"/>
      <c r="AB69" s="544"/>
      <c r="AC69" s="544"/>
    </row>
    <row r="70" spans="1:29" x14ac:dyDescent="0.25">
      <c r="A70" s="5">
        <v>310</v>
      </c>
      <c r="B70" s="101" t="s">
        <v>245</v>
      </c>
      <c r="C70" s="102">
        <v>31</v>
      </c>
      <c r="D70" s="102">
        <v>39</v>
      </c>
      <c r="E70" s="102">
        <v>70</v>
      </c>
      <c r="F70" s="547"/>
      <c r="G70" s="548"/>
      <c r="H70" s="548"/>
      <c r="I70" s="548"/>
      <c r="J70" s="544"/>
      <c r="K70" s="547"/>
      <c r="L70" s="548"/>
      <c r="M70" s="548"/>
      <c r="N70" s="548"/>
      <c r="O70" s="544"/>
      <c r="P70" s="547"/>
      <c r="Q70" s="549"/>
      <c r="R70" s="549"/>
      <c r="S70" s="549"/>
      <c r="T70" s="544"/>
      <c r="U70" s="544"/>
      <c r="V70" s="544"/>
      <c r="W70" s="544"/>
      <c r="X70" s="544"/>
      <c r="Y70" s="544"/>
      <c r="Z70" s="544"/>
      <c r="AA70" s="544"/>
      <c r="AB70" s="544"/>
      <c r="AC70" s="544"/>
    </row>
    <row r="71" spans="1:29" x14ac:dyDescent="0.25">
      <c r="A71" s="5">
        <v>315</v>
      </c>
      <c r="B71" s="8" t="s">
        <v>130</v>
      </c>
      <c r="C71" s="102">
        <v>1</v>
      </c>
      <c r="D71" s="102">
        <v>3</v>
      </c>
      <c r="E71" s="102">
        <v>4</v>
      </c>
      <c r="F71" s="547"/>
      <c r="G71" s="548"/>
      <c r="H71" s="548"/>
      <c r="I71" s="548"/>
      <c r="J71" s="544"/>
      <c r="K71" s="547"/>
      <c r="L71" s="548"/>
      <c r="M71" s="548"/>
      <c r="N71" s="548"/>
      <c r="O71" s="544"/>
      <c r="P71" s="547"/>
      <c r="Q71" s="549"/>
      <c r="R71" s="549"/>
      <c r="S71" s="549"/>
      <c r="T71" s="544"/>
      <c r="U71" s="544"/>
      <c r="V71" s="544"/>
      <c r="W71" s="544"/>
      <c r="X71" s="544"/>
      <c r="Y71" s="544"/>
      <c r="Z71" s="544"/>
      <c r="AA71" s="544"/>
      <c r="AB71" s="544"/>
      <c r="AC71" s="544"/>
    </row>
    <row r="72" spans="1:29" x14ac:dyDescent="0.25">
      <c r="A72" s="5">
        <v>361</v>
      </c>
      <c r="B72" s="8" t="s">
        <v>131</v>
      </c>
      <c r="C72" s="102">
        <v>16</v>
      </c>
      <c r="D72" s="102">
        <v>17</v>
      </c>
      <c r="E72" s="102">
        <v>33</v>
      </c>
      <c r="F72" s="547"/>
      <c r="G72" s="548"/>
      <c r="H72" s="548"/>
      <c r="I72" s="548"/>
      <c r="J72" s="544"/>
      <c r="K72" s="547"/>
      <c r="L72" s="548"/>
      <c r="M72" s="548"/>
      <c r="N72" s="548"/>
      <c r="O72" s="544"/>
      <c r="P72" s="547"/>
      <c r="Q72" s="549"/>
      <c r="R72" s="549"/>
      <c r="S72" s="549"/>
      <c r="T72" s="544"/>
      <c r="U72" s="544"/>
      <c r="V72" s="544"/>
      <c r="W72" s="544"/>
      <c r="X72" s="544"/>
      <c r="Y72" s="544"/>
      <c r="Z72" s="544"/>
      <c r="AA72" s="544"/>
      <c r="AB72" s="544"/>
      <c r="AC72" s="544"/>
    </row>
    <row r="73" spans="1:29" x14ac:dyDescent="0.25">
      <c r="A73" s="5">
        <v>647</v>
      </c>
      <c r="B73" s="5" t="s">
        <v>132</v>
      </c>
      <c r="C73" s="102">
        <v>42</v>
      </c>
      <c r="D73" s="102">
        <v>27</v>
      </c>
      <c r="E73" s="102">
        <v>69</v>
      </c>
      <c r="F73" s="547"/>
      <c r="G73" s="548"/>
      <c r="H73" s="548"/>
      <c r="I73" s="548"/>
      <c r="J73" s="544"/>
      <c r="K73" s="547"/>
      <c r="L73" s="548"/>
      <c r="M73" s="548"/>
      <c r="N73" s="548"/>
      <c r="O73" s="544"/>
      <c r="P73" s="547"/>
      <c r="Q73" s="549"/>
      <c r="R73" s="549"/>
      <c r="S73" s="549"/>
      <c r="T73" s="544"/>
      <c r="U73" s="544"/>
      <c r="V73" s="544"/>
      <c r="W73" s="544"/>
      <c r="X73" s="544"/>
      <c r="Y73" s="544"/>
      <c r="Z73" s="544"/>
      <c r="AA73" s="544"/>
      <c r="AB73" s="544"/>
      <c r="AC73" s="544"/>
    </row>
    <row r="74" spans="1:29" x14ac:dyDescent="0.25">
      <c r="A74" s="5">
        <v>658</v>
      </c>
      <c r="B74" s="12" t="s">
        <v>133</v>
      </c>
      <c r="C74" s="102">
        <v>0</v>
      </c>
      <c r="D74" s="102">
        <v>3</v>
      </c>
      <c r="E74" s="102">
        <v>3</v>
      </c>
      <c r="F74" s="547"/>
      <c r="G74" s="548"/>
      <c r="H74" s="548"/>
      <c r="I74" s="548"/>
      <c r="J74" s="544"/>
      <c r="K74" s="547"/>
      <c r="L74" s="548"/>
      <c r="M74" s="548"/>
      <c r="N74" s="548"/>
      <c r="O74" s="544"/>
      <c r="P74" s="547"/>
      <c r="Q74" s="549"/>
      <c r="R74" s="549"/>
      <c r="S74" s="549"/>
      <c r="T74" s="544"/>
      <c r="U74" s="544"/>
      <c r="V74" s="544"/>
      <c r="W74" s="544"/>
      <c r="X74" s="544"/>
      <c r="Y74" s="544"/>
      <c r="Z74" s="544"/>
      <c r="AA74" s="544"/>
      <c r="AB74" s="544"/>
      <c r="AC74" s="544"/>
    </row>
    <row r="75" spans="1:29" x14ac:dyDescent="0.25">
      <c r="A75" s="5">
        <v>664</v>
      </c>
      <c r="B75" s="5" t="s">
        <v>134</v>
      </c>
      <c r="C75" s="102">
        <v>466</v>
      </c>
      <c r="D75" s="102">
        <v>449</v>
      </c>
      <c r="E75" s="102">
        <v>915</v>
      </c>
      <c r="F75" s="547"/>
      <c r="G75" s="548"/>
      <c r="H75" s="548"/>
      <c r="I75" s="548"/>
      <c r="J75" s="544"/>
      <c r="K75" s="547"/>
      <c r="L75" s="548"/>
      <c r="M75" s="548"/>
      <c r="N75" s="548"/>
      <c r="O75" s="544"/>
      <c r="P75" s="547"/>
      <c r="Q75" s="549"/>
      <c r="R75" s="549"/>
      <c r="S75" s="549"/>
      <c r="T75" s="544"/>
      <c r="U75" s="544"/>
      <c r="V75" s="544"/>
      <c r="W75" s="544"/>
      <c r="X75" s="544"/>
      <c r="Y75" s="544"/>
      <c r="Z75" s="544"/>
      <c r="AA75" s="544"/>
      <c r="AB75" s="544"/>
      <c r="AC75" s="544"/>
    </row>
    <row r="76" spans="1:29" x14ac:dyDescent="0.25">
      <c r="A76" s="5">
        <v>686</v>
      </c>
      <c r="B76" s="11" t="s">
        <v>135</v>
      </c>
      <c r="C76" s="102">
        <v>258</v>
      </c>
      <c r="D76" s="102">
        <v>255</v>
      </c>
      <c r="E76" s="102">
        <v>513</v>
      </c>
      <c r="F76" s="547"/>
      <c r="G76" s="548"/>
      <c r="H76" s="548"/>
      <c r="I76" s="548"/>
      <c r="J76" s="544"/>
      <c r="K76" s="547"/>
      <c r="L76" s="548"/>
      <c r="M76" s="548"/>
      <c r="N76" s="548"/>
      <c r="O76" s="544"/>
      <c r="P76" s="547"/>
      <c r="Q76" s="549"/>
      <c r="R76" s="549"/>
      <c r="S76" s="549"/>
      <c r="T76" s="544"/>
      <c r="U76" s="544"/>
      <c r="V76" s="544"/>
      <c r="W76" s="544"/>
      <c r="X76" s="544"/>
      <c r="Y76" s="544"/>
      <c r="Z76" s="544"/>
      <c r="AA76" s="544"/>
      <c r="AB76" s="544"/>
      <c r="AC76" s="544"/>
    </row>
    <row r="77" spans="1:29" x14ac:dyDescent="0.25">
      <c r="A77" s="5">
        <v>819</v>
      </c>
      <c r="B77" s="8" t="s">
        <v>136</v>
      </c>
      <c r="C77" s="102">
        <v>11</v>
      </c>
      <c r="D77" s="102">
        <v>5</v>
      </c>
      <c r="E77" s="102">
        <v>16</v>
      </c>
      <c r="F77" s="547"/>
      <c r="G77" s="548"/>
      <c r="H77" s="548"/>
      <c r="I77" s="548"/>
      <c r="J77" s="544"/>
      <c r="K77" s="547"/>
      <c r="L77" s="548"/>
      <c r="M77" s="548"/>
      <c r="N77" s="548"/>
      <c r="O77" s="544"/>
      <c r="P77" s="547"/>
      <c r="Q77" s="549"/>
      <c r="R77" s="549"/>
      <c r="S77" s="549"/>
      <c r="T77" s="544"/>
      <c r="U77" s="544"/>
      <c r="V77" s="544"/>
      <c r="W77" s="544"/>
      <c r="X77" s="544"/>
      <c r="Y77" s="544"/>
      <c r="Z77" s="544"/>
      <c r="AA77" s="544"/>
      <c r="AB77" s="544"/>
      <c r="AC77" s="544"/>
    </row>
    <row r="78" spans="1:29" x14ac:dyDescent="0.25">
      <c r="A78" s="5">
        <v>854</v>
      </c>
      <c r="B78" s="8" t="s">
        <v>137</v>
      </c>
      <c r="C78" s="102">
        <v>10</v>
      </c>
      <c r="D78" s="102">
        <v>12</v>
      </c>
      <c r="E78" s="102">
        <v>22</v>
      </c>
      <c r="F78" s="547"/>
      <c r="G78" s="548"/>
      <c r="H78" s="548"/>
      <c r="I78" s="548"/>
      <c r="J78" s="544"/>
      <c r="K78" s="547"/>
      <c r="L78" s="548"/>
      <c r="M78" s="548"/>
      <c r="N78" s="548"/>
      <c r="O78" s="544"/>
      <c r="P78" s="547"/>
      <c r="Q78" s="549"/>
      <c r="R78" s="549"/>
      <c r="S78" s="549"/>
      <c r="T78" s="544"/>
      <c r="U78" s="544"/>
      <c r="V78" s="544"/>
      <c r="W78" s="544"/>
      <c r="X78" s="544"/>
      <c r="Y78" s="544"/>
      <c r="Z78" s="544"/>
      <c r="AA78" s="544"/>
      <c r="AB78" s="544"/>
      <c r="AC78" s="544"/>
    </row>
    <row r="79" spans="1:29" x14ac:dyDescent="0.25">
      <c r="A79" s="5">
        <v>887</v>
      </c>
      <c r="B79" s="8" t="s">
        <v>138</v>
      </c>
      <c r="C79" s="102">
        <v>126</v>
      </c>
      <c r="D79" s="102">
        <v>121</v>
      </c>
      <c r="E79" s="102">
        <v>247</v>
      </c>
      <c r="F79" s="547"/>
      <c r="G79" s="548"/>
      <c r="H79" s="548"/>
      <c r="I79" s="548"/>
      <c r="J79" s="544"/>
      <c r="K79" s="547"/>
      <c r="L79" s="548"/>
      <c r="M79" s="548"/>
      <c r="N79" s="548"/>
      <c r="O79" s="544"/>
      <c r="P79" s="547"/>
      <c r="Q79" s="549"/>
      <c r="R79" s="549"/>
      <c r="S79" s="549"/>
      <c r="T79" s="544"/>
      <c r="U79" s="544"/>
      <c r="V79" s="544"/>
      <c r="W79" s="544"/>
      <c r="X79" s="544"/>
      <c r="Y79" s="544"/>
      <c r="Z79" s="544"/>
      <c r="AA79" s="544"/>
      <c r="AB79" s="544"/>
      <c r="AC79" s="544"/>
    </row>
    <row r="80" spans="1:29" x14ac:dyDescent="0.25">
      <c r="A80" s="2"/>
      <c r="B80" s="9" t="s">
        <v>139</v>
      </c>
      <c r="C80" s="37">
        <v>15726</v>
      </c>
      <c r="D80" s="37">
        <v>14849</v>
      </c>
      <c r="E80" s="37">
        <v>30575</v>
      </c>
      <c r="F80" s="547"/>
      <c r="G80" s="548"/>
      <c r="H80" s="548"/>
      <c r="I80" s="548"/>
      <c r="J80" s="544"/>
      <c r="K80" s="547"/>
      <c r="L80" s="548"/>
      <c r="M80" s="548"/>
      <c r="N80" s="548"/>
      <c r="O80" s="544"/>
      <c r="P80" s="547"/>
      <c r="Q80" s="549"/>
      <c r="R80" s="549"/>
      <c r="S80" s="549"/>
      <c r="T80" s="544"/>
      <c r="U80" s="544"/>
      <c r="V80" s="544"/>
      <c r="W80" s="544"/>
      <c r="X80" s="544"/>
      <c r="Y80" s="544"/>
      <c r="Z80" s="544"/>
      <c r="AA80" s="544"/>
      <c r="AB80" s="544"/>
      <c r="AC80" s="544"/>
    </row>
    <row r="81" spans="1:29" x14ac:dyDescent="0.25">
      <c r="A81" s="5">
        <v>2</v>
      </c>
      <c r="B81" s="8" t="s">
        <v>140</v>
      </c>
      <c r="C81" s="102">
        <v>61</v>
      </c>
      <c r="D81" s="102">
        <v>48</v>
      </c>
      <c r="E81" s="102">
        <v>109</v>
      </c>
      <c r="F81" s="547"/>
      <c r="G81" s="548"/>
      <c r="H81" s="548"/>
      <c r="I81" s="548"/>
      <c r="J81" s="544"/>
      <c r="K81" s="547"/>
      <c r="L81" s="548"/>
      <c r="M81" s="548"/>
      <c r="N81" s="548"/>
      <c r="O81" s="544"/>
      <c r="P81" s="547"/>
      <c r="Q81" s="549"/>
      <c r="R81" s="549"/>
      <c r="S81" s="549"/>
      <c r="T81" s="544"/>
      <c r="U81" s="544"/>
      <c r="V81" s="544"/>
      <c r="W81" s="544"/>
      <c r="X81" s="544"/>
      <c r="Y81" s="544"/>
      <c r="Z81" s="544"/>
      <c r="AA81" s="544"/>
      <c r="AB81" s="544"/>
      <c r="AC81" s="544"/>
    </row>
    <row r="82" spans="1:29" x14ac:dyDescent="0.25">
      <c r="A82" s="5">
        <v>21</v>
      </c>
      <c r="B82" s="8" t="s">
        <v>141</v>
      </c>
      <c r="C82" s="102">
        <v>13</v>
      </c>
      <c r="D82" s="102">
        <v>10</v>
      </c>
      <c r="E82" s="102">
        <v>23</v>
      </c>
      <c r="F82" s="547"/>
      <c r="G82" s="548"/>
      <c r="H82" s="548"/>
      <c r="I82" s="548"/>
      <c r="J82" s="544"/>
      <c r="K82" s="547"/>
      <c r="L82" s="548"/>
      <c r="M82" s="548"/>
      <c r="N82" s="548"/>
      <c r="O82" s="544"/>
      <c r="P82" s="547"/>
      <c r="Q82" s="549"/>
      <c r="R82" s="549"/>
      <c r="S82" s="549"/>
      <c r="T82" s="544"/>
      <c r="U82" s="544"/>
      <c r="V82" s="544"/>
      <c r="W82" s="544"/>
      <c r="X82" s="544"/>
      <c r="Y82" s="544"/>
      <c r="Z82" s="544"/>
      <c r="AA82" s="544"/>
      <c r="AB82" s="544"/>
      <c r="AC82" s="544"/>
    </row>
    <row r="83" spans="1:29" x14ac:dyDescent="0.25">
      <c r="A83" s="5">
        <v>55</v>
      </c>
      <c r="B83" s="8" t="s">
        <v>142</v>
      </c>
      <c r="C83" s="102">
        <v>14</v>
      </c>
      <c r="D83" s="102">
        <v>14</v>
      </c>
      <c r="E83" s="102">
        <v>28</v>
      </c>
      <c r="F83" s="547"/>
      <c r="G83" s="548"/>
      <c r="H83" s="548"/>
      <c r="I83" s="548"/>
      <c r="J83" s="544"/>
      <c r="K83" s="547"/>
      <c r="L83" s="548"/>
      <c r="M83" s="548"/>
      <c r="N83" s="548"/>
      <c r="O83" s="544"/>
      <c r="P83" s="547"/>
      <c r="Q83" s="549"/>
      <c r="R83" s="549"/>
      <c r="S83" s="549"/>
      <c r="T83" s="544"/>
      <c r="U83" s="544"/>
      <c r="V83" s="544"/>
      <c r="W83" s="544"/>
      <c r="X83" s="544"/>
      <c r="Y83" s="544"/>
      <c r="Z83" s="544"/>
      <c r="AA83" s="544"/>
      <c r="AB83" s="544"/>
      <c r="AC83" s="544"/>
    </row>
    <row r="84" spans="1:29" x14ac:dyDescent="0.25">
      <c r="A84" s="5">
        <v>148</v>
      </c>
      <c r="B84" s="13" t="s">
        <v>143</v>
      </c>
      <c r="C84" s="102">
        <v>1526</v>
      </c>
      <c r="D84" s="102">
        <v>1357</v>
      </c>
      <c r="E84" s="102">
        <v>2883</v>
      </c>
      <c r="F84" s="547"/>
      <c r="G84" s="548"/>
      <c r="H84" s="548"/>
      <c r="I84" s="548"/>
      <c r="J84" s="544"/>
      <c r="K84" s="547"/>
      <c r="L84" s="548"/>
      <c r="M84" s="548"/>
      <c r="N84" s="548"/>
      <c r="O84" s="544"/>
      <c r="P84" s="547"/>
      <c r="Q84" s="549"/>
      <c r="R84" s="549"/>
      <c r="S84" s="549"/>
      <c r="T84" s="544"/>
      <c r="U84" s="544"/>
      <c r="V84" s="544"/>
      <c r="W84" s="544"/>
      <c r="X84" s="544"/>
      <c r="Y84" s="544"/>
      <c r="Z84" s="544"/>
      <c r="AA84" s="544"/>
      <c r="AB84" s="544"/>
      <c r="AC84" s="544"/>
    </row>
    <row r="85" spans="1:29" x14ac:dyDescent="0.25">
      <c r="A85" s="5">
        <v>197</v>
      </c>
      <c r="B85" s="8" t="s">
        <v>144</v>
      </c>
      <c r="C85" s="102">
        <v>190</v>
      </c>
      <c r="D85" s="102">
        <v>171</v>
      </c>
      <c r="E85" s="102">
        <v>361</v>
      </c>
      <c r="F85" s="547"/>
      <c r="G85" s="548"/>
      <c r="H85" s="548"/>
      <c r="I85" s="548"/>
      <c r="J85" s="544"/>
      <c r="K85" s="547"/>
      <c r="L85" s="548"/>
      <c r="M85" s="548"/>
      <c r="N85" s="548"/>
      <c r="O85" s="544"/>
      <c r="P85" s="547"/>
      <c r="Q85" s="549"/>
      <c r="R85" s="549"/>
      <c r="S85" s="549"/>
      <c r="T85" s="544"/>
      <c r="U85" s="544"/>
      <c r="V85" s="544"/>
      <c r="W85" s="544"/>
      <c r="X85" s="544"/>
      <c r="Y85" s="544"/>
      <c r="Z85" s="544"/>
      <c r="AA85" s="544"/>
      <c r="AB85" s="544"/>
      <c r="AC85" s="544"/>
    </row>
    <row r="86" spans="1:29" x14ac:dyDescent="0.25">
      <c r="A86" s="5">
        <v>206</v>
      </c>
      <c r="B86" s="8" t="s">
        <v>145</v>
      </c>
      <c r="C86" s="102">
        <v>10</v>
      </c>
      <c r="D86" s="102">
        <v>12</v>
      </c>
      <c r="E86" s="102">
        <v>22</v>
      </c>
      <c r="F86" s="547"/>
      <c r="G86" s="548"/>
      <c r="H86" s="548"/>
      <c r="I86" s="548"/>
      <c r="J86" s="544"/>
      <c r="K86" s="547"/>
      <c r="L86" s="548"/>
      <c r="M86" s="548"/>
      <c r="N86" s="548"/>
      <c r="O86" s="544"/>
      <c r="P86" s="547"/>
      <c r="Q86" s="549"/>
      <c r="R86" s="549"/>
      <c r="S86" s="549"/>
      <c r="T86" s="544"/>
      <c r="U86" s="544"/>
      <c r="V86" s="544"/>
      <c r="W86" s="544"/>
      <c r="X86" s="544"/>
      <c r="Y86" s="544"/>
      <c r="Z86" s="544"/>
      <c r="AA86" s="544"/>
      <c r="AB86" s="544"/>
      <c r="AC86" s="544"/>
    </row>
    <row r="87" spans="1:29" x14ac:dyDescent="0.25">
      <c r="A87" s="5">
        <v>313</v>
      </c>
      <c r="B87" s="8" t="s">
        <v>146</v>
      </c>
      <c r="C87" s="102">
        <v>134</v>
      </c>
      <c r="D87" s="102">
        <v>129</v>
      </c>
      <c r="E87" s="102">
        <v>263</v>
      </c>
      <c r="F87" s="547"/>
      <c r="G87" s="548"/>
      <c r="H87" s="548"/>
      <c r="I87" s="548"/>
      <c r="J87" s="544"/>
      <c r="K87" s="547"/>
      <c r="L87" s="548"/>
      <c r="M87" s="548"/>
      <c r="N87" s="548"/>
      <c r="O87" s="544"/>
      <c r="P87" s="547"/>
      <c r="Q87" s="549"/>
      <c r="R87" s="549"/>
      <c r="S87" s="549"/>
      <c r="T87" s="544"/>
      <c r="U87" s="544"/>
      <c r="V87" s="544"/>
      <c r="W87" s="544"/>
      <c r="X87" s="544"/>
      <c r="Y87" s="544"/>
      <c r="Z87" s="544"/>
      <c r="AA87" s="544"/>
      <c r="AB87" s="544"/>
      <c r="AC87" s="544"/>
    </row>
    <row r="88" spans="1:29" x14ac:dyDescent="0.25">
      <c r="A88" s="5">
        <v>318</v>
      </c>
      <c r="B88" s="8" t="s">
        <v>147</v>
      </c>
      <c r="C88" s="102">
        <v>1302</v>
      </c>
      <c r="D88" s="102">
        <v>1320</v>
      </c>
      <c r="E88" s="102">
        <v>2622</v>
      </c>
      <c r="F88" s="547"/>
      <c r="G88" s="548"/>
      <c r="H88" s="548"/>
      <c r="I88" s="548"/>
      <c r="J88" s="544"/>
      <c r="K88" s="547"/>
      <c r="L88" s="548"/>
      <c r="M88" s="548"/>
      <c r="N88" s="548"/>
      <c r="O88" s="544"/>
      <c r="P88" s="547"/>
      <c r="Q88" s="549"/>
      <c r="R88" s="549"/>
      <c r="S88" s="549"/>
      <c r="T88" s="544"/>
      <c r="U88" s="544"/>
      <c r="V88" s="544"/>
      <c r="W88" s="544"/>
      <c r="X88" s="544"/>
      <c r="Y88" s="544"/>
      <c r="Z88" s="544"/>
      <c r="AA88" s="544"/>
      <c r="AB88" s="544"/>
      <c r="AC88" s="544"/>
    </row>
    <row r="89" spans="1:29" x14ac:dyDescent="0.25">
      <c r="A89" s="5">
        <v>321</v>
      </c>
      <c r="B89" s="8" t="s">
        <v>148</v>
      </c>
      <c r="C89" s="102">
        <v>456</v>
      </c>
      <c r="D89" s="102">
        <v>482</v>
      </c>
      <c r="E89" s="102">
        <v>938</v>
      </c>
      <c r="F89" s="547"/>
      <c r="G89" s="548"/>
      <c r="H89" s="548"/>
      <c r="I89" s="548"/>
      <c r="J89" s="544"/>
      <c r="K89" s="547"/>
      <c r="L89" s="548"/>
      <c r="M89" s="548"/>
      <c r="N89" s="548"/>
      <c r="O89" s="544"/>
      <c r="P89" s="547"/>
      <c r="Q89" s="549"/>
      <c r="R89" s="549"/>
      <c r="S89" s="549"/>
      <c r="T89" s="544"/>
      <c r="U89" s="544"/>
      <c r="V89" s="544"/>
      <c r="W89" s="544"/>
      <c r="X89" s="544"/>
      <c r="Y89" s="544"/>
      <c r="Z89" s="544"/>
      <c r="AA89" s="544"/>
      <c r="AB89" s="544"/>
      <c r="AC89" s="544"/>
    </row>
    <row r="90" spans="1:29" x14ac:dyDescent="0.25">
      <c r="A90" s="5">
        <v>376</v>
      </c>
      <c r="B90" s="8" t="s">
        <v>149</v>
      </c>
      <c r="C90" s="102">
        <v>1256</v>
      </c>
      <c r="D90" s="102">
        <v>1225</v>
      </c>
      <c r="E90" s="102">
        <v>2481</v>
      </c>
      <c r="F90" s="547"/>
      <c r="G90" s="548"/>
      <c r="H90" s="548"/>
      <c r="I90" s="548"/>
      <c r="J90" s="544"/>
      <c r="K90" s="547"/>
      <c r="L90" s="548"/>
      <c r="M90" s="548"/>
      <c r="N90" s="548"/>
      <c r="O90" s="544"/>
      <c r="P90" s="547"/>
      <c r="Q90" s="549"/>
      <c r="R90" s="549"/>
      <c r="S90" s="549"/>
      <c r="T90" s="544"/>
      <c r="U90" s="544"/>
      <c r="V90" s="544"/>
      <c r="W90" s="544"/>
      <c r="X90" s="544"/>
      <c r="Y90" s="544"/>
      <c r="Z90" s="544"/>
      <c r="AA90" s="544"/>
      <c r="AB90" s="544"/>
      <c r="AC90" s="544"/>
    </row>
    <row r="91" spans="1:29" x14ac:dyDescent="0.25">
      <c r="A91" s="5">
        <v>400</v>
      </c>
      <c r="B91" s="8" t="s">
        <v>150</v>
      </c>
      <c r="C91" s="102">
        <v>226</v>
      </c>
      <c r="D91" s="102">
        <v>197</v>
      </c>
      <c r="E91" s="102">
        <v>423</v>
      </c>
      <c r="F91" s="547"/>
      <c r="G91" s="548"/>
      <c r="H91" s="548"/>
      <c r="I91" s="548"/>
      <c r="J91" s="544"/>
      <c r="K91" s="547"/>
      <c r="L91" s="548"/>
      <c r="M91" s="548"/>
      <c r="N91" s="548"/>
      <c r="O91" s="544"/>
      <c r="P91" s="547"/>
      <c r="Q91" s="549"/>
      <c r="R91" s="549"/>
      <c r="S91" s="549"/>
      <c r="T91" s="544"/>
      <c r="U91" s="544"/>
      <c r="V91" s="544"/>
      <c r="W91" s="544"/>
      <c r="X91" s="544"/>
      <c r="Y91" s="544"/>
      <c r="Z91" s="544"/>
      <c r="AA91" s="544"/>
      <c r="AB91" s="544"/>
      <c r="AC91" s="544"/>
    </row>
    <row r="92" spans="1:29" x14ac:dyDescent="0.25">
      <c r="A92" s="5">
        <v>440</v>
      </c>
      <c r="B92" s="8" t="s">
        <v>151</v>
      </c>
      <c r="C92" s="102">
        <v>3193</v>
      </c>
      <c r="D92" s="102">
        <v>3049</v>
      </c>
      <c r="E92" s="102">
        <v>6242</v>
      </c>
      <c r="F92" s="547"/>
      <c r="G92" s="548"/>
      <c r="H92" s="548"/>
      <c r="I92" s="548"/>
      <c r="J92" s="544"/>
      <c r="K92" s="547"/>
      <c r="L92" s="548"/>
      <c r="M92" s="548"/>
      <c r="N92" s="548"/>
      <c r="O92" s="544"/>
      <c r="P92" s="547"/>
      <c r="Q92" s="549"/>
      <c r="R92" s="549"/>
      <c r="S92" s="549"/>
      <c r="T92" s="544"/>
      <c r="U92" s="544"/>
      <c r="V92" s="544"/>
      <c r="W92" s="544"/>
      <c r="X92" s="544"/>
      <c r="Y92" s="544"/>
      <c r="Z92" s="544"/>
      <c r="AA92" s="544"/>
      <c r="AB92" s="544"/>
      <c r="AC92" s="544"/>
    </row>
    <row r="93" spans="1:29" x14ac:dyDescent="0.25">
      <c r="A93" s="5">
        <v>483</v>
      </c>
      <c r="B93" s="8" t="s">
        <v>152</v>
      </c>
      <c r="C93" s="102">
        <v>6</v>
      </c>
      <c r="D93" s="102">
        <v>7</v>
      </c>
      <c r="E93" s="102">
        <v>13</v>
      </c>
      <c r="F93" s="547"/>
      <c r="G93" s="548"/>
      <c r="H93" s="548"/>
      <c r="I93" s="548"/>
      <c r="J93" s="544"/>
      <c r="K93" s="547"/>
      <c r="L93" s="548"/>
      <c r="M93" s="548"/>
      <c r="N93" s="548"/>
      <c r="O93" s="544"/>
      <c r="P93" s="547"/>
      <c r="Q93" s="549"/>
      <c r="R93" s="549"/>
      <c r="S93" s="549"/>
      <c r="T93" s="544"/>
      <c r="U93" s="544"/>
      <c r="V93" s="544"/>
      <c r="W93" s="544"/>
      <c r="X93" s="544"/>
      <c r="Y93" s="544"/>
      <c r="Z93" s="544"/>
      <c r="AA93" s="544"/>
      <c r="AB93" s="544"/>
      <c r="AC93" s="544"/>
    </row>
    <row r="94" spans="1:29" x14ac:dyDescent="0.25">
      <c r="A94" s="5">
        <v>541</v>
      </c>
      <c r="B94" s="101" t="s">
        <v>246</v>
      </c>
      <c r="C94" s="102">
        <v>633</v>
      </c>
      <c r="D94" s="102">
        <v>524</v>
      </c>
      <c r="E94" s="102">
        <v>1157</v>
      </c>
      <c r="F94" s="547"/>
      <c r="G94" s="548"/>
      <c r="H94" s="548"/>
      <c r="I94" s="548"/>
      <c r="J94" s="544"/>
      <c r="K94" s="547"/>
      <c r="L94" s="548"/>
      <c r="M94" s="548"/>
      <c r="N94" s="548"/>
      <c r="O94" s="544"/>
      <c r="P94" s="547"/>
      <c r="Q94" s="549"/>
      <c r="R94" s="549"/>
      <c r="S94" s="549"/>
      <c r="T94" s="544"/>
      <c r="U94" s="544"/>
      <c r="V94" s="544"/>
      <c r="W94" s="544"/>
      <c r="X94" s="544"/>
      <c r="Y94" s="544"/>
      <c r="Z94" s="544"/>
      <c r="AA94" s="544"/>
      <c r="AB94" s="544"/>
      <c r="AC94" s="544"/>
    </row>
    <row r="95" spans="1:29" x14ac:dyDescent="0.25">
      <c r="A95" s="5">
        <v>607</v>
      </c>
      <c r="B95" s="101" t="s">
        <v>247</v>
      </c>
      <c r="C95" s="102">
        <v>424</v>
      </c>
      <c r="D95" s="102">
        <v>399</v>
      </c>
      <c r="E95" s="102">
        <v>823</v>
      </c>
      <c r="F95" s="547"/>
      <c r="G95" s="548"/>
      <c r="H95" s="548"/>
      <c r="I95" s="548"/>
      <c r="J95" s="544"/>
      <c r="K95" s="547"/>
      <c r="L95" s="548"/>
      <c r="M95" s="548"/>
      <c r="N95" s="548"/>
      <c r="O95" s="544"/>
      <c r="P95" s="547"/>
      <c r="Q95" s="549"/>
      <c r="R95" s="549"/>
      <c r="S95" s="549"/>
      <c r="T95" s="544"/>
      <c r="U95" s="544"/>
      <c r="V95" s="544"/>
      <c r="W95" s="544"/>
      <c r="X95" s="544"/>
      <c r="Y95" s="544"/>
      <c r="Z95" s="544"/>
      <c r="AA95" s="544"/>
      <c r="AB95" s="544"/>
      <c r="AC95" s="544"/>
    </row>
    <row r="96" spans="1:29" x14ac:dyDescent="0.25">
      <c r="A96" s="5">
        <v>615</v>
      </c>
      <c r="B96" s="8" t="s">
        <v>155</v>
      </c>
      <c r="C96" s="102">
        <v>4253</v>
      </c>
      <c r="D96" s="102">
        <v>4138</v>
      </c>
      <c r="E96" s="102">
        <v>8391</v>
      </c>
      <c r="F96" s="547"/>
      <c r="G96" s="548"/>
      <c r="H96" s="548"/>
      <c r="I96" s="548"/>
      <c r="J96" s="544"/>
      <c r="K96" s="547"/>
      <c r="L96" s="548"/>
      <c r="M96" s="548"/>
      <c r="N96" s="548"/>
      <c r="O96" s="544"/>
      <c r="P96" s="547"/>
      <c r="Q96" s="549"/>
      <c r="R96" s="549"/>
      <c r="S96" s="549"/>
      <c r="T96" s="544"/>
      <c r="U96" s="544"/>
      <c r="V96" s="544"/>
      <c r="W96" s="544"/>
      <c r="X96" s="544"/>
      <c r="Y96" s="544"/>
      <c r="Z96" s="544"/>
      <c r="AA96" s="544"/>
      <c r="AB96" s="544"/>
      <c r="AC96" s="544"/>
    </row>
    <row r="97" spans="1:29" x14ac:dyDescent="0.25">
      <c r="A97" s="5">
        <v>649</v>
      </c>
      <c r="B97" s="8" t="s">
        <v>156</v>
      </c>
      <c r="C97" s="102">
        <v>63</v>
      </c>
      <c r="D97" s="102">
        <v>53</v>
      </c>
      <c r="E97" s="102">
        <v>116</v>
      </c>
      <c r="F97" s="547"/>
      <c r="G97" s="548"/>
      <c r="H97" s="548"/>
      <c r="I97" s="548"/>
      <c r="J97" s="544"/>
      <c r="K97" s="547"/>
      <c r="L97" s="548"/>
      <c r="M97" s="548"/>
      <c r="N97" s="548"/>
      <c r="O97" s="544"/>
      <c r="P97" s="547"/>
      <c r="Q97" s="549"/>
      <c r="R97" s="549"/>
      <c r="S97" s="549"/>
      <c r="T97" s="544"/>
      <c r="U97" s="544"/>
      <c r="V97" s="544"/>
      <c r="W97" s="544"/>
      <c r="X97" s="544"/>
      <c r="Y97" s="544"/>
      <c r="Z97" s="544"/>
      <c r="AA97" s="544"/>
      <c r="AB97" s="544"/>
      <c r="AC97" s="544"/>
    </row>
    <row r="98" spans="1:29" x14ac:dyDescent="0.25">
      <c r="A98" s="5">
        <v>652</v>
      </c>
      <c r="B98" s="8" t="s">
        <v>157</v>
      </c>
      <c r="C98" s="102">
        <v>7</v>
      </c>
      <c r="D98" s="102">
        <v>8</v>
      </c>
      <c r="E98" s="102">
        <v>15</v>
      </c>
      <c r="F98" s="547"/>
      <c r="G98" s="548"/>
      <c r="H98" s="548"/>
      <c r="I98" s="548"/>
      <c r="J98" s="544"/>
      <c r="K98" s="547"/>
      <c r="L98" s="548"/>
      <c r="M98" s="548"/>
      <c r="N98" s="548"/>
      <c r="O98" s="544"/>
      <c r="P98" s="547"/>
      <c r="Q98" s="549"/>
      <c r="R98" s="549"/>
      <c r="S98" s="549"/>
      <c r="T98" s="544"/>
      <c r="U98" s="544"/>
      <c r="V98" s="544"/>
      <c r="W98" s="544"/>
      <c r="X98" s="544"/>
      <c r="Y98" s="544"/>
      <c r="Z98" s="544"/>
      <c r="AA98" s="544"/>
      <c r="AB98" s="544"/>
      <c r="AC98" s="544"/>
    </row>
    <row r="99" spans="1:29" x14ac:dyDescent="0.25">
      <c r="A99" s="5">
        <v>660</v>
      </c>
      <c r="B99" s="8" t="s">
        <v>158</v>
      </c>
      <c r="C99" s="102">
        <v>144</v>
      </c>
      <c r="D99" s="102">
        <v>118</v>
      </c>
      <c r="E99" s="102">
        <v>262</v>
      </c>
      <c r="F99" s="547"/>
      <c r="G99" s="548"/>
      <c r="H99" s="548"/>
      <c r="I99" s="548"/>
      <c r="J99" s="544"/>
      <c r="K99" s="547"/>
      <c r="L99" s="548"/>
      <c r="M99" s="548"/>
      <c r="N99" s="548"/>
      <c r="O99" s="544"/>
      <c r="P99" s="547"/>
      <c r="Q99" s="549"/>
      <c r="R99" s="549"/>
      <c r="S99" s="549"/>
      <c r="T99" s="544"/>
      <c r="U99" s="544"/>
      <c r="V99" s="544"/>
      <c r="W99" s="544"/>
      <c r="X99" s="544"/>
      <c r="Y99" s="544"/>
      <c r="Z99" s="544"/>
      <c r="AA99" s="544"/>
      <c r="AB99" s="544"/>
      <c r="AC99" s="544"/>
    </row>
    <row r="100" spans="1:29" x14ac:dyDescent="0.25">
      <c r="A100" s="5">
        <v>667</v>
      </c>
      <c r="B100" s="8" t="s">
        <v>159</v>
      </c>
      <c r="C100" s="102">
        <v>105</v>
      </c>
      <c r="D100" s="102">
        <v>99</v>
      </c>
      <c r="E100" s="102">
        <v>204</v>
      </c>
      <c r="F100" s="547"/>
      <c r="G100" s="548"/>
      <c r="H100" s="548"/>
      <c r="I100" s="548"/>
      <c r="J100" s="544"/>
      <c r="K100" s="547"/>
      <c r="L100" s="548"/>
      <c r="M100" s="548"/>
      <c r="N100" s="548"/>
      <c r="O100" s="544"/>
      <c r="P100" s="547"/>
      <c r="Q100" s="549"/>
      <c r="R100" s="549"/>
      <c r="S100" s="549"/>
      <c r="T100" s="544"/>
      <c r="U100" s="544"/>
      <c r="V100" s="544"/>
      <c r="W100" s="544"/>
      <c r="X100" s="544"/>
      <c r="Y100" s="544"/>
      <c r="Z100" s="544"/>
      <c r="AA100" s="544"/>
      <c r="AB100" s="544"/>
      <c r="AC100" s="544"/>
    </row>
    <row r="101" spans="1:29" x14ac:dyDescent="0.25">
      <c r="A101" s="5">
        <v>674</v>
      </c>
      <c r="B101" s="101" t="s">
        <v>248</v>
      </c>
      <c r="C101" s="102">
        <v>194</v>
      </c>
      <c r="D101" s="102">
        <v>173</v>
      </c>
      <c r="E101" s="102">
        <v>367</v>
      </c>
      <c r="F101" s="547"/>
      <c r="G101" s="548"/>
      <c r="H101" s="548"/>
      <c r="I101" s="548"/>
      <c r="J101" s="544"/>
      <c r="K101" s="547"/>
      <c r="L101" s="548"/>
      <c r="M101" s="548"/>
      <c r="N101" s="548"/>
      <c r="O101" s="544"/>
      <c r="P101" s="547"/>
      <c r="Q101" s="549"/>
      <c r="R101" s="549"/>
      <c r="S101" s="549"/>
      <c r="T101" s="544"/>
      <c r="U101" s="544"/>
      <c r="V101" s="544"/>
      <c r="W101" s="544"/>
      <c r="X101" s="544"/>
      <c r="Y101" s="544"/>
      <c r="Z101" s="544"/>
      <c r="AA101" s="544"/>
      <c r="AB101" s="544"/>
      <c r="AC101" s="544"/>
    </row>
    <row r="102" spans="1:29" x14ac:dyDescent="0.25">
      <c r="A102" s="5">
        <v>697</v>
      </c>
      <c r="B102" s="14" t="s">
        <v>161</v>
      </c>
      <c r="C102" s="102">
        <v>1139</v>
      </c>
      <c r="D102" s="102">
        <v>1011</v>
      </c>
      <c r="E102" s="102">
        <v>2150</v>
      </c>
      <c r="F102" s="547"/>
      <c r="G102" s="548"/>
      <c r="H102" s="548"/>
      <c r="I102" s="548"/>
      <c r="J102" s="544"/>
      <c r="K102" s="547"/>
      <c r="L102" s="548"/>
      <c r="M102" s="548"/>
      <c r="N102" s="548"/>
      <c r="O102" s="544"/>
      <c r="P102" s="547"/>
      <c r="Q102" s="549"/>
      <c r="R102" s="549"/>
      <c r="S102" s="549"/>
      <c r="T102" s="544"/>
      <c r="U102" s="544"/>
      <c r="V102" s="544"/>
      <c r="W102" s="544"/>
      <c r="X102" s="544"/>
      <c r="Y102" s="544"/>
      <c r="Z102" s="544"/>
      <c r="AA102" s="544"/>
      <c r="AB102" s="544"/>
      <c r="AC102" s="544"/>
    </row>
    <row r="103" spans="1:29" x14ac:dyDescent="0.25">
      <c r="A103" s="5">
        <v>756</v>
      </c>
      <c r="B103" s="8" t="s">
        <v>162</v>
      </c>
      <c r="C103" s="102">
        <v>377</v>
      </c>
      <c r="D103" s="102">
        <v>305</v>
      </c>
      <c r="E103" s="102">
        <v>682</v>
      </c>
      <c r="F103" s="547"/>
      <c r="G103" s="548"/>
      <c r="H103" s="548"/>
      <c r="I103" s="548"/>
      <c r="J103" s="544"/>
      <c r="K103" s="547"/>
      <c r="L103" s="548"/>
      <c r="M103" s="548"/>
      <c r="N103" s="548"/>
      <c r="O103" s="544"/>
      <c r="P103" s="547"/>
      <c r="Q103" s="549"/>
      <c r="R103" s="549"/>
      <c r="S103" s="549"/>
      <c r="T103" s="544"/>
      <c r="U103" s="544"/>
      <c r="V103" s="544"/>
      <c r="W103" s="544"/>
      <c r="X103" s="544"/>
      <c r="Y103" s="544"/>
      <c r="Z103" s="544"/>
      <c r="AA103" s="544"/>
      <c r="AB103" s="544"/>
      <c r="AC103" s="544"/>
    </row>
    <row r="104" spans="1:29" x14ac:dyDescent="0.25">
      <c r="A104" s="71">
        <v>9814</v>
      </c>
      <c r="B104" s="176" t="s">
        <v>163</v>
      </c>
      <c r="C104" s="37">
        <v>1657</v>
      </c>
      <c r="D104" s="37">
        <v>1785</v>
      </c>
      <c r="E104" s="37">
        <v>3442</v>
      </c>
      <c r="F104" s="547"/>
      <c r="G104" s="548"/>
      <c r="H104" s="548"/>
      <c r="I104" s="548"/>
      <c r="J104" s="544"/>
      <c r="K104" s="547"/>
      <c r="L104" s="548"/>
      <c r="M104" s="548"/>
      <c r="N104" s="548"/>
      <c r="O104" s="544"/>
      <c r="P104" s="547"/>
      <c r="Q104" s="549"/>
      <c r="R104" s="549"/>
      <c r="S104" s="549"/>
      <c r="T104" s="544"/>
      <c r="U104" s="544"/>
      <c r="V104" s="544"/>
      <c r="W104" s="544"/>
      <c r="X104" s="544"/>
      <c r="Y104" s="544"/>
      <c r="Z104" s="544"/>
      <c r="AA104" s="544"/>
      <c r="AB104" s="544"/>
      <c r="AC104" s="544"/>
    </row>
    <row r="105" spans="1:29" x14ac:dyDescent="0.25">
      <c r="A105" s="5">
        <v>30</v>
      </c>
      <c r="B105" s="8" t="s">
        <v>164</v>
      </c>
      <c r="C105" s="102">
        <v>453</v>
      </c>
      <c r="D105" s="102">
        <v>514</v>
      </c>
      <c r="E105" s="102">
        <v>967</v>
      </c>
      <c r="F105" s="547"/>
      <c r="G105" s="548"/>
      <c r="H105" s="548"/>
      <c r="I105" s="548"/>
      <c r="J105" s="544"/>
      <c r="K105" s="547"/>
      <c r="L105" s="548"/>
      <c r="M105" s="548"/>
      <c r="N105" s="548"/>
      <c r="O105" s="544"/>
      <c r="P105" s="547"/>
      <c r="Q105" s="549"/>
      <c r="R105" s="549"/>
      <c r="S105" s="549"/>
      <c r="T105" s="544"/>
      <c r="U105" s="544"/>
      <c r="V105" s="544"/>
      <c r="W105" s="544"/>
      <c r="X105" s="544"/>
      <c r="Y105" s="544"/>
      <c r="Z105" s="544"/>
      <c r="AA105" s="544"/>
      <c r="AB105" s="544"/>
      <c r="AC105" s="544"/>
    </row>
    <row r="106" spans="1:29" x14ac:dyDescent="0.25">
      <c r="A106" s="5">
        <v>34</v>
      </c>
      <c r="B106" s="8" t="s">
        <v>165</v>
      </c>
      <c r="C106" s="102">
        <v>210</v>
      </c>
      <c r="D106" s="102">
        <v>254</v>
      </c>
      <c r="E106" s="102">
        <v>464</v>
      </c>
      <c r="F106" s="547"/>
      <c r="G106" s="548"/>
      <c r="H106" s="548"/>
      <c r="I106" s="548"/>
      <c r="J106" s="544"/>
      <c r="K106" s="547"/>
      <c r="L106" s="548"/>
      <c r="M106" s="548"/>
      <c r="N106" s="548"/>
      <c r="O106" s="544"/>
      <c r="P106" s="547"/>
      <c r="Q106" s="549"/>
      <c r="R106" s="549"/>
      <c r="S106" s="549"/>
      <c r="T106" s="544"/>
      <c r="U106" s="544"/>
      <c r="V106" s="544"/>
      <c r="W106" s="544"/>
      <c r="X106" s="544"/>
      <c r="Y106" s="544"/>
      <c r="Z106" s="544"/>
      <c r="AA106" s="544"/>
      <c r="AB106" s="544"/>
      <c r="AC106" s="544"/>
    </row>
    <row r="107" spans="1:29" x14ac:dyDescent="0.25">
      <c r="A107" s="5">
        <v>36</v>
      </c>
      <c r="B107" s="8" t="s">
        <v>166</v>
      </c>
      <c r="C107" s="102">
        <v>47</v>
      </c>
      <c r="D107" s="102">
        <v>44</v>
      </c>
      <c r="E107" s="102">
        <v>91</v>
      </c>
      <c r="F107" s="547"/>
      <c r="G107" s="548"/>
      <c r="H107" s="548"/>
      <c r="I107" s="548"/>
      <c r="J107" s="544"/>
      <c r="K107" s="547"/>
      <c r="L107" s="548"/>
      <c r="M107" s="548"/>
      <c r="N107" s="548"/>
      <c r="O107" s="544"/>
      <c r="P107" s="547"/>
      <c r="Q107" s="549"/>
      <c r="R107" s="549"/>
      <c r="S107" s="549"/>
      <c r="T107" s="544"/>
      <c r="U107" s="544"/>
      <c r="V107" s="544"/>
      <c r="W107" s="544"/>
      <c r="X107" s="544"/>
      <c r="Y107" s="544"/>
      <c r="Z107" s="544"/>
      <c r="AA107" s="544"/>
      <c r="AB107" s="544"/>
      <c r="AC107" s="544"/>
    </row>
    <row r="108" spans="1:29" x14ac:dyDescent="0.25">
      <c r="A108" s="5">
        <v>91</v>
      </c>
      <c r="B108" s="8" t="s">
        <v>167</v>
      </c>
      <c r="C108" s="102">
        <v>33</v>
      </c>
      <c r="D108" s="102">
        <v>28</v>
      </c>
      <c r="E108" s="102">
        <v>61</v>
      </c>
      <c r="F108" s="547"/>
      <c r="G108" s="548"/>
      <c r="H108" s="548"/>
      <c r="I108" s="548"/>
      <c r="J108" s="544"/>
      <c r="K108" s="547"/>
      <c r="L108" s="548"/>
      <c r="M108" s="548"/>
      <c r="N108" s="548"/>
      <c r="O108" s="544"/>
      <c r="P108" s="547"/>
      <c r="Q108" s="549"/>
      <c r="R108" s="549"/>
      <c r="S108" s="549"/>
      <c r="T108" s="544"/>
      <c r="U108" s="544"/>
      <c r="V108" s="544"/>
      <c r="W108" s="544"/>
      <c r="X108" s="544"/>
      <c r="Y108" s="544"/>
      <c r="Z108" s="544"/>
      <c r="AA108" s="544"/>
      <c r="AB108" s="544"/>
      <c r="AC108" s="544"/>
    </row>
    <row r="109" spans="1:29" x14ac:dyDescent="0.25">
      <c r="A109" s="5">
        <v>93</v>
      </c>
      <c r="B109" s="8" t="s">
        <v>168</v>
      </c>
      <c r="C109" s="102">
        <v>32</v>
      </c>
      <c r="D109" s="102">
        <v>46</v>
      </c>
      <c r="E109" s="102">
        <v>78</v>
      </c>
      <c r="F109" s="547"/>
      <c r="G109" s="548"/>
      <c r="H109" s="548"/>
      <c r="I109" s="548"/>
      <c r="J109" s="544"/>
      <c r="K109" s="547"/>
      <c r="L109" s="548"/>
      <c r="M109" s="548"/>
      <c r="N109" s="548"/>
      <c r="O109" s="544"/>
      <c r="P109" s="547"/>
      <c r="Q109" s="549"/>
      <c r="R109" s="549"/>
      <c r="S109" s="549"/>
      <c r="T109" s="544"/>
      <c r="U109" s="544"/>
      <c r="V109" s="544"/>
      <c r="W109" s="544"/>
      <c r="X109" s="544"/>
      <c r="Y109" s="544"/>
      <c r="Z109" s="544"/>
      <c r="AA109" s="544"/>
      <c r="AB109" s="544"/>
      <c r="AC109" s="544"/>
    </row>
    <row r="110" spans="1:29" x14ac:dyDescent="0.25">
      <c r="A110" s="5">
        <v>101</v>
      </c>
      <c r="B110" s="5" t="s">
        <v>169</v>
      </c>
      <c r="C110" s="102">
        <v>161</v>
      </c>
      <c r="D110" s="102">
        <v>178</v>
      </c>
      <c r="E110" s="102">
        <v>339</v>
      </c>
      <c r="F110" s="547"/>
      <c r="G110" s="548"/>
      <c r="H110" s="548"/>
      <c r="I110" s="548"/>
      <c r="J110" s="544"/>
      <c r="K110" s="547"/>
      <c r="L110" s="548"/>
      <c r="M110" s="548"/>
      <c r="N110" s="548"/>
      <c r="O110" s="544"/>
      <c r="P110" s="547"/>
      <c r="Q110" s="549"/>
      <c r="R110" s="549"/>
      <c r="S110" s="549"/>
      <c r="T110" s="544"/>
      <c r="U110" s="544"/>
      <c r="V110" s="544"/>
      <c r="W110" s="544"/>
      <c r="X110" s="544"/>
      <c r="Y110" s="544"/>
      <c r="Z110" s="544"/>
      <c r="AA110" s="544"/>
      <c r="AB110" s="544"/>
      <c r="AC110" s="544"/>
    </row>
    <row r="111" spans="1:29" x14ac:dyDescent="0.25">
      <c r="A111" s="5">
        <v>145</v>
      </c>
      <c r="B111" s="8" t="s">
        <v>170</v>
      </c>
      <c r="C111" s="102">
        <v>12</v>
      </c>
      <c r="D111" s="102">
        <v>10</v>
      </c>
      <c r="E111" s="102">
        <v>22</v>
      </c>
      <c r="F111" s="547"/>
      <c r="G111" s="548"/>
      <c r="H111" s="548"/>
      <c r="I111" s="548"/>
      <c r="J111" s="544"/>
      <c r="K111" s="547"/>
      <c r="L111" s="548"/>
      <c r="M111" s="548"/>
      <c r="N111" s="548"/>
      <c r="O111" s="544"/>
      <c r="P111" s="547"/>
      <c r="Q111" s="549"/>
      <c r="R111" s="549"/>
      <c r="S111" s="549"/>
      <c r="T111" s="544"/>
      <c r="U111" s="544"/>
      <c r="V111" s="544"/>
      <c r="W111" s="544"/>
      <c r="X111" s="544"/>
      <c r="Y111" s="544"/>
      <c r="Z111" s="544"/>
      <c r="AA111" s="544"/>
      <c r="AB111" s="544"/>
      <c r="AC111" s="544"/>
    </row>
    <row r="112" spans="1:29" x14ac:dyDescent="0.25">
      <c r="A112" s="5">
        <v>209</v>
      </c>
      <c r="B112" s="8" t="s">
        <v>171</v>
      </c>
      <c r="C112" s="102">
        <v>51</v>
      </c>
      <c r="D112" s="102">
        <v>54</v>
      </c>
      <c r="E112" s="102">
        <v>105</v>
      </c>
      <c r="F112" s="547"/>
      <c r="G112" s="548"/>
      <c r="H112" s="548"/>
      <c r="I112" s="548"/>
      <c r="J112" s="544"/>
      <c r="K112" s="547"/>
      <c r="L112" s="548"/>
      <c r="M112" s="548"/>
      <c r="N112" s="548"/>
      <c r="O112" s="544"/>
      <c r="P112" s="547"/>
      <c r="Q112" s="549"/>
      <c r="R112" s="549"/>
      <c r="S112" s="549"/>
      <c r="T112" s="544"/>
      <c r="U112" s="544"/>
      <c r="V112" s="544"/>
      <c r="W112" s="544"/>
      <c r="X112" s="544"/>
      <c r="Y112" s="544"/>
      <c r="Z112" s="544"/>
      <c r="AA112" s="544"/>
      <c r="AB112" s="544"/>
      <c r="AC112" s="544"/>
    </row>
    <row r="113" spans="1:29" x14ac:dyDescent="0.25">
      <c r="A113" s="5">
        <v>282</v>
      </c>
      <c r="B113" s="8" t="s">
        <v>172</v>
      </c>
      <c r="C113" s="102">
        <v>97</v>
      </c>
      <c r="D113" s="102">
        <v>99</v>
      </c>
      <c r="E113" s="102">
        <v>196</v>
      </c>
      <c r="F113" s="547"/>
      <c r="G113" s="548"/>
      <c r="H113" s="548"/>
      <c r="I113" s="548"/>
      <c r="J113" s="544"/>
      <c r="K113" s="547"/>
      <c r="L113" s="548"/>
      <c r="M113" s="548"/>
      <c r="N113" s="548"/>
      <c r="O113" s="544"/>
      <c r="P113" s="547"/>
      <c r="Q113" s="549"/>
      <c r="R113" s="549"/>
      <c r="S113" s="549"/>
      <c r="T113" s="544"/>
      <c r="U113" s="544"/>
      <c r="V113" s="544"/>
      <c r="W113" s="544"/>
      <c r="X113" s="544"/>
      <c r="Y113" s="544"/>
      <c r="Z113" s="544"/>
      <c r="AA113" s="544"/>
      <c r="AB113" s="544"/>
      <c r="AC113" s="544"/>
    </row>
    <row r="114" spans="1:29" x14ac:dyDescent="0.25">
      <c r="A114" s="5">
        <v>353</v>
      </c>
      <c r="B114" s="8" t="s">
        <v>173</v>
      </c>
      <c r="C114" s="102">
        <v>9</v>
      </c>
      <c r="D114" s="102">
        <v>13</v>
      </c>
      <c r="E114" s="102">
        <v>22</v>
      </c>
      <c r="F114" s="547"/>
      <c r="G114" s="548"/>
      <c r="H114" s="548"/>
      <c r="I114" s="548"/>
      <c r="J114" s="544"/>
      <c r="K114" s="547"/>
      <c r="L114" s="548"/>
      <c r="M114" s="548"/>
      <c r="N114" s="548"/>
      <c r="O114" s="544"/>
      <c r="P114" s="547"/>
      <c r="Q114" s="549"/>
      <c r="R114" s="549"/>
      <c r="S114" s="549"/>
      <c r="T114" s="544"/>
      <c r="U114" s="544"/>
      <c r="V114" s="544"/>
      <c r="W114" s="544"/>
      <c r="X114" s="544"/>
      <c r="Y114" s="544"/>
      <c r="Z114" s="544"/>
      <c r="AA114" s="544"/>
      <c r="AB114" s="544"/>
      <c r="AC114" s="544"/>
    </row>
    <row r="115" spans="1:29" x14ac:dyDescent="0.25">
      <c r="A115" s="5">
        <v>364</v>
      </c>
      <c r="B115" s="8" t="s">
        <v>174</v>
      </c>
      <c r="C115" s="102">
        <v>51</v>
      </c>
      <c r="D115" s="102">
        <v>61</v>
      </c>
      <c r="E115" s="102">
        <v>112</v>
      </c>
      <c r="F115" s="547"/>
      <c r="G115" s="548"/>
      <c r="H115" s="548"/>
      <c r="I115" s="548"/>
      <c r="J115" s="544"/>
      <c r="K115" s="547"/>
      <c r="L115" s="548"/>
      <c r="M115" s="548"/>
      <c r="N115" s="548"/>
      <c r="O115" s="544"/>
      <c r="P115" s="547"/>
      <c r="Q115" s="549"/>
      <c r="R115" s="549"/>
      <c r="S115" s="549"/>
      <c r="T115" s="544"/>
      <c r="U115" s="544"/>
      <c r="V115" s="544"/>
      <c r="W115" s="544"/>
      <c r="X115" s="544"/>
      <c r="Y115" s="544"/>
      <c r="Z115" s="544"/>
      <c r="AA115" s="544"/>
      <c r="AB115" s="544"/>
      <c r="AC115" s="544"/>
    </row>
    <row r="116" spans="1:29" x14ac:dyDescent="0.25">
      <c r="A116" s="5">
        <v>368</v>
      </c>
      <c r="B116" s="8" t="s">
        <v>175</v>
      </c>
      <c r="C116" s="102">
        <v>40</v>
      </c>
      <c r="D116" s="102">
        <v>53</v>
      </c>
      <c r="E116" s="102">
        <v>93</v>
      </c>
      <c r="F116" s="547"/>
      <c r="G116" s="548"/>
      <c r="H116" s="548"/>
      <c r="I116" s="548"/>
      <c r="J116" s="544"/>
      <c r="K116" s="547"/>
      <c r="L116" s="548"/>
      <c r="M116" s="548"/>
      <c r="N116" s="548"/>
      <c r="O116" s="544"/>
      <c r="P116" s="547"/>
      <c r="Q116" s="549"/>
      <c r="R116" s="549"/>
      <c r="S116" s="549"/>
      <c r="T116" s="544"/>
      <c r="U116" s="544"/>
      <c r="V116" s="544"/>
      <c r="W116" s="544"/>
      <c r="X116" s="544"/>
      <c r="Y116" s="544"/>
      <c r="Z116" s="544"/>
      <c r="AA116" s="544"/>
      <c r="AB116" s="544"/>
      <c r="AC116" s="544"/>
    </row>
    <row r="117" spans="1:29" x14ac:dyDescent="0.25">
      <c r="A117" s="5">
        <v>390</v>
      </c>
      <c r="B117" s="8" t="s">
        <v>176</v>
      </c>
      <c r="C117" s="102">
        <v>85</v>
      </c>
      <c r="D117" s="102">
        <v>59</v>
      </c>
      <c r="E117" s="102">
        <v>144</v>
      </c>
      <c r="F117" s="547"/>
      <c r="G117" s="548"/>
      <c r="H117" s="548"/>
      <c r="I117" s="548"/>
      <c r="J117" s="544"/>
      <c r="K117" s="547"/>
      <c r="L117" s="548"/>
      <c r="M117" s="548"/>
      <c r="N117" s="548"/>
      <c r="O117" s="544"/>
      <c r="P117" s="547"/>
      <c r="Q117" s="549"/>
      <c r="R117" s="549"/>
      <c r="S117" s="549"/>
      <c r="T117" s="544"/>
      <c r="U117" s="544"/>
      <c r="V117" s="544"/>
      <c r="W117" s="544"/>
      <c r="X117" s="544"/>
      <c r="Y117" s="544"/>
      <c r="Z117" s="544"/>
      <c r="AA117" s="544"/>
      <c r="AB117" s="544"/>
      <c r="AC117" s="544"/>
    </row>
    <row r="118" spans="1:29" x14ac:dyDescent="0.25">
      <c r="A118" s="5">
        <v>467</v>
      </c>
      <c r="B118" s="8" t="s">
        <v>177</v>
      </c>
      <c r="C118" s="102">
        <v>7</v>
      </c>
      <c r="D118" s="102">
        <v>6</v>
      </c>
      <c r="E118" s="102">
        <v>13</v>
      </c>
      <c r="F118" s="547"/>
      <c r="G118" s="548"/>
      <c r="H118" s="548"/>
      <c r="I118" s="548"/>
      <c r="J118" s="544"/>
      <c r="K118" s="547"/>
      <c r="L118" s="548"/>
      <c r="M118" s="548"/>
      <c r="N118" s="548"/>
      <c r="O118" s="544"/>
      <c r="P118" s="547"/>
      <c r="Q118" s="549"/>
      <c r="R118" s="549"/>
      <c r="S118" s="549"/>
      <c r="T118" s="544"/>
      <c r="U118" s="544"/>
      <c r="V118" s="544"/>
      <c r="W118" s="544"/>
      <c r="X118" s="544"/>
      <c r="Y118" s="544"/>
      <c r="Z118" s="544"/>
      <c r="AA118" s="544"/>
      <c r="AB118" s="544"/>
      <c r="AC118" s="544"/>
    </row>
    <row r="119" spans="1:29" x14ac:dyDescent="0.25">
      <c r="A119" s="5">
        <v>576</v>
      </c>
      <c r="B119" s="8" t="s">
        <v>178</v>
      </c>
      <c r="C119" s="102">
        <v>6</v>
      </c>
      <c r="D119" s="102">
        <v>9</v>
      </c>
      <c r="E119" s="102">
        <v>15</v>
      </c>
      <c r="F119" s="547"/>
      <c r="G119" s="548"/>
      <c r="H119" s="548"/>
      <c r="I119" s="548"/>
      <c r="J119" s="544"/>
      <c r="K119" s="547"/>
      <c r="L119" s="548"/>
      <c r="M119" s="548"/>
      <c r="N119" s="548"/>
      <c r="O119" s="544"/>
      <c r="P119" s="547"/>
      <c r="Q119" s="549"/>
      <c r="R119" s="549"/>
      <c r="S119" s="549"/>
      <c r="T119" s="544"/>
      <c r="U119" s="544"/>
      <c r="V119" s="544"/>
      <c r="W119" s="544"/>
      <c r="X119" s="544"/>
      <c r="Y119" s="544"/>
      <c r="Z119" s="544"/>
      <c r="AA119" s="544"/>
      <c r="AB119" s="544"/>
      <c r="AC119" s="544"/>
    </row>
    <row r="120" spans="1:29" x14ac:dyDescent="0.25">
      <c r="A120" s="5">
        <v>642</v>
      </c>
      <c r="B120" s="8" t="s">
        <v>179</v>
      </c>
      <c r="C120" s="102">
        <v>75</v>
      </c>
      <c r="D120" s="102">
        <v>84</v>
      </c>
      <c r="E120" s="102">
        <v>159</v>
      </c>
      <c r="F120" s="547"/>
      <c r="G120" s="548"/>
      <c r="H120" s="548"/>
      <c r="I120" s="548"/>
      <c r="J120" s="544"/>
      <c r="K120" s="547"/>
      <c r="L120" s="548"/>
      <c r="M120" s="548"/>
      <c r="N120" s="548"/>
      <c r="O120" s="544"/>
      <c r="P120" s="547"/>
      <c r="Q120" s="549"/>
      <c r="R120" s="549"/>
      <c r="S120" s="549"/>
      <c r="T120" s="544"/>
      <c r="U120" s="544"/>
      <c r="V120" s="544"/>
      <c r="W120" s="544"/>
      <c r="X120" s="544"/>
      <c r="Y120" s="544"/>
      <c r="Z120" s="544"/>
      <c r="AA120" s="544"/>
      <c r="AB120" s="544"/>
      <c r="AC120" s="544"/>
    </row>
    <row r="121" spans="1:29" x14ac:dyDescent="0.25">
      <c r="A121" s="5">
        <v>679</v>
      </c>
      <c r="B121" s="8" t="s">
        <v>180</v>
      </c>
      <c r="C121" s="102">
        <v>90</v>
      </c>
      <c r="D121" s="102">
        <v>89</v>
      </c>
      <c r="E121" s="102">
        <v>179</v>
      </c>
      <c r="F121" s="547"/>
      <c r="G121" s="548"/>
      <c r="H121" s="548"/>
      <c r="I121" s="548"/>
      <c r="J121" s="544"/>
      <c r="K121" s="547"/>
      <c r="L121" s="548"/>
      <c r="M121" s="548"/>
      <c r="N121" s="548"/>
      <c r="O121" s="544"/>
      <c r="P121" s="547"/>
      <c r="Q121" s="549"/>
      <c r="R121" s="549"/>
      <c r="S121" s="549"/>
      <c r="T121" s="544"/>
      <c r="U121" s="544"/>
      <c r="V121" s="544"/>
      <c r="W121" s="544"/>
      <c r="X121" s="544"/>
      <c r="Y121" s="544"/>
      <c r="Z121" s="544"/>
      <c r="AA121" s="544"/>
      <c r="AB121" s="544"/>
      <c r="AC121" s="544"/>
    </row>
    <row r="122" spans="1:29" x14ac:dyDescent="0.25">
      <c r="A122" s="5">
        <v>789</v>
      </c>
      <c r="B122" s="8" t="s">
        <v>181</v>
      </c>
      <c r="C122" s="102">
        <v>56</v>
      </c>
      <c r="D122" s="102">
        <v>50</v>
      </c>
      <c r="E122" s="102">
        <v>106</v>
      </c>
      <c r="F122" s="547"/>
      <c r="G122" s="548"/>
      <c r="H122" s="548"/>
      <c r="I122" s="548"/>
      <c r="J122" s="544"/>
      <c r="K122" s="547"/>
      <c r="L122" s="548"/>
      <c r="M122" s="548"/>
      <c r="N122" s="548"/>
      <c r="O122" s="544"/>
      <c r="P122" s="547"/>
      <c r="Q122" s="549"/>
      <c r="R122" s="549"/>
      <c r="S122" s="549"/>
      <c r="T122" s="544"/>
      <c r="U122" s="544"/>
      <c r="V122" s="544"/>
      <c r="W122" s="544"/>
      <c r="X122" s="544"/>
      <c r="Y122" s="544"/>
      <c r="Z122" s="544"/>
      <c r="AA122" s="544"/>
      <c r="AB122" s="544"/>
      <c r="AC122" s="544"/>
    </row>
    <row r="123" spans="1:29" x14ac:dyDescent="0.25">
      <c r="A123" s="5">
        <v>792</v>
      </c>
      <c r="B123" s="8" t="s">
        <v>182</v>
      </c>
      <c r="C123" s="102">
        <v>18</v>
      </c>
      <c r="D123" s="102">
        <v>6</v>
      </c>
      <c r="E123" s="102">
        <v>24</v>
      </c>
      <c r="F123" s="547"/>
      <c r="G123" s="548"/>
      <c r="H123" s="548"/>
      <c r="I123" s="548"/>
      <c r="J123" s="544"/>
      <c r="K123" s="547"/>
      <c r="L123" s="548"/>
      <c r="M123" s="548"/>
      <c r="N123" s="548"/>
      <c r="O123" s="544"/>
      <c r="P123" s="547"/>
      <c r="Q123" s="549"/>
      <c r="R123" s="549"/>
      <c r="S123" s="549"/>
      <c r="T123" s="544"/>
      <c r="U123" s="544"/>
      <c r="V123" s="544"/>
      <c r="W123" s="544"/>
      <c r="X123" s="544"/>
      <c r="Y123" s="544"/>
      <c r="Z123" s="544"/>
      <c r="AA123" s="544"/>
      <c r="AB123" s="544"/>
      <c r="AC123" s="544"/>
    </row>
    <row r="124" spans="1:29" x14ac:dyDescent="0.25">
      <c r="A124" s="5">
        <v>809</v>
      </c>
      <c r="B124" s="8" t="s">
        <v>183</v>
      </c>
      <c r="C124" s="102">
        <v>10</v>
      </c>
      <c r="D124" s="102">
        <v>19</v>
      </c>
      <c r="E124" s="102">
        <v>29</v>
      </c>
      <c r="F124" s="547"/>
      <c r="G124" s="548"/>
      <c r="H124" s="548"/>
      <c r="I124" s="548"/>
      <c r="J124" s="544"/>
      <c r="K124" s="547"/>
      <c r="L124" s="548"/>
      <c r="M124" s="548"/>
      <c r="N124" s="548"/>
      <c r="O124" s="544"/>
      <c r="P124" s="547"/>
      <c r="Q124" s="549"/>
      <c r="R124" s="549"/>
      <c r="S124" s="549"/>
      <c r="T124" s="544"/>
      <c r="U124" s="544"/>
      <c r="V124" s="544"/>
      <c r="W124" s="544"/>
      <c r="X124" s="544"/>
      <c r="Y124" s="544"/>
      <c r="Z124" s="544"/>
      <c r="AA124" s="544"/>
      <c r="AB124" s="544"/>
      <c r="AC124" s="544"/>
    </row>
    <row r="125" spans="1:29" x14ac:dyDescent="0.25">
      <c r="A125" s="5">
        <v>847</v>
      </c>
      <c r="B125" s="8" t="s">
        <v>184</v>
      </c>
      <c r="C125" s="102">
        <v>67</v>
      </c>
      <c r="D125" s="102">
        <v>51</v>
      </c>
      <c r="E125" s="102">
        <v>118</v>
      </c>
      <c r="F125" s="547"/>
      <c r="G125" s="548"/>
      <c r="H125" s="548"/>
      <c r="I125" s="548"/>
      <c r="J125" s="544"/>
      <c r="K125" s="547"/>
      <c r="L125" s="548"/>
      <c r="M125" s="548"/>
      <c r="N125" s="548"/>
      <c r="O125" s="544"/>
      <c r="P125" s="547"/>
      <c r="Q125" s="549"/>
      <c r="R125" s="549"/>
      <c r="S125" s="549"/>
      <c r="T125" s="544"/>
      <c r="U125" s="544"/>
      <c r="V125" s="544"/>
      <c r="W125" s="544"/>
      <c r="X125" s="544"/>
      <c r="Y125" s="544"/>
      <c r="Z125" s="544"/>
      <c r="AA125" s="544"/>
      <c r="AB125" s="544"/>
      <c r="AC125" s="544"/>
    </row>
    <row r="126" spans="1:29" x14ac:dyDescent="0.25">
      <c r="A126" s="5">
        <v>856</v>
      </c>
      <c r="B126" s="8" t="s">
        <v>185</v>
      </c>
      <c r="C126" s="102">
        <v>7</v>
      </c>
      <c r="D126" s="102">
        <v>8</v>
      </c>
      <c r="E126" s="102">
        <v>15</v>
      </c>
      <c r="F126" s="547"/>
      <c r="G126" s="548"/>
      <c r="H126" s="548"/>
      <c r="I126" s="548"/>
      <c r="J126" s="544"/>
      <c r="K126" s="547"/>
      <c r="L126" s="548"/>
      <c r="M126" s="548"/>
      <c r="N126" s="548"/>
      <c r="O126" s="544"/>
      <c r="P126" s="547"/>
      <c r="Q126" s="549"/>
      <c r="R126" s="549"/>
      <c r="S126" s="549"/>
      <c r="T126" s="544"/>
      <c r="U126" s="544"/>
      <c r="V126" s="544"/>
      <c r="W126" s="544"/>
      <c r="X126" s="544"/>
      <c r="Y126" s="544"/>
      <c r="Z126" s="544"/>
      <c r="AA126" s="544"/>
      <c r="AB126" s="544"/>
      <c r="AC126" s="544"/>
    </row>
    <row r="127" spans="1:29" x14ac:dyDescent="0.25">
      <c r="A127" s="5">
        <v>861</v>
      </c>
      <c r="B127" s="8" t="s">
        <v>186</v>
      </c>
      <c r="C127" s="102">
        <v>40</v>
      </c>
      <c r="D127" s="102">
        <v>50</v>
      </c>
      <c r="E127" s="102">
        <v>90</v>
      </c>
      <c r="F127" s="547"/>
      <c r="G127" s="548"/>
      <c r="H127" s="548"/>
      <c r="I127" s="548"/>
      <c r="J127" s="544"/>
      <c r="K127" s="547"/>
      <c r="L127" s="548"/>
      <c r="M127" s="548"/>
      <c r="N127" s="548"/>
      <c r="O127" s="544"/>
      <c r="P127" s="547"/>
      <c r="Q127" s="549"/>
      <c r="R127" s="549"/>
      <c r="S127" s="549"/>
      <c r="T127" s="544"/>
      <c r="U127" s="544"/>
      <c r="V127" s="544"/>
      <c r="W127" s="544"/>
      <c r="X127" s="544"/>
      <c r="Y127" s="544"/>
      <c r="Z127" s="544"/>
      <c r="AA127" s="544"/>
      <c r="AB127" s="544"/>
      <c r="AC127" s="544"/>
    </row>
    <row r="128" spans="1:29" x14ac:dyDescent="0.25">
      <c r="A128" s="85">
        <v>2454</v>
      </c>
      <c r="B128" s="176" t="s">
        <v>187</v>
      </c>
      <c r="C128" s="37">
        <v>85802</v>
      </c>
      <c r="D128" s="37">
        <v>74966</v>
      </c>
      <c r="E128" s="37">
        <v>160768</v>
      </c>
      <c r="F128" s="547"/>
      <c r="G128" s="548"/>
      <c r="H128" s="548"/>
      <c r="I128" s="548"/>
      <c r="J128" s="544"/>
      <c r="K128" s="547"/>
      <c r="L128" s="548"/>
      <c r="M128" s="548"/>
      <c r="N128" s="548"/>
      <c r="O128" s="544"/>
      <c r="P128" s="547"/>
      <c r="Q128" s="549"/>
      <c r="R128" s="549"/>
      <c r="S128" s="549"/>
      <c r="T128" s="544"/>
      <c r="U128" s="544"/>
      <c r="V128" s="544"/>
      <c r="W128" s="544"/>
      <c r="X128" s="544"/>
      <c r="Y128" s="544"/>
      <c r="Z128" s="544"/>
      <c r="AA128" s="544"/>
      <c r="AB128" s="544"/>
      <c r="AC128" s="544"/>
    </row>
    <row r="129" spans="1:29" x14ac:dyDescent="0.25">
      <c r="A129" s="5">
        <v>1</v>
      </c>
      <c r="B129" s="5" t="s">
        <v>188</v>
      </c>
      <c r="C129" s="102">
        <v>57977</v>
      </c>
      <c r="D129" s="102">
        <v>50714</v>
      </c>
      <c r="E129" s="102">
        <v>108691</v>
      </c>
      <c r="F129" s="547"/>
      <c r="G129" s="548"/>
      <c r="H129" s="548"/>
      <c r="I129" s="548"/>
      <c r="J129" s="544"/>
      <c r="K129" s="547"/>
      <c r="L129" s="548"/>
      <c r="M129" s="548"/>
      <c r="N129" s="548"/>
      <c r="O129" s="544"/>
      <c r="P129" s="547"/>
      <c r="Q129" s="549"/>
      <c r="R129" s="549"/>
      <c r="S129" s="549"/>
      <c r="T129" s="544"/>
      <c r="U129" s="544"/>
      <c r="V129" s="544"/>
      <c r="W129" s="544"/>
      <c r="X129" s="544"/>
      <c r="Y129" s="544"/>
      <c r="Z129" s="544"/>
      <c r="AA129" s="544"/>
      <c r="AB129" s="544"/>
      <c r="AC129" s="544"/>
    </row>
    <row r="130" spans="1:29" x14ac:dyDescent="0.25">
      <c r="A130" s="5">
        <v>79</v>
      </c>
      <c r="B130" s="8" t="s">
        <v>189</v>
      </c>
      <c r="C130" s="102">
        <v>735</v>
      </c>
      <c r="D130" s="102">
        <v>680</v>
      </c>
      <c r="E130" s="102">
        <v>1415</v>
      </c>
      <c r="F130" s="547"/>
      <c r="G130" s="548"/>
      <c r="H130" s="548"/>
      <c r="I130" s="548"/>
      <c r="J130" s="544"/>
      <c r="K130" s="547"/>
      <c r="L130" s="548"/>
      <c r="M130" s="548"/>
      <c r="N130" s="548"/>
      <c r="O130" s="544"/>
      <c r="P130" s="547"/>
      <c r="Q130" s="549"/>
      <c r="R130" s="549"/>
      <c r="S130" s="549"/>
      <c r="T130" s="544"/>
      <c r="U130" s="544"/>
      <c r="V130" s="544"/>
      <c r="W130" s="544"/>
      <c r="X130" s="544"/>
      <c r="Y130" s="544"/>
      <c r="Z130" s="544"/>
      <c r="AA130" s="544"/>
      <c r="AB130" s="544"/>
      <c r="AC130" s="544"/>
    </row>
    <row r="131" spans="1:29" x14ac:dyDescent="0.25">
      <c r="A131" s="5">
        <v>88</v>
      </c>
      <c r="B131" s="8" t="s">
        <v>190</v>
      </c>
      <c r="C131" s="102">
        <v>11314</v>
      </c>
      <c r="D131" s="102">
        <v>9638</v>
      </c>
      <c r="E131" s="102">
        <v>20952</v>
      </c>
      <c r="F131" s="550"/>
      <c r="G131" s="551"/>
      <c r="H131" s="551"/>
      <c r="I131" s="551"/>
      <c r="J131" s="544"/>
      <c r="K131" s="550"/>
      <c r="L131" s="551"/>
      <c r="M131" s="551"/>
      <c r="N131" s="551"/>
      <c r="O131" s="544"/>
      <c r="P131" s="547"/>
      <c r="Q131" s="549"/>
      <c r="R131" s="549"/>
      <c r="S131" s="549"/>
      <c r="T131" s="544"/>
      <c r="U131" s="544"/>
      <c r="V131" s="544"/>
      <c r="W131" s="544"/>
      <c r="X131" s="544"/>
      <c r="Y131" s="544"/>
      <c r="Z131" s="544"/>
      <c r="AA131" s="544"/>
      <c r="AB131" s="544"/>
      <c r="AC131" s="544"/>
    </row>
    <row r="132" spans="1:29" x14ac:dyDescent="0.25">
      <c r="A132" s="5">
        <v>129</v>
      </c>
      <c r="B132" s="8" t="s">
        <v>191</v>
      </c>
      <c r="C132" s="102">
        <v>1344</v>
      </c>
      <c r="D132" s="102">
        <v>1257</v>
      </c>
      <c r="E132" s="102">
        <v>2601</v>
      </c>
      <c r="F132" s="547"/>
      <c r="G132" s="544"/>
      <c r="H132" s="544"/>
      <c r="I132" s="544"/>
      <c r="J132" s="544"/>
      <c r="K132" s="544"/>
      <c r="L132" s="544"/>
      <c r="M132" s="544"/>
      <c r="N132" s="544"/>
      <c r="O132" s="544"/>
      <c r="P132" s="544"/>
      <c r="Q132" s="544"/>
      <c r="R132" s="544"/>
      <c r="S132" s="544"/>
      <c r="T132" s="544"/>
      <c r="U132" s="544"/>
      <c r="V132" s="544"/>
      <c r="W132" s="544"/>
      <c r="X132" s="544"/>
      <c r="Y132" s="544"/>
      <c r="Z132" s="544"/>
      <c r="AA132" s="544"/>
      <c r="AB132" s="544"/>
      <c r="AC132" s="544"/>
    </row>
    <row r="133" spans="1:29" x14ac:dyDescent="0.25">
      <c r="A133" s="5">
        <v>212</v>
      </c>
      <c r="B133" s="8" t="s">
        <v>192</v>
      </c>
      <c r="C133" s="102">
        <v>852</v>
      </c>
      <c r="D133" s="102">
        <v>725</v>
      </c>
      <c r="E133" s="102">
        <v>1577</v>
      </c>
      <c r="F133" s="544"/>
      <c r="G133" s="544"/>
      <c r="H133" s="544"/>
      <c r="I133" s="544"/>
      <c r="J133" s="544"/>
      <c r="K133" s="544"/>
      <c r="L133" s="544"/>
      <c r="M133" s="544"/>
      <c r="N133" s="544"/>
      <c r="O133" s="544"/>
      <c r="P133" s="544"/>
      <c r="Q133" s="544"/>
      <c r="R133" s="544"/>
      <c r="S133" s="544"/>
      <c r="T133" s="544"/>
      <c r="U133" s="544"/>
      <c r="V133" s="544"/>
      <c r="W133" s="544"/>
      <c r="X133" s="544"/>
      <c r="Y133" s="544"/>
      <c r="Z133" s="544"/>
      <c r="AA133" s="544"/>
      <c r="AB133" s="544"/>
      <c r="AC133" s="544"/>
    </row>
    <row r="134" spans="1:29" x14ac:dyDescent="0.25">
      <c r="A134" s="5">
        <v>266</v>
      </c>
      <c r="B134" s="8" t="s">
        <v>193</v>
      </c>
      <c r="C134" s="102">
        <v>2093</v>
      </c>
      <c r="D134" s="102">
        <v>1758</v>
      </c>
      <c r="E134" s="102">
        <v>3851</v>
      </c>
      <c r="F134" s="547"/>
      <c r="G134" s="544"/>
      <c r="H134" s="544"/>
      <c r="I134" s="544"/>
      <c r="J134" s="544"/>
      <c r="K134" s="544"/>
      <c r="L134" s="544"/>
      <c r="M134" s="544"/>
      <c r="N134" s="544"/>
      <c r="O134" s="544"/>
      <c r="P134" s="544"/>
      <c r="Q134" s="544"/>
      <c r="R134" s="544"/>
      <c r="S134" s="544"/>
      <c r="T134" s="544"/>
      <c r="U134" s="544"/>
      <c r="V134" s="544"/>
      <c r="W134" s="544"/>
      <c r="X134" s="544"/>
      <c r="Y134" s="544"/>
      <c r="Z134" s="544"/>
      <c r="AA134" s="544"/>
      <c r="AB134" s="544"/>
      <c r="AC134" s="544"/>
    </row>
    <row r="135" spans="1:29" x14ac:dyDescent="0.25">
      <c r="A135" s="5">
        <v>308</v>
      </c>
      <c r="B135" s="8" t="s">
        <v>194</v>
      </c>
      <c r="C135" s="102">
        <v>789</v>
      </c>
      <c r="D135" s="102">
        <v>747</v>
      </c>
      <c r="E135" s="102">
        <v>1536</v>
      </c>
      <c r="F135" s="544"/>
      <c r="G135" s="544"/>
      <c r="H135" s="544"/>
      <c r="I135" s="544"/>
      <c r="J135" s="544"/>
      <c r="K135" s="544"/>
      <c r="L135" s="544"/>
      <c r="M135" s="544"/>
      <c r="N135" s="544"/>
      <c r="O135" s="544"/>
      <c r="P135" s="544"/>
      <c r="Q135" s="544"/>
      <c r="R135" s="544"/>
      <c r="S135" s="544"/>
      <c r="T135" s="544"/>
      <c r="U135" s="544"/>
      <c r="V135" s="544"/>
      <c r="W135" s="544"/>
      <c r="X135" s="544"/>
      <c r="Y135" s="544"/>
      <c r="Z135" s="544"/>
      <c r="AA135" s="544"/>
      <c r="AB135" s="544"/>
      <c r="AC135" s="544"/>
    </row>
    <row r="136" spans="1:29" x14ac:dyDescent="0.25">
      <c r="A136" s="5">
        <v>360</v>
      </c>
      <c r="B136" s="12" t="s">
        <v>195</v>
      </c>
      <c r="C136" s="102">
        <v>7454</v>
      </c>
      <c r="D136" s="102">
        <v>6773</v>
      </c>
      <c r="E136" s="102">
        <v>14227</v>
      </c>
      <c r="F136" s="544"/>
      <c r="G136" s="544"/>
      <c r="H136" s="544"/>
      <c r="I136" s="544"/>
      <c r="J136" s="544"/>
      <c r="K136" s="544"/>
      <c r="L136" s="544"/>
      <c r="M136" s="544"/>
      <c r="N136" s="544"/>
      <c r="O136" s="544"/>
      <c r="P136" s="544"/>
      <c r="Q136" s="544"/>
      <c r="R136" s="544"/>
      <c r="S136" s="544"/>
      <c r="T136" s="544"/>
      <c r="U136" s="544"/>
      <c r="V136" s="544"/>
      <c r="W136" s="544"/>
      <c r="X136" s="544"/>
      <c r="Y136" s="544"/>
      <c r="Z136" s="544"/>
      <c r="AA136" s="544"/>
      <c r="AB136" s="544"/>
      <c r="AC136" s="544"/>
    </row>
    <row r="137" spans="1:29" x14ac:dyDescent="0.25">
      <c r="A137" s="5">
        <v>380</v>
      </c>
      <c r="B137" s="8" t="s">
        <v>196</v>
      </c>
      <c r="C137" s="102">
        <v>1069</v>
      </c>
      <c r="D137" s="102">
        <v>870</v>
      </c>
      <c r="E137" s="102">
        <v>1939</v>
      </c>
      <c r="F137" s="544"/>
      <c r="G137" s="544"/>
      <c r="H137" s="544"/>
      <c r="I137" s="544"/>
      <c r="J137" s="544"/>
      <c r="K137" s="544"/>
      <c r="L137" s="544"/>
      <c r="M137" s="544"/>
      <c r="N137" s="544"/>
      <c r="O137" s="544"/>
      <c r="P137" s="544"/>
      <c r="Q137" s="544"/>
      <c r="R137" s="544"/>
      <c r="S137" s="544"/>
      <c r="T137" s="544"/>
      <c r="U137" s="544"/>
      <c r="V137" s="544"/>
      <c r="W137" s="544"/>
      <c r="X137" s="544"/>
      <c r="Y137" s="544"/>
      <c r="Z137" s="544"/>
      <c r="AA137" s="544"/>
      <c r="AB137" s="544"/>
      <c r="AC137" s="544"/>
    </row>
    <row r="138" spans="1:29" x14ac:dyDescent="0.25">
      <c r="A138" s="5">
        <v>631</v>
      </c>
      <c r="B138" s="8" t="s">
        <v>197</v>
      </c>
      <c r="C138" s="102">
        <v>2175</v>
      </c>
      <c r="D138" s="102">
        <v>1804</v>
      </c>
      <c r="E138" s="102">
        <v>3979</v>
      </c>
      <c r="F138" s="544"/>
      <c r="G138" s="544"/>
      <c r="H138" s="544"/>
      <c r="I138" s="544"/>
      <c r="J138" s="544"/>
      <c r="K138" s="544"/>
      <c r="L138" s="544"/>
      <c r="M138" s="544"/>
      <c r="N138" s="544"/>
      <c r="O138" s="544"/>
      <c r="P138" s="544"/>
      <c r="Q138" s="544"/>
      <c r="R138" s="544"/>
      <c r="S138" s="544"/>
      <c r="T138" s="544"/>
      <c r="U138" s="544"/>
      <c r="V138" s="544"/>
      <c r="W138" s="544"/>
      <c r="X138" s="544"/>
      <c r="Y138" s="544"/>
      <c r="Z138" s="544"/>
      <c r="AA138" s="544"/>
      <c r="AB138" s="544"/>
      <c r="AC138" s="544"/>
    </row>
    <row r="139" spans="1:29" x14ac:dyDescent="0.25">
      <c r="F139" s="544"/>
      <c r="G139" s="544"/>
      <c r="H139" s="544"/>
      <c r="I139" s="544"/>
      <c r="J139" s="544"/>
      <c r="K139" s="544"/>
      <c r="L139" s="544"/>
      <c r="M139" s="544"/>
      <c r="N139" s="544"/>
      <c r="O139" s="544"/>
      <c r="P139" s="544"/>
      <c r="Q139" s="544"/>
      <c r="R139" s="544"/>
      <c r="S139" s="544"/>
      <c r="T139" s="544"/>
      <c r="U139" s="544"/>
      <c r="V139" s="544"/>
      <c r="W139" s="544"/>
      <c r="X139" s="544"/>
      <c r="Y139" s="544"/>
      <c r="Z139" s="544"/>
      <c r="AA139" s="544"/>
      <c r="AB139" s="544"/>
      <c r="AC139" s="544"/>
    </row>
    <row r="140" spans="1:29" ht="26.25" customHeight="1" x14ac:dyDescent="0.25">
      <c r="A140" s="198" t="s">
        <v>198</v>
      </c>
      <c r="B140" s="533" t="s">
        <v>588</v>
      </c>
      <c r="C140" s="533"/>
      <c r="D140" s="533"/>
      <c r="E140" s="533"/>
      <c r="F140" s="544"/>
      <c r="G140" s="544"/>
      <c r="H140" s="544"/>
      <c r="I140" s="544"/>
      <c r="J140" s="544"/>
      <c r="K140" s="544"/>
      <c r="L140" s="544"/>
      <c r="M140" s="544"/>
      <c r="N140" s="544"/>
      <c r="O140" s="544"/>
      <c r="P140" s="552"/>
      <c r="Q140" s="552"/>
      <c r="R140" s="552"/>
      <c r="S140" s="552"/>
      <c r="T140" s="552"/>
      <c r="U140" s="552"/>
      <c r="V140" s="552"/>
      <c r="W140" s="552"/>
      <c r="X140" s="552"/>
      <c r="Y140" s="552"/>
      <c r="Z140" s="552"/>
      <c r="AA140" s="552"/>
      <c r="AB140" s="544"/>
      <c r="AC140" s="544"/>
    </row>
    <row r="141" spans="1:29" x14ac:dyDescent="0.25">
      <c r="A141" s="127" t="s">
        <v>25</v>
      </c>
      <c r="B141" s="538" t="s">
        <v>535</v>
      </c>
      <c r="C141" s="538"/>
      <c r="D141" s="538"/>
      <c r="E141" s="538"/>
      <c r="F141" s="552"/>
      <c r="G141" s="552"/>
      <c r="H141" s="552"/>
      <c r="I141" s="552"/>
      <c r="J141" s="552"/>
      <c r="K141" s="544"/>
      <c r="L141" s="544"/>
      <c r="M141" s="544"/>
      <c r="N141" s="544"/>
      <c r="O141" s="552"/>
      <c r="P141" s="553"/>
      <c r="Q141" s="553"/>
      <c r="R141" s="553"/>
      <c r="S141" s="553"/>
      <c r="T141" s="553"/>
      <c r="U141" s="553"/>
      <c r="V141" s="553"/>
      <c r="W141" s="553"/>
      <c r="X141" s="553"/>
      <c r="Y141" s="553"/>
      <c r="Z141" s="553"/>
      <c r="AA141" s="553"/>
      <c r="AB141" s="544"/>
      <c r="AC141" s="544"/>
    </row>
    <row r="142" spans="1:29" x14ac:dyDescent="0.25">
      <c r="A142" s="127" t="s">
        <v>362</v>
      </c>
      <c r="B142" s="539" t="s">
        <v>358</v>
      </c>
      <c r="C142" s="539"/>
      <c r="D142" s="539"/>
      <c r="E142" s="539"/>
      <c r="F142" s="553"/>
      <c r="G142" s="553"/>
      <c r="H142" s="553"/>
      <c r="I142" s="553"/>
      <c r="J142" s="553"/>
      <c r="K142" s="544"/>
      <c r="L142" s="544"/>
      <c r="M142" s="544"/>
      <c r="N142" s="544"/>
      <c r="O142" s="553"/>
      <c r="P142" s="553"/>
      <c r="Q142" s="553"/>
      <c r="R142" s="553"/>
      <c r="S142" s="553"/>
      <c r="T142" s="553"/>
      <c r="U142" s="553"/>
      <c r="V142" s="553"/>
      <c r="W142" s="553"/>
      <c r="X142" s="553"/>
      <c r="Y142" s="553"/>
      <c r="Z142" s="553"/>
      <c r="AA142" s="553"/>
      <c r="AB142" s="544"/>
      <c r="AC142" s="544"/>
    </row>
    <row r="143" spans="1:29" x14ac:dyDescent="0.25">
      <c r="F143" s="553"/>
      <c r="G143" s="553"/>
      <c r="H143" s="553"/>
      <c r="I143" s="553"/>
      <c r="J143" s="553"/>
      <c r="K143" s="544"/>
      <c r="L143" s="544"/>
      <c r="M143" s="544"/>
      <c r="N143" s="544"/>
      <c r="O143" s="553"/>
      <c r="P143" s="544"/>
      <c r="Q143" s="544"/>
      <c r="R143" s="544"/>
      <c r="S143" s="544"/>
      <c r="T143" s="544"/>
      <c r="U143" s="544"/>
      <c r="V143" s="544"/>
      <c r="W143" s="544"/>
      <c r="X143" s="544"/>
      <c r="Y143" s="544"/>
      <c r="Z143" s="544"/>
      <c r="AA143" s="544"/>
      <c r="AB143" s="544"/>
      <c r="AC143" s="544"/>
    </row>
    <row r="144" spans="1:29" x14ac:dyDescent="0.25">
      <c r="F144" s="544"/>
      <c r="G144" s="544"/>
      <c r="H144" s="544"/>
      <c r="I144" s="544"/>
      <c r="J144" s="544"/>
      <c r="K144" s="544"/>
      <c r="L144" s="544"/>
      <c r="M144" s="544"/>
      <c r="N144" s="544"/>
      <c r="O144" s="544"/>
      <c r="P144" s="544"/>
      <c r="Q144" s="544"/>
      <c r="R144" s="544"/>
      <c r="S144" s="544"/>
      <c r="T144" s="544"/>
      <c r="U144" s="544"/>
      <c r="V144" s="544"/>
      <c r="W144" s="544"/>
      <c r="X144" s="544"/>
      <c r="Y144" s="544"/>
      <c r="Z144" s="544"/>
      <c r="AA144" s="544"/>
      <c r="AB144" s="544"/>
      <c r="AC144" s="544"/>
    </row>
    <row r="145" spans="6:29" x14ac:dyDescent="0.25">
      <c r="F145" s="544"/>
      <c r="G145" s="544"/>
      <c r="H145" s="544"/>
      <c r="I145" s="544"/>
      <c r="J145" s="544"/>
      <c r="K145" s="547"/>
      <c r="L145" s="544"/>
      <c r="M145" s="544"/>
      <c r="N145" s="544"/>
      <c r="O145" s="544"/>
      <c r="P145" s="544"/>
      <c r="Q145" s="544"/>
      <c r="R145" s="544"/>
      <c r="S145" s="544"/>
      <c r="T145" s="544"/>
      <c r="U145" s="544"/>
      <c r="V145" s="544"/>
      <c r="W145" s="544"/>
      <c r="X145" s="544"/>
      <c r="Y145" s="544"/>
      <c r="Z145" s="544"/>
      <c r="AA145" s="544"/>
      <c r="AB145" s="544"/>
      <c r="AC145" s="544"/>
    </row>
    <row r="146" spans="6:29" x14ac:dyDescent="0.25">
      <c r="F146" s="544"/>
      <c r="G146" s="544"/>
      <c r="H146" s="544"/>
      <c r="I146" s="544"/>
      <c r="J146" s="544"/>
      <c r="K146" s="547"/>
      <c r="L146" s="544"/>
      <c r="M146" s="544"/>
      <c r="N146" s="544"/>
      <c r="O146" s="544"/>
      <c r="P146" s="544"/>
      <c r="Q146" s="544"/>
      <c r="R146" s="544"/>
      <c r="S146" s="544"/>
      <c r="T146" s="544"/>
      <c r="U146" s="544"/>
      <c r="V146" s="544"/>
      <c r="W146" s="544"/>
      <c r="X146" s="544"/>
      <c r="Y146" s="544"/>
      <c r="Z146" s="544"/>
      <c r="AA146" s="544"/>
      <c r="AB146" s="544"/>
      <c r="AC146" s="544"/>
    </row>
    <row r="147" spans="6:29" x14ac:dyDescent="0.25">
      <c r="F147" s="544"/>
      <c r="G147" s="544"/>
      <c r="H147" s="544"/>
      <c r="I147" s="544"/>
      <c r="J147" s="544"/>
      <c r="K147" s="547"/>
      <c r="L147" s="544"/>
      <c r="M147" s="544"/>
      <c r="N147" s="544"/>
      <c r="O147" s="544"/>
      <c r="P147" s="544"/>
      <c r="Q147" s="544"/>
      <c r="R147" s="544"/>
      <c r="S147" s="544"/>
      <c r="T147" s="544"/>
      <c r="U147" s="544"/>
      <c r="V147" s="544"/>
      <c r="W147" s="544"/>
      <c r="X147" s="544"/>
      <c r="Y147" s="544"/>
      <c r="Z147" s="544"/>
      <c r="AA147" s="544"/>
      <c r="AB147" s="544"/>
      <c r="AC147" s="544"/>
    </row>
    <row r="148" spans="6:29" x14ac:dyDescent="0.25">
      <c r="F148" s="544"/>
      <c r="G148" s="544"/>
      <c r="H148" s="544"/>
      <c r="I148" s="544"/>
      <c r="J148" s="544"/>
      <c r="K148" s="547"/>
      <c r="L148" s="544"/>
      <c r="M148" s="544"/>
      <c r="N148" s="544"/>
      <c r="O148" s="544"/>
      <c r="P148" s="544"/>
      <c r="Q148" s="544"/>
      <c r="R148" s="544"/>
      <c r="S148" s="544"/>
      <c r="T148" s="544"/>
      <c r="U148" s="544"/>
      <c r="V148" s="544"/>
      <c r="W148" s="544"/>
      <c r="X148" s="544"/>
      <c r="Y148" s="544"/>
      <c r="Z148" s="544"/>
      <c r="AA148" s="544"/>
      <c r="AB148" s="544"/>
      <c r="AC148" s="544"/>
    </row>
    <row r="149" spans="6:29" x14ac:dyDescent="0.25">
      <c r="F149" s="544"/>
      <c r="G149" s="544"/>
      <c r="H149" s="544"/>
      <c r="I149" s="544"/>
      <c r="J149" s="544"/>
      <c r="K149" s="547"/>
      <c r="L149" s="544"/>
      <c r="M149" s="544"/>
      <c r="N149" s="544"/>
      <c r="O149" s="544"/>
      <c r="P149" s="544"/>
      <c r="Q149" s="544"/>
      <c r="R149" s="544"/>
      <c r="S149" s="544"/>
      <c r="T149" s="544"/>
      <c r="U149" s="544"/>
      <c r="V149" s="544"/>
      <c r="W149" s="544"/>
      <c r="X149" s="544"/>
      <c r="Y149" s="544"/>
      <c r="Z149" s="544"/>
      <c r="AA149" s="544"/>
      <c r="AB149" s="544"/>
      <c r="AC149" s="544"/>
    </row>
    <row r="150" spans="6:29" x14ac:dyDescent="0.25">
      <c r="F150" s="544"/>
      <c r="G150" s="544"/>
      <c r="H150" s="544"/>
      <c r="I150" s="544"/>
      <c r="J150" s="544"/>
      <c r="K150" s="547"/>
      <c r="L150" s="544"/>
      <c r="M150" s="544"/>
      <c r="N150" s="544"/>
      <c r="O150" s="544"/>
      <c r="P150" s="544"/>
      <c r="Q150" s="544"/>
      <c r="R150" s="544"/>
      <c r="S150" s="544"/>
      <c r="T150" s="544"/>
      <c r="U150" s="544"/>
      <c r="V150" s="544"/>
      <c r="W150" s="544"/>
      <c r="X150" s="544"/>
      <c r="Y150" s="544"/>
      <c r="Z150" s="544"/>
      <c r="AA150" s="544"/>
      <c r="AB150" s="544"/>
      <c r="AC150" s="544"/>
    </row>
    <row r="151" spans="6:29" x14ac:dyDescent="0.25">
      <c r="F151" s="544"/>
      <c r="G151" s="544"/>
      <c r="H151" s="544"/>
      <c r="I151" s="544"/>
      <c r="J151" s="544"/>
      <c r="K151" s="547"/>
      <c r="L151" s="544"/>
      <c r="M151" s="544"/>
      <c r="N151" s="544"/>
      <c r="O151" s="544"/>
      <c r="P151" s="544"/>
      <c r="Q151" s="544"/>
      <c r="R151" s="544"/>
      <c r="S151" s="544"/>
      <c r="T151" s="544"/>
      <c r="U151" s="544"/>
      <c r="V151" s="544"/>
      <c r="W151" s="544"/>
      <c r="X151" s="544"/>
      <c r="Y151" s="544"/>
      <c r="Z151" s="544"/>
      <c r="AA151" s="544"/>
      <c r="AB151" s="544"/>
      <c r="AC151" s="544"/>
    </row>
    <row r="152" spans="6:29" x14ac:dyDescent="0.25">
      <c r="F152" s="544"/>
      <c r="G152" s="544"/>
      <c r="H152" s="544"/>
      <c r="I152" s="544"/>
      <c r="J152" s="544"/>
      <c r="K152" s="547"/>
      <c r="L152" s="544"/>
      <c r="M152" s="544"/>
      <c r="N152" s="544"/>
      <c r="O152" s="544"/>
      <c r="P152" s="544"/>
      <c r="Q152" s="544"/>
      <c r="R152" s="544"/>
      <c r="S152" s="544"/>
      <c r="T152" s="544"/>
      <c r="U152" s="544"/>
      <c r="V152" s="544"/>
      <c r="W152" s="544"/>
      <c r="X152" s="544"/>
      <c r="Y152" s="544"/>
      <c r="Z152" s="544"/>
      <c r="AA152" s="544"/>
      <c r="AB152" s="544"/>
      <c r="AC152" s="544"/>
    </row>
    <row r="153" spans="6:29" x14ac:dyDescent="0.25">
      <c r="F153" s="544"/>
      <c r="G153" s="544"/>
      <c r="H153" s="544"/>
      <c r="I153" s="544"/>
      <c r="J153" s="544"/>
      <c r="K153" s="547"/>
      <c r="L153" s="544"/>
      <c r="M153" s="544"/>
      <c r="N153" s="544"/>
      <c r="O153" s="544"/>
      <c r="P153" s="544"/>
      <c r="Q153" s="544"/>
      <c r="R153" s="544"/>
      <c r="S153" s="544"/>
      <c r="T153" s="544"/>
      <c r="U153" s="544"/>
      <c r="V153" s="544"/>
      <c r="W153" s="544"/>
      <c r="X153" s="544"/>
      <c r="Y153" s="544"/>
      <c r="Z153" s="544"/>
      <c r="AA153" s="544"/>
      <c r="AB153" s="544"/>
      <c r="AC153" s="544"/>
    </row>
    <row r="154" spans="6:29" x14ac:dyDescent="0.25">
      <c r="F154" s="544"/>
      <c r="G154" s="544"/>
      <c r="H154" s="544"/>
      <c r="I154" s="544"/>
      <c r="J154" s="544"/>
      <c r="K154" s="553"/>
      <c r="L154" s="553"/>
      <c r="M154" s="553"/>
      <c r="N154" s="553"/>
      <c r="O154" s="544"/>
      <c r="P154" s="544"/>
      <c r="Q154" s="544"/>
      <c r="R154" s="544"/>
      <c r="S154" s="544"/>
      <c r="T154" s="544"/>
      <c r="U154" s="544"/>
      <c r="V154" s="544"/>
      <c r="W154" s="544"/>
      <c r="X154" s="544"/>
      <c r="Y154" s="544"/>
      <c r="Z154" s="544"/>
      <c r="AA154" s="544"/>
      <c r="AB154" s="544"/>
      <c r="AC154" s="544"/>
    </row>
    <row r="155" spans="6:29" x14ac:dyDescent="0.25">
      <c r="F155" s="544"/>
      <c r="G155" s="544"/>
      <c r="H155" s="544"/>
      <c r="I155" s="544"/>
      <c r="J155" s="544"/>
      <c r="K155" s="544"/>
      <c r="L155" s="544"/>
      <c r="M155" s="544"/>
      <c r="N155" s="544"/>
      <c r="O155" s="544"/>
      <c r="P155" s="544"/>
      <c r="Q155" s="544"/>
      <c r="R155" s="544"/>
      <c r="S155" s="544"/>
      <c r="T155" s="544"/>
      <c r="U155" s="544"/>
      <c r="V155" s="544"/>
      <c r="W155" s="544"/>
      <c r="X155" s="544"/>
      <c r="Y155" s="544"/>
      <c r="Z155" s="544"/>
      <c r="AA155" s="544"/>
      <c r="AB155" s="544"/>
      <c r="AC155" s="544"/>
    </row>
    <row r="156" spans="6:29" x14ac:dyDescent="0.25">
      <c r="F156" s="544"/>
      <c r="G156" s="544"/>
      <c r="H156" s="544"/>
      <c r="I156" s="544"/>
      <c r="J156" s="544"/>
      <c r="K156" s="544"/>
      <c r="L156" s="544"/>
      <c r="M156" s="544"/>
      <c r="N156" s="544"/>
      <c r="O156" s="544"/>
      <c r="P156" s="544"/>
      <c r="Q156" s="544"/>
      <c r="R156" s="544"/>
      <c r="S156" s="544"/>
      <c r="T156" s="544"/>
      <c r="U156" s="544"/>
      <c r="V156" s="544"/>
      <c r="W156" s="544"/>
      <c r="X156" s="544"/>
      <c r="Y156" s="544"/>
      <c r="Z156" s="544"/>
      <c r="AA156" s="544"/>
      <c r="AB156" s="544"/>
      <c r="AC156" s="544"/>
    </row>
    <row r="157" spans="6:29" x14ac:dyDescent="0.25">
      <c r="F157" s="544"/>
      <c r="G157" s="544"/>
      <c r="H157" s="544"/>
      <c r="I157" s="544"/>
      <c r="J157" s="544"/>
      <c r="K157" s="544"/>
      <c r="L157" s="544"/>
      <c r="M157" s="544"/>
      <c r="N157" s="544"/>
      <c r="O157" s="544"/>
      <c r="P157" s="544"/>
      <c r="Q157" s="544"/>
      <c r="R157" s="544"/>
      <c r="S157" s="544"/>
      <c r="T157" s="544"/>
      <c r="U157" s="544"/>
      <c r="V157" s="544"/>
      <c r="W157" s="544"/>
      <c r="X157" s="544"/>
      <c r="Y157" s="544"/>
      <c r="Z157" s="544"/>
      <c r="AA157" s="544"/>
      <c r="AB157" s="544"/>
      <c r="AC157" s="544"/>
    </row>
    <row r="158" spans="6:29" x14ac:dyDescent="0.25">
      <c r="F158" s="544"/>
      <c r="G158" s="544"/>
      <c r="H158" s="544"/>
      <c r="I158" s="544"/>
      <c r="J158" s="544"/>
      <c r="K158" s="544"/>
      <c r="L158" s="544"/>
      <c r="M158" s="544"/>
      <c r="N158" s="544"/>
      <c r="O158" s="544"/>
      <c r="P158" s="544"/>
      <c r="Q158" s="544"/>
      <c r="R158" s="544"/>
      <c r="S158" s="544"/>
      <c r="T158" s="544"/>
      <c r="U158" s="544"/>
      <c r="V158" s="544"/>
      <c r="W158" s="544"/>
      <c r="X158" s="544"/>
      <c r="Y158" s="544"/>
      <c r="Z158" s="544"/>
      <c r="AA158" s="544"/>
      <c r="AB158" s="544"/>
      <c r="AC158" s="544"/>
    </row>
  </sheetData>
  <sortState ref="F6:I141">
    <sortCondition ref="F6:F141"/>
  </sortState>
  <mergeCells count="8">
    <mergeCell ref="B140:E140"/>
    <mergeCell ref="B141:E141"/>
    <mergeCell ref="B142:E142"/>
    <mergeCell ref="A2:A3"/>
    <mergeCell ref="A1:E1"/>
    <mergeCell ref="P3:S4"/>
    <mergeCell ref="C2:E2"/>
    <mergeCell ref="B2:B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CC33"/>
  </sheetPr>
  <dimension ref="A1:L16"/>
  <sheetViews>
    <sheetView workbookViewId="0">
      <selection activeCell="O15" sqref="O15"/>
    </sheetView>
  </sheetViews>
  <sheetFormatPr baseColWidth="10" defaultColWidth="11.42578125" defaultRowHeight="15" x14ac:dyDescent="0.25"/>
  <cols>
    <col min="1" max="1" width="20.5703125" style="215" customWidth="1"/>
    <col min="2" max="2" width="16.28515625" style="215" customWidth="1"/>
    <col min="3" max="5" width="11.42578125" style="215"/>
    <col min="6" max="6" width="12.42578125" style="215" customWidth="1"/>
    <col min="7" max="7" width="12" style="215" customWidth="1"/>
    <col min="8" max="9" width="11.42578125" style="215"/>
    <col min="10" max="10" width="12" style="215" customWidth="1"/>
    <col min="11" max="11" width="12.5703125" style="215" customWidth="1"/>
    <col min="12" max="12" width="13.5703125" bestFit="1" customWidth="1"/>
  </cols>
  <sheetData>
    <row r="1" spans="1:12" ht="48" customHeight="1" x14ac:dyDescent="0.25">
      <c r="A1" s="449" t="s">
        <v>27</v>
      </c>
      <c r="B1" s="448" t="s">
        <v>364</v>
      </c>
      <c r="C1" s="448" t="s">
        <v>366</v>
      </c>
      <c r="D1" s="448"/>
      <c r="E1" s="448"/>
      <c r="F1" s="448"/>
      <c r="G1" s="448" t="s">
        <v>29</v>
      </c>
      <c r="H1" s="452" t="s">
        <v>30</v>
      </c>
      <c r="I1" s="452" t="s">
        <v>31</v>
      </c>
      <c r="J1" s="452" t="s">
        <v>32</v>
      </c>
      <c r="K1" s="448" t="s">
        <v>33</v>
      </c>
      <c r="L1" s="448" t="s">
        <v>34</v>
      </c>
    </row>
    <row r="2" spans="1:12" ht="25.5" x14ac:dyDescent="0.25">
      <c r="A2" s="450"/>
      <c r="B2" s="448"/>
      <c r="C2" s="264" t="s">
        <v>35</v>
      </c>
      <c r="D2" s="264">
        <v>1</v>
      </c>
      <c r="E2" s="264">
        <v>2</v>
      </c>
      <c r="F2" s="264" t="s">
        <v>36</v>
      </c>
      <c r="G2" s="448"/>
      <c r="H2" s="453"/>
      <c r="I2" s="453"/>
      <c r="J2" s="453"/>
      <c r="K2" s="448"/>
      <c r="L2" s="448"/>
    </row>
    <row r="3" spans="1:12" ht="24" customHeight="1" x14ac:dyDescent="0.25">
      <c r="A3" s="451"/>
      <c r="B3" s="265">
        <f>SUM(B4:B12)</f>
        <v>247821</v>
      </c>
      <c r="C3" s="265">
        <f t="shared" ref="C3:I3" si="0">SUM(C4:C12)</f>
        <v>125955</v>
      </c>
      <c r="D3" s="265">
        <f t="shared" si="0"/>
        <v>71399</v>
      </c>
      <c r="E3" s="265">
        <f t="shared" si="0"/>
        <v>43987</v>
      </c>
      <c r="F3" s="265">
        <f t="shared" si="0"/>
        <v>10569</v>
      </c>
      <c r="G3" s="265">
        <f t="shared" si="0"/>
        <v>1632</v>
      </c>
      <c r="H3" s="265">
        <f t="shared" si="0"/>
        <v>218</v>
      </c>
      <c r="I3" s="265">
        <f t="shared" si="0"/>
        <v>216961</v>
      </c>
      <c r="J3" s="265">
        <f>+H3+I3</f>
        <v>217179</v>
      </c>
      <c r="K3" s="266">
        <f>+'1MIGRANTES  VEN SISBEN LC AFILI'!AC5</f>
        <v>87.547463693553013</v>
      </c>
      <c r="L3" s="266">
        <f>+L4+L5+L6+L7+L8+L9+L10+L11+L12</f>
        <v>100</v>
      </c>
    </row>
    <row r="4" spans="1:12" ht="20.100000000000001" customHeight="1" x14ac:dyDescent="0.25">
      <c r="A4" s="122" t="s">
        <v>37</v>
      </c>
      <c r="B4" s="68">
        <f>VLOOKUP(A4,'1MIGRANTES  VEN SISBEN LC AFILI'!$C$6:$AD$139,2,0)</f>
        <v>2377</v>
      </c>
      <c r="C4" s="98">
        <f>VLOOKUP(A4,'1MIGRANTES  VEN SISBEN LC AFILI'!C6:$AD$143,11,0)</f>
        <v>1669</v>
      </c>
      <c r="D4" s="98">
        <f>VLOOKUP(A4,'1MIGRANTES  VEN SISBEN LC AFILI'!$C$6:$AD$141,12,0)</f>
        <v>1410</v>
      </c>
      <c r="E4" s="98">
        <f>VLOOKUP(A4,'1MIGRANTES  VEN SISBEN LC AFILI'!$C$6:$AD$142,13,0)</f>
        <v>207</v>
      </c>
      <c r="F4" s="98">
        <f>VLOOKUP(A4,'1MIGRANTES  VEN SISBEN LC AFILI'!$C$6:$AD$142,14,0)</f>
        <v>52</v>
      </c>
      <c r="G4" s="98">
        <f>VLOOKUP(A4,'1MIGRANTES  VEN SISBEN LC AFILI'!$C$6:$AD$141,15,0)</f>
        <v>20</v>
      </c>
      <c r="H4" s="98">
        <f>VLOOKUP(A4,'1MIGRANTES  VEN SISBEN LC AFILI'!$C$6:$AD$141,24,0)</f>
        <v>0</v>
      </c>
      <c r="I4" s="98">
        <f>VLOOKUP(A4,'1MIGRANTES  VEN SISBEN LC AFILI'!$C$6:$AD$142,25,0)</f>
        <v>1992</v>
      </c>
      <c r="J4" s="98">
        <f t="shared" ref="J4:J12" si="1">+H4+I4</f>
        <v>1992</v>
      </c>
      <c r="K4" s="216">
        <f>VLOOKUP(A4,'1MIGRANTES  VEN SISBEN LC AFILI'!$C$6:$AD$141,27,0)</f>
        <v>83.803113167858641</v>
      </c>
      <c r="L4" s="267">
        <f t="shared" ref="L4:L11" si="2">+J4/$J$3*100</f>
        <v>0.91721575290428636</v>
      </c>
    </row>
    <row r="5" spans="1:12" ht="20.100000000000001" customHeight="1" x14ac:dyDescent="0.25">
      <c r="A5" s="81" t="s">
        <v>38</v>
      </c>
      <c r="B5" s="68">
        <f>VLOOKUP(A5,'1MIGRANTES  VEN SISBEN LC AFILI'!$C$6:$AD$139,2,0)</f>
        <v>2199</v>
      </c>
      <c r="C5" s="98">
        <f>VLOOKUP(A5,'1MIGRANTES  VEN SISBEN LC AFILI'!C7:$AD$143,11,0)</f>
        <v>1870</v>
      </c>
      <c r="D5" s="98">
        <f>VLOOKUP(A5,'1MIGRANTES  VEN SISBEN LC AFILI'!$C$6:$AD$141,12,0)</f>
        <v>1687</v>
      </c>
      <c r="E5" s="98">
        <f>VLOOKUP(A5,'1MIGRANTES  VEN SISBEN LC AFILI'!$C$6:$AD$142,13,0)</f>
        <v>165</v>
      </c>
      <c r="F5" s="98">
        <f>VLOOKUP(A5,'1MIGRANTES  VEN SISBEN LC AFILI'!$C$6:$AD$142,14,0)</f>
        <v>18</v>
      </c>
      <c r="G5" s="98">
        <f>VLOOKUP(A5,'1MIGRANTES  VEN SISBEN LC AFILI'!$C$6:$AD$141,15,0)</f>
        <v>29</v>
      </c>
      <c r="H5" s="98">
        <f>VLOOKUP(A5,'1MIGRANTES  VEN SISBEN LC AFILI'!$C$6:$AD$141,24,0)</f>
        <v>0</v>
      </c>
      <c r="I5" s="98">
        <f>VLOOKUP(A5,'1MIGRANTES  VEN SISBEN LC AFILI'!$C$6:$AD$142,25,0)</f>
        <v>2152</v>
      </c>
      <c r="J5" s="98">
        <f t="shared" si="1"/>
        <v>2152</v>
      </c>
      <c r="K5" s="217">
        <v>73.758542141230066</v>
      </c>
      <c r="L5" s="267">
        <f t="shared" si="2"/>
        <v>0.99088770092872702</v>
      </c>
    </row>
    <row r="6" spans="1:12" ht="20.100000000000001" customHeight="1" x14ac:dyDescent="0.25">
      <c r="A6" s="81" t="s">
        <v>39</v>
      </c>
      <c r="B6" s="68">
        <f>VLOOKUP(A6,'1MIGRANTES  VEN SISBEN LC AFILI'!$C$6:$AD$139,2,0)</f>
        <v>10058</v>
      </c>
      <c r="C6" s="98">
        <f>VLOOKUP(A6,'1MIGRANTES  VEN SISBEN LC AFILI'!C8:$AD$143,11,0)</f>
        <v>5172</v>
      </c>
      <c r="D6" s="98">
        <f>VLOOKUP(A6,'1MIGRANTES  VEN SISBEN LC AFILI'!$C$6:$AD$141,12,0)</f>
        <v>4518</v>
      </c>
      <c r="E6" s="98">
        <f>VLOOKUP(A6,'1MIGRANTES  VEN SISBEN LC AFILI'!$C$6:$AD$142,13,0)</f>
        <v>554</v>
      </c>
      <c r="F6" s="98">
        <f>VLOOKUP(A6,'1MIGRANTES  VEN SISBEN LC AFILI'!$C$6:$AD$142,14,0)</f>
        <v>100</v>
      </c>
      <c r="G6" s="98">
        <f>VLOOKUP(A6,'1MIGRANTES  VEN SISBEN LC AFILI'!$C$6:$AD$141,15,0)</f>
        <v>114</v>
      </c>
      <c r="H6" s="98">
        <f>VLOOKUP(A6,'1MIGRANTES  VEN SISBEN LC AFILI'!$C$6:$AD$141,24,0)</f>
        <v>5</v>
      </c>
      <c r="I6" s="98">
        <f>VLOOKUP(A6,'1MIGRANTES  VEN SISBEN LC AFILI'!$C$6:$AD$142,25,0)</f>
        <v>9190</v>
      </c>
      <c r="J6" s="98">
        <f t="shared" si="1"/>
        <v>9195</v>
      </c>
      <c r="K6" s="217">
        <v>77.731384829505913</v>
      </c>
      <c r="L6" s="267">
        <f t="shared" si="2"/>
        <v>4.2338347630295745</v>
      </c>
    </row>
    <row r="7" spans="1:12" ht="20.100000000000001" customHeight="1" x14ac:dyDescent="0.25">
      <c r="A7" s="81" t="s">
        <v>40</v>
      </c>
      <c r="B7" s="68">
        <f>VLOOKUP(A7,'1MIGRANTES  VEN SISBEN LC AFILI'!$C$6:$AD$139,2,0)</f>
        <v>2673</v>
      </c>
      <c r="C7" s="98">
        <f>VLOOKUP(A7,'1MIGRANTES  VEN SISBEN LC AFILI'!C9:$AD$143,11,0)</f>
        <v>2140</v>
      </c>
      <c r="D7" s="98">
        <f>VLOOKUP(A7,'1MIGRANTES  VEN SISBEN LC AFILI'!$C$6:$AD$141,12,0)</f>
        <v>1687</v>
      </c>
      <c r="E7" s="98">
        <f>VLOOKUP(A7,'1MIGRANTES  VEN SISBEN LC AFILI'!$C$6:$AD$142,13,0)</f>
        <v>386</v>
      </c>
      <c r="F7" s="98">
        <f>VLOOKUP(A7,'1MIGRANTES  VEN SISBEN LC AFILI'!$C$6:$AD$142,14,0)</f>
        <v>67</v>
      </c>
      <c r="G7" s="98">
        <f>VLOOKUP(A7,'1MIGRANTES  VEN SISBEN LC AFILI'!$C$6:$AD$141,15,0)</f>
        <v>26</v>
      </c>
      <c r="H7" s="98">
        <f>VLOOKUP(A7,'1MIGRANTES  VEN SISBEN LC AFILI'!$C$6:$AD$141,24,0)</f>
        <v>1</v>
      </c>
      <c r="I7" s="98">
        <f>VLOOKUP(A7,'1MIGRANTES  VEN SISBEN LC AFILI'!$C$6:$AD$142,25,0)</f>
        <v>2713</v>
      </c>
      <c r="J7" s="98">
        <f t="shared" si="1"/>
        <v>2714</v>
      </c>
      <c r="K7" s="217">
        <v>98.464419475655433</v>
      </c>
      <c r="L7" s="267">
        <f t="shared" si="2"/>
        <v>1.2496604183645748</v>
      </c>
    </row>
    <row r="8" spans="1:12" ht="20.100000000000001" customHeight="1" x14ac:dyDescent="0.25">
      <c r="A8" s="81" t="s">
        <v>41</v>
      </c>
      <c r="B8" s="68">
        <f>VLOOKUP(A8,'1MIGRANTES  VEN SISBEN LC AFILI'!$C$6:$AD$139,2,0)</f>
        <v>3338</v>
      </c>
      <c r="C8" s="98">
        <f>VLOOKUP(A8,'1MIGRANTES  VEN SISBEN LC AFILI'!C10:$AD$143,11,0)</f>
        <v>2878</v>
      </c>
      <c r="D8" s="98">
        <f>VLOOKUP(A8,'1MIGRANTES  VEN SISBEN LC AFILI'!$C$6:$AD$141,12,0)</f>
        <v>2291</v>
      </c>
      <c r="E8" s="98">
        <f>VLOOKUP(A8,'1MIGRANTES  VEN SISBEN LC AFILI'!$C$6:$AD$142,13,0)</f>
        <v>507</v>
      </c>
      <c r="F8" s="98">
        <f>VLOOKUP(A8,'1MIGRANTES  VEN SISBEN LC AFILI'!$C$6:$AD$142,14,0)</f>
        <v>80</v>
      </c>
      <c r="G8" s="98">
        <f>VLOOKUP(A8,'1MIGRANTES  VEN SISBEN LC AFILI'!$C$6:$AD$141,15,0)</f>
        <v>28</v>
      </c>
      <c r="H8" s="98">
        <f>VLOOKUP(A8,'1MIGRANTES  VEN SISBEN LC AFILI'!$C$6:$AD$141,24,0)</f>
        <v>0</v>
      </c>
      <c r="I8" s="98">
        <f>VLOOKUP(A8,'1MIGRANTES  VEN SISBEN LC AFILI'!$C$6:$AD$142,25,0)</f>
        <v>3391</v>
      </c>
      <c r="J8" s="98">
        <f t="shared" si="1"/>
        <v>3391</v>
      </c>
      <c r="K8" s="217">
        <v>114.55582232893158</v>
      </c>
      <c r="L8" s="267">
        <f t="shared" si="2"/>
        <v>1.5613848484429893</v>
      </c>
    </row>
    <row r="9" spans="1:12" ht="20.100000000000001" customHeight="1" x14ac:dyDescent="0.25">
      <c r="A9" s="81" t="s">
        <v>42</v>
      </c>
      <c r="B9" s="68">
        <f>VLOOKUP(A9,'1MIGRANTES  VEN SISBEN LC AFILI'!$C$6:$AD$139,2,0)</f>
        <v>2356</v>
      </c>
      <c r="C9" s="98">
        <f>VLOOKUP(A9,'1MIGRANTES  VEN SISBEN LC AFILI'!C11:$AD$143,11,0)</f>
        <v>2145</v>
      </c>
      <c r="D9" s="98">
        <f>VLOOKUP(A9,'1MIGRANTES  VEN SISBEN LC AFILI'!$C$6:$AD$141,12,0)</f>
        <v>1411</v>
      </c>
      <c r="E9" s="98">
        <f>VLOOKUP(A9,'1MIGRANTES  VEN SISBEN LC AFILI'!$C$6:$AD$142,13,0)</f>
        <v>610</v>
      </c>
      <c r="F9" s="98">
        <f>VLOOKUP(A9,'1MIGRANTES  VEN SISBEN LC AFILI'!$C$6:$AD$142,14,0)</f>
        <v>124</v>
      </c>
      <c r="G9" s="98">
        <f>VLOOKUP(A9,'1MIGRANTES  VEN SISBEN LC AFILI'!$C$6:$AD$141,15,0)</f>
        <v>40</v>
      </c>
      <c r="H9" s="98">
        <f>VLOOKUP(A9,'1MIGRANTES  VEN SISBEN LC AFILI'!$C$6:$AD$141,24,0)</f>
        <v>3</v>
      </c>
      <c r="I9" s="98">
        <f>VLOOKUP(A9,'1MIGRANTES  VEN SISBEN LC AFILI'!$C$6:$AD$142,25,0)</f>
        <v>2947</v>
      </c>
      <c r="J9" s="98">
        <f t="shared" si="1"/>
        <v>2950</v>
      </c>
      <c r="K9" s="217">
        <v>90.587734241908009</v>
      </c>
      <c r="L9" s="267">
        <f t="shared" si="2"/>
        <v>1.3583265417006247</v>
      </c>
    </row>
    <row r="10" spans="1:12" ht="20.100000000000001" customHeight="1" x14ac:dyDescent="0.25">
      <c r="A10" s="81" t="s">
        <v>43</v>
      </c>
      <c r="B10" s="68">
        <f>VLOOKUP(A10,'1MIGRANTES  VEN SISBEN LC AFILI'!$C$6:$AD$139,2,0)</f>
        <v>29153</v>
      </c>
      <c r="C10" s="98">
        <f>VLOOKUP(A10,'1MIGRANTES  VEN SISBEN LC AFILI'!C12:$AD$143,11,0)</f>
        <v>20414</v>
      </c>
      <c r="D10" s="98">
        <f>VLOOKUP(A10,'1MIGRANTES  VEN SISBEN LC AFILI'!$C$6:$AD$141,12,0)</f>
        <v>12289</v>
      </c>
      <c r="E10" s="98">
        <f>VLOOKUP(A10,'1MIGRANTES  VEN SISBEN LC AFILI'!$C$6:$AD$142,13,0)</f>
        <v>6669</v>
      </c>
      <c r="F10" s="98">
        <f>VLOOKUP(A10,'1MIGRANTES  VEN SISBEN LC AFILI'!$C$6:$AD$142,14,0)</f>
        <v>1456</v>
      </c>
      <c r="G10" s="98">
        <f>VLOOKUP(A10,'1MIGRANTES  VEN SISBEN LC AFILI'!$C$6:$AD$141,15,0)</f>
        <v>123</v>
      </c>
      <c r="H10" s="98">
        <f>VLOOKUP(A10,'1MIGRANTES  VEN SISBEN LC AFILI'!$C$6:$AD$141,24,0)</f>
        <v>17</v>
      </c>
      <c r="I10" s="98">
        <f>VLOOKUP(A10,'1MIGRANTES  VEN SISBEN LC AFILI'!$C$6:$AD$142,25,0)</f>
        <v>30558</v>
      </c>
      <c r="J10" s="98">
        <f t="shared" si="1"/>
        <v>30575</v>
      </c>
      <c r="K10" s="217">
        <v>85.334252239834598</v>
      </c>
      <c r="L10" s="267">
        <f t="shared" si="2"/>
        <v>14.078248817795458</v>
      </c>
    </row>
    <row r="11" spans="1:12" ht="20.100000000000001" customHeight="1" x14ac:dyDescent="0.25">
      <c r="A11" s="81" t="s">
        <v>44</v>
      </c>
      <c r="B11" s="68">
        <f>VLOOKUP(A11,'1MIGRANTES  VEN SISBEN LC AFILI'!$C$6:$AD$139,2,0)</f>
        <v>3173</v>
      </c>
      <c r="C11" s="98">
        <f>VLOOKUP(A11,'1MIGRANTES  VEN SISBEN LC AFILI'!C13:$AD$143,11,0)</f>
        <v>2267</v>
      </c>
      <c r="D11" s="98">
        <f>VLOOKUP(A11,'1MIGRANTES  VEN SISBEN LC AFILI'!$C$6:$AD$141,12,0)</f>
        <v>1740</v>
      </c>
      <c r="E11" s="98">
        <f>VLOOKUP(A11,'1MIGRANTES  VEN SISBEN LC AFILI'!$C$6:$AD$142,13,0)</f>
        <v>435</v>
      </c>
      <c r="F11" s="98">
        <f>VLOOKUP(A11,'1MIGRANTES  VEN SISBEN LC AFILI'!$C$6:$AD$142,14,0)</f>
        <v>92</v>
      </c>
      <c r="G11" s="98">
        <f>VLOOKUP(A11,'1MIGRANTES  VEN SISBEN LC AFILI'!$C$6:$AD$141,15,0)</f>
        <v>90</v>
      </c>
      <c r="H11" s="98">
        <f>VLOOKUP(A11,'1MIGRANTES  VEN SISBEN LC AFILI'!$C$6:$AD$141,24,0)</f>
        <v>2</v>
      </c>
      <c r="I11" s="98">
        <f>VLOOKUP(A11,'1MIGRANTES  VEN SISBEN LC AFILI'!$C$6:$AD$142,25,0)</f>
        <v>3440</v>
      </c>
      <c r="J11" s="98">
        <f t="shared" si="1"/>
        <v>3442</v>
      </c>
      <c r="K11" s="217">
        <v>88.292836857052706</v>
      </c>
      <c r="L11" s="267">
        <f t="shared" si="2"/>
        <v>1.5848677818757799</v>
      </c>
    </row>
    <row r="12" spans="1:12" ht="20.100000000000001" customHeight="1" x14ac:dyDescent="0.25">
      <c r="A12" s="82" t="s">
        <v>363</v>
      </c>
      <c r="B12" s="68">
        <f>VLOOKUP(A12,'1MIGRANTES  VEN SISBEN LC AFILI'!$C$6:$AD$139,2,0)</f>
        <v>192494</v>
      </c>
      <c r="C12" s="98">
        <f>VLOOKUP(A12,'1MIGRANTES  VEN SISBEN LC AFILI'!C14:$AD$143,11,0)</f>
        <v>87400</v>
      </c>
      <c r="D12" s="98">
        <f>VLOOKUP(A12,'1MIGRANTES  VEN SISBEN LC AFILI'!$C$6:$AD$141,12,0)</f>
        <v>44366</v>
      </c>
      <c r="E12" s="98">
        <f>VLOOKUP(A12,'1MIGRANTES  VEN SISBEN LC AFILI'!$C$6:$AD$142,13,0)</f>
        <v>34454</v>
      </c>
      <c r="F12" s="98">
        <f>VLOOKUP(A12,'1MIGRANTES  VEN SISBEN LC AFILI'!$C$6:$AD$142,14,0)</f>
        <v>8580</v>
      </c>
      <c r="G12" s="98">
        <f>VLOOKUP(A12,'1MIGRANTES  VEN SISBEN LC AFILI'!$C$6:$AD$141,15,0)</f>
        <v>1162</v>
      </c>
      <c r="H12" s="98">
        <f>VLOOKUP(A12,'1MIGRANTES  VEN SISBEN LC AFILI'!$C$6:$AD$141,24,0)</f>
        <v>190</v>
      </c>
      <c r="I12" s="98">
        <f>VLOOKUP(A12,'1MIGRANTES  VEN SISBEN LC AFILI'!$C$6:$AD$142,25,0)</f>
        <v>160578</v>
      </c>
      <c r="J12" s="98">
        <f t="shared" si="1"/>
        <v>160768</v>
      </c>
      <c r="K12" s="217">
        <v>64.62478940532759</v>
      </c>
      <c r="L12" s="268">
        <f>+J12/$J$3*100</f>
        <v>74.025573374957986</v>
      </c>
    </row>
    <row r="14" spans="1:12" s="101" customFormat="1" x14ac:dyDescent="0.25">
      <c r="A14" s="215"/>
      <c r="B14" s="215"/>
      <c r="C14" s="215"/>
      <c r="D14" s="215"/>
      <c r="E14" s="215"/>
      <c r="F14" s="215"/>
      <c r="G14" s="215"/>
      <c r="H14" s="215"/>
      <c r="I14" s="215"/>
      <c r="J14" s="215"/>
      <c r="K14" s="215"/>
    </row>
    <row r="15" spans="1:12" s="101" customFormat="1" ht="45.75" customHeight="1" x14ac:dyDescent="0.25">
      <c r="A15" s="215"/>
      <c r="B15" s="215"/>
      <c r="C15" s="215"/>
      <c r="D15" s="215"/>
      <c r="E15" s="215"/>
      <c r="F15" s="215"/>
      <c r="G15" s="215"/>
      <c r="H15" s="215"/>
      <c r="I15" s="215"/>
      <c r="J15" s="215"/>
      <c r="K15" s="215"/>
    </row>
    <row r="16" spans="1:12" s="215" customFormat="1" x14ac:dyDescent="0.25"/>
  </sheetData>
  <mergeCells count="9">
    <mergeCell ref="L1:L2"/>
    <mergeCell ref="A1:A3"/>
    <mergeCell ref="H1:H2"/>
    <mergeCell ref="I1:I2"/>
    <mergeCell ref="J1:J2"/>
    <mergeCell ref="K1:K2"/>
    <mergeCell ref="G1:G2"/>
    <mergeCell ref="B1:B2"/>
    <mergeCell ref="C1:F1"/>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3CC33"/>
  </sheetPr>
  <dimension ref="A1:BD144"/>
  <sheetViews>
    <sheetView tabSelected="1" topLeftCell="I1" workbookViewId="0">
      <selection activeCell="AE1" sqref="AE1"/>
    </sheetView>
  </sheetViews>
  <sheetFormatPr baseColWidth="10" defaultColWidth="8.85546875" defaultRowHeight="15" x14ac:dyDescent="0.25"/>
  <cols>
    <col min="1" max="1" width="23.7109375" customWidth="1"/>
    <col min="3" max="3" width="32" customWidth="1"/>
    <col min="4" max="4" width="12.42578125" customWidth="1"/>
    <col min="14" max="14" width="7.85546875" customWidth="1"/>
    <col min="15" max="15" width="8.140625" customWidth="1"/>
    <col min="17" max="17" width="11.85546875" customWidth="1"/>
    <col min="18" max="18" width="12.85546875" customWidth="1"/>
    <col min="20" max="20" width="11.140625" customWidth="1"/>
    <col min="23" max="23" width="12.140625" customWidth="1"/>
    <col min="24" max="24" width="11.5703125" customWidth="1"/>
    <col min="29" max="29" width="11.28515625" customWidth="1"/>
    <col min="30" max="30" width="11.7109375" customWidth="1"/>
    <col min="31" max="31" width="13" customWidth="1"/>
  </cols>
  <sheetData>
    <row r="1" spans="1:56" ht="31.5" customHeight="1" x14ac:dyDescent="0.25">
      <c r="B1" s="456" t="s">
        <v>45</v>
      </c>
      <c r="C1" s="457"/>
      <c r="D1" s="457"/>
      <c r="E1" s="457"/>
      <c r="F1" s="457"/>
      <c r="G1" s="457"/>
      <c r="H1" s="457"/>
      <c r="I1" s="457"/>
      <c r="J1" s="457"/>
      <c r="K1" s="457"/>
      <c r="L1" s="457"/>
      <c r="M1" s="457"/>
      <c r="N1" s="457"/>
      <c r="O1" s="457"/>
      <c r="P1" s="457"/>
      <c r="Q1" s="457"/>
      <c r="R1" s="457"/>
      <c r="S1" s="457"/>
      <c r="T1" s="457"/>
      <c r="U1" s="457"/>
      <c r="V1" s="457"/>
      <c r="W1" s="457"/>
      <c r="X1" s="457"/>
      <c r="Y1" s="457"/>
      <c r="Z1" s="457"/>
      <c r="AA1" s="457"/>
      <c r="AB1" s="457"/>
      <c r="AC1" s="457"/>
      <c r="AD1" s="457"/>
      <c r="AE1" s="379" t="s">
        <v>575</v>
      </c>
    </row>
    <row r="2" spans="1:56" ht="15" customHeight="1" x14ac:dyDescent="0.25">
      <c r="A2" s="454" t="s">
        <v>46</v>
      </c>
      <c r="C2" s="469" t="s">
        <v>48</v>
      </c>
      <c r="D2" s="94"/>
      <c r="E2" s="458" t="s">
        <v>49</v>
      </c>
      <c r="F2" s="459"/>
      <c r="G2" s="459"/>
      <c r="H2" s="459"/>
      <c r="I2" s="459"/>
      <c r="J2" s="459"/>
      <c r="K2" s="459"/>
      <c r="L2" s="459"/>
      <c r="M2" s="459"/>
      <c r="N2" s="459"/>
      <c r="O2" s="459"/>
      <c r="P2" s="460"/>
      <c r="Q2" s="464" t="s">
        <v>29</v>
      </c>
      <c r="R2" s="458" t="s">
        <v>50</v>
      </c>
      <c r="S2" s="459"/>
      <c r="T2" s="459"/>
      <c r="U2" s="459"/>
      <c r="V2" s="459"/>
      <c r="W2" s="459"/>
      <c r="X2" s="459"/>
      <c r="Y2" s="459"/>
      <c r="Z2" s="459"/>
      <c r="AA2" s="459"/>
      <c r="AB2" s="460"/>
      <c r="AC2" s="464" t="s">
        <v>33</v>
      </c>
      <c r="AD2" s="464" t="s">
        <v>51</v>
      </c>
    </row>
    <row r="3" spans="1:56" ht="48" customHeight="1" x14ac:dyDescent="0.25">
      <c r="A3" s="454"/>
      <c r="B3" s="466" t="s">
        <v>47</v>
      </c>
      <c r="C3" s="470"/>
      <c r="D3" s="464" t="s">
        <v>28</v>
      </c>
      <c r="E3" s="461" t="s">
        <v>562</v>
      </c>
      <c r="F3" s="462"/>
      <c r="G3" s="462"/>
      <c r="H3" s="463"/>
      <c r="I3" s="461" t="s">
        <v>563</v>
      </c>
      <c r="J3" s="462"/>
      <c r="K3" s="462"/>
      <c r="L3" s="463"/>
      <c r="M3" s="461" t="s">
        <v>564</v>
      </c>
      <c r="N3" s="462"/>
      <c r="O3" s="462"/>
      <c r="P3" s="463"/>
      <c r="Q3" s="472"/>
      <c r="R3" s="464" t="s">
        <v>52</v>
      </c>
      <c r="S3" s="464" t="s">
        <v>53</v>
      </c>
      <c r="T3" s="464" t="s">
        <v>54</v>
      </c>
      <c r="U3" s="464" t="s">
        <v>55</v>
      </c>
      <c r="V3" s="464" t="s">
        <v>56</v>
      </c>
      <c r="W3" s="464" t="s">
        <v>57</v>
      </c>
      <c r="X3" s="464" t="s">
        <v>58</v>
      </c>
      <c r="Y3" s="464" t="s">
        <v>59</v>
      </c>
      <c r="Z3" s="206" t="s">
        <v>60</v>
      </c>
      <c r="AA3" s="206" t="s">
        <v>61</v>
      </c>
      <c r="AB3" s="206" t="s">
        <v>62</v>
      </c>
      <c r="AC3" s="472"/>
      <c r="AD3" s="472"/>
      <c r="AE3" s="422"/>
      <c r="AF3" s="422"/>
      <c r="AG3" s="555"/>
      <c r="AH3" s="555"/>
      <c r="AI3" s="422"/>
      <c r="AJ3" s="422"/>
      <c r="AK3" s="422"/>
      <c r="AL3" s="422"/>
      <c r="AM3" s="422"/>
      <c r="AN3" s="422"/>
      <c r="AO3" s="422"/>
      <c r="AP3" s="422"/>
      <c r="AQ3" s="422"/>
      <c r="AR3" s="422"/>
      <c r="AS3" s="422"/>
      <c r="AT3" s="422"/>
      <c r="AU3" s="422"/>
      <c r="AV3" s="422"/>
      <c r="AW3" s="422"/>
      <c r="AX3" s="422"/>
      <c r="AY3" s="422"/>
      <c r="AZ3" s="422"/>
      <c r="BA3" s="422"/>
      <c r="BB3" s="422"/>
      <c r="BC3" s="422"/>
      <c r="BD3" s="422"/>
    </row>
    <row r="4" spans="1:56" s="172" customFormat="1" ht="48" x14ac:dyDescent="0.25">
      <c r="A4" s="454"/>
      <c r="B4" s="466"/>
      <c r="C4" s="470"/>
      <c r="D4" s="465"/>
      <c r="E4" s="110" t="s">
        <v>35</v>
      </c>
      <c r="F4" s="110">
        <v>1</v>
      </c>
      <c r="G4" s="110">
        <v>2</v>
      </c>
      <c r="H4" s="110" t="s">
        <v>36</v>
      </c>
      <c r="I4" s="110" t="s">
        <v>35</v>
      </c>
      <c r="J4" s="110">
        <v>1</v>
      </c>
      <c r="K4" s="110">
        <v>2</v>
      </c>
      <c r="L4" s="110" t="s">
        <v>36</v>
      </c>
      <c r="M4" s="110" t="s">
        <v>35</v>
      </c>
      <c r="N4" s="110">
        <v>1</v>
      </c>
      <c r="O4" s="110">
        <v>2</v>
      </c>
      <c r="P4" s="110" t="s">
        <v>36</v>
      </c>
      <c r="Q4" s="465"/>
      <c r="R4" s="465"/>
      <c r="S4" s="465"/>
      <c r="T4" s="465"/>
      <c r="U4" s="465"/>
      <c r="V4" s="465"/>
      <c r="W4" s="465"/>
      <c r="X4" s="465"/>
      <c r="Y4" s="465"/>
      <c r="Z4" s="207"/>
      <c r="AA4" s="207"/>
      <c r="AB4" s="207"/>
      <c r="AC4" s="465"/>
      <c r="AD4" s="465"/>
      <c r="AE4" s="556"/>
      <c r="AF4" s="422"/>
      <c r="AG4" s="422"/>
      <c r="AH4" s="422"/>
      <c r="AI4" s="422"/>
      <c r="AJ4" s="422"/>
      <c r="AK4" s="422"/>
      <c r="AL4" s="422"/>
      <c r="AM4" s="422"/>
      <c r="AN4" s="422"/>
      <c r="AO4" s="422"/>
      <c r="AP4" s="556"/>
      <c r="AQ4" s="556"/>
      <c r="AR4" s="556"/>
      <c r="AS4" s="556"/>
      <c r="AT4" s="556"/>
      <c r="AU4" s="556"/>
      <c r="AV4" s="556"/>
      <c r="AW4" s="556"/>
      <c r="AX4" s="556"/>
      <c r="AY4" s="556"/>
      <c r="AZ4" s="556"/>
      <c r="BA4" s="422"/>
      <c r="BB4" s="556"/>
      <c r="BC4" s="556"/>
      <c r="BD4" s="556"/>
    </row>
    <row r="5" spans="1:56" x14ac:dyDescent="0.25">
      <c r="A5" s="455"/>
      <c r="B5" s="467"/>
      <c r="C5" s="471"/>
      <c r="D5" s="95">
        <v>247821</v>
      </c>
      <c r="E5" s="95">
        <v>9317</v>
      </c>
      <c r="F5" s="95">
        <v>3374</v>
      </c>
      <c r="G5" s="95">
        <v>4125</v>
      </c>
      <c r="H5" s="95">
        <v>1818</v>
      </c>
      <c r="I5" s="95">
        <v>116638</v>
      </c>
      <c r="J5" s="95">
        <v>68025</v>
      </c>
      <c r="K5" s="95">
        <v>39862</v>
      </c>
      <c r="L5" s="95">
        <v>8751</v>
      </c>
      <c r="M5" s="95">
        <v>125955</v>
      </c>
      <c r="N5" s="95">
        <v>71399</v>
      </c>
      <c r="O5" s="95">
        <v>43987</v>
      </c>
      <c r="P5" s="95">
        <v>10569</v>
      </c>
      <c r="Q5" s="95">
        <v>1632</v>
      </c>
      <c r="R5" s="95">
        <v>5</v>
      </c>
      <c r="S5" s="95">
        <v>140938</v>
      </c>
      <c r="T5" s="95">
        <v>140943</v>
      </c>
      <c r="U5" s="96">
        <v>56.870886648024175</v>
      </c>
      <c r="V5" s="95">
        <v>213</v>
      </c>
      <c r="W5" s="95">
        <v>76023</v>
      </c>
      <c r="X5" s="95">
        <v>76236</v>
      </c>
      <c r="Y5" s="96">
        <v>30.67657704552883</v>
      </c>
      <c r="Z5" s="95">
        <v>218</v>
      </c>
      <c r="AA5" s="95">
        <v>216961</v>
      </c>
      <c r="AB5" s="95">
        <v>217179</v>
      </c>
      <c r="AC5" s="96">
        <v>87.547463693553013</v>
      </c>
      <c r="AD5" s="185">
        <v>87.558408153556499</v>
      </c>
      <c r="AE5" s="422"/>
      <c r="AF5" s="422"/>
      <c r="AG5" s="422"/>
      <c r="AH5" s="422"/>
      <c r="AI5" s="422"/>
      <c r="AJ5" s="422"/>
      <c r="AK5" s="422"/>
      <c r="AL5" s="422"/>
      <c r="AM5" s="422"/>
      <c r="AN5" s="422"/>
      <c r="AO5" s="422"/>
      <c r="AP5" s="557"/>
      <c r="AQ5" s="557"/>
      <c r="AR5" s="422"/>
      <c r="AS5" s="422"/>
      <c r="AT5" s="422"/>
      <c r="AU5" s="422"/>
      <c r="AV5" s="422"/>
      <c r="AW5" s="422"/>
      <c r="AX5" s="422"/>
      <c r="AY5" s="422"/>
      <c r="AZ5" s="422"/>
      <c r="BA5" s="558"/>
      <c r="BB5" s="558"/>
      <c r="BC5" s="558"/>
      <c r="BD5" s="422"/>
    </row>
    <row r="6" spans="1:56" x14ac:dyDescent="0.25">
      <c r="A6" s="97" t="s">
        <v>63</v>
      </c>
      <c r="B6" s="184"/>
      <c r="C6" s="184" t="s">
        <v>37</v>
      </c>
      <c r="D6" s="4">
        <v>2377</v>
      </c>
      <c r="E6" s="95">
        <v>75</v>
      </c>
      <c r="F6" s="95">
        <v>39</v>
      </c>
      <c r="G6" s="95">
        <v>23</v>
      </c>
      <c r="H6" s="95">
        <v>13</v>
      </c>
      <c r="I6" s="95">
        <v>1594</v>
      </c>
      <c r="J6" s="95">
        <v>1371</v>
      </c>
      <c r="K6" s="95">
        <v>184</v>
      </c>
      <c r="L6" s="95">
        <v>39</v>
      </c>
      <c r="M6" s="95">
        <v>1669</v>
      </c>
      <c r="N6" s="95">
        <v>1410</v>
      </c>
      <c r="O6" s="95">
        <v>207</v>
      </c>
      <c r="P6" s="95">
        <v>52</v>
      </c>
      <c r="Q6" s="95">
        <v>20</v>
      </c>
      <c r="R6" s="95">
        <v>0</v>
      </c>
      <c r="S6" s="95">
        <v>1740</v>
      </c>
      <c r="T6" s="95">
        <v>1740</v>
      </c>
      <c r="U6" s="95">
        <v>465.27211370608768</v>
      </c>
      <c r="V6" s="95">
        <v>0</v>
      </c>
      <c r="W6" s="95">
        <v>252</v>
      </c>
      <c r="X6" s="95">
        <v>252</v>
      </c>
      <c r="Y6" s="96">
        <v>10.601598653765249</v>
      </c>
      <c r="Z6" s="95">
        <v>0</v>
      </c>
      <c r="AA6" s="95">
        <v>1992</v>
      </c>
      <c r="AB6" s="95">
        <v>1992</v>
      </c>
      <c r="AC6" s="185">
        <v>83.803113167858641</v>
      </c>
      <c r="AD6" s="183">
        <v>83.803113167858641</v>
      </c>
      <c r="AE6" s="540"/>
      <c r="AF6" s="422"/>
      <c r="AG6" s="422"/>
      <c r="AH6" s="422"/>
      <c r="AI6" s="422"/>
      <c r="AJ6" s="422"/>
      <c r="AK6" s="422"/>
      <c r="AL6" s="422"/>
      <c r="AM6" s="422"/>
      <c r="AN6" s="422"/>
      <c r="AO6" s="422"/>
      <c r="AP6" s="422"/>
      <c r="AQ6" s="422"/>
      <c r="AR6" s="422"/>
      <c r="AS6" s="422"/>
      <c r="AT6" s="422"/>
      <c r="AU6" s="422"/>
      <c r="AV6" s="422"/>
      <c r="AW6" s="422"/>
      <c r="AX6" s="422"/>
      <c r="AY6" s="422"/>
      <c r="AZ6" s="422"/>
      <c r="BA6" s="559"/>
      <c r="BB6" s="559"/>
      <c r="BC6" s="560"/>
      <c r="BD6" s="422"/>
    </row>
    <row r="7" spans="1:56" x14ac:dyDescent="0.25">
      <c r="A7" s="97"/>
      <c r="B7" s="104">
        <v>142</v>
      </c>
      <c r="C7" s="186" t="s">
        <v>65</v>
      </c>
      <c r="D7" s="75">
        <v>27</v>
      </c>
      <c r="E7" s="187">
        <v>2</v>
      </c>
      <c r="F7" s="187">
        <v>2</v>
      </c>
      <c r="G7" s="187">
        <v>0</v>
      </c>
      <c r="H7" s="187">
        <v>0</v>
      </c>
      <c r="I7" s="187">
        <v>20</v>
      </c>
      <c r="J7" s="187">
        <v>18</v>
      </c>
      <c r="K7" s="187">
        <v>2</v>
      </c>
      <c r="L7" s="187">
        <v>0</v>
      </c>
      <c r="M7" s="99">
        <v>22</v>
      </c>
      <c r="N7" s="99">
        <v>20</v>
      </c>
      <c r="O7" s="99">
        <v>2</v>
      </c>
      <c r="P7" s="98">
        <v>0</v>
      </c>
      <c r="Q7" s="187">
        <v>1</v>
      </c>
      <c r="R7" s="102">
        <v>0</v>
      </c>
      <c r="S7" s="102">
        <v>19</v>
      </c>
      <c r="T7" s="102">
        <v>19</v>
      </c>
      <c r="U7" s="103">
        <v>70.370370370370367</v>
      </c>
      <c r="V7" s="102">
        <v>0</v>
      </c>
      <c r="W7" s="102">
        <v>2</v>
      </c>
      <c r="X7" s="102">
        <v>2</v>
      </c>
      <c r="Y7" s="103">
        <v>7.4074074074074066</v>
      </c>
      <c r="Z7" s="102">
        <v>0</v>
      </c>
      <c r="AA7" s="102">
        <v>21</v>
      </c>
      <c r="AB7" s="102">
        <v>21</v>
      </c>
      <c r="AC7" s="188">
        <v>77.777777777777786</v>
      </c>
      <c r="AD7" s="123">
        <v>77.777777777777786</v>
      </c>
      <c r="AE7" s="540"/>
      <c r="AF7" s="422"/>
      <c r="AG7" s="422"/>
      <c r="AH7" s="422"/>
      <c r="AI7" s="422"/>
      <c r="AJ7" s="540"/>
      <c r="AK7" s="422"/>
      <c r="AL7" s="422"/>
      <c r="AM7" s="422"/>
      <c r="AN7" s="422"/>
      <c r="AO7" s="422"/>
      <c r="AP7" s="422"/>
      <c r="AQ7" s="422"/>
      <c r="AR7" s="422"/>
      <c r="AS7" s="422"/>
      <c r="AT7" s="422"/>
      <c r="AU7" s="422"/>
      <c r="AV7" s="422"/>
      <c r="AW7" s="422"/>
      <c r="AX7" s="422"/>
      <c r="AY7" s="422"/>
      <c r="AZ7" s="422"/>
      <c r="BA7" s="559"/>
      <c r="BB7" s="559"/>
      <c r="BC7" s="560"/>
      <c r="BD7" s="422"/>
    </row>
    <row r="8" spans="1:56" x14ac:dyDescent="0.25">
      <c r="A8" s="97"/>
      <c r="B8" s="104">
        <v>425</v>
      </c>
      <c r="C8" s="186" t="s">
        <v>66</v>
      </c>
      <c r="D8" s="75">
        <v>85</v>
      </c>
      <c r="E8" s="187">
        <v>3</v>
      </c>
      <c r="F8" s="187">
        <v>1</v>
      </c>
      <c r="G8" s="187">
        <v>2</v>
      </c>
      <c r="H8" s="187">
        <v>0</v>
      </c>
      <c r="I8" s="187">
        <v>77</v>
      </c>
      <c r="J8" s="187">
        <v>61</v>
      </c>
      <c r="K8" s="187">
        <v>14</v>
      </c>
      <c r="L8" s="187">
        <v>2</v>
      </c>
      <c r="M8" s="99">
        <v>80</v>
      </c>
      <c r="N8" s="99">
        <v>62</v>
      </c>
      <c r="O8" s="99">
        <v>16</v>
      </c>
      <c r="P8" s="98">
        <v>2</v>
      </c>
      <c r="Q8" s="187">
        <v>2</v>
      </c>
      <c r="R8" s="102">
        <v>0</v>
      </c>
      <c r="S8" s="102">
        <v>88</v>
      </c>
      <c r="T8" s="102">
        <v>88</v>
      </c>
      <c r="U8" s="103">
        <v>103.5294117647059</v>
      </c>
      <c r="V8" s="102">
        <v>0</v>
      </c>
      <c r="W8" s="102">
        <v>31</v>
      </c>
      <c r="X8" s="102">
        <v>31</v>
      </c>
      <c r="Y8" s="103">
        <v>36.470588235294116</v>
      </c>
      <c r="Z8" s="102">
        <v>0</v>
      </c>
      <c r="AA8" s="102">
        <v>119</v>
      </c>
      <c r="AB8" s="102">
        <v>119</v>
      </c>
      <c r="AC8" s="188">
        <v>140</v>
      </c>
      <c r="AD8" s="123">
        <v>140</v>
      </c>
      <c r="AE8" s="540"/>
      <c r="AF8" s="422"/>
      <c r="AG8" s="422"/>
      <c r="AH8" s="422"/>
      <c r="AI8" s="422"/>
      <c r="AJ8" s="540"/>
      <c r="AK8" s="422"/>
      <c r="AL8" s="422"/>
      <c r="AM8" s="422"/>
      <c r="AN8" s="422"/>
      <c r="AO8" s="422"/>
      <c r="AP8" s="422"/>
      <c r="AQ8" s="422"/>
      <c r="AR8" s="422"/>
      <c r="AS8" s="422"/>
      <c r="AT8" s="422"/>
      <c r="AU8" s="422"/>
      <c r="AV8" s="422"/>
      <c r="AW8" s="422"/>
      <c r="AX8" s="422"/>
      <c r="AY8" s="422"/>
      <c r="AZ8" s="422"/>
      <c r="BA8" s="559"/>
      <c r="BB8" s="559"/>
      <c r="BC8" s="560"/>
      <c r="BD8" s="422"/>
    </row>
    <row r="9" spans="1:56" x14ac:dyDescent="0.25">
      <c r="A9" s="97"/>
      <c r="B9" s="104">
        <v>579</v>
      </c>
      <c r="C9" s="189" t="s">
        <v>67</v>
      </c>
      <c r="D9" s="75">
        <v>1055</v>
      </c>
      <c r="E9" s="187">
        <v>36</v>
      </c>
      <c r="F9" s="187">
        <v>14</v>
      </c>
      <c r="G9" s="187">
        <v>13</v>
      </c>
      <c r="H9" s="187">
        <v>9</v>
      </c>
      <c r="I9" s="187">
        <v>677</v>
      </c>
      <c r="J9" s="187">
        <v>554</v>
      </c>
      <c r="K9" s="187">
        <v>105</v>
      </c>
      <c r="L9" s="187">
        <v>18</v>
      </c>
      <c r="M9" s="99">
        <v>713</v>
      </c>
      <c r="N9" s="99">
        <v>568</v>
      </c>
      <c r="O9" s="99">
        <v>118</v>
      </c>
      <c r="P9" s="98">
        <v>27</v>
      </c>
      <c r="Q9" s="187">
        <v>4</v>
      </c>
      <c r="R9" s="102">
        <v>0</v>
      </c>
      <c r="S9" s="102">
        <v>731</v>
      </c>
      <c r="T9" s="102">
        <v>731</v>
      </c>
      <c r="U9" s="103">
        <v>69.289099526066352</v>
      </c>
      <c r="V9" s="102">
        <v>0</v>
      </c>
      <c r="W9" s="102">
        <v>106</v>
      </c>
      <c r="X9" s="102">
        <v>106</v>
      </c>
      <c r="Y9" s="103">
        <v>10.04739336492891</v>
      </c>
      <c r="Z9" s="102">
        <v>0</v>
      </c>
      <c r="AA9" s="102">
        <v>837</v>
      </c>
      <c r="AB9" s="102">
        <v>837</v>
      </c>
      <c r="AC9" s="188">
        <v>79.33649289099526</v>
      </c>
      <c r="AD9" s="123">
        <v>79.33649289099526</v>
      </c>
      <c r="AE9" s="540"/>
      <c r="AF9" s="422"/>
      <c r="AG9" s="422"/>
      <c r="AH9" s="422"/>
      <c r="AI9" s="422"/>
      <c r="AJ9" s="540"/>
      <c r="AK9" s="422"/>
      <c r="AL9" s="422"/>
      <c r="AM9" s="422"/>
      <c r="AN9" s="422"/>
      <c r="AO9" s="422"/>
      <c r="AP9" s="422"/>
      <c r="AQ9" s="422"/>
      <c r="AR9" s="422"/>
      <c r="AS9" s="422"/>
      <c r="AT9" s="422"/>
      <c r="AU9" s="422"/>
      <c r="AV9" s="422"/>
      <c r="AW9" s="422"/>
      <c r="AX9" s="422"/>
      <c r="AY9" s="422"/>
      <c r="AZ9" s="422"/>
      <c r="BA9" s="559"/>
      <c r="BB9" s="559"/>
      <c r="BC9" s="560"/>
      <c r="BD9" s="422"/>
    </row>
    <row r="10" spans="1:56" x14ac:dyDescent="0.25">
      <c r="A10" s="97"/>
      <c r="B10" s="104">
        <v>585</v>
      </c>
      <c r="C10" s="190" t="s">
        <v>68</v>
      </c>
      <c r="D10" s="75">
        <v>48</v>
      </c>
      <c r="E10" s="187">
        <v>6</v>
      </c>
      <c r="F10" s="187">
        <v>0</v>
      </c>
      <c r="G10" s="187">
        <v>5</v>
      </c>
      <c r="H10" s="187">
        <v>1</v>
      </c>
      <c r="I10" s="187">
        <v>49</v>
      </c>
      <c r="J10" s="187">
        <v>40</v>
      </c>
      <c r="K10" s="187">
        <v>7</v>
      </c>
      <c r="L10" s="187">
        <v>2</v>
      </c>
      <c r="M10" s="99">
        <v>55</v>
      </c>
      <c r="N10" s="99">
        <v>40</v>
      </c>
      <c r="O10" s="99">
        <v>12</v>
      </c>
      <c r="P10" s="98">
        <v>3</v>
      </c>
      <c r="Q10" s="187">
        <v>3</v>
      </c>
      <c r="R10" s="102">
        <v>0</v>
      </c>
      <c r="S10" s="102">
        <v>38</v>
      </c>
      <c r="T10" s="102">
        <v>38</v>
      </c>
      <c r="U10" s="103">
        <v>79.166666666666657</v>
      </c>
      <c r="V10" s="102">
        <v>0</v>
      </c>
      <c r="W10" s="102">
        <v>5</v>
      </c>
      <c r="X10" s="102">
        <v>5</v>
      </c>
      <c r="Y10" s="103">
        <v>10.416666666666668</v>
      </c>
      <c r="Z10" s="102">
        <v>0</v>
      </c>
      <c r="AA10" s="102">
        <v>43</v>
      </c>
      <c r="AB10" s="102">
        <v>43</v>
      </c>
      <c r="AC10" s="188">
        <v>89.583333333333343</v>
      </c>
      <c r="AD10" s="123">
        <v>89.583333333333343</v>
      </c>
      <c r="AE10" s="540"/>
      <c r="AF10" s="422"/>
      <c r="AG10" s="422"/>
      <c r="AH10" s="422"/>
      <c r="AI10" s="422"/>
      <c r="AJ10" s="540"/>
      <c r="AK10" s="422"/>
      <c r="AL10" s="422"/>
      <c r="AM10" s="422"/>
      <c r="AN10" s="422"/>
      <c r="AO10" s="422"/>
      <c r="AP10" s="422"/>
      <c r="AQ10" s="422"/>
      <c r="AR10" s="422"/>
      <c r="AS10" s="422"/>
      <c r="AT10" s="422"/>
      <c r="AU10" s="422"/>
      <c r="AV10" s="422"/>
      <c r="AW10" s="422"/>
      <c r="AX10" s="422"/>
      <c r="AY10" s="422"/>
      <c r="AZ10" s="422"/>
      <c r="BA10" s="559"/>
      <c r="BB10" s="559"/>
      <c r="BC10" s="560"/>
      <c r="BD10" s="422"/>
    </row>
    <row r="11" spans="1:56" x14ac:dyDescent="0.25">
      <c r="A11" s="97"/>
      <c r="B11" s="104">
        <v>591</v>
      </c>
      <c r="C11" s="190" t="s">
        <v>69</v>
      </c>
      <c r="D11" s="75">
        <v>861</v>
      </c>
      <c r="E11" s="187">
        <v>27</v>
      </c>
      <c r="F11" s="187">
        <v>22</v>
      </c>
      <c r="G11" s="187">
        <v>2</v>
      </c>
      <c r="H11" s="187">
        <v>3</v>
      </c>
      <c r="I11" s="187">
        <v>544</v>
      </c>
      <c r="J11" s="187">
        <v>510</v>
      </c>
      <c r="K11" s="187">
        <v>22</v>
      </c>
      <c r="L11" s="187">
        <v>12</v>
      </c>
      <c r="M11" s="99">
        <v>571</v>
      </c>
      <c r="N11" s="99">
        <v>532</v>
      </c>
      <c r="O11" s="99">
        <v>24</v>
      </c>
      <c r="P11" s="98">
        <v>15</v>
      </c>
      <c r="Q11" s="187">
        <v>9</v>
      </c>
      <c r="R11" s="102">
        <v>0</v>
      </c>
      <c r="S11" s="102">
        <v>667</v>
      </c>
      <c r="T11" s="102">
        <v>667</v>
      </c>
      <c r="U11" s="103">
        <v>77.468060394889662</v>
      </c>
      <c r="V11" s="102">
        <v>0</v>
      </c>
      <c r="W11" s="102">
        <v>106</v>
      </c>
      <c r="X11" s="102">
        <v>106</v>
      </c>
      <c r="Y11" s="103">
        <v>12.311265969802555</v>
      </c>
      <c r="Z11" s="102">
        <v>0</v>
      </c>
      <c r="AA11" s="102">
        <v>773</v>
      </c>
      <c r="AB11" s="102">
        <v>773</v>
      </c>
      <c r="AC11" s="188">
        <v>89.77932636469221</v>
      </c>
      <c r="AD11" s="123">
        <v>89.77932636469221</v>
      </c>
      <c r="AE11" s="540"/>
      <c r="AF11" s="422"/>
      <c r="AG11" s="422"/>
      <c r="AH11" s="422"/>
      <c r="AI11" s="422"/>
      <c r="AJ11" s="540"/>
      <c r="AK11" s="422"/>
      <c r="AL11" s="422"/>
      <c r="AM11" s="422"/>
      <c r="AN11" s="422"/>
      <c r="AO11" s="422"/>
      <c r="AP11" s="422"/>
      <c r="AQ11" s="422"/>
      <c r="AR11" s="422"/>
      <c r="AS11" s="422"/>
      <c r="AT11" s="422"/>
      <c r="AU11" s="422"/>
      <c r="AV11" s="422"/>
      <c r="AW11" s="422"/>
      <c r="AX11" s="422"/>
      <c r="AY11" s="422"/>
      <c r="AZ11" s="422"/>
      <c r="BA11" s="559"/>
      <c r="BB11" s="559"/>
      <c r="BC11" s="560"/>
      <c r="BD11" s="422"/>
    </row>
    <row r="12" spans="1:56" x14ac:dyDescent="0.25">
      <c r="A12" s="97"/>
      <c r="B12" s="104">
        <v>893</v>
      </c>
      <c r="C12" s="190" t="s">
        <v>70</v>
      </c>
      <c r="D12" s="75">
        <v>301</v>
      </c>
      <c r="E12" s="187">
        <v>1</v>
      </c>
      <c r="F12" s="187">
        <v>0</v>
      </c>
      <c r="G12" s="187">
        <v>1</v>
      </c>
      <c r="H12" s="187">
        <v>0</v>
      </c>
      <c r="I12" s="187">
        <v>227</v>
      </c>
      <c r="J12" s="187">
        <v>188</v>
      </c>
      <c r="K12" s="187">
        <v>34</v>
      </c>
      <c r="L12" s="187">
        <v>5</v>
      </c>
      <c r="M12" s="99">
        <v>228</v>
      </c>
      <c r="N12" s="99">
        <v>188</v>
      </c>
      <c r="O12" s="99">
        <v>35</v>
      </c>
      <c r="P12" s="98">
        <v>5</v>
      </c>
      <c r="Q12" s="187">
        <v>1</v>
      </c>
      <c r="R12" s="102">
        <v>0</v>
      </c>
      <c r="S12" s="102">
        <v>197</v>
      </c>
      <c r="T12" s="102">
        <v>197</v>
      </c>
      <c r="U12" s="103">
        <v>65.448504983388702</v>
      </c>
      <c r="V12" s="102">
        <v>0</v>
      </c>
      <c r="W12" s="102">
        <v>2</v>
      </c>
      <c r="X12" s="102">
        <v>2</v>
      </c>
      <c r="Y12" s="103">
        <v>0.66445182724252494</v>
      </c>
      <c r="Z12" s="102">
        <v>0</v>
      </c>
      <c r="AA12" s="102">
        <v>199</v>
      </c>
      <c r="AB12" s="102">
        <v>199</v>
      </c>
      <c r="AC12" s="188">
        <v>66.112956810631232</v>
      </c>
      <c r="AD12" s="123">
        <v>66.112956810631232</v>
      </c>
      <c r="AE12" s="540"/>
      <c r="AF12" s="422"/>
      <c r="AG12" s="422"/>
      <c r="AH12" s="422"/>
      <c r="AI12" s="422"/>
      <c r="AJ12" s="540"/>
      <c r="AK12" s="422"/>
      <c r="AL12" s="422"/>
      <c r="AM12" s="422"/>
      <c r="AN12" s="422"/>
      <c r="AO12" s="422"/>
      <c r="AP12" s="422"/>
      <c r="AQ12" s="422"/>
      <c r="AR12" s="422"/>
      <c r="AS12" s="422"/>
      <c r="AT12" s="422"/>
      <c r="AU12" s="422"/>
      <c r="AV12" s="422"/>
      <c r="AW12" s="422"/>
      <c r="AX12" s="422"/>
      <c r="AY12" s="422"/>
      <c r="AZ12" s="422"/>
      <c r="BA12" s="559"/>
      <c r="BB12" s="559"/>
      <c r="BC12" s="560"/>
      <c r="BD12" s="422"/>
    </row>
    <row r="13" spans="1:56" x14ac:dyDescent="0.25">
      <c r="A13" s="9" t="s">
        <v>71</v>
      </c>
      <c r="B13" s="172"/>
      <c r="C13" s="191" t="s">
        <v>38</v>
      </c>
      <c r="D13" s="83">
        <v>2199</v>
      </c>
      <c r="E13" s="83">
        <v>118</v>
      </c>
      <c r="F13" s="83">
        <v>85</v>
      </c>
      <c r="G13" s="83">
        <v>27</v>
      </c>
      <c r="H13" s="83">
        <v>6</v>
      </c>
      <c r="I13" s="83">
        <v>1752</v>
      </c>
      <c r="J13" s="83">
        <v>1602</v>
      </c>
      <c r="K13" s="83">
        <v>138</v>
      </c>
      <c r="L13" s="83">
        <v>12</v>
      </c>
      <c r="M13" s="83">
        <v>1870</v>
      </c>
      <c r="N13" s="83">
        <v>1687</v>
      </c>
      <c r="O13" s="83">
        <v>165</v>
      </c>
      <c r="P13" s="83">
        <v>18</v>
      </c>
      <c r="Q13" s="83">
        <v>29</v>
      </c>
      <c r="R13" s="86">
        <v>0</v>
      </c>
      <c r="S13" s="86">
        <v>2040</v>
      </c>
      <c r="T13" s="86">
        <v>2040</v>
      </c>
      <c r="U13" s="105">
        <v>92.769440654843109</v>
      </c>
      <c r="V13" s="106">
        <v>0</v>
      </c>
      <c r="W13" s="106">
        <v>112</v>
      </c>
      <c r="X13" s="106">
        <v>112</v>
      </c>
      <c r="Y13" s="105">
        <v>5.0932241928149153</v>
      </c>
      <c r="Z13" s="86">
        <v>0</v>
      </c>
      <c r="AA13" s="86">
        <v>2152</v>
      </c>
      <c r="AB13" s="86">
        <v>2152</v>
      </c>
      <c r="AC13" s="93">
        <v>97.862664847658039</v>
      </c>
      <c r="AD13" s="192">
        <v>97.862664847658039</v>
      </c>
      <c r="AE13" s="540"/>
      <c r="AF13" s="422"/>
      <c r="AG13" s="422"/>
      <c r="AH13" s="422"/>
      <c r="AI13" s="422"/>
      <c r="AJ13" s="540"/>
      <c r="AK13" s="422"/>
      <c r="AL13" s="422"/>
      <c r="AM13" s="422"/>
      <c r="AN13" s="422"/>
      <c r="AO13" s="422"/>
      <c r="AP13" s="422"/>
      <c r="AQ13" s="422"/>
      <c r="AR13" s="422"/>
      <c r="AS13" s="422"/>
      <c r="AT13" s="422"/>
      <c r="AU13" s="422"/>
      <c r="AV13" s="422"/>
      <c r="AW13" s="422"/>
      <c r="AX13" s="422"/>
      <c r="AY13" s="422"/>
      <c r="AZ13" s="422"/>
      <c r="BA13" s="559"/>
      <c r="BB13" s="559"/>
      <c r="BC13" s="560"/>
      <c r="BD13" s="422"/>
    </row>
    <row r="14" spans="1:56" x14ac:dyDescent="0.25">
      <c r="A14" s="9"/>
      <c r="B14" s="104">
        <v>120</v>
      </c>
      <c r="C14" s="190" t="s">
        <v>72</v>
      </c>
      <c r="D14" s="75">
        <v>53</v>
      </c>
      <c r="E14" s="187">
        <v>1</v>
      </c>
      <c r="F14" s="187">
        <v>0</v>
      </c>
      <c r="G14" s="187">
        <v>0</v>
      </c>
      <c r="H14" s="187">
        <v>1</v>
      </c>
      <c r="I14" s="187">
        <v>32</v>
      </c>
      <c r="J14" s="187">
        <v>28</v>
      </c>
      <c r="K14" s="187">
        <v>2</v>
      </c>
      <c r="L14" s="187">
        <v>2</v>
      </c>
      <c r="M14" s="99">
        <v>33</v>
      </c>
      <c r="N14" s="99">
        <v>28</v>
      </c>
      <c r="O14" s="99">
        <v>2</v>
      </c>
      <c r="P14" s="98">
        <v>3</v>
      </c>
      <c r="Q14" s="187">
        <v>2</v>
      </c>
      <c r="R14" s="102">
        <v>0</v>
      </c>
      <c r="S14" s="102">
        <v>43</v>
      </c>
      <c r="T14" s="102">
        <v>43</v>
      </c>
      <c r="U14" s="103">
        <v>81.132075471698116</v>
      </c>
      <c r="V14" s="102">
        <v>0</v>
      </c>
      <c r="W14" s="102">
        <v>3</v>
      </c>
      <c r="X14" s="102">
        <v>3</v>
      </c>
      <c r="Y14" s="103">
        <v>5.6603773584905666</v>
      </c>
      <c r="Z14" s="102">
        <v>0</v>
      </c>
      <c r="AA14" s="102">
        <v>46</v>
      </c>
      <c r="AB14" s="102">
        <v>46</v>
      </c>
      <c r="AC14" s="188">
        <v>86.79245283018868</v>
      </c>
      <c r="AD14" s="123">
        <v>86.79245283018868</v>
      </c>
      <c r="AE14" s="540"/>
      <c r="AF14" s="422"/>
      <c r="AG14" s="422"/>
      <c r="AH14" s="422"/>
      <c r="AI14" s="422"/>
      <c r="AJ14" s="540"/>
      <c r="AK14" s="422"/>
      <c r="AL14" s="422"/>
      <c r="AM14" s="422"/>
      <c r="AN14" s="422"/>
      <c r="AO14" s="422"/>
      <c r="AP14" s="422"/>
      <c r="AQ14" s="422"/>
      <c r="AR14" s="422"/>
      <c r="AS14" s="422"/>
      <c r="AT14" s="422"/>
      <c r="AU14" s="422"/>
      <c r="AV14" s="422"/>
      <c r="AW14" s="422"/>
      <c r="AX14" s="422"/>
      <c r="AY14" s="422"/>
      <c r="AZ14" s="422"/>
      <c r="BA14" s="559"/>
      <c r="BB14" s="559"/>
      <c r="BC14" s="560"/>
      <c r="BD14" s="422"/>
    </row>
    <row r="15" spans="1:56" x14ac:dyDescent="0.25">
      <c r="A15" s="9"/>
      <c r="B15" s="104">
        <v>154</v>
      </c>
      <c r="C15" s="190" t="s">
        <v>73</v>
      </c>
      <c r="D15" s="75">
        <v>1703</v>
      </c>
      <c r="E15" s="187">
        <v>96</v>
      </c>
      <c r="F15" s="187">
        <v>68</v>
      </c>
      <c r="G15" s="187">
        <v>23</v>
      </c>
      <c r="H15" s="187">
        <v>5</v>
      </c>
      <c r="I15" s="187">
        <v>1367</v>
      </c>
      <c r="J15" s="187">
        <v>1256</v>
      </c>
      <c r="K15" s="187">
        <v>101</v>
      </c>
      <c r="L15" s="187">
        <v>10</v>
      </c>
      <c r="M15" s="99">
        <v>1463</v>
      </c>
      <c r="N15" s="99">
        <v>1324</v>
      </c>
      <c r="O15" s="99">
        <v>124</v>
      </c>
      <c r="P15" s="98">
        <v>15</v>
      </c>
      <c r="Q15" s="187">
        <v>15</v>
      </c>
      <c r="R15" s="102">
        <v>0</v>
      </c>
      <c r="S15" s="102">
        <v>1520</v>
      </c>
      <c r="T15" s="102">
        <v>1520</v>
      </c>
      <c r="U15" s="103">
        <v>89.254257193188494</v>
      </c>
      <c r="V15" s="102">
        <v>0</v>
      </c>
      <c r="W15" s="102">
        <v>83</v>
      </c>
      <c r="X15" s="102">
        <v>83</v>
      </c>
      <c r="Y15" s="103">
        <v>4.873752201996477</v>
      </c>
      <c r="Z15" s="102">
        <v>0</v>
      </c>
      <c r="AA15" s="102">
        <v>1603</v>
      </c>
      <c r="AB15" s="102">
        <v>1603</v>
      </c>
      <c r="AC15" s="188">
        <v>94.128009395184961</v>
      </c>
      <c r="AD15" s="123">
        <v>94.128009395184961</v>
      </c>
      <c r="AE15" s="540"/>
      <c r="AF15" s="422"/>
      <c r="AG15" s="422"/>
      <c r="AH15" s="422"/>
      <c r="AI15" s="422"/>
      <c r="AJ15" s="540"/>
      <c r="AK15" s="422"/>
      <c r="AL15" s="422"/>
      <c r="AM15" s="422"/>
      <c r="AN15" s="422"/>
      <c r="AO15" s="422"/>
      <c r="AP15" s="422"/>
      <c r="AQ15" s="422"/>
      <c r="AR15" s="422"/>
      <c r="AS15" s="422"/>
      <c r="AT15" s="422"/>
      <c r="AU15" s="422"/>
      <c r="AV15" s="422"/>
      <c r="AW15" s="422"/>
      <c r="AX15" s="422"/>
      <c r="AY15" s="422"/>
      <c r="AZ15" s="422"/>
      <c r="BA15" s="559"/>
      <c r="BB15" s="559"/>
      <c r="BC15" s="560"/>
      <c r="BD15" s="422"/>
    </row>
    <row r="16" spans="1:56" x14ac:dyDescent="0.25">
      <c r="A16" s="9"/>
      <c r="B16" s="104">
        <v>250</v>
      </c>
      <c r="C16" s="190" t="s">
        <v>74</v>
      </c>
      <c r="D16" s="75">
        <v>147</v>
      </c>
      <c r="E16" s="187">
        <v>13</v>
      </c>
      <c r="F16" s="187">
        <v>12</v>
      </c>
      <c r="G16" s="187">
        <v>1</v>
      </c>
      <c r="H16" s="187">
        <v>0</v>
      </c>
      <c r="I16" s="187">
        <v>85</v>
      </c>
      <c r="J16" s="187">
        <v>76</v>
      </c>
      <c r="K16" s="187">
        <v>9</v>
      </c>
      <c r="L16" s="187">
        <v>0</v>
      </c>
      <c r="M16" s="99">
        <v>98</v>
      </c>
      <c r="N16" s="99">
        <v>88</v>
      </c>
      <c r="O16" s="99">
        <v>10</v>
      </c>
      <c r="P16" s="98">
        <v>0</v>
      </c>
      <c r="Q16" s="187">
        <v>3</v>
      </c>
      <c r="R16" s="102">
        <v>0</v>
      </c>
      <c r="S16" s="102">
        <v>194</v>
      </c>
      <c r="T16" s="102">
        <v>194</v>
      </c>
      <c r="U16" s="103">
        <v>131.97278911564624</v>
      </c>
      <c r="V16" s="102">
        <v>0</v>
      </c>
      <c r="W16" s="102">
        <v>15</v>
      </c>
      <c r="X16" s="102">
        <v>15</v>
      </c>
      <c r="Y16" s="103">
        <v>10.204081632653061</v>
      </c>
      <c r="Z16" s="102">
        <v>0</v>
      </c>
      <c r="AA16" s="102">
        <v>209</v>
      </c>
      <c r="AB16" s="102">
        <v>209</v>
      </c>
      <c r="AC16" s="188">
        <v>142.17687074829934</v>
      </c>
      <c r="AD16" s="123">
        <v>142.17687074829934</v>
      </c>
      <c r="AE16" s="540"/>
      <c r="AF16" s="422"/>
      <c r="AG16" s="422"/>
      <c r="AH16" s="422"/>
      <c r="AI16" s="422"/>
      <c r="AJ16" s="540"/>
      <c r="AK16" s="422"/>
      <c r="AL16" s="422"/>
      <c r="AM16" s="422"/>
      <c r="AN16" s="422"/>
      <c r="AO16" s="422"/>
      <c r="AP16" s="422"/>
      <c r="AQ16" s="422"/>
      <c r="AR16" s="422"/>
      <c r="AS16" s="422"/>
      <c r="AT16" s="422"/>
      <c r="AU16" s="422"/>
      <c r="AV16" s="422"/>
      <c r="AW16" s="422"/>
      <c r="AX16" s="422"/>
      <c r="AY16" s="422"/>
      <c r="AZ16" s="422"/>
      <c r="BA16" s="559"/>
      <c r="BB16" s="559"/>
      <c r="BC16" s="560"/>
      <c r="BD16" s="422"/>
    </row>
    <row r="17" spans="1:56" x14ac:dyDescent="0.25">
      <c r="A17" s="9"/>
      <c r="B17" s="104">
        <v>495</v>
      </c>
      <c r="C17" s="190" t="s">
        <v>75</v>
      </c>
      <c r="D17" s="75">
        <v>38</v>
      </c>
      <c r="E17" s="187">
        <v>2</v>
      </c>
      <c r="F17" s="187">
        <v>0</v>
      </c>
      <c r="G17" s="187">
        <v>2</v>
      </c>
      <c r="H17" s="187">
        <v>0</v>
      </c>
      <c r="I17" s="187">
        <v>45</v>
      </c>
      <c r="J17" s="187">
        <v>40</v>
      </c>
      <c r="K17" s="187">
        <v>5</v>
      </c>
      <c r="L17" s="187">
        <v>0</v>
      </c>
      <c r="M17" s="99">
        <v>47</v>
      </c>
      <c r="N17" s="99">
        <v>40</v>
      </c>
      <c r="O17" s="99">
        <v>7</v>
      </c>
      <c r="P17" s="98">
        <v>0</v>
      </c>
      <c r="Q17" s="187">
        <v>0</v>
      </c>
      <c r="R17" s="102">
        <v>0</v>
      </c>
      <c r="S17" s="102">
        <v>44</v>
      </c>
      <c r="T17" s="102">
        <v>44</v>
      </c>
      <c r="U17" s="103">
        <v>115.78947368421053</v>
      </c>
      <c r="V17" s="102">
        <v>0</v>
      </c>
      <c r="W17" s="102">
        <v>1</v>
      </c>
      <c r="X17" s="102">
        <v>1</v>
      </c>
      <c r="Y17" s="103">
        <v>2.6315789473684208</v>
      </c>
      <c r="Z17" s="102">
        <v>0</v>
      </c>
      <c r="AA17" s="102">
        <v>45</v>
      </c>
      <c r="AB17" s="102">
        <v>45</v>
      </c>
      <c r="AC17" s="188">
        <v>118.42105263157893</v>
      </c>
      <c r="AD17" s="123">
        <v>118.42105263157893</v>
      </c>
      <c r="AE17" s="540"/>
      <c r="AF17" s="422"/>
      <c r="AG17" s="422"/>
      <c r="AH17" s="422"/>
      <c r="AI17" s="422"/>
      <c r="AJ17" s="540"/>
      <c r="AK17" s="422"/>
      <c r="AL17" s="422"/>
      <c r="AM17" s="422"/>
      <c r="AN17" s="422"/>
      <c r="AO17" s="422"/>
      <c r="AP17" s="422"/>
      <c r="AQ17" s="422"/>
      <c r="AR17" s="422"/>
      <c r="AS17" s="422"/>
      <c r="AT17" s="422"/>
      <c r="AU17" s="422"/>
      <c r="AV17" s="422"/>
      <c r="AW17" s="422"/>
      <c r="AX17" s="422"/>
      <c r="AY17" s="422"/>
      <c r="AZ17" s="422"/>
      <c r="BA17" s="559"/>
      <c r="BB17" s="559"/>
      <c r="BC17" s="560"/>
      <c r="BD17" s="422"/>
    </row>
    <row r="18" spans="1:56" x14ac:dyDescent="0.25">
      <c r="A18" s="9"/>
      <c r="B18" s="104">
        <v>790</v>
      </c>
      <c r="C18" s="190" t="s">
        <v>76</v>
      </c>
      <c r="D18" s="75">
        <v>70</v>
      </c>
      <c r="E18" s="187">
        <v>3</v>
      </c>
      <c r="F18" s="187">
        <v>3</v>
      </c>
      <c r="G18" s="187">
        <v>0</v>
      </c>
      <c r="H18" s="187">
        <v>0</v>
      </c>
      <c r="I18" s="187">
        <v>71</v>
      </c>
      <c r="J18" s="187">
        <v>70</v>
      </c>
      <c r="K18" s="187">
        <v>1</v>
      </c>
      <c r="L18" s="187">
        <v>0</v>
      </c>
      <c r="M18" s="99">
        <v>74</v>
      </c>
      <c r="N18" s="99">
        <v>73</v>
      </c>
      <c r="O18" s="99">
        <v>1</v>
      </c>
      <c r="P18" s="98">
        <v>0</v>
      </c>
      <c r="Q18" s="187">
        <v>0</v>
      </c>
      <c r="R18" s="102">
        <v>0</v>
      </c>
      <c r="S18" s="102">
        <v>92</v>
      </c>
      <c r="T18" s="102">
        <v>92</v>
      </c>
      <c r="U18" s="103">
        <v>131.42857142857142</v>
      </c>
      <c r="V18" s="102">
        <v>0</v>
      </c>
      <c r="W18" s="102">
        <v>3</v>
      </c>
      <c r="X18" s="102">
        <v>3</v>
      </c>
      <c r="Y18" s="103">
        <v>4.2857142857142856</v>
      </c>
      <c r="Z18" s="102">
        <v>0</v>
      </c>
      <c r="AA18" s="102">
        <v>95</v>
      </c>
      <c r="AB18" s="102">
        <v>95</v>
      </c>
      <c r="AC18" s="188">
        <v>135.71428571428572</v>
      </c>
      <c r="AD18" s="123">
        <v>135.71428571428572</v>
      </c>
      <c r="AE18" s="540"/>
      <c r="AF18" s="422"/>
      <c r="AG18" s="422"/>
      <c r="AH18" s="422"/>
      <c r="AI18" s="422"/>
      <c r="AJ18" s="540"/>
      <c r="AK18" s="422"/>
      <c r="AL18" s="422"/>
      <c r="AM18" s="422"/>
      <c r="AN18" s="422"/>
      <c r="AO18" s="422"/>
      <c r="AP18" s="422"/>
      <c r="AQ18" s="422"/>
      <c r="AR18" s="422"/>
      <c r="AS18" s="422"/>
      <c r="AT18" s="422"/>
      <c r="AU18" s="422"/>
      <c r="AV18" s="422"/>
      <c r="AW18" s="422"/>
      <c r="AX18" s="422"/>
      <c r="AY18" s="422"/>
      <c r="AZ18" s="422"/>
      <c r="BA18" s="559"/>
      <c r="BB18" s="559"/>
      <c r="BC18" s="560"/>
      <c r="BD18" s="422"/>
    </row>
    <row r="19" spans="1:56" x14ac:dyDescent="0.25">
      <c r="A19" s="9"/>
      <c r="B19" s="104">
        <v>895</v>
      </c>
      <c r="C19" s="190" t="s">
        <v>77</v>
      </c>
      <c r="D19" s="75">
        <v>188</v>
      </c>
      <c r="E19" s="187">
        <v>3</v>
      </c>
      <c r="F19" s="187">
        <v>2</v>
      </c>
      <c r="G19" s="187">
        <v>1</v>
      </c>
      <c r="H19" s="187">
        <v>0</v>
      </c>
      <c r="I19" s="187">
        <v>152</v>
      </c>
      <c r="J19" s="187">
        <v>132</v>
      </c>
      <c r="K19" s="187">
        <v>20</v>
      </c>
      <c r="L19" s="187">
        <v>0</v>
      </c>
      <c r="M19" s="99">
        <v>155</v>
      </c>
      <c r="N19" s="99">
        <v>134</v>
      </c>
      <c r="O19" s="99">
        <v>21</v>
      </c>
      <c r="P19" s="98">
        <v>0</v>
      </c>
      <c r="Q19" s="187">
        <v>9</v>
      </c>
      <c r="R19" s="102">
        <v>0</v>
      </c>
      <c r="S19" s="102">
        <v>147</v>
      </c>
      <c r="T19" s="102">
        <v>147</v>
      </c>
      <c r="U19" s="103">
        <v>78.191489361702125</v>
      </c>
      <c r="V19" s="102">
        <v>0</v>
      </c>
      <c r="W19" s="102">
        <v>7</v>
      </c>
      <c r="X19" s="102">
        <v>7</v>
      </c>
      <c r="Y19" s="103">
        <v>3.7234042553191489</v>
      </c>
      <c r="Z19" s="102">
        <v>0</v>
      </c>
      <c r="AA19" s="102">
        <v>154</v>
      </c>
      <c r="AB19" s="102">
        <v>154</v>
      </c>
      <c r="AC19" s="188">
        <v>81.914893617021278</v>
      </c>
      <c r="AD19" s="123">
        <v>81.914893617021278</v>
      </c>
      <c r="AE19" s="540"/>
      <c r="AF19" s="422"/>
      <c r="AG19" s="422"/>
      <c r="AH19" s="422"/>
      <c r="AI19" s="422"/>
      <c r="AJ19" s="540"/>
      <c r="AK19" s="422"/>
      <c r="AL19" s="422"/>
      <c r="AM19" s="422"/>
      <c r="AN19" s="422"/>
      <c r="AO19" s="422"/>
      <c r="AP19" s="422"/>
      <c r="AQ19" s="422"/>
      <c r="AR19" s="422"/>
      <c r="AS19" s="422"/>
      <c r="AT19" s="422"/>
      <c r="AU19" s="422"/>
      <c r="AV19" s="422"/>
      <c r="AW19" s="422"/>
      <c r="AX19" s="422"/>
      <c r="AY19" s="422"/>
      <c r="AZ19" s="422"/>
      <c r="BA19" s="559"/>
      <c r="BB19" s="559"/>
      <c r="BC19" s="560"/>
      <c r="BD19" s="422"/>
    </row>
    <row r="20" spans="1:56" x14ac:dyDescent="0.25">
      <c r="A20" s="9" t="s">
        <v>78</v>
      </c>
      <c r="B20" s="172"/>
      <c r="C20" s="191" t="s">
        <v>39</v>
      </c>
      <c r="D20" s="83">
        <v>10058</v>
      </c>
      <c r="E20" s="83">
        <v>312</v>
      </c>
      <c r="F20" s="83">
        <v>216</v>
      </c>
      <c r="G20" s="83">
        <v>73</v>
      </c>
      <c r="H20" s="83">
        <v>23</v>
      </c>
      <c r="I20" s="83">
        <v>4860</v>
      </c>
      <c r="J20" s="83">
        <v>4302</v>
      </c>
      <c r="K20" s="83">
        <v>481</v>
      </c>
      <c r="L20" s="83">
        <v>77</v>
      </c>
      <c r="M20" s="83">
        <v>5172</v>
      </c>
      <c r="N20" s="83">
        <v>4518</v>
      </c>
      <c r="O20" s="83">
        <v>554</v>
      </c>
      <c r="P20" s="83">
        <v>100</v>
      </c>
      <c r="Q20" s="83">
        <v>114</v>
      </c>
      <c r="R20" s="107">
        <v>0</v>
      </c>
      <c r="S20" s="107">
        <v>8220</v>
      </c>
      <c r="T20" s="107">
        <v>8220</v>
      </c>
      <c r="U20" s="105">
        <v>81.725989262278787</v>
      </c>
      <c r="V20" s="107">
        <v>5</v>
      </c>
      <c r="W20" s="107">
        <v>970</v>
      </c>
      <c r="X20" s="107">
        <v>975</v>
      </c>
      <c r="Y20" s="105">
        <v>9.6440644263273025</v>
      </c>
      <c r="Z20" s="107">
        <v>5</v>
      </c>
      <c r="AA20" s="107">
        <v>9190</v>
      </c>
      <c r="AB20" s="107">
        <v>9195</v>
      </c>
      <c r="AC20" s="93">
        <v>91.370053688606092</v>
      </c>
      <c r="AD20" s="192">
        <v>91.37434164762</v>
      </c>
      <c r="AE20" s="540"/>
      <c r="AF20" s="422"/>
      <c r="AG20" s="422"/>
      <c r="AH20" s="422"/>
      <c r="AI20" s="422"/>
      <c r="AJ20" s="540"/>
      <c r="AK20" s="422"/>
      <c r="AL20" s="422"/>
      <c r="AM20" s="422"/>
      <c r="AN20" s="422"/>
      <c r="AO20" s="422"/>
      <c r="AP20" s="422"/>
      <c r="AQ20" s="422"/>
      <c r="AR20" s="422"/>
      <c r="AS20" s="422"/>
      <c r="AT20" s="422"/>
      <c r="AU20" s="422"/>
      <c r="AV20" s="422"/>
      <c r="AW20" s="422"/>
      <c r="AX20" s="422"/>
      <c r="AY20" s="422"/>
      <c r="AZ20" s="422"/>
      <c r="BA20" s="559"/>
      <c r="BB20" s="559"/>
      <c r="BC20" s="560"/>
      <c r="BD20" s="422"/>
    </row>
    <row r="21" spans="1:56" x14ac:dyDescent="0.25">
      <c r="A21" s="9"/>
      <c r="B21" s="104">
        <v>45</v>
      </c>
      <c r="C21" s="190" t="s">
        <v>79</v>
      </c>
      <c r="D21" s="75">
        <v>4062</v>
      </c>
      <c r="E21" s="187">
        <v>122</v>
      </c>
      <c r="F21" s="187">
        <v>67</v>
      </c>
      <c r="G21" s="187">
        <v>38</v>
      </c>
      <c r="H21" s="187">
        <v>17</v>
      </c>
      <c r="I21" s="187">
        <v>2062</v>
      </c>
      <c r="J21" s="187">
        <v>1782</v>
      </c>
      <c r="K21" s="187">
        <v>245</v>
      </c>
      <c r="L21" s="187">
        <v>35</v>
      </c>
      <c r="M21" s="99">
        <v>2184</v>
      </c>
      <c r="N21" s="99">
        <v>1849</v>
      </c>
      <c r="O21" s="99">
        <v>283</v>
      </c>
      <c r="P21" s="98">
        <v>52</v>
      </c>
      <c r="Q21" s="187">
        <v>15</v>
      </c>
      <c r="R21" s="102">
        <v>0</v>
      </c>
      <c r="S21" s="102">
        <v>3312</v>
      </c>
      <c r="T21" s="102">
        <v>3312</v>
      </c>
      <c r="U21" s="103">
        <v>81.536189069423926</v>
      </c>
      <c r="V21" s="102">
        <v>3</v>
      </c>
      <c r="W21" s="102">
        <v>511</v>
      </c>
      <c r="X21" s="102">
        <v>514</v>
      </c>
      <c r="Y21" s="103">
        <v>12.580009847365831</v>
      </c>
      <c r="Z21" s="102">
        <v>3</v>
      </c>
      <c r="AA21" s="102">
        <v>3823</v>
      </c>
      <c r="AB21" s="102">
        <v>3826</v>
      </c>
      <c r="AC21" s="188">
        <v>94.116198916789756</v>
      </c>
      <c r="AD21" s="123">
        <v>94.120541205412053</v>
      </c>
      <c r="AE21" s="540"/>
      <c r="AF21" s="422"/>
      <c r="AG21" s="422"/>
      <c r="AH21" s="422"/>
      <c r="AI21" s="422"/>
      <c r="AJ21" s="540"/>
      <c r="AK21" s="422"/>
      <c r="AL21" s="422"/>
      <c r="AM21" s="422"/>
      <c r="AN21" s="422"/>
      <c r="AO21" s="422"/>
      <c r="AP21" s="422"/>
      <c r="AQ21" s="422"/>
      <c r="AR21" s="422"/>
      <c r="AS21" s="422"/>
      <c r="AT21" s="422"/>
      <c r="AU21" s="422"/>
      <c r="AV21" s="422"/>
      <c r="AW21" s="422"/>
      <c r="AX21" s="422"/>
      <c r="AY21" s="422"/>
      <c r="AZ21" s="422"/>
      <c r="BA21" s="559"/>
      <c r="BB21" s="559"/>
      <c r="BC21" s="560"/>
      <c r="BD21" s="422"/>
    </row>
    <row r="22" spans="1:56" x14ac:dyDescent="0.25">
      <c r="A22" s="9"/>
      <c r="B22" s="104">
        <v>51</v>
      </c>
      <c r="C22" s="190" t="s">
        <v>80</v>
      </c>
      <c r="D22" s="75">
        <v>227</v>
      </c>
      <c r="E22" s="187">
        <v>33</v>
      </c>
      <c r="F22" s="187">
        <v>30</v>
      </c>
      <c r="G22" s="187">
        <v>3</v>
      </c>
      <c r="H22" s="187">
        <v>0</v>
      </c>
      <c r="I22" s="187">
        <v>167</v>
      </c>
      <c r="J22" s="187">
        <v>126</v>
      </c>
      <c r="K22" s="187">
        <v>38</v>
      </c>
      <c r="L22" s="187">
        <v>3</v>
      </c>
      <c r="M22" s="99">
        <v>200</v>
      </c>
      <c r="N22" s="99">
        <v>156</v>
      </c>
      <c r="O22" s="99">
        <v>41</v>
      </c>
      <c r="P22" s="98">
        <v>3</v>
      </c>
      <c r="Q22" s="187">
        <v>17</v>
      </c>
      <c r="R22" s="102">
        <v>0</v>
      </c>
      <c r="S22" s="102">
        <v>204</v>
      </c>
      <c r="T22" s="102">
        <v>204</v>
      </c>
      <c r="U22" s="103">
        <v>89.867841409691636</v>
      </c>
      <c r="V22" s="102">
        <v>0</v>
      </c>
      <c r="W22" s="102">
        <v>14</v>
      </c>
      <c r="X22" s="102">
        <v>14</v>
      </c>
      <c r="Y22" s="103">
        <v>6.1674008810572687</v>
      </c>
      <c r="Z22" s="102">
        <v>0</v>
      </c>
      <c r="AA22" s="102">
        <v>218</v>
      </c>
      <c r="AB22" s="102">
        <v>218</v>
      </c>
      <c r="AC22" s="188">
        <v>96.035242290748897</v>
      </c>
      <c r="AD22" s="123">
        <v>96.035242290748897</v>
      </c>
      <c r="AE22" s="540"/>
      <c r="AF22" s="422"/>
      <c r="AG22" s="422"/>
      <c r="AH22" s="422"/>
      <c r="AI22" s="422"/>
      <c r="AJ22" s="540"/>
      <c r="AK22" s="422"/>
      <c r="AL22" s="422"/>
      <c r="AM22" s="422"/>
      <c r="AN22" s="422"/>
      <c r="AO22" s="422"/>
      <c r="AP22" s="422"/>
      <c r="AQ22" s="422"/>
      <c r="AR22" s="422"/>
      <c r="AS22" s="422"/>
      <c r="AT22" s="422"/>
      <c r="AU22" s="422"/>
      <c r="AV22" s="422"/>
      <c r="AW22" s="422"/>
      <c r="AX22" s="422"/>
      <c r="AY22" s="422"/>
      <c r="AZ22" s="422"/>
      <c r="BA22" s="559"/>
      <c r="BB22" s="559"/>
      <c r="BC22" s="560"/>
      <c r="BD22" s="422"/>
    </row>
    <row r="23" spans="1:56" x14ac:dyDescent="0.25">
      <c r="A23" s="9"/>
      <c r="B23" s="104">
        <v>147</v>
      </c>
      <c r="C23" s="190" t="s">
        <v>81</v>
      </c>
      <c r="D23" s="75">
        <v>1137</v>
      </c>
      <c r="E23" s="187">
        <v>50</v>
      </c>
      <c r="F23" s="187">
        <v>33</v>
      </c>
      <c r="G23" s="187">
        <v>12</v>
      </c>
      <c r="H23" s="187">
        <v>5</v>
      </c>
      <c r="I23" s="187">
        <v>817</v>
      </c>
      <c r="J23" s="187">
        <v>791</v>
      </c>
      <c r="K23" s="187">
        <v>24</v>
      </c>
      <c r="L23" s="187">
        <v>2</v>
      </c>
      <c r="M23" s="99">
        <v>867</v>
      </c>
      <c r="N23" s="99">
        <v>824</v>
      </c>
      <c r="O23" s="99">
        <v>36</v>
      </c>
      <c r="P23" s="98">
        <v>7</v>
      </c>
      <c r="Q23" s="187">
        <v>5</v>
      </c>
      <c r="R23" s="102">
        <v>0</v>
      </c>
      <c r="S23" s="102">
        <v>950</v>
      </c>
      <c r="T23" s="102">
        <v>950</v>
      </c>
      <c r="U23" s="103">
        <v>83.553210202286721</v>
      </c>
      <c r="V23" s="102">
        <v>1</v>
      </c>
      <c r="W23" s="102">
        <v>102</v>
      </c>
      <c r="X23" s="102">
        <v>103</v>
      </c>
      <c r="Y23" s="103">
        <v>8.9709762532981525</v>
      </c>
      <c r="Z23" s="102">
        <v>1</v>
      </c>
      <c r="AA23" s="102">
        <v>1052</v>
      </c>
      <c r="AB23" s="102">
        <v>1053</v>
      </c>
      <c r="AC23" s="188">
        <v>92.524186455584868</v>
      </c>
      <c r="AD23" s="123">
        <v>92.530755711775043</v>
      </c>
      <c r="AE23" s="540"/>
      <c r="AF23" s="422"/>
      <c r="AG23" s="422"/>
      <c r="AH23" s="422"/>
      <c r="AI23" s="422"/>
      <c r="AJ23" s="540"/>
      <c r="AK23" s="422"/>
      <c r="AL23" s="422"/>
      <c r="AM23" s="422"/>
      <c r="AN23" s="422"/>
      <c r="AO23" s="422"/>
      <c r="AP23" s="422"/>
      <c r="AQ23" s="422"/>
      <c r="AR23" s="422"/>
      <c r="AS23" s="422"/>
      <c r="AT23" s="422"/>
      <c r="AU23" s="422"/>
      <c r="AV23" s="422"/>
      <c r="AW23" s="422"/>
      <c r="AX23" s="422"/>
      <c r="AY23" s="422"/>
      <c r="AZ23" s="422"/>
      <c r="BA23" s="559"/>
      <c r="BB23" s="559"/>
      <c r="BC23" s="560"/>
      <c r="BD23" s="422"/>
    </row>
    <row r="24" spans="1:56" x14ac:dyDescent="0.25">
      <c r="A24" s="9"/>
      <c r="B24" s="104">
        <v>172</v>
      </c>
      <c r="C24" s="190" t="s">
        <v>82</v>
      </c>
      <c r="D24" s="75">
        <v>1138</v>
      </c>
      <c r="E24" s="187">
        <v>40</v>
      </c>
      <c r="F24" s="187">
        <v>34</v>
      </c>
      <c r="G24" s="187">
        <v>5</v>
      </c>
      <c r="H24" s="187">
        <v>1</v>
      </c>
      <c r="I24" s="187">
        <v>598</v>
      </c>
      <c r="J24" s="187">
        <v>528</v>
      </c>
      <c r="K24" s="187">
        <v>62</v>
      </c>
      <c r="L24" s="187">
        <v>8</v>
      </c>
      <c r="M24" s="99">
        <v>638</v>
      </c>
      <c r="N24" s="99">
        <v>562</v>
      </c>
      <c r="O24" s="99">
        <v>67</v>
      </c>
      <c r="P24" s="98">
        <v>9</v>
      </c>
      <c r="Q24" s="187">
        <v>12</v>
      </c>
      <c r="R24" s="102">
        <v>0</v>
      </c>
      <c r="S24" s="102">
        <v>716</v>
      </c>
      <c r="T24" s="102">
        <v>716</v>
      </c>
      <c r="U24" s="103">
        <v>62.917398945518457</v>
      </c>
      <c r="V24" s="102">
        <v>1</v>
      </c>
      <c r="W24" s="102">
        <v>129</v>
      </c>
      <c r="X24" s="102">
        <v>130</v>
      </c>
      <c r="Y24" s="103">
        <v>11.335676625659051</v>
      </c>
      <c r="Z24" s="102">
        <v>1</v>
      </c>
      <c r="AA24" s="102">
        <v>845</v>
      </c>
      <c r="AB24" s="102">
        <v>846</v>
      </c>
      <c r="AC24" s="188">
        <v>74.253075571177504</v>
      </c>
      <c r="AD24" s="123">
        <v>74.275680421422294</v>
      </c>
      <c r="AE24" s="540"/>
      <c r="AF24" s="422"/>
      <c r="AG24" s="422"/>
      <c r="AH24" s="422"/>
      <c r="AI24" s="422"/>
      <c r="AJ24" s="540"/>
      <c r="AK24" s="422"/>
      <c r="AL24" s="422"/>
      <c r="AM24" s="422"/>
      <c r="AN24" s="422"/>
      <c r="AO24" s="422"/>
      <c r="AP24" s="422"/>
      <c r="AQ24" s="422"/>
      <c r="AR24" s="422"/>
      <c r="AS24" s="422"/>
      <c r="AT24" s="422"/>
      <c r="AU24" s="422"/>
      <c r="AV24" s="422"/>
      <c r="AW24" s="422"/>
      <c r="AX24" s="422"/>
      <c r="AY24" s="422"/>
      <c r="AZ24" s="422"/>
      <c r="BA24" s="559"/>
      <c r="BB24" s="559"/>
      <c r="BC24" s="560"/>
      <c r="BD24" s="422"/>
    </row>
    <row r="25" spans="1:56" x14ac:dyDescent="0.25">
      <c r="A25" s="9"/>
      <c r="B25" s="104">
        <v>475</v>
      </c>
      <c r="C25" s="190" t="s">
        <v>83</v>
      </c>
      <c r="D25" s="75">
        <v>1</v>
      </c>
      <c r="E25" s="187">
        <v>0</v>
      </c>
      <c r="F25" s="187">
        <v>0</v>
      </c>
      <c r="G25" s="187">
        <v>0</v>
      </c>
      <c r="H25" s="187">
        <v>0</v>
      </c>
      <c r="I25" s="187">
        <v>0</v>
      </c>
      <c r="J25" s="187">
        <v>0</v>
      </c>
      <c r="K25" s="187">
        <v>0</v>
      </c>
      <c r="L25" s="187">
        <v>0</v>
      </c>
      <c r="M25" s="99">
        <v>0</v>
      </c>
      <c r="N25" s="99">
        <v>0</v>
      </c>
      <c r="O25" s="99">
        <v>0</v>
      </c>
      <c r="P25" s="98">
        <v>0</v>
      </c>
      <c r="Q25" s="187">
        <v>3</v>
      </c>
      <c r="R25" s="102">
        <v>0</v>
      </c>
      <c r="S25" s="102">
        <v>1</v>
      </c>
      <c r="T25" s="102">
        <v>1</v>
      </c>
      <c r="U25" s="103">
        <v>0</v>
      </c>
      <c r="V25" s="102">
        <v>0</v>
      </c>
      <c r="W25" s="102">
        <v>0</v>
      </c>
      <c r="X25" s="102">
        <v>0</v>
      </c>
      <c r="Y25" s="103">
        <v>0</v>
      </c>
      <c r="Z25" s="102">
        <v>0</v>
      </c>
      <c r="AA25" s="102">
        <v>1</v>
      </c>
      <c r="AB25" s="102">
        <v>1</v>
      </c>
      <c r="AC25" s="188">
        <v>0</v>
      </c>
      <c r="AD25" s="123">
        <v>100</v>
      </c>
      <c r="AE25" s="540"/>
      <c r="AF25" s="422"/>
      <c r="AG25" s="422"/>
      <c r="AH25" s="422"/>
      <c r="AI25" s="422"/>
      <c r="AJ25" s="540"/>
      <c r="AK25" s="422"/>
      <c r="AL25" s="422"/>
      <c r="AM25" s="422"/>
      <c r="AN25" s="422"/>
      <c r="AO25" s="422"/>
      <c r="AP25" s="422"/>
      <c r="AQ25" s="422"/>
      <c r="AR25" s="422"/>
      <c r="AS25" s="422"/>
      <c r="AT25" s="422"/>
      <c r="AU25" s="422"/>
      <c r="AV25" s="422"/>
      <c r="AW25" s="422"/>
      <c r="AX25" s="422"/>
      <c r="AY25" s="422"/>
      <c r="AZ25" s="422"/>
      <c r="BA25" s="559"/>
      <c r="BB25" s="559"/>
      <c r="BC25" s="560"/>
      <c r="BD25" s="422"/>
    </row>
    <row r="26" spans="1:56" x14ac:dyDescent="0.25">
      <c r="A26" s="9"/>
      <c r="B26" s="104">
        <v>480</v>
      </c>
      <c r="C26" s="190" t="s">
        <v>84</v>
      </c>
      <c r="D26" s="75">
        <v>258</v>
      </c>
      <c r="E26" s="187">
        <v>7</v>
      </c>
      <c r="F26" s="187">
        <v>4</v>
      </c>
      <c r="G26" s="187">
        <v>3</v>
      </c>
      <c r="H26" s="187">
        <v>0</v>
      </c>
      <c r="I26" s="187">
        <v>213</v>
      </c>
      <c r="J26" s="187">
        <v>200</v>
      </c>
      <c r="K26" s="187">
        <v>8</v>
      </c>
      <c r="L26" s="187">
        <v>5</v>
      </c>
      <c r="M26" s="99">
        <v>220</v>
      </c>
      <c r="N26" s="99">
        <v>204</v>
      </c>
      <c r="O26" s="99">
        <v>11</v>
      </c>
      <c r="P26" s="98">
        <v>5</v>
      </c>
      <c r="Q26" s="187">
        <v>5</v>
      </c>
      <c r="R26" s="102">
        <v>0</v>
      </c>
      <c r="S26" s="102">
        <v>282</v>
      </c>
      <c r="T26" s="102">
        <v>282</v>
      </c>
      <c r="U26" s="103">
        <v>109.30232558139534</v>
      </c>
      <c r="V26" s="102">
        <v>0</v>
      </c>
      <c r="W26" s="102">
        <v>17</v>
      </c>
      <c r="X26" s="102">
        <v>17</v>
      </c>
      <c r="Y26" s="103">
        <v>6.5891472868217065</v>
      </c>
      <c r="Z26" s="102">
        <v>0</v>
      </c>
      <c r="AA26" s="102">
        <v>299</v>
      </c>
      <c r="AB26" s="102">
        <v>299</v>
      </c>
      <c r="AC26" s="188">
        <v>115.89147286821706</v>
      </c>
      <c r="AD26" s="123">
        <v>115.89147286821706</v>
      </c>
      <c r="AE26" s="540"/>
      <c r="AF26" s="422"/>
      <c r="AG26" s="422"/>
      <c r="AH26" s="422"/>
      <c r="AI26" s="422"/>
      <c r="AJ26" s="540"/>
      <c r="AK26" s="422"/>
      <c r="AL26" s="422"/>
      <c r="AM26" s="422"/>
      <c r="AN26" s="422"/>
      <c r="AO26" s="422"/>
      <c r="AP26" s="422"/>
      <c r="AQ26" s="422"/>
      <c r="AR26" s="422"/>
      <c r="AS26" s="422"/>
      <c r="AT26" s="422"/>
      <c r="AU26" s="422"/>
      <c r="AV26" s="422"/>
      <c r="AW26" s="422"/>
      <c r="AX26" s="422"/>
      <c r="AY26" s="422"/>
      <c r="AZ26" s="422"/>
      <c r="BA26" s="559"/>
      <c r="BB26" s="559"/>
      <c r="BC26" s="560"/>
      <c r="BD26" s="422"/>
    </row>
    <row r="27" spans="1:56" x14ac:dyDescent="0.25">
      <c r="A27" s="9"/>
      <c r="B27" s="104">
        <v>490</v>
      </c>
      <c r="C27" s="190" t="s">
        <v>85</v>
      </c>
      <c r="D27" s="75">
        <v>551</v>
      </c>
      <c r="E27" s="187">
        <v>7</v>
      </c>
      <c r="F27" s="187">
        <v>6</v>
      </c>
      <c r="G27" s="187">
        <v>1</v>
      </c>
      <c r="H27" s="187">
        <v>0</v>
      </c>
      <c r="I27" s="187">
        <v>247</v>
      </c>
      <c r="J27" s="187">
        <v>238</v>
      </c>
      <c r="K27" s="187">
        <v>8</v>
      </c>
      <c r="L27" s="187">
        <v>1</v>
      </c>
      <c r="M27" s="99">
        <v>254</v>
      </c>
      <c r="N27" s="99">
        <v>244</v>
      </c>
      <c r="O27" s="99">
        <v>9</v>
      </c>
      <c r="P27" s="98">
        <v>1</v>
      </c>
      <c r="Q27" s="187">
        <v>8</v>
      </c>
      <c r="R27" s="102">
        <v>0</v>
      </c>
      <c r="S27" s="102">
        <v>411</v>
      </c>
      <c r="T27" s="102">
        <v>411</v>
      </c>
      <c r="U27" s="103">
        <v>74.591651542649728</v>
      </c>
      <c r="V27" s="102">
        <v>0</v>
      </c>
      <c r="W27" s="102">
        <v>9</v>
      </c>
      <c r="X27" s="102">
        <v>9</v>
      </c>
      <c r="Y27" s="103">
        <v>1.6333938294010888</v>
      </c>
      <c r="Z27" s="102">
        <v>0</v>
      </c>
      <c r="AA27" s="102">
        <v>420</v>
      </c>
      <c r="AB27" s="102">
        <v>420</v>
      </c>
      <c r="AC27" s="188">
        <v>76.225045372050815</v>
      </c>
      <c r="AD27" s="123">
        <v>76.225045372050815</v>
      </c>
      <c r="AE27" s="540"/>
      <c r="AF27" s="422"/>
      <c r="AG27" s="422"/>
      <c r="AH27" s="422"/>
      <c r="AI27" s="422"/>
      <c r="AJ27" s="540"/>
      <c r="AK27" s="422"/>
      <c r="AL27" s="422"/>
      <c r="AM27" s="422"/>
      <c r="AN27" s="422"/>
      <c r="AO27" s="422"/>
      <c r="AP27" s="422"/>
      <c r="AQ27" s="422"/>
      <c r="AR27" s="422"/>
      <c r="AS27" s="422"/>
      <c r="AT27" s="422"/>
      <c r="AU27" s="422"/>
      <c r="AV27" s="422"/>
      <c r="AW27" s="422"/>
      <c r="AX27" s="422"/>
      <c r="AY27" s="422"/>
      <c r="AZ27" s="422"/>
      <c r="BA27" s="559"/>
      <c r="BB27" s="559"/>
      <c r="BC27" s="560"/>
      <c r="BD27" s="422"/>
    </row>
    <row r="28" spans="1:56" x14ac:dyDescent="0.25">
      <c r="A28" s="9"/>
      <c r="B28" s="104">
        <v>659</v>
      </c>
      <c r="C28" s="190" t="s">
        <v>86</v>
      </c>
      <c r="D28" s="75">
        <v>164</v>
      </c>
      <c r="E28" s="187">
        <v>11</v>
      </c>
      <c r="F28" s="187">
        <v>11</v>
      </c>
      <c r="G28" s="187">
        <v>0</v>
      </c>
      <c r="H28" s="187">
        <v>0</v>
      </c>
      <c r="I28" s="187">
        <v>159</v>
      </c>
      <c r="J28" s="187">
        <v>146</v>
      </c>
      <c r="K28" s="187">
        <v>11</v>
      </c>
      <c r="L28" s="187">
        <v>2</v>
      </c>
      <c r="M28" s="99">
        <v>170</v>
      </c>
      <c r="N28" s="99">
        <v>157</v>
      </c>
      <c r="O28" s="99">
        <v>11</v>
      </c>
      <c r="P28" s="98">
        <v>2</v>
      </c>
      <c r="Q28" s="187">
        <v>7</v>
      </c>
      <c r="R28" s="102">
        <v>0</v>
      </c>
      <c r="S28" s="102">
        <v>142</v>
      </c>
      <c r="T28" s="102">
        <v>142</v>
      </c>
      <c r="U28" s="103">
        <v>86.58536585365853</v>
      </c>
      <c r="V28" s="102">
        <v>0</v>
      </c>
      <c r="W28" s="102">
        <v>6</v>
      </c>
      <c r="X28" s="102">
        <v>6</v>
      </c>
      <c r="Y28" s="103">
        <v>3.6585365853658534</v>
      </c>
      <c r="Z28" s="102">
        <v>0</v>
      </c>
      <c r="AA28" s="102">
        <v>148</v>
      </c>
      <c r="AB28" s="102">
        <v>148</v>
      </c>
      <c r="AC28" s="188">
        <v>90.243902439024396</v>
      </c>
      <c r="AD28" s="123">
        <v>90.243902439024396</v>
      </c>
      <c r="AE28" s="540"/>
      <c r="AF28" s="422"/>
      <c r="AG28" s="422"/>
      <c r="AH28" s="422"/>
      <c r="AI28" s="422"/>
      <c r="AJ28" s="540"/>
      <c r="AK28" s="422"/>
      <c r="AL28" s="422"/>
      <c r="AM28" s="422"/>
      <c r="AN28" s="422"/>
      <c r="AO28" s="422"/>
      <c r="AP28" s="422"/>
      <c r="AQ28" s="422"/>
      <c r="AR28" s="422"/>
      <c r="AS28" s="422"/>
      <c r="AT28" s="422"/>
      <c r="AU28" s="422"/>
      <c r="AV28" s="422"/>
      <c r="AW28" s="422"/>
      <c r="AX28" s="422"/>
      <c r="AY28" s="422"/>
      <c r="AZ28" s="422"/>
      <c r="BA28" s="559"/>
      <c r="BB28" s="559"/>
      <c r="BC28" s="560"/>
      <c r="BD28" s="422"/>
    </row>
    <row r="29" spans="1:56" x14ac:dyDescent="0.25">
      <c r="A29" s="9"/>
      <c r="B29" s="104">
        <v>665</v>
      </c>
      <c r="C29" s="190" t="s">
        <v>87</v>
      </c>
      <c r="D29" s="75">
        <v>99</v>
      </c>
      <c r="E29" s="187">
        <v>3</v>
      </c>
      <c r="F29" s="187">
        <v>2</v>
      </c>
      <c r="G29" s="187">
        <v>1</v>
      </c>
      <c r="H29" s="187">
        <v>0</v>
      </c>
      <c r="I29" s="187">
        <v>63</v>
      </c>
      <c r="J29" s="187">
        <v>46</v>
      </c>
      <c r="K29" s="187">
        <v>14</v>
      </c>
      <c r="L29" s="187">
        <v>3</v>
      </c>
      <c r="M29" s="99">
        <v>66</v>
      </c>
      <c r="N29" s="99">
        <v>48</v>
      </c>
      <c r="O29" s="99">
        <v>15</v>
      </c>
      <c r="P29" s="98">
        <v>3</v>
      </c>
      <c r="Q29" s="187">
        <v>12</v>
      </c>
      <c r="R29" s="102">
        <v>0</v>
      </c>
      <c r="S29" s="102">
        <v>88</v>
      </c>
      <c r="T29" s="102">
        <v>88</v>
      </c>
      <c r="U29" s="103">
        <v>88.888888888888886</v>
      </c>
      <c r="V29" s="102">
        <v>0</v>
      </c>
      <c r="W29" s="102">
        <v>1</v>
      </c>
      <c r="X29" s="102">
        <v>1</v>
      </c>
      <c r="Y29" s="103">
        <v>1.0101010101010102</v>
      </c>
      <c r="Z29" s="102">
        <v>0</v>
      </c>
      <c r="AA29" s="102">
        <v>89</v>
      </c>
      <c r="AB29" s="102">
        <v>89</v>
      </c>
      <c r="AC29" s="188">
        <v>89.898989898989896</v>
      </c>
      <c r="AD29" s="123">
        <v>89.898989898989896</v>
      </c>
      <c r="AE29" s="540"/>
      <c r="AF29" s="422"/>
      <c r="AG29" s="422"/>
      <c r="AH29" s="422"/>
      <c r="AI29" s="422"/>
      <c r="AJ29" s="540"/>
      <c r="AK29" s="422"/>
      <c r="AL29" s="422"/>
      <c r="AM29" s="422"/>
      <c r="AN29" s="422"/>
      <c r="AO29" s="422"/>
      <c r="AP29" s="422"/>
      <c r="AQ29" s="422"/>
      <c r="AR29" s="422"/>
      <c r="AS29" s="422"/>
      <c r="AT29" s="422"/>
      <c r="AU29" s="422"/>
      <c r="AV29" s="422"/>
      <c r="AW29" s="422"/>
      <c r="AX29" s="422"/>
      <c r="AY29" s="422"/>
      <c r="AZ29" s="422"/>
      <c r="BA29" s="559"/>
      <c r="BB29" s="559"/>
      <c r="BC29" s="560"/>
      <c r="BD29" s="422"/>
    </row>
    <row r="30" spans="1:56" x14ac:dyDescent="0.25">
      <c r="A30" s="9"/>
      <c r="B30" s="104">
        <v>837</v>
      </c>
      <c r="C30" s="190" t="s">
        <v>88</v>
      </c>
      <c r="D30" s="75">
        <v>2420</v>
      </c>
      <c r="E30" s="187">
        <v>39</v>
      </c>
      <c r="F30" s="187">
        <v>29</v>
      </c>
      <c r="G30" s="187">
        <v>10</v>
      </c>
      <c r="H30" s="187">
        <v>0</v>
      </c>
      <c r="I30" s="187">
        <v>532</v>
      </c>
      <c r="J30" s="187">
        <v>444</v>
      </c>
      <c r="K30" s="187">
        <v>70</v>
      </c>
      <c r="L30" s="187">
        <v>18</v>
      </c>
      <c r="M30" s="99">
        <v>571</v>
      </c>
      <c r="N30" s="99">
        <v>473</v>
      </c>
      <c r="O30" s="99">
        <v>80</v>
      </c>
      <c r="P30" s="98">
        <v>18</v>
      </c>
      <c r="Q30" s="187">
        <v>30</v>
      </c>
      <c r="R30" s="102">
        <v>0</v>
      </c>
      <c r="S30" s="102">
        <v>2109</v>
      </c>
      <c r="T30" s="102">
        <v>2109</v>
      </c>
      <c r="U30" s="103">
        <v>87.148760330578511</v>
      </c>
      <c r="V30" s="102">
        <v>0</v>
      </c>
      <c r="W30" s="102">
        <v>181</v>
      </c>
      <c r="X30" s="102">
        <v>181</v>
      </c>
      <c r="Y30" s="103">
        <v>7.4793388429752072</v>
      </c>
      <c r="Z30" s="102">
        <v>0</v>
      </c>
      <c r="AA30" s="102">
        <v>2290</v>
      </c>
      <c r="AB30" s="102">
        <v>2290</v>
      </c>
      <c r="AC30" s="188">
        <v>94.628099173553721</v>
      </c>
      <c r="AD30" s="123">
        <v>94.628099173553721</v>
      </c>
      <c r="AE30" s="540"/>
      <c r="AF30" s="422"/>
      <c r="AG30" s="422"/>
      <c r="AH30" s="422"/>
      <c r="AI30" s="422"/>
      <c r="AJ30" s="540"/>
      <c r="AK30" s="422"/>
      <c r="AL30" s="422"/>
      <c r="AM30" s="422"/>
      <c r="AN30" s="422"/>
      <c r="AO30" s="422"/>
      <c r="AP30" s="422"/>
      <c r="AQ30" s="422"/>
      <c r="AR30" s="422"/>
      <c r="AS30" s="422"/>
      <c r="AT30" s="422"/>
      <c r="AU30" s="422"/>
      <c r="AV30" s="422"/>
      <c r="AW30" s="422"/>
      <c r="AX30" s="422"/>
      <c r="AY30" s="422"/>
      <c r="AZ30" s="422"/>
      <c r="BA30" s="559"/>
      <c r="BB30" s="559"/>
      <c r="BC30" s="560"/>
      <c r="BD30" s="422"/>
    </row>
    <row r="31" spans="1:56" x14ac:dyDescent="0.25">
      <c r="A31" s="9"/>
      <c r="B31" s="104">
        <v>873</v>
      </c>
      <c r="C31" s="190" t="s">
        <v>89</v>
      </c>
      <c r="D31" s="75">
        <v>1</v>
      </c>
      <c r="E31" s="187">
        <v>0</v>
      </c>
      <c r="F31" s="187">
        <v>0</v>
      </c>
      <c r="G31" s="187">
        <v>0</v>
      </c>
      <c r="H31" s="187">
        <v>0</v>
      </c>
      <c r="I31" s="187">
        <v>2</v>
      </c>
      <c r="J31" s="187">
        <v>1</v>
      </c>
      <c r="K31" s="187">
        <v>1</v>
      </c>
      <c r="L31" s="187">
        <v>0</v>
      </c>
      <c r="M31" s="99">
        <v>2</v>
      </c>
      <c r="N31" s="99">
        <v>1</v>
      </c>
      <c r="O31" s="99">
        <v>1</v>
      </c>
      <c r="P31" s="98">
        <v>0</v>
      </c>
      <c r="Q31" s="187">
        <v>0</v>
      </c>
      <c r="R31" s="102">
        <v>0</v>
      </c>
      <c r="S31" s="102">
        <v>5</v>
      </c>
      <c r="T31" s="102">
        <v>5</v>
      </c>
      <c r="U31" s="103">
        <v>0</v>
      </c>
      <c r="V31" s="102">
        <v>0</v>
      </c>
      <c r="W31" s="102">
        <v>0</v>
      </c>
      <c r="X31" s="102">
        <v>0</v>
      </c>
      <c r="Y31" s="103">
        <v>0</v>
      </c>
      <c r="Z31" s="102">
        <v>0</v>
      </c>
      <c r="AA31" s="102">
        <v>5</v>
      </c>
      <c r="AB31" s="102">
        <v>5</v>
      </c>
      <c r="AC31" s="188">
        <v>0</v>
      </c>
      <c r="AD31" s="123">
        <v>500</v>
      </c>
      <c r="AE31" s="540"/>
      <c r="AF31" s="422"/>
      <c r="AG31" s="422"/>
      <c r="AH31" s="422"/>
      <c r="AI31" s="422"/>
      <c r="AJ31" s="540"/>
      <c r="AK31" s="422"/>
      <c r="AL31" s="422"/>
      <c r="AM31" s="422"/>
      <c r="AN31" s="422"/>
      <c r="AO31" s="422"/>
      <c r="AP31" s="422"/>
      <c r="AQ31" s="422"/>
      <c r="AR31" s="422"/>
      <c r="AS31" s="422"/>
      <c r="AT31" s="422"/>
      <c r="AU31" s="422"/>
      <c r="AV31" s="422"/>
      <c r="AW31" s="422"/>
      <c r="AX31" s="422"/>
      <c r="AY31" s="422"/>
      <c r="AZ31" s="422"/>
      <c r="BA31" s="559"/>
      <c r="BB31" s="559"/>
      <c r="BC31" s="560"/>
      <c r="BD31" s="422"/>
    </row>
    <row r="32" spans="1:56" x14ac:dyDescent="0.25">
      <c r="A32" s="9" t="s">
        <v>90</v>
      </c>
      <c r="B32" s="172"/>
      <c r="C32" s="191" t="s">
        <v>40</v>
      </c>
      <c r="D32" s="83">
        <v>2673</v>
      </c>
      <c r="E32" s="83">
        <v>102</v>
      </c>
      <c r="F32" s="83">
        <v>68</v>
      </c>
      <c r="G32" s="83">
        <v>27</v>
      </c>
      <c r="H32" s="83">
        <v>7</v>
      </c>
      <c r="I32" s="83">
        <v>2038</v>
      </c>
      <c r="J32" s="83">
        <v>1619</v>
      </c>
      <c r="K32" s="83">
        <v>359</v>
      </c>
      <c r="L32" s="83">
        <v>60</v>
      </c>
      <c r="M32" s="83">
        <v>2140</v>
      </c>
      <c r="N32" s="83">
        <v>1687</v>
      </c>
      <c r="O32" s="83">
        <v>386</v>
      </c>
      <c r="P32" s="83">
        <v>67</v>
      </c>
      <c r="Q32" s="83">
        <v>26</v>
      </c>
      <c r="R32" s="83">
        <v>0</v>
      </c>
      <c r="S32" s="83">
        <v>2418</v>
      </c>
      <c r="T32" s="83">
        <v>2418</v>
      </c>
      <c r="U32" s="105">
        <v>90.460157126823788</v>
      </c>
      <c r="V32" s="83">
        <v>1</v>
      </c>
      <c r="W32" s="83">
        <v>295</v>
      </c>
      <c r="X32" s="83">
        <v>296</v>
      </c>
      <c r="Y32" s="105">
        <v>11.036288814066591</v>
      </c>
      <c r="Z32" s="83">
        <v>1</v>
      </c>
      <c r="AA32" s="83">
        <v>2713</v>
      </c>
      <c r="AB32" s="83">
        <v>2714</v>
      </c>
      <c r="AC32" s="93">
        <v>101.49644594089038</v>
      </c>
      <c r="AD32" s="192">
        <v>101.49588631264024</v>
      </c>
      <c r="AE32" s="540"/>
      <c r="AF32" s="422"/>
      <c r="AG32" s="422"/>
      <c r="AH32" s="422"/>
      <c r="AI32" s="422"/>
      <c r="AJ32" s="540"/>
      <c r="AK32" s="422"/>
      <c r="AL32" s="422"/>
      <c r="AM32" s="422"/>
      <c r="AN32" s="422"/>
      <c r="AO32" s="422"/>
      <c r="AP32" s="422"/>
      <c r="AQ32" s="422"/>
      <c r="AR32" s="422"/>
      <c r="AS32" s="422"/>
      <c r="AT32" s="422"/>
      <c r="AU32" s="422"/>
      <c r="AV32" s="422"/>
      <c r="AW32" s="422"/>
      <c r="AX32" s="422"/>
      <c r="AY32" s="422"/>
      <c r="AZ32" s="422"/>
      <c r="BA32" s="559"/>
      <c r="BB32" s="559"/>
      <c r="BC32" s="560"/>
      <c r="BD32" s="422"/>
    </row>
    <row r="33" spans="1:56" x14ac:dyDescent="0.25">
      <c r="A33" s="9"/>
      <c r="B33" s="104">
        <v>31</v>
      </c>
      <c r="C33" s="190" t="s">
        <v>91</v>
      </c>
      <c r="D33" s="75">
        <v>91</v>
      </c>
      <c r="E33" s="187">
        <v>5</v>
      </c>
      <c r="F33" s="187">
        <v>4</v>
      </c>
      <c r="G33" s="187">
        <v>1</v>
      </c>
      <c r="H33" s="187">
        <v>0</v>
      </c>
      <c r="I33" s="187">
        <v>50</v>
      </c>
      <c r="J33" s="187">
        <v>44</v>
      </c>
      <c r="K33" s="187">
        <v>5</v>
      </c>
      <c r="L33" s="187">
        <v>1</v>
      </c>
      <c r="M33" s="99">
        <v>55</v>
      </c>
      <c r="N33" s="99">
        <v>48</v>
      </c>
      <c r="O33" s="99">
        <v>6</v>
      </c>
      <c r="P33" s="98">
        <v>1</v>
      </c>
      <c r="Q33" s="187">
        <v>3</v>
      </c>
      <c r="R33" s="102">
        <v>0</v>
      </c>
      <c r="S33" s="102">
        <v>90</v>
      </c>
      <c r="T33" s="102">
        <v>90</v>
      </c>
      <c r="U33" s="103">
        <v>98.901098901098905</v>
      </c>
      <c r="V33" s="102">
        <v>0</v>
      </c>
      <c r="W33" s="102">
        <v>11</v>
      </c>
      <c r="X33" s="102">
        <v>11</v>
      </c>
      <c r="Y33" s="103">
        <v>12.087912087912088</v>
      </c>
      <c r="Z33" s="102">
        <v>0</v>
      </c>
      <c r="AA33" s="102">
        <v>101</v>
      </c>
      <c r="AB33" s="102">
        <v>101</v>
      </c>
      <c r="AC33" s="188">
        <v>110.98901098901099</v>
      </c>
      <c r="AD33" s="123">
        <v>110.98901098901099</v>
      </c>
      <c r="AE33" s="540"/>
      <c r="AF33" s="422"/>
      <c r="AG33" s="422"/>
      <c r="AH33" s="422"/>
      <c r="AI33" s="422"/>
      <c r="AJ33" s="540"/>
      <c r="AK33" s="422"/>
      <c r="AL33" s="422"/>
      <c r="AM33" s="422"/>
      <c r="AN33" s="422"/>
      <c r="AO33" s="422"/>
      <c r="AP33" s="422"/>
      <c r="AQ33" s="422"/>
      <c r="AR33" s="422"/>
      <c r="AS33" s="422"/>
      <c r="AT33" s="422"/>
      <c r="AU33" s="422"/>
      <c r="AV33" s="422"/>
      <c r="AW33" s="422"/>
      <c r="AX33" s="422"/>
      <c r="AY33" s="422"/>
      <c r="AZ33" s="422"/>
      <c r="BA33" s="559"/>
      <c r="BB33" s="559"/>
      <c r="BC33" s="560"/>
      <c r="BD33" s="422"/>
    </row>
    <row r="34" spans="1:56" x14ac:dyDescent="0.25">
      <c r="A34" s="9"/>
      <c r="B34" s="104">
        <v>40</v>
      </c>
      <c r="C34" s="190" t="s">
        <v>92</v>
      </c>
      <c r="D34" s="75">
        <v>30</v>
      </c>
      <c r="E34" s="187">
        <v>7</v>
      </c>
      <c r="F34" s="187">
        <v>7</v>
      </c>
      <c r="G34" s="187">
        <v>0</v>
      </c>
      <c r="H34" s="187">
        <v>0</v>
      </c>
      <c r="I34" s="187">
        <v>57</v>
      </c>
      <c r="J34" s="187">
        <v>49</v>
      </c>
      <c r="K34" s="187">
        <v>8</v>
      </c>
      <c r="L34" s="187">
        <v>0</v>
      </c>
      <c r="M34" s="99">
        <v>64</v>
      </c>
      <c r="N34" s="99">
        <v>56</v>
      </c>
      <c r="O34" s="99">
        <v>8</v>
      </c>
      <c r="P34" s="98">
        <v>0</v>
      </c>
      <c r="Q34" s="187">
        <v>4</v>
      </c>
      <c r="R34" s="102">
        <v>0</v>
      </c>
      <c r="S34" s="102">
        <v>69</v>
      </c>
      <c r="T34" s="102">
        <v>69</v>
      </c>
      <c r="U34" s="103">
        <v>229.99999999999997</v>
      </c>
      <c r="V34" s="102">
        <v>0</v>
      </c>
      <c r="W34" s="102">
        <v>2</v>
      </c>
      <c r="X34" s="102">
        <v>2</v>
      </c>
      <c r="Y34" s="103">
        <v>6.666666666666667</v>
      </c>
      <c r="Z34" s="102">
        <v>0</v>
      </c>
      <c r="AA34" s="102">
        <v>71</v>
      </c>
      <c r="AB34" s="102">
        <v>71</v>
      </c>
      <c r="AC34" s="188">
        <v>236.66666666666666</v>
      </c>
      <c r="AD34" s="123">
        <v>236.66666666666666</v>
      </c>
      <c r="AE34" s="540"/>
      <c r="AF34" s="422"/>
      <c r="AG34" s="422"/>
      <c r="AH34" s="422"/>
      <c r="AI34" s="422"/>
      <c r="AJ34" s="540"/>
      <c r="AK34" s="422"/>
      <c r="AL34" s="422"/>
      <c r="AM34" s="422"/>
      <c r="AN34" s="422"/>
      <c r="AO34" s="422"/>
      <c r="AP34" s="422"/>
      <c r="AQ34" s="422"/>
      <c r="AR34" s="422"/>
      <c r="AS34" s="422"/>
      <c r="AT34" s="422"/>
      <c r="AU34" s="422"/>
      <c r="AV34" s="422"/>
      <c r="AW34" s="422"/>
      <c r="AX34" s="422"/>
      <c r="AY34" s="422"/>
      <c r="AZ34" s="422"/>
      <c r="BA34" s="559"/>
      <c r="BB34" s="559"/>
      <c r="BC34" s="560"/>
      <c r="BD34" s="422"/>
    </row>
    <row r="35" spans="1:56" x14ac:dyDescent="0.25">
      <c r="A35" s="9"/>
      <c r="B35" s="104">
        <v>190</v>
      </c>
      <c r="C35" s="190" t="s">
        <v>93</v>
      </c>
      <c r="D35" s="75">
        <v>186</v>
      </c>
      <c r="E35" s="187">
        <v>2</v>
      </c>
      <c r="F35" s="187">
        <v>0</v>
      </c>
      <c r="G35" s="187">
        <v>0</v>
      </c>
      <c r="H35" s="187">
        <v>2</v>
      </c>
      <c r="I35" s="187">
        <v>158</v>
      </c>
      <c r="J35" s="187">
        <v>139</v>
      </c>
      <c r="K35" s="187">
        <v>17</v>
      </c>
      <c r="L35" s="187">
        <v>2</v>
      </c>
      <c r="M35" s="99">
        <v>160</v>
      </c>
      <c r="N35" s="99">
        <v>139</v>
      </c>
      <c r="O35" s="99">
        <v>17</v>
      </c>
      <c r="P35" s="98">
        <v>4</v>
      </c>
      <c r="Q35" s="187">
        <v>0</v>
      </c>
      <c r="R35" s="102">
        <v>0</v>
      </c>
      <c r="S35" s="102">
        <v>179</v>
      </c>
      <c r="T35" s="102">
        <v>179</v>
      </c>
      <c r="U35" s="103">
        <v>96.236559139784944</v>
      </c>
      <c r="V35" s="102">
        <v>0</v>
      </c>
      <c r="W35" s="102">
        <v>24</v>
      </c>
      <c r="X35" s="102">
        <v>24</v>
      </c>
      <c r="Y35" s="103">
        <v>12.903225806451612</v>
      </c>
      <c r="Z35" s="102">
        <v>0</v>
      </c>
      <c r="AA35" s="102">
        <v>203</v>
      </c>
      <c r="AB35" s="102">
        <v>203</v>
      </c>
      <c r="AC35" s="188">
        <v>109.13978494623655</v>
      </c>
      <c r="AD35" s="123">
        <v>109.13978494623655</v>
      </c>
      <c r="AE35" s="540"/>
      <c r="AF35" s="422"/>
      <c r="AG35" s="422"/>
      <c r="AH35" s="422"/>
      <c r="AI35" s="422"/>
      <c r="AJ35" s="540"/>
      <c r="AK35" s="422"/>
      <c r="AL35" s="422"/>
      <c r="AM35" s="422"/>
      <c r="AN35" s="422"/>
      <c r="AO35" s="422"/>
      <c r="AP35" s="422"/>
      <c r="AQ35" s="422"/>
      <c r="AR35" s="422"/>
      <c r="AS35" s="422"/>
      <c r="AT35" s="422"/>
      <c r="AU35" s="422"/>
      <c r="AV35" s="422"/>
      <c r="AW35" s="422"/>
      <c r="AX35" s="422"/>
      <c r="AY35" s="422"/>
      <c r="AZ35" s="422"/>
      <c r="BA35" s="559"/>
      <c r="BB35" s="559"/>
      <c r="BC35" s="560"/>
      <c r="BD35" s="422"/>
    </row>
    <row r="36" spans="1:56" x14ac:dyDescent="0.25">
      <c r="A36" s="9"/>
      <c r="B36" s="104">
        <v>604</v>
      </c>
      <c r="C36" s="190" t="s">
        <v>94</v>
      </c>
      <c r="D36" s="75">
        <v>429</v>
      </c>
      <c r="E36" s="187">
        <v>13</v>
      </c>
      <c r="F36" s="187">
        <v>7</v>
      </c>
      <c r="G36" s="187">
        <v>5</v>
      </c>
      <c r="H36" s="187">
        <v>1</v>
      </c>
      <c r="I36" s="187">
        <v>412</v>
      </c>
      <c r="J36" s="187">
        <v>328</v>
      </c>
      <c r="K36" s="187">
        <v>64</v>
      </c>
      <c r="L36" s="187">
        <v>20</v>
      </c>
      <c r="M36" s="99">
        <v>425</v>
      </c>
      <c r="N36" s="99">
        <v>335</v>
      </c>
      <c r="O36" s="99">
        <v>69</v>
      </c>
      <c r="P36" s="98">
        <v>21</v>
      </c>
      <c r="Q36" s="187">
        <v>2</v>
      </c>
      <c r="R36" s="102">
        <v>0</v>
      </c>
      <c r="S36" s="102">
        <v>474</v>
      </c>
      <c r="T36" s="102">
        <v>474</v>
      </c>
      <c r="U36" s="103">
        <v>110.48951048951048</v>
      </c>
      <c r="V36" s="102">
        <v>0</v>
      </c>
      <c r="W36" s="102">
        <v>47</v>
      </c>
      <c r="X36" s="102">
        <v>47</v>
      </c>
      <c r="Y36" s="103">
        <v>10.955710955710956</v>
      </c>
      <c r="Z36" s="102">
        <v>0</v>
      </c>
      <c r="AA36" s="102">
        <v>521</v>
      </c>
      <c r="AB36" s="102">
        <v>521</v>
      </c>
      <c r="AC36" s="188">
        <v>121.44522144522145</v>
      </c>
      <c r="AD36" s="123">
        <v>121.44522144522145</v>
      </c>
      <c r="AE36" s="540"/>
      <c r="AF36" s="422"/>
      <c r="AG36" s="422"/>
      <c r="AH36" s="422"/>
      <c r="AI36" s="422"/>
      <c r="AJ36" s="540"/>
      <c r="AK36" s="422"/>
      <c r="AL36" s="422"/>
      <c r="AM36" s="422"/>
      <c r="AN36" s="422"/>
      <c r="AO36" s="422"/>
      <c r="AP36" s="422"/>
      <c r="AQ36" s="422"/>
      <c r="AR36" s="422"/>
      <c r="AS36" s="422"/>
      <c r="AT36" s="422"/>
      <c r="AU36" s="422"/>
      <c r="AV36" s="422"/>
      <c r="AW36" s="422"/>
      <c r="AX36" s="422"/>
      <c r="AY36" s="422"/>
      <c r="AZ36" s="422"/>
      <c r="BA36" s="559"/>
      <c r="BB36" s="559"/>
      <c r="BC36" s="560"/>
      <c r="BD36" s="422"/>
    </row>
    <row r="37" spans="1:56" x14ac:dyDescent="0.25">
      <c r="A37" s="9"/>
      <c r="B37" s="104">
        <v>670</v>
      </c>
      <c r="C37" s="190" t="s">
        <v>95</v>
      </c>
      <c r="D37" s="75">
        <v>281</v>
      </c>
      <c r="E37" s="187">
        <v>13</v>
      </c>
      <c r="F37" s="187">
        <v>12</v>
      </c>
      <c r="G37" s="187">
        <v>0</v>
      </c>
      <c r="H37" s="187">
        <v>1</v>
      </c>
      <c r="I37" s="187">
        <v>231</v>
      </c>
      <c r="J37" s="187">
        <v>205</v>
      </c>
      <c r="K37" s="187">
        <v>26</v>
      </c>
      <c r="L37" s="187">
        <v>0</v>
      </c>
      <c r="M37" s="99">
        <v>244</v>
      </c>
      <c r="N37" s="99">
        <v>217</v>
      </c>
      <c r="O37" s="99">
        <v>26</v>
      </c>
      <c r="P37" s="98">
        <v>1</v>
      </c>
      <c r="Q37" s="187">
        <v>3</v>
      </c>
      <c r="R37" s="102">
        <v>0</v>
      </c>
      <c r="S37" s="102">
        <v>255</v>
      </c>
      <c r="T37" s="102">
        <v>255</v>
      </c>
      <c r="U37" s="103">
        <v>90.747330960854086</v>
      </c>
      <c r="V37" s="102">
        <v>1</v>
      </c>
      <c r="W37" s="102">
        <v>29</v>
      </c>
      <c r="X37" s="102">
        <v>30</v>
      </c>
      <c r="Y37" s="103">
        <v>10.320284697508896</v>
      </c>
      <c r="Z37" s="102">
        <v>1</v>
      </c>
      <c r="AA37" s="102">
        <v>284</v>
      </c>
      <c r="AB37" s="102">
        <v>285</v>
      </c>
      <c r="AC37" s="188">
        <v>101.067615658363</v>
      </c>
      <c r="AD37" s="123">
        <v>101.06382978723406</v>
      </c>
      <c r="AE37" s="540"/>
      <c r="AF37" s="422"/>
      <c r="AG37" s="422"/>
      <c r="AH37" s="422"/>
      <c r="AI37" s="422"/>
      <c r="AJ37" s="540"/>
      <c r="AK37" s="422"/>
      <c r="AL37" s="422"/>
      <c r="AM37" s="422"/>
      <c r="AN37" s="422"/>
      <c r="AO37" s="422"/>
      <c r="AP37" s="422"/>
      <c r="AQ37" s="422"/>
      <c r="AR37" s="422"/>
      <c r="AS37" s="422"/>
      <c r="AT37" s="422"/>
      <c r="AU37" s="422"/>
      <c r="AV37" s="422"/>
      <c r="AW37" s="422"/>
      <c r="AX37" s="422"/>
      <c r="AY37" s="422"/>
      <c r="AZ37" s="422"/>
      <c r="BA37" s="559"/>
      <c r="BB37" s="559"/>
      <c r="BC37" s="560"/>
      <c r="BD37" s="422"/>
    </row>
    <row r="38" spans="1:56" x14ac:dyDescent="0.25">
      <c r="A38" s="9"/>
      <c r="B38" s="104">
        <v>690</v>
      </c>
      <c r="C38" s="190" t="s">
        <v>96</v>
      </c>
      <c r="D38" s="75">
        <v>432</v>
      </c>
      <c r="E38" s="187">
        <v>2</v>
      </c>
      <c r="F38" s="187">
        <v>2</v>
      </c>
      <c r="G38" s="187">
        <v>0</v>
      </c>
      <c r="H38" s="187">
        <v>0</v>
      </c>
      <c r="I38" s="187">
        <v>138</v>
      </c>
      <c r="J38" s="187">
        <v>119</v>
      </c>
      <c r="K38" s="187">
        <v>15</v>
      </c>
      <c r="L38" s="187">
        <v>4</v>
      </c>
      <c r="M38" s="99">
        <v>140</v>
      </c>
      <c r="N38" s="99">
        <v>121</v>
      </c>
      <c r="O38" s="99">
        <v>15</v>
      </c>
      <c r="P38" s="98">
        <v>4</v>
      </c>
      <c r="Q38" s="187">
        <v>2</v>
      </c>
      <c r="R38" s="102">
        <v>0</v>
      </c>
      <c r="S38" s="102">
        <v>136</v>
      </c>
      <c r="T38" s="102">
        <v>136</v>
      </c>
      <c r="U38" s="103">
        <v>31.481481481481481</v>
      </c>
      <c r="V38" s="102">
        <v>0</v>
      </c>
      <c r="W38" s="102">
        <v>19</v>
      </c>
      <c r="X38" s="102">
        <v>19</v>
      </c>
      <c r="Y38" s="103">
        <v>4.3981481481481479</v>
      </c>
      <c r="Z38" s="102">
        <v>0</v>
      </c>
      <c r="AA38" s="102">
        <v>155</v>
      </c>
      <c r="AB38" s="102">
        <v>155</v>
      </c>
      <c r="AC38" s="188">
        <v>35.879629629629626</v>
      </c>
      <c r="AD38" s="123">
        <v>35.879629629629626</v>
      </c>
      <c r="AE38" s="540"/>
      <c r="AF38" s="422"/>
      <c r="AG38" s="422"/>
      <c r="AH38" s="422"/>
      <c r="AI38" s="422"/>
      <c r="AJ38" s="540"/>
      <c r="AK38" s="422"/>
      <c r="AL38" s="422"/>
      <c r="AM38" s="422"/>
      <c r="AN38" s="422"/>
      <c r="AO38" s="422"/>
      <c r="AP38" s="422"/>
      <c r="AQ38" s="422"/>
      <c r="AR38" s="422"/>
      <c r="AS38" s="422"/>
      <c r="AT38" s="422"/>
      <c r="AU38" s="422"/>
      <c r="AV38" s="422"/>
      <c r="AW38" s="422"/>
      <c r="AX38" s="422"/>
      <c r="AY38" s="422"/>
      <c r="AZ38" s="422"/>
      <c r="BA38" s="559"/>
      <c r="BB38" s="559"/>
      <c r="BC38" s="560"/>
      <c r="BD38" s="422"/>
    </row>
    <row r="39" spans="1:56" x14ac:dyDescent="0.25">
      <c r="A39" s="9"/>
      <c r="B39" s="104">
        <v>736</v>
      </c>
      <c r="C39" s="190" t="s">
        <v>97</v>
      </c>
      <c r="D39" s="75">
        <v>769</v>
      </c>
      <c r="E39" s="187">
        <v>37</v>
      </c>
      <c r="F39" s="187">
        <v>25</v>
      </c>
      <c r="G39" s="187">
        <v>11</v>
      </c>
      <c r="H39" s="187">
        <v>1</v>
      </c>
      <c r="I39" s="187">
        <v>601</v>
      </c>
      <c r="J39" s="187">
        <v>443</v>
      </c>
      <c r="K39" s="187">
        <v>144</v>
      </c>
      <c r="L39" s="187">
        <v>14</v>
      </c>
      <c r="M39" s="99">
        <v>638</v>
      </c>
      <c r="N39" s="99">
        <v>468</v>
      </c>
      <c r="O39" s="99">
        <v>155</v>
      </c>
      <c r="P39" s="98">
        <v>15</v>
      </c>
      <c r="Q39" s="187">
        <v>7</v>
      </c>
      <c r="R39" s="102">
        <v>0</v>
      </c>
      <c r="S39" s="102">
        <v>771</v>
      </c>
      <c r="T39" s="102">
        <v>771</v>
      </c>
      <c r="U39" s="103">
        <v>100.26007802340702</v>
      </c>
      <c r="V39" s="102">
        <v>0</v>
      </c>
      <c r="W39" s="102">
        <v>116</v>
      </c>
      <c r="X39" s="102">
        <v>116</v>
      </c>
      <c r="Y39" s="103">
        <v>15.084525357607282</v>
      </c>
      <c r="Z39" s="102">
        <v>0</v>
      </c>
      <c r="AA39" s="102">
        <v>887</v>
      </c>
      <c r="AB39" s="102">
        <v>887</v>
      </c>
      <c r="AC39" s="188">
        <v>115.34460338101431</v>
      </c>
      <c r="AD39" s="123">
        <v>115.34460338101431</v>
      </c>
      <c r="AE39" s="540"/>
      <c r="AF39" s="422"/>
      <c r="AG39" s="422"/>
      <c r="AH39" s="422"/>
      <c r="AI39" s="422"/>
      <c r="AJ39" s="540"/>
      <c r="AK39" s="422"/>
      <c r="AL39" s="422"/>
      <c r="AM39" s="422"/>
      <c r="AN39" s="422"/>
      <c r="AO39" s="422"/>
      <c r="AP39" s="422"/>
      <c r="AQ39" s="422"/>
      <c r="AR39" s="422"/>
      <c r="AS39" s="422"/>
      <c r="AT39" s="422"/>
      <c r="AU39" s="422"/>
      <c r="AV39" s="422"/>
      <c r="AW39" s="422"/>
      <c r="AX39" s="422"/>
      <c r="AY39" s="422"/>
      <c r="AZ39" s="422"/>
      <c r="BA39" s="559"/>
      <c r="BB39" s="559"/>
      <c r="BC39" s="560"/>
      <c r="BD39" s="422"/>
    </row>
    <row r="40" spans="1:56" x14ac:dyDescent="0.25">
      <c r="A40" s="9"/>
      <c r="B40" s="104">
        <v>858</v>
      </c>
      <c r="C40" s="190" t="s">
        <v>98</v>
      </c>
      <c r="D40" s="75">
        <v>158</v>
      </c>
      <c r="E40" s="187">
        <v>12</v>
      </c>
      <c r="F40" s="187">
        <v>5</v>
      </c>
      <c r="G40" s="187">
        <v>7</v>
      </c>
      <c r="H40" s="187">
        <v>0</v>
      </c>
      <c r="I40" s="187">
        <v>185</v>
      </c>
      <c r="J40" s="187">
        <v>166</v>
      </c>
      <c r="K40" s="187">
        <v>18</v>
      </c>
      <c r="L40" s="187">
        <v>1</v>
      </c>
      <c r="M40" s="99">
        <v>197</v>
      </c>
      <c r="N40" s="99">
        <v>171</v>
      </c>
      <c r="O40" s="99">
        <v>25</v>
      </c>
      <c r="P40" s="98">
        <v>1</v>
      </c>
      <c r="Q40" s="187">
        <v>0</v>
      </c>
      <c r="R40" s="102">
        <v>0</v>
      </c>
      <c r="S40" s="102">
        <v>190</v>
      </c>
      <c r="T40" s="102">
        <v>190</v>
      </c>
      <c r="U40" s="103">
        <v>120.25316455696202</v>
      </c>
      <c r="V40" s="102">
        <v>0</v>
      </c>
      <c r="W40" s="102">
        <v>12</v>
      </c>
      <c r="X40" s="102">
        <v>12</v>
      </c>
      <c r="Y40" s="103">
        <v>7.59493670886076</v>
      </c>
      <c r="Z40" s="102">
        <v>0</v>
      </c>
      <c r="AA40" s="102">
        <v>202</v>
      </c>
      <c r="AB40" s="102">
        <v>202</v>
      </c>
      <c r="AC40" s="188">
        <v>127.84810126582278</v>
      </c>
      <c r="AD40" s="123">
        <v>127.84810126582278</v>
      </c>
      <c r="AE40" s="540"/>
      <c r="AF40" s="422"/>
      <c r="AG40" s="422"/>
      <c r="AH40" s="422"/>
      <c r="AI40" s="422"/>
      <c r="AJ40" s="540"/>
      <c r="AK40" s="422"/>
      <c r="AL40" s="422"/>
      <c r="AM40" s="422"/>
      <c r="AN40" s="422"/>
      <c r="AO40" s="422"/>
      <c r="AP40" s="422"/>
      <c r="AQ40" s="422"/>
      <c r="AR40" s="422"/>
      <c r="AS40" s="422"/>
      <c r="AT40" s="422"/>
      <c r="AU40" s="422"/>
      <c r="AV40" s="422"/>
      <c r="AW40" s="422"/>
      <c r="AX40" s="422"/>
      <c r="AY40" s="422"/>
      <c r="AZ40" s="422"/>
      <c r="BA40" s="559"/>
      <c r="BB40" s="559"/>
      <c r="BC40" s="560"/>
      <c r="BD40" s="422"/>
    </row>
    <row r="41" spans="1:56" x14ac:dyDescent="0.25">
      <c r="A41" s="9"/>
      <c r="B41" s="104">
        <v>885</v>
      </c>
      <c r="C41" s="190" t="s">
        <v>99</v>
      </c>
      <c r="D41" s="75">
        <v>51</v>
      </c>
      <c r="E41" s="187">
        <v>3</v>
      </c>
      <c r="F41" s="187">
        <v>2</v>
      </c>
      <c r="G41" s="187">
        <v>0</v>
      </c>
      <c r="H41" s="187">
        <v>1</v>
      </c>
      <c r="I41" s="187">
        <v>42</v>
      </c>
      <c r="J41" s="187">
        <v>29</v>
      </c>
      <c r="K41" s="187">
        <v>11</v>
      </c>
      <c r="L41" s="187">
        <v>2</v>
      </c>
      <c r="M41" s="99">
        <v>45</v>
      </c>
      <c r="N41" s="99">
        <v>31</v>
      </c>
      <c r="O41" s="99">
        <v>11</v>
      </c>
      <c r="P41" s="98">
        <v>3</v>
      </c>
      <c r="Q41" s="187">
        <v>1</v>
      </c>
      <c r="R41" s="102">
        <v>0</v>
      </c>
      <c r="S41" s="102">
        <v>44</v>
      </c>
      <c r="T41" s="102">
        <v>44</v>
      </c>
      <c r="U41" s="103">
        <v>86.274509803921575</v>
      </c>
      <c r="V41" s="102">
        <v>0</v>
      </c>
      <c r="W41" s="102">
        <v>6</v>
      </c>
      <c r="X41" s="102">
        <v>6</v>
      </c>
      <c r="Y41" s="103">
        <v>11.76470588235294</v>
      </c>
      <c r="Z41" s="102">
        <v>0</v>
      </c>
      <c r="AA41" s="102">
        <v>50</v>
      </c>
      <c r="AB41" s="102">
        <v>50</v>
      </c>
      <c r="AC41" s="188">
        <v>98.039215686274503</v>
      </c>
      <c r="AD41" s="123">
        <v>98.039215686274503</v>
      </c>
      <c r="AE41" s="540"/>
      <c r="AF41" s="422"/>
      <c r="AG41" s="422"/>
      <c r="AH41" s="422"/>
      <c r="AI41" s="422"/>
      <c r="AJ41" s="540"/>
      <c r="AK41" s="422"/>
      <c r="AL41" s="422"/>
      <c r="AM41" s="422"/>
      <c r="AN41" s="422"/>
      <c r="AO41" s="422"/>
      <c r="AP41" s="422"/>
      <c r="AQ41" s="422"/>
      <c r="AR41" s="422"/>
      <c r="AS41" s="422"/>
      <c r="AT41" s="422"/>
      <c r="AU41" s="422"/>
      <c r="AV41" s="422"/>
      <c r="AW41" s="422"/>
      <c r="AX41" s="422"/>
      <c r="AY41" s="422"/>
      <c r="AZ41" s="422"/>
      <c r="BA41" s="559"/>
      <c r="BB41" s="559"/>
      <c r="BC41" s="560"/>
      <c r="BD41" s="422"/>
    </row>
    <row r="42" spans="1:56" x14ac:dyDescent="0.25">
      <c r="A42" s="9"/>
      <c r="B42" s="104">
        <v>890</v>
      </c>
      <c r="C42" s="190" t="s">
        <v>100</v>
      </c>
      <c r="D42" s="75">
        <v>246</v>
      </c>
      <c r="E42" s="187">
        <v>8</v>
      </c>
      <c r="F42" s="187">
        <v>4</v>
      </c>
      <c r="G42" s="187">
        <v>3</v>
      </c>
      <c r="H42" s="187">
        <v>1</v>
      </c>
      <c r="I42" s="187">
        <v>164</v>
      </c>
      <c r="J42" s="187">
        <v>97</v>
      </c>
      <c r="K42" s="187">
        <v>51</v>
      </c>
      <c r="L42" s="187">
        <v>16</v>
      </c>
      <c r="M42" s="99">
        <v>172</v>
      </c>
      <c r="N42" s="99">
        <v>101</v>
      </c>
      <c r="O42" s="99">
        <v>54</v>
      </c>
      <c r="P42" s="98">
        <v>17</v>
      </c>
      <c r="Q42" s="187">
        <v>4</v>
      </c>
      <c r="R42" s="102">
        <v>0</v>
      </c>
      <c r="S42" s="102">
        <v>210</v>
      </c>
      <c r="T42" s="102">
        <v>210</v>
      </c>
      <c r="U42" s="103">
        <v>85.365853658536579</v>
      </c>
      <c r="V42" s="102">
        <v>0</v>
      </c>
      <c r="W42" s="102">
        <v>29</v>
      </c>
      <c r="X42" s="102">
        <v>29</v>
      </c>
      <c r="Y42" s="103">
        <v>11.788617886178862</v>
      </c>
      <c r="Z42" s="102">
        <v>0</v>
      </c>
      <c r="AA42" s="102">
        <v>239</v>
      </c>
      <c r="AB42" s="102">
        <v>239</v>
      </c>
      <c r="AC42" s="188">
        <v>97.154471544715449</v>
      </c>
      <c r="AD42" s="123">
        <v>97.154471544715449</v>
      </c>
      <c r="AE42" s="540"/>
      <c r="AF42" s="422"/>
      <c r="AG42" s="422"/>
      <c r="AH42" s="422"/>
      <c r="AI42" s="422"/>
      <c r="AJ42" s="540"/>
      <c r="AK42" s="422"/>
      <c r="AL42" s="422"/>
      <c r="AM42" s="422"/>
      <c r="AN42" s="422"/>
      <c r="AO42" s="422"/>
      <c r="AP42" s="422"/>
      <c r="AQ42" s="422"/>
      <c r="AR42" s="422"/>
      <c r="AS42" s="422"/>
      <c r="AT42" s="422"/>
      <c r="AU42" s="422"/>
      <c r="AV42" s="422"/>
      <c r="AW42" s="422"/>
      <c r="AX42" s="422"/>
      <c r="AY42" s="422"/>
      <c r="AZ42" s="422"/>
      <c r="BA42" s="559"/>
      <c r="BB42" s="559"/>
      <c r="BC42" s="560"/>
      <c r="BD42" s="422"/>
    </row>
    <row r="43" spans="1:56" x14ac:dyDescent="0.25">
      <c r="A43" s="9" t="s">
        <v>101</v>
      </c>
      <c r="B43" s="172"/>
      <c r="C43" s="191" t="s">
        <v>41</v>
      </c>
      <c r="D43" s="83">
        <v>3338</v>
      </c>
      <c r="E43" s="83">
        <v>196</v>
      </c>
      <c r="F43" s="83">
        <v>126</v>
      </c>
      <c r="G43" s="83">
        <v>51</v>
      </c>
      <c r="H43" s="83">
        <v>19</v>
      </c>
      <c r="I43" s="83">
        <v>2682</v>
      </c>
      <c r="J43" s="83">
        <v>2165</v>
      </c>
      <c r="K43" s="83">
        <v>456</v>
      </c>
      <c r="L43" s="83">
        <v>61</v>
      </c>
      <c r="M43" s="83">
        <v>2878</v>
      </c>
      <c r="N43" s="83">
        <v>2291</v>
      </c>
      <c r="O43" s="83">
        <v>507</v>
      </c>
      <c r="P43" s="83">
        <v>80</v>
      </c>
      <c r="Q43" s="83">
        <v>28</v>
      </c>
      <c r="R43" s="37">
        <v>0</v>
      </c>
      <c r="S43" s="37">
        <v>2891</v>
      </c>
      <c r="T43" s="37">
        <v>2891</v>
      </c>
      <c r="U43" s="105">
        <v>86.608747753145593</v>
      </c>
      <c r="V43" s="37">
        <v>0</v>
      </c>
      <c r="W43" s="37">
        <v>500</v>
      </c>
      <c r="X43" s="37">
        <v>500</v>
      </c>
      <c r="Y43" s="105">
        <v>14.979029358897545</v>
      </c>
      <c r="Z43" s="37">
        <v>0</v>
      </c>
      <c r="AA43" s="37">
        <v>3391</v>
      </c>
      <c r="AB43" s="37">
        <v>3391</v>
      </c>
      <c r="AC43" s="93">
        <v>101.58777711204314</v>
      </c>
      <c r="AD43" s="192">
        <v>101.58777711204314</v>
      </c>
      <c r="AE43" s="540"/>
      <c r="AF43" s="422"/>
      <c r="AG43" s="422"/>
      <c r="AH43" s="422"/>
      <c r="AI43" s="422"/>
      <c r="AJ43" s="540"/>
      <c r="AK43" s="422"/>
      <c r="AL43" s="422"/>
      <c r="AM43" s="422"/>
      <c r="AN43" s="422"/>
      <c r="AO43" s="422"/>
      <c r="AP43" s="422"/>
      <c r="AQ43" s="422"/>
      <c r="AR43" s="422"/>
      <c r="AS43" s="422"/>
      <c r="AT43" s="422"/>
      <c r="AU43" s="422"/>
      <c r="AV43" s="422"/>
      <c r="AW43" s="422"/>
      <c r="AX43" s="422"/>
      <c r="AY43" s="422"/>
      <c r="AZ43" s="422"/>
      <c r="BA43" s="559"/>
      <c r="BB43" s="559"/>
      <c r="BC43" s="560"/>
      <c r="BD43" s="422"/>
    </row>
    <row r="44" spans="1:56" x14ac:dyDescent="0.25">
      <c r="A44" s="9"/>
      <c r="B44" s="104">
        <v>4</v>
      </c>
      <c r="C44" s="190" t="s">
        <v>102</v>
      </c>
      <c r="D44" s="75">
        <v>6</v>
      </c>
      <c r="E44" s="187">
        <v>0</v>
      </c>
      <c r="F44" s="187">
        <v>0</v>
      </c>
      <c r="G44" s="187">
        <v>0</v>
      </c>
      <c r="H44" s="187">
        <v>0</v>
      </c>
      <c r="I44" s="187">
        <v>3</v>
      </c>
      <c r="J44" s="187">
        <v>3</v>
      </c>
      <c r="K44" s="187">
        <v>0</v>
      </c>
      <c r="L44" s="187">
        <v>0</v>
      </c>
      <c r="M44" s="99">
        <v>3</v>
      </c>
      <c r="N44" s="99">
        <v>3</v>
      </c>
      <c r="O44" s="99">
        <v>0</v>
      </c>
      <c r="P44" s="98">
        <v>0</v>
      </c>
      <c r="Q44" s="187">
        <v>0</v>
      </c>
      <c r="R44" s="102">
        <v>0</v>
      </c>
      <c r="S44" s="102">
        <v>5</v>
      </c>
      <c r="T44" s="102">
        <v>5</v>
      </c>
      <c r="U44" s="103">
        <v>0</v>
      </c>
      <c r="V44" s="102">
        <v>0</v>
      </c>
      <c r="W44" s="102">
        <v>1</v>
      </c>
      <c r="X44" s="102">
        <v>1</v>
      </c>
      <c r="Y44" s="103">
        <v>0</v>
      </c>
      <c r="Z44" s="102">
        <v>0</v>
      </c>
      <c r="AA44" s="102">
        <v>6</v>
      </c>
      <c r="AB44" s="102">
        <v>6</v>
      </c>
      <c r="AC44" s="188">
        <v>0</v>
      </c>
      <c r="AD44" s="123">
        <v>100</v>
      </c>
      <c r="AE44" s="540"/>
      <c r="AF44" s="422"/>
      <c r="AG44" s="422"/>
      <c r="AH44" s="422"/>
      <c r="AI44" s="422"/>
      <c r="AJ44" s="540"/>
      <c r="AK44" s="422"/>
      <c r="AL44" s="422"/>
      <c r="AM44" s="422"/>
      <c r="AN44" s="422"/>
      <c r="AO44" s="422"/>
      <c r="AP44" s="422"/>
      <c r="AQ44" s="422"/>
      <c r="AR44" s="422"/>
      <c r="AS44" s="422"/>
      <c r="AT44" s="422"/>
      <c r="AU44" s="422"/>
      <c r="AV44" s="422"/>
      <c r="AW44" s="422"/>
      <c r="AX44" s="422"/>
      <c r="AY44" s="422"/>
      <c r="AZ44" s="422"/>
      <c r="BA44" s="559"/>
      <c r="BB44" s="559"/>
      <c r="BC44" s="560"/>
      <c r="BD44" s="422"/>
    </row>
    <row r="45" spans="1:56" x14ac:dyDescent="0.25">
      <c r="A45" s="9"/>
      <c r="B45" s="104">
        <v>42</v>
      </c>
      <c r="C45" s="179" t="s">
        <v>103</v>
      </c>
      <c r="D45" s="75">
        <v>457</v>
      </c>
      <c r="E45" s="187">
        <v>26</v>
      </c>
      <c r="F45" s="187">
        <v>17</v>
      </c>
      <c r="G45" s="187">
        <v>8</v>
      </c>
      <c r="H45" s="187">
        <v>1</v>
      </c>
      <c r="I45" s="187">
        <v>280</v>
      </c>
      <c r="J45" s="187">
        <v>217</v>
      </c>
      <c r="K45" s="187">
        <v>59</v>
      </c>
      <c r="L45" s="187">
        <v>4</v>
      </c>
      <c r="M45" s="99">
        <v>306</v>
      </c>
      <c r="N45" s="99">
        <v>234</v>
      </c>
      <c r="O45" s="99">
        <v>67</v>
      </c>
      <c r="P45" s="98">
        <v>5</v>
      </c>
      <c r="Q45" s="187">
        <v>2</v>
      </c>
      <c r="R45" s="102">
        <v>0</v>
      </c>
      <c r="S45" s="102">
        <v>518</v>
      </c>
      <c r="T45" s="102">
        <v>518</v>
      </c>
      <c r="U45" s="103">
        <v>113.34792122538293</v>
      </c>
      <c r="V45" s="102">
        <v>0</v>
      </c>
      <c r="W45" s="102">
        <v>117</v>
      </c>
      <c r="X45" s="102">
        <v>117</v>
      </c>
      <c r="Y45" s="103">
        <v>25.601750547045953</v>
      </c>
      <c r="Z45" s="102">
        <v>0</v>
      </c>
      <c r="AA45" s="102">
        <v>635</v>
      </c>
      <c r="AB45" s="102">
        <v>635</v>
      </c>
      <c r="AC45" s="188">
        <v>138.94967177242887</v>
      </c>
      <c r="AD45" s="123">
        <v>138.94967177242887</v>
      </c>
      <c r="AE45" s="540"/>
      <c r="AF45" s="422"/>
      <c r="AG45" s="422"/>
      <c r="AH45" s="422"/>
      <c r="AI45" s="422"/>
      <c r="AJ45" s="540"/>
      <c r="AK45" s="422"/>
      <c r="AL45" s="422"/>
      <c r="AM45" s="422"/>
      <c r="AN45" s="422"/>
      <c r="AO45" s="422"/>
      <c r="AP45" s="422"/>
      <c r="AQ45" s="422"/>
      <c r="AR45" s="422"/>
      <c r="AS45" s="422"/>
      <c r="AT45" s="422"/>
      <c r="AU45" s="422"/>
      <c r="AV45" s="422"/>
      <c r="AW45" s="422"/>
      <c r="AX45" s="422"/>
      <c r="AY45" s="422"/>
      <c r="AZ45" s="422"/>
      <c r="BA45" s="559"/>
      <c r="BB45" s="559"/>
      <c r="BC45" s="560"/>
      <c r="BD45" s="422"/>
    </row>
    <row r="46" spans="1:56" x14ac:dyDescent="0.25">
      <c r="A46" s="9"/>
      <c r="B46" s="104">
        <v>44</v>
      </c>
      <c r="C46" s="190" t="s">
        <v>104</v>
      </c>
      <c r="D46" s="75">
        <v>16</v>
      </c>
      <c r="E46" s="187">
        <v>1</v>
      </c>
      <c r="F46" s="187">
        <v>0</v>
      </c>
      <c r="G46" s="187">
        <v>1</v>
      </c>
      <c r="H46" s="187">
        <v>0</v>
      </c>
      <c r="I46" s="187">
        <v>26</v>
      </c>
      <c r="J46" s="187">
        <v>20</v>
      </c>
      <c r="K46" s="187">
        <v>6</v>
      </c>
      <c r="L46" s="187">
        <v>0</v>
      </c>
      <c r="M46" s="99">
        <v>27</v>
      </c>
      <c r="N46" s="99">
        <v>20</v>
      </c>
      <c r="O46" s="99">
        <v>7</v>
      </c>
      <c r="P46" s="98">
        <v>0</v>
      </c>
      <c r="Q46" s="187">
        <v>0</v>
      </c>
      <c r="R46" s="102">
        <v>0</v>
      </c>
      <c r="S46" s="102">
        <v>23</v>
      </c>
      <c r="T46" s="102">
        <v>23</v>
      </c>
      <c r="U46" s="103">
        <v>143.75</v>
      </c>
      <c r="V46" s="102">
        <v>0</v>
      </c>
      <c r="W46" s="102">
        <v>3</v>
      </c>
      <c r="X46" s="102">
        <v>3</v>
      </c>
      <c r="Y46" s="103">
        <v>18.75</v>
      </c>
      <c r="Z46" s="102">
        <v>0</v>
      </c>
      <c r="AA46" s="102">
        <v>26</v>
      </c>
      <c r="AB46" s="102">
        <v>26</v>
      </c>
      <c r="AC46" s="188">
        <v>162.5</v>
      </c>
      <c r="AD46" s="123">
        <v>162.5</v>
      </c>
      <c r="AE46" s="540"/>
      <c r="AF46" s="422"/>
      <c r="AG46" s="422"/>
      <c r="AH46" s="422"/>
      <c r="AI46" s="422"/>
      <c r="AJ46" s="540"/>
      <c r="AK46" s="422"/>
      <c r="AL46" s="422"/>
      <c r="AM46" s="422"/>
      <c r="AN46" s="422"/>
      <c r="AO46" s="422"/>
      <c r="AP46" s="422"/>
      <c r="AQ46" s="422"/>
      <c r="AR46" s="422"/>
      <c r="AS46" s="422"/>
      <c r="AT46" s="422"/>
      <c r="AU46" s="422"/>
      <c r="AV46" s="422"/>
      <c r="AW46" s="422"/>
      <c r="AX46" s="422"/>
      <c r="AY46" s="422"/>
      <c r="AZ46" s="422"/>
      <c r="BA46" s="559"/>
      <c r="BB46" s="559"/>
      <c r="BC46" s="560"/>
      <c r="BD46" s="422"/>
    </row>
    <row r="47" spans="1:56" x14ac:dyDescent="0.25">
      <c r="A47" s="9"/>
      <c r="B47" s="104">
        <v>59</v>
      </c>
      <c r="C47" s="190" t="s">
        <v>105</v>
      </c>
      <c r="D47" s="75">
        <v>88</v>
      </c>
      <c r="E47" s="187">
        <v>3</v>
      </c>
      <c r="F47" s="187">
        <v>3</v>
      </c>
      <c r="G47" s="187">
        <v>0</v>
      </c>
      <c r="H47" s="187">
        <v>0</v>
      </c>
      <c r="I47" s="187">
        <v>16</v>
      </c>
      <c r="J47" s="187">
        <v>13</v>
      </c>
      <c r="K47" s="187">
        <v>2</v>
      </c>
      <c r="L47" s="187">
        <v>1</v>
      </c>
      <c r="M47" s="99">
        <v>19</v>
      </c>
      <c r="N47" s="99">
        <v>16</v>
      </c>
      <c r="O47" s="99">
        <v>2</v>
      </c>
      <c r="P47" s="98">
        <v>1</v>
      </c>
      <c r="Q47" s="187">
        <v>1</v>
      </c>
      <c r="R47" s="102">
        <v>0</v>
      </c>
      <c r="S47" s="102">
        <v>24</v>
      </c>
      <c r="T47" s="102">
        <v>24</v>
      </c>
      <c r="U47" s="103">
        <v>27.27272727272727</v>
      </c>
      <c r="V47" s="102">
        <v>0</v>
      </c>
      <c r="W47" s="102">
        <v>7</v>
      </c>
      <c r="X47" s="102">
        <v>7</v>
      </c>
      <c r="Y47" s="103">
        <v>7.9545454545454541</v>
      </c>
      <c r="Z47" s="102">
        <v>0</v>
      </c>
      <c r="AA47" s="102">
        <v>31</v>
      </c>
      <c r="AB47" s="102">
        <v>31</v>
      </c>
      <c r="AC47" s="188">
        <v>35.227272727272727</v>
      </c>
      <c r="AD47" s="123">
        <v>35.227272727272727</v>
      </c>
      <c r="AE47" s="540"/>
      <c r="AF47" s="422"/>
      <c r="AG47" s="422"/>
      <c r="AH47" s="422"/>
      <c r="AI47" s="422"/>
      <c r="AJ47" s="540"/>
      <c r="AK47" s="422"/>
      <c r="AL47" s="422"/>
      <c r="AM47" s="422"/>
      <c r="AN47" s="422"/>
      <c r="AO47" s="422"/>
      <c r="AP47" s="422"/>
      <c r="AQ47" s="422"/>
      <c r="AR47" s="422"/>
      <c r="AS47" s="422"/>
      <c r="AT47" s="422"/>
      <c r="AU47" s="422"/>
      <c r="AV47" s="422"/>
      <c r="AW47" s="422"/>
      <c r="AX47" s="422"/>
      <c r="AY47" s="422"/>
      <c r="AZ47" s="422"/>
      <c r="BA47" s="559"/>
      <c r="BB47" s="559"/>
      <c r="BC47" s="560"/>
      <c r="BD47" s="422"/>
    </row>
    <row r="48" spans="1:56" x14ac:dyDescent="0.25">
      <c r="A48" s="9"/>
      <c r="B48" s="104">
        <v>113</v>
      </c>
      <c r="C48" s="190" t="s">
        <v>106</v>
      </c>
      <c r="D48" s="75">
        <v>53</v>
      </c>
      <c r="E48" s="187">
        <v>1</v>
      </c>
      <c r="F48" s="187">
        <v>0</v>
      </c>
      <c r="G48" s="187">
        <v>0</v>
      </c>
      <c r="H48" s="187">
        <v>1</v>
      </c>
      <c r="I48" s="187">
        <v>60</v>
      </c>
      <c r="J48" s="187">
        <v>54</v>
      </c>
      <c r="K48" s="187">
        <v>5</v>
      </c>
      <c r="L48" s="187">
        <v>1</v>
      </c>
      <c r="M48" s="99">
        <v>61</v>
      </c>
      <c r="N48" s="99">
        <v>54</v>
      </c>
      <c r="O48" s="99">
        <v>5</v>
      </c>
      <c r="P48" s="98">
        <v>2</v>
      </c>
      <c r="Q48" s="187">
        <v>1</v>
      </c>
      <c r="R48" s="102">
        <v>0</v>
      </c>
      <c r="S48" s="102">
        <v>59</v>
      </c>
      <c r="T48" s="102">
        <v>59</v>
      </c>
      <c r="U48" s="103">
        <v>111.32075471698113</v>
      </c>
      <c r="V48" s="102">
        <v>0</v>
      </c>
      <c r="W48" s="102">
        <v>5</v>
      </c>
      <c r="X48" s="102">
        <v>5</v>
      </c>
      <c r="Y48" s="103">
        <v>9.433962264150944</v>
      </c>
      <c r="Z48" s="102">
        <v>0</v>
      </c>
      <c r="AA48" s="102">
        <v>64</v>
      </c>
      <c r="AB48" s="102">
        <v>64</v>
      </c>
      <c r="AC48" s="188">
        <v>120.75471698113208</v>
      </c>
      <c r="AD48" s="123">
        <v>120.75471698113208</v>
      </c>
      <c r="AE48" s="540"/>
      <c r="AF48" s="422"/>
      <c r="AG48" s="422"/>
      <c r="AH48" s="422"/>
      <c r="AI48" s="422"/>
      <c r="AJ48" s="540"/>
      <c r="AK48" s="422"/>
      <c r="AL48" s="422"/>
      <c r="AM48" s="422"/>
      <c r="AN48" s="422"/>
      <c r="AO48" s="422"/>
      <c r="AP48" s="422"/>
      <c r="AQ48" s="422"/>
      <c r="AR48" s="422"/>
      <c r="AS48" s="422"/>
      <c r="AT48" s="422"/>
      <c r="AU48" s="422"/>
      <c r="AV48" s="422"/>
      <c r="AW48" s="422"/>
      <c r="AX48" s="422"/>
      <c r="AY48" s="422"/>
      <c r="AZ48" s="422"/>
      <c r="BA48" s="559"/>
      <c r="BB48" s="559"/>
      <c r="BC48" s="560"/>
      <c r="BD48" s="422"/>
    </row>
    <row r="49" spans="1:56" x14ac:dyDescent="0.25">
      <c r="A49" s="9"/>
      <c r="B49" s="104">
        <v>125</v>
      </c>
      <c r="C49" s="190" t="s">
        <v>107</v>
      </c>
      <c r="D49" s="75">
        <v>331</v>
      </c>
      <c r="E49" s="187">
        <v>2</v>
      </c>
      <c r="F49" s="187">
        <v>1</v>
      </c>
      <c r="G49" s="187">
        <v>0</v>
      </c>
      <c r="H49" s="187">
        <v>1</v>
      </c>
      <c r="I49" s="187">
        <v>80</v>
      </c>
      <c r="J49" s="187">
        <v>57</v>
      </c>
      <c r="K49" s="187">
        <v>16</v>
      </c>
      <c r="L49" s="187">
        <v>7</v>
      </c>
      <c r="M49" s="99">
        <v>82</v>
      </c>
      <c r="N49" s="99">
        <v>58</v>
      </c>
      <c r="O49" s="99">
        <v>16</v>
      </c>
      <c r="P49" s="98">
        <v>8</v>
      </c>
      <c r="Q49" s="187">
        <v>4</v>
      </c>
      <c r="R49" s="102">
        <v>0</v>
      </c>
      <c r="S49" s="102">
        <v>72</v>
      </c>
      <c r="T49" s="102">
        <v>72</v>
      </c>
      <c r="U49" s="103">
        <v>21.75226586102719</v>
      </c>
      <c r="V49" s="102">
        <v>0</v>
      </c>
      <c r="W49" s="102">
        <v>4</v>
      </c>
      <c r="X49" s="102">
        <v>4</v>
      </c>
      <c r="Y49" s="103">
        <v>1.2084592145015105</v>
      </c>
      <c r="Z49" s="102">
        <v>0</v>
      </c>
      <c r="AA49" s="102">
        <v>76</v>
      </c>
      <c r="AB49" s="102">
        <v>76</v>
      </c>
      <c r="AC49" s="188">
        <v>22.9607250755287</v>
      </c>
      <c r="AD49" s="123">
        <v>22.9607250755287</v>
      </c>
      <c r="AE49" s="540"/>
      <c r="AF49" s="422"/>
      <c r="AG49" s="422"/>
      <c r="AH49" s="422"/>
      <c r="AI49" s="422"/>
      <c r="AJ49" s="540"/>
      <c r="AK49" s="422"/>
      <c r="AL49" s="422"/>
      <c r="AM49" s="422"/>
      <c r="AN49" s="422"/>
      <c r="AO49" s="422"/>
      <c r="AP49" s="422"/>
      <c r="AQ49" s="422"/>
      <c r="AR49" s="422"/>
      <c r="AS49" s="422"/>
      <c r="AT49" s="422"/>
      <c r="AU49" s="422"/>
      <c r="AV49" s="422"/>
      <c r="AW49" s="422"/>
      <c r="AX49" s="422"/>
      <c r="AY49" s="422"/>
      <c r="AZ49" s="422"/>
      <c r="BA49" s="559"/>
      <c r="BB49" s="559"/>
      <c r="BC49" s="560"/>
      <c r="BD49" s="422"/>
    </row>
    <row r="50" spans="1:56" x14ac:dyDescent="0.25">
      <c r="A50" s="9"/>
      <c r="B50" s="104">
        <v>138</v>
      </c>
      <c r="C50" s="190" t="s">
        <v>108</v>
      </c>
      <c r="D50" s="75">
        <v>73</v>
      </c>
      <c r="E50" s="187">
        <v>27</v>
      </c>
      <c r="F50" s="187">
        <v>25</v>
      </c>
      <c r="G50" s="187">
        <v>2</v>
      </c>
      <c r="H50" s="187">
        <v>0</v>
      </c>
      <c r="I50" s="187">
        <v>85</v>
      </c>
      <c r="J50" s="187">
        <v>79</v>
      </c>
      <c r="K50" s="187">
        <v>3</v>
      </c>
      <c r="L50" s="187">
        <v>3</v>
      </c>
      <c r="M50" s="99">
        <v>112</v>
      </c>
      <c r="N50" s="99">
        <v>104</v>
      </c>
      <c r="O50" s="99">
        <v>5</v>
      </c>
      <c r="P50" s="98">
        <v>3</v>
      </c>
      <c r="Q50" s="187">
        <v>1</v>
      </c>
      <c r="R50" s="102">
        <v>0</v>
      </c>
      <c r="S50" s="102">
        <v>96</v>
      </c>
      <c r="T50" s="102">
        <v>96</v>
      </c>
      <c r="U50" s="103">
        <v>131.50684931506848</v>
      </c>
      <c r="V50" s="102">
        <v>0</v>
      </c>
      <c r="W50" s="102">
        <v>12</v>
      </c>
      <c r="X50" s="102">
        <v>12</v>
      </c>
      <c r="Y50" s="103">
        <v>16.43835616438356</v>
      </c>
      <c r="Z50" s="102">
        <v>0</v>
      </c>
      <c r="AA50" s="102">
        <v>108</v>
      </c>
      <c r="AB50" s="102">
        <v>108</v>
      </c>
      <c r="AC50" s="188">
        <v>147.94520547945206</v>
      </c>
      <c r="AD50" s="123">
        <v>147.94520547945206</v>
      </c>
      <c r="AE50" s="540"/>
      <c r="AF50" s="422"/>
      <c r="AG50" s="422"/>
      <c r="AH50" s="422"/>
      <c r="AI50" s="422"/>
      <c r="AJ50" s="540"/>
      <c r="AK50" s="422"/>
      <c r="AL50" s="422"/>
      <c r="AM50" s="422"/>
      <c r="AN50" s="422"/>
      <c r="AO50" s="422"/>
      <c r="AP50" s="422"/>
      <c r="AQ50" s="422"/>
      <c r="AR50" s="422"/>
      <c r="AS50" s="422"/>
      <c r="AT50" s="422"/>
      <c r="AU50" s="422"/>
      <c r="AV50" s="422"/>
      <c r="AW50" s="422"/>
      <c r="AX50" s="422"/>
      <c r="AY50" s="422"/>
      <c r="AZ50" s="422"/>
      <c r="BA50" s="559"/>
      <c r="BB50" s="559"/>
      <c r="BC50" s="560"/>
      <c r="BD50" s="422"/>
    </row>
    <row r="51" spans="1:56" x14ac:dyDescent="0.25">
      <c r="A51" s="9"/>
      <c r="B51" s="104">
        <v>234</v>
      </c>
      <c r="C51" s="190" t="s">
        <v>109</v>
      </c>
      <c r="D51" s="75">
        <v>148</v>
      </c>
      <c r="E51" s="187">
        <v>1</v>
      </c>
      <c r="F51" s="187">
        <v>0</v>
      </c>
      <c r="G51" s="187">
        <v>0</v>
      </c>
      <c r="H51" s="187">
        <v>1</v>
      </c>
      <c r="I51" s="187">
        <v>95</v>
      </c>
      <c r="J51" s="187">
        <v>90</v>
      </c>
      <c r="K51" s="187">
        <v>3</v>
      </c>
      <c r="L51" s="187">
        <v>2</v>
      </c>
      <c r="M51" s="99">
        <v>96</v>
      </c>
      <c r="N51" s="99">
        <v>90</v>
      </c>
      <c r="O51" s="99">
        <v>3</v>
      </c>
      <c r="P51" s="98">
        <v>3</v>
      </c>
      <c r="Q51" s="187">
        <v>0</v>
      </c>
      <c r="R51" s="102">
        <v>0</v>
      </c>
      <c r="S51" s="102">
        <v>138</v>
      </c>
      <c r="T51" s="102">
        <v>138</v>
      </c>
      <c r="U51" s="103">
        <v>93.243243243243242</v>
      </c>
      <c r="V51" s="102">
        <v>0</v>
      </c>
      <c r="W51" s="102">
        <v>7</v>
      </c>
      <c r="X51" s="102">
        <v>7</v>
      </c>
      <c r="Y51" s="103">
        <v>4.7297297297297298</v>
      </c>
      <c r="Z51" s="102">
        <v>0</v>
      </c>
      <c r="AA51" s="102">
        <v>145</v>
      </c>
      <c r="AB51" s="102">
        <v>145</v>
      </c>
      <c r="AC51" s="188">
        <v>97.972972972972968</v>
      </c>
      <c r="AD51" s="123">
        <v>97.972972972972968</v>
      </c>
      <c r="AE51" s="540"/>
      <c r="AF51" s="422"/>
      <c r="AG51" s="422"/>
      <c r="AH51" s="422"/>
      <c r="AI51" s="422"/>
      <c r="AJ51" s="540"/>
      <c r="AK51" s="422"/>
      <c r="AL51" s="422"/>
      <c r="AM51" s="422"/>
      <c r="AN51" s="422"/>
      <c r="AO51" s="422"/>
      <c r="AP51" s="422"/>
      <c r="AQ51" s="422"/>
      <c r="AR51" s="422"/>
      <c r="AS51" s="422"/>
      <c r="AT51" s="422"/>
      <c r="AU51" s="422"/>
      <c r="AV51" s="422"/>
      <c r="AW51" s="422"/>
      <c r="AX51" s="422"/>
      <c r="AY51" s="422"/>
      <c r="AZ51" s="422"/>
      <c r="BA51" s="559"/>
      <c r="BB51" s="559"/>
      <c r="BC51" s="560"/>
      <c r="BD51" s="422"/>
    </row>
    <row r="52" spans="1:56" x14ac:dyDescent="0.25">
      <c r="A52" s="9"/>
      <c r="B52" s="104">
        <v>240</v>
      </c>
      <c r="C52" s="190" t="s">
        <v>110</v>
      </c>
      <c r="D52" s="75">
        <v>17</v>
      </c>
      <c r="E52" s="187">
        <v>7</v>
      </c>
      <c r="F52" s="187">
        <v>5</v>
      </c>
      <c r="G52" s="187">
        <v>2</v>
      </c>
      <c r="H52" s="187">
        <v>0</v>
      </c>
      <c r="I52" s="187">
        <v>14</v>
      </c>
      <c r="J52" s="187">
        <v>11</v>
      </c>
      <c r="K52" s="187">
        <v>3</v>
      </c>
      <c r="L52" s="187">
        <v>0</v>
      </c>
      <c r="M52" s="99">
        <v>21</v>
      </c>
      <c r="N52" s="99">
        <v>16</v>
      </c>
      <c r="O52" s="99">
        <v>5</v>
      </c>
      <c r="P52" s="98">
        <v>0</v>
      </c>
      <c r="Q52" s="187">
        <v>3</v>
      </c>
      <c r="R52" s="102">
        <v>0</v>
      </c>
      <c r="S52" s="102">
        <v>17</v>
      </c>
      <c r="T52" s="102">
        <v>17</v>
      </c>
      <c r="U52" s="103">
        <v>100</v>
      </c>
      <c r="V52" s="102">
        <v>0</v>
      </c>
      <c r="W52" s="102">
        <v>1</v>
      </c>
      <c r="X52" s="102">
        <v>1</v>
      </c>
      <c r="Y52" s="103">
        <v>5.8823529411764701</v>
      </c>
      <c r="Z52" s="102">
        <v>0</v>
      </c>
      <c r="AA52" s="102">
        <v>18</v>
      </c>
      <c r="AB52" s="102">
        <v>18</v>
      </c>
      <c r="AC52" s="188">
        <v>105.88235294117648</v>
      </c>
      <c r="AD52" s="123">
        <v>105.88235294117648</v>
      </c>
      <c r="AE52" s="540"/>
      <c r="AF52" s="422"/>
      <c r="AG52" s="422"/>
      <c r="AH52" s="422"/>
      <c r="AI52" s="422"/>
      <c r="AJ52" s="540"/>
      <c r="AK52" s="422"/>
      <c r="AL52" s="422"/>
      <c r="AM52" s="422"/>
      <c r="AN52" s="422"/>
      <c r="AO52" s="422"/>
      <c r="AP52" s="422"/>
      <c r="AQ52" s="422"/>
      <c r="AR52" s="422"/>
      <c r="AS52" s="422"/>
      <c r="AT52" s="422"/>
      <c r="AU52" s="422"/>
      <c r="AV52" s="422"/>
      <c r="AW52" s="422"/>
      <c r="AX52" s="422"/>
      <c r="AY52" s="422"/>
      <c r="AZ52" s="422"/>
      <c r="BA52" s="559"/>
      <c r="BB52" s="559"/>
      <c r="BC52" s="560"/>
      <c r="BD52" s="422"/>
    </row>
    <row r="53" spans="1:56" x14ac:dyDescent="0.25">
      <c r="A53" s="9"/>
      <c r="B53" s="104">
        <v>284</v>
      </c>
      <c r="C53" s="190" t="s">
        <v>111</v>
      </c>
      <c r="D53" s="75">
        <v>80</v>
      </c>
      <c r="E53" s="187">
        <v>5</v>
      </c>
      <c r="F53" s="187">
        <v>5</v>
      </c>
      <c r="G53" s="187">
        <v>0</v>
      </c>
      <c r="H53" s="187">
        <v>0</v>
      </c>
      <c r="I53" s="187">
        <v>85</v>
      </c>
      <c r="J53" s="187">
        <v>80</v>
      </c>
      <c r="K53" s="187">
        <v>5</v>
      </c>
      <c r="L53" s="187">
        <v>0</v>
      </c>
      <c r="M53" s="99">
        <v>90</v>
      </c>
      <c r="N53" s="99">
        <v>85</v>
      </c>
      <c r="O53" s="99">
        <v>5</v>
      </c>
      <c r="P53" s="98">
        <v>0</v>
      </c>
      <c r="Q53" s="187">
        <v>2</v>
      </c>
      <c r="R53" s="102">
        <v>0</v>
      </c>
      <c r="S53" s="102">
        <v>89</v>
      </c>
      <c r="T53" s="102">
        <v>89</v>
      </c>
      <c r="U53" s="103">
        <v>111.25</v>
      </c>
      <c r="V53" s="102">
        <v>0</v>
      </c>
      <c r="W53" s="102">
        <v>7</v>
      </c>
      <c r="X53" s="102">
        <v>7</v>
      </c>
      <c r="Y53" s="103">
        <v>8.75</v>
      </c>
      <c r="Z53" s="102">
        <v>0</v>
      </c>
      <c r="AA53" s="102">
        <v>96</v>
      </c>
      <c r="AB53" s="102">
        <v>96</v>
      </c>
      <c r="AC53" s="188">
        <v>120</v>
      </c>
      <c r="AD53" s="123">
        <v>120</v>
      </c>
      <c r="AE53" s="540"/>
      <c r="AF53" s="422"/>
      <c r="AG53" s="422"/>
      <c r="AH53" s="422"/>
      <c r="AI53" s="422"/>
      <c r="AJ53" s="540"/>
      <c r="AK53" s="422"/>
      <c r="AL53" s="422"/>
      <c r="AM53" s="422"/>
      <c r="AN53" s="422"/>
      <c r="AO53" s="422"/>
      <c r="AP53" s="422"/>
      <c r="AQ53" s="422"/>
      <c r="AR53" s="422"/>
      <c r="AS53" s="422"/>
      <c r="AT53" s="422"/>
      <c r="AU53" s="422"/>
      <c r="AV53" s="422"/>
      <c r="AW53" s="422"/>
      <c r="AX53" s="422"/>
      <c r="AY53" s="422"/>
      <c r="AZ53" s="422"/>
      <c r="BA53" s="559"/>
      <c r="BB53" s="559"/>
      <c r="BC53" s="560"/>
      <c r="BD53" s="422"/>
    </row>
    <row r="54" spans="1:56" x14ac:dyDescent="0.25">
      <c r="A54" s="9"/>
      <c r="B54" s="104">
        <v>306</v>
      </c>
      <c r="C54" s="190" t="s">
        <v>112</v>
      </c>
      <c r="D54" s="75">
        <v>120</v>
      </c>
      <c r="E54" s="187">
        <v>2</v>
      </c>
      <c r="F54" s="187">
        <v>1</v>
      </c>
      <c r="G54" s="187">
        <v>0</v>
      </c>
      <c r="H54" s="187">
        <v>1</v>
      </c>
      <c r="I54" s="187">
        <v>87</v>
      </c>
      <c r="J54" s="187">
        <v>71</v>
      </c>
      <c r="K54" s="187">
        <v>14</v>
      </c>
      <c r="L54" s="187">
        <v>2</v>
      </c>
      <c r="M54" s="99">
        <v>89</v>
      </c>
      <c r="N54" s="99">
        <v>72</v>
      </c>
      <c r="O54" s="99">
        <v>14</v>
      </c>
      <c r="P54" s="98">
        <v>3</v>
      </c>
      <c r="Q54" s="187">
        <v>0</v>
      </c>
      <c r="R54" s="102">
        <v>0</v>
      </c>
      <c r="S54" s="102">
        <v>89</v>
      </c>
      <c r="T54" s="102">
        <v>89</v>
      </c>
      <c r="U54" s="103">
        <v>74.166666666666671</v>
      </c>
      <c r="V54" s="102">
        <v>0</v>
      </c>
      <c r="W54" s="102">
        <v>2</v>
      </c>
      <c r="X54" s="102">
        <v>2</v>
      </c>
      <c r="Y54" s="103">
        <v>1.6666666666666667</v>
      </c>
      <c r="Z54" s="102">
        <v>0</v>
      </c>
      <c r="AA54" s="102">
        <v>91</v>
      </c>
      <c r="AB54" s="102">
        <v>91</v>
      </c>
      <c r="AC54" s="188">
        <v>75.833333333333329</v>
      </c>
      <c r="AD54" s="123">
        <v>75.833333333333329</v>
      </c>
      <c r="AE54" s="540"/>
      <c r="AF54" s="422"/>
      <c r="AG54" s="422"/>
      <c r="AH54" s="422"/>
      <c r="AI54" s="422"/>
      <c r="AJ54" s="540"/>
      <c r="AK54" s="422"/>
      <c r="AL54" s="422"/>
      <c r="AM54" s="422"/>
      <c r="AN54" s="422"/>
      <c r="AO54" s="422"/>
      <c r="AP54" s="422"/>
      <c r="AQ54" s="422"/>
      <c r="AR54" s="422"/>
      <c r="AS54" s="422"/>
      <c r="AT54" s="422"/>
      <c r="AU54" s="422"/>
      <c r="AV54" s="422"/>
      <c r="AW54" s="422"/>
      <c r="AX54" s="422"/>
      <c r="AY54" s="422"/>
      <c r="AZ54" s="422"/>
      <c r="BA54" s="559"/>
      <c r="BB54" s="559"/>
      <c r="BC54" s="560"/>
      <c r="BD54" s="422"/>
    </row>
    <row r="55" spans="1:56" x14ac:dyDescent="0.25">
      <c r="A55" s="9"/>
      <c r="B55" s="104">
        <v>347</v>
      </c>
      <c r="C55" s="190" t="s">
        <v>113</v>
      </c>
      <c r="D55" s="75">
        <v>39</v>
      </c>
      <c r="E55" s="187">
        <v>0</v>
      </c>
      <c r="F55" s="187">
        <v>0</v>
      </c>
      <c r="G55" s="187">
        <v>0</v>
      </c>
      <c r="H55" s="187">
        <v>0</v>
      </c>
      <c r="I55" s="187">
        <v>18</v>
      </c>
      <c r="J55" s="187">
        <v>7</v>
      </c>
      <c r="K55" s="187">
        <v>9</v>
      </c>
      <c r="L55" s="187">
        <v>2</v>
      </c>
      <c r="M55" s="99">
        <v>18</v>
      </c>
      <c r="N55" s="99">
        <v>7</v>
      </c>
      <c r="O55" s="99">
        <v>9</v>
      </c>
      <c r="P55" s="98">
        <v>2</v>
      </c>
      <c r="Q55" s="187">
        <v>0</v>
      </c>
      <c r="R55" s="102">
        <v>0</v>
      </c>
      <c r="S55" s="102">
        <v>29</v>
      </c>
      <c r="T55" s="102">
        <v>29</v>
      </c>
      <c r="U55" s="103">
        <v>74.358974358974365</v>
      </c>
      <c r="V55" s="102">
        <v>0</v>
      </c>
      <c r="W55" s="102">
        <v>6</v>
      </c>
      <c r="X55" s="102">
        <v>6</v>
      </c>
      <c r="Y55" s="103">
        <v>15.384615384615385</v>
      </c>
      <c r="Z55" s="102">
        <v>0</v>
      </c>
      <c r="AA55" s="102">
        <v>35</v>
      </c>
      <c r="AB55" s="102">
        <v>35</v>
      </c>
      <c r="AC55" s="188">
        <v>89.743589743589752</v>
      </c>
      <c r="AD55" s="123">
        <v>89.743589743589752</v>
      </c>
      <c r="AE55" s="540"/>
      <c r="AF55" s="422"/>
      <c r="AG55" s="422"/>
      <c r="AH55" s="422"/>
      <c r="AI55" s="422"/>
      <c r="AJ55" s="540"/>
      <c r="AK55" s="422"/>
      <c r="AL55" s="422"/>
      <c r="AM55" s="422"/>
      <c r="AN55" s="422"/>
      <c r="AO55" s="422"/>
      <c r="AP55" s="422"/>
      <c r="AQ55" s="422"/>
      <c r="AR55" s="422"/>
      <c r="AS55" s="422"/>
      <c r="AT55" s="422"/>
      <c r="AU55" s="422"/>
      <c r="AV55" s="422"/>
      <c r="AW55" s="422"/>
      <c r="AX55" s="422"/>
      <c r="AY55" s="422"/>
      <c r="AZ55" s="422"/>
      <c r="BA55" s="559"/>
      <c r="BB55" s="559"/>
      <c r="BC55" s="560"/>
      <c r="BD55" s="422"/>
    </row>
    <row r="56" spans="1:56" x14ac:dyDescent="0.25">
      <c r="A56" s="9"/>
      <c r="B56" s="104">
        <v>411</v>
      </c>
      <c r="C56" s="190" t="s">
        <v>114</v>
      </c>
      <c r="D56" s="75">
        <v>17</v>
      </c>
      <c r="E56" s="187">
        <v>1</v>
      </c>
      <c r="F56" s="187">
        <v>1</v>
      </c>
      <c r="G56" s="187">
        <v>0</v>
      </c>
      <c r="H56" s="187">
        <v>0</v>
      </c>
      <c r="I56" s="187">
        <v>23</v>
      </c>
      <c r="J56" s="187">
        <v>23</v>
      </c>
      <c r="K56" s="187">
        <v>0</v>
      </c>
      <c r="L56" s="187">
        <v>0</v>
      </c>
      <c r="M56" s="99">
        <v>24</v>
      </c>
      <c r="N56" s="99">
        <v>24</v>
      </c>
      <c r="O56" s="99">
        <v>0</v>
      </c>
      <c r="P56" s="98">
        <v>0</v>
      </c>
      <c r="Q56" s="187">
        <v>0</v>
      </c>
      <c r="R56" s="102">
        <v>0</v>
      </c>
      <c r="S56" s="102">
        <v>25</v>
      </c>
      <c r="T56" s="102">
        <v>25</v>
      </c>
      <c r="U56" s="103">
        <v>147.05882352941177</v>
      </c>
      <c r="V56" s="102">
        <v>0</v>
      </c>
      <c r="W56" s="102">
        <v>0</v>
      </c>
      <c r="X56" s="102">
        <v>0</v>
      </c>
      <c r="Y56" s="103">
        <v>0</v>
      </c>
      <c r="Z56" s="102">
        <v>0</v>
      </c>
      <c r="AA56" s="102">
        <v>25</v>
      </c>
      <c r="AB56" s="102">
        <v>25</v>
      </c>
      <c r="AC56" s="188">
        <v>147.05882352941177</v>
      </c>
      <c r="AD56" s="123">
        <v>147.05882352941177</v>
      </c>
      <c r="AE56" s="540"/>
      <c r="AF56" s="422"/>
      <c r="AG56" s="422"/>
      <c r="AH56" s="422"/>
      <c r="AI56" s="422"/>
      <c r="AJ56" s="540"/>
      <c r="AK56" s="422"/>
      <c r="AL56" s="422"/>
      <c r="AM56" s="422"/>
      <c r="AN56" s="422"/>
      <c r="AO56" s="422"/>
      <c r="AP56" s="422"/>
      <c r="AQ56" s="422"/>
      <c r="AR56" s="422"/>
      <c r="AS56" s="422"/>
      <c r="AT56" s="422"/>
      <c r="AU56" s="422"/>
      <c r="AV56" s="422"/>
      <c r="AW56" s="422"/>
      <c r="AX56" s="422"/>
      <c r="AY56" s="422"/>
      <c r="AZ56" s="422"/>
      <c r="BA56" s="559"/>
      <c r="BB56" s="559"/>
      <c r="BC56" s="560"/>
      <c r="BD56" s="422"/>
    </row>
    <row r="57" spans="1:56" x14ac:dyDescent="0.25">
      <c r="A57" s="9"/>
      <c r="B57" s="104">
        <v>501</v>
      </c>
      <c r="C57" s="190" t="s">
        <v>115</v>
      </c>
      <c r="D57" s="75">
        <v>82</v>
      </c>
      <c r="E57" s="187">
        <v>1</v>
      </c>
      <c r="F57" s="187">
        <v>1</v>
      </c>
      <c r="G57" s="187">
        <v>0</v>
      </c>
      <c r="H57" s="187">
        <v>0</v>
      </c>
      <c r="I57" s="187">
        <v>17</v>
      </c>
      <c r="J57" s="187">
        <v>17</v>
      </c>
      <c r="K57" s="187">
        <v>0</v>
      </c>
      <c r="L57" s="187">
        <v>0</v>
      </c>
      <c r="M57" s="99">
        <v>18</v>
      </c>
      <c r="N57" s="99">
        <v>18</v>
      </c>
      <c r="O57" s="99">
        <v>0</v>
      </c>
      <c r="P57" s="98">
        <v>0</v>
      </c>
      <c r="Q57" s="187">
        <v>0</v>
      </c>
      <c r="R57" s="102">
        <v>0</v>
      </c>
      <c r="S57" s="102">
        <v>34</v>
      </c>
      <c r="T57" s="102">
        <v>34</v>
      </c>
      <c r="U57" s="103">
        <v>41.463414634146339</v>
      </c>
      <c r="V57" s="102">
        <v>0</v>
      </c>
      <c r="W57" s="102">
        <v>3</v>
      </c>
      <c r="X57" s="102">
        <v>3</v>
      </c>
      <c r="Y57" s="103">
        <v>3.6585365853658534</v>
      </c>
      <c r="Z57" s="102">
        <v>0</v>
      </c>
      <c r="AA57" s="102">
        <v>37</v>
      </c>
      <c r="AB57" s="102">
        <v>37</v>
      </c>
      <c r="AC57" s="188">
        <v>45.121951219512198</v>
      </c>
      <c r="AD57" s="123">
        <v>45.121951219512198</v>
      </c>
      <c r="AE57" s="540"/>
      <c r="AF57" s="422"/>
      <c r="AG57" s="422"/>
      <c r="AH57" s="422"/>
      <c r="AI57" s="422"/>
      <c r="AJ57" s="540"/>
      <c r="AK57" s="422"/>
      <c r="AL57" s="422"/>
      <c r="AM57" s="422"/>
      <c r="AN57" s="422"/>
      <c r="AO57" s="422"/>
      <c r="AP57" s="422"/>
      <c r="AQ57" s="422"/>
      <c r="AR57" s="422"/>
      <c r="AS57" s="422"/>
      <c r="AT57" s="422"/>
      <c r="AU57" s="422"/>
      <c r="AV57" s="422"/>
      <c r="AW57" s="422"/>
      <c r="AX57" s="422"/>
      <c r="AY57" s="422"/>
      <c r="AZ57" s="422"/>
      <c r="BA57" s="559"/>
      <c r="BB57" s="559"/>
      <c r="BC57" s="560"/>
      <c r="BD57" s="422"/>
    </row>
    <row r="58" spans="1:56" x14ac:dyDescent="0.25">
      <c r="A58" s="9"/>
      <c r="B58" s="104">
        <v>543</v>
      </c>
      <c r="C58" s="190" t="s">
        <v>116</v>
      </c>
      <c r="D58" s="75">
        <v>13</v>
      </c>
      <c r="E58" s="187">
        <v>3</v>
      </c>
      <c r="F58" s="187">
        <v>3</v>
      </c>
      <c r="G58" s="187">
        <v>0</v>
      </c>
      <c r="H58" s="187">
        <v>0</v>
      </c>
      <c r="I58" s="187">
        <v>16</v>
      </c>
      <c r="J58" s="187">
        <v>15</v>
      </c>
      <c r="K58" s="187">
        <v>1</v>
      </c>
      <c r="L58" s="187">
        <v>0</v>
      </c>
      <c r="M58" s="99">
        <v>19</v>
      </c>
      <c r="N58" s="99">
        <v>18</v>
      </c>
      <c r="O58" s="99">
        <v>1</v>
      </c>
      <c r="P58" s="98">
        <v>0</v>
      </c>
      <c r="Q58" s="187">
        <v>0</v>
      </c>
      <c r="R58" s="102">
        <v>0</v>
      </c>
      <c r="S58" s="102">
        <v>18</v>
      </c>
      <c r="T58" s="102">
        <v>18</v>
      </c>
      <c r="U58" s="103">
        <v>138.46153846153845</v>
      </c>
      <c r="V58" s="102">
        <v>0</v>
      </c>
      <c r="W58" s="102">
        <v>0</v>
      </c>
      <c r="X58" s="102">
        <v>0</v>
      </c>
      <c r="Y58" s="103">
        <v>0</v>
      </c>
      <c r="Z58" s="102">
        <v>0</v>
      </c>
      <c r="AA58" s="102">
        <v>18</v>
      </c>
      <c r="AB58" s="102">
        <v>18</v>
      </c>
      <c r="AC58" s="188">
        <v>138.46153846153845</v>
      </c>
      <c r="AD58" s="123">
        <v>138.46153846153845</v>
      </c>
      <c r="AE58" s="540"/>
      <c r="AF58" s="422"/>
      <c r="AG58" s="422"/>
      <c r="AH58" s="422"/>
      <c r="AI58" s="422"/>
      <c r="AJ58" s="540"/>
      <c r="AK58" s="422"/>
      <c r="AL58" s="422"/>
      <c r="AM58" s="422"/>
      <c r="AN58" s="422"/>
      <c r="AO58" s="422"/>
      <c r="AP58" s="422"/>
      <c r="AQ58" s="422"/>
      <c r="AR58" s="422"/>
      <c r="AS58" s="422"/>
      <c r="AT58" s="422"/>
      <c r="AU58" s="422"/>
      <c r="AV58" s="422"/>
      <c r="AW58" s="422"/>
      <c r="AX58" s="422"/>
      <c r="AY58" s="422"/>
      <c r="AZ58" s="422"/>
      <c r="BA58" s="559"/>
      <c r="BB58" s="559"/>
      <c r="BC58" s="560"/>
      <c r="BD58" s="422"/>
    </row>
    <row r="59" spans="1:56" x14ac:dyDescent="0.25">
      <c r="A59" s="9"/>
      <c r="B59" s="104">
        <v>628</v>
      </c>
      <c r="C59" s="190" t="s">
        <v>117</v>
      </c>
      <c r="D59" s="75">
        <v>10</v>
      </c>
      <c r="E59" s="187">
        <v>1</v>
      </c>
      <c r="F59" s="187">
        <v>1</v>
      </c>
      <c r="G59" s="187">
        <v>0</v>
      </c>
      <c r="H59" s="187">
        <v>0</v>
      </c>
      <c r="I59" s="187">
        <v>4</v>
      </c>
      <c r="J59" s="187">
        <v>3</v>
      </c>
      <c r="K59" s="187">
        <v>1</v>
      </c>
      <c r="L59" s="187">
        <v>0</v>
      </c>
      <c r="M59" s="99">
        <v>5</v>
      </c>
      <c r="N59" s="99">
        <v>4</v>
      </c>
      <c r="O59" s="99">
        <v>1</v>
      </c>
      <c r="P59" s="98">
        <v>0</v>
      </c>
      <c r="Q59" s="187">
        <v>0</v>
      </c>
      <c r="R59" s="102">
        <v>0</v>
      </c>
      <c r="S59" s="102">
        <v>9</v>
      </c>
      <c r="T59" s="102">
        <v>9</v>
      </c>
      <c r="U59" s="103">
        <v>90</v>
      </c>
      <c r="V59" s="102">
        <v>0</v>
      </c>
      <c r="W59" s="102">
        <v>2</v>
      </c>
      <c r="X59" s="102">
        <v>2</v>
      </c>
      <c r="Y59" s="103">
        <v>20</v>
      </c>
      <c r="Z59" s="102">
        <v>0</v>
      </c>
      <c r="AA59" s="102">
        <v>11</v>
      </c>
      <c r="AB59" s="102">
        <v>11</v>
      </c>
      <c r="AC59" s="188">
        <v>110.00000000000001</v>
      </c>
      <c r="AD59" s="123">
        <v>110.00000000000001</v>
      </c>
      <c r="AE59" s="540"/>
      <c r="AF59" s="422"/>
      <c r="AG59" s="422"/>
      <c r="AH59" s="422"/>
      <c r="AI59" s="422"/>
      <c r="AJ59" s="540"/>
      <c r="AK59" s="422"/>
      <c r="AL59" s="422"/>
      <c r="AM59" s="422"/>
      <c r="AN59" s="422"/>
      <c r="AO59" s="422"/>
      <c r="AP59" s="422"/>
      <c r="AQ59" s="422"/>
      <c r="AR59" s="422"/>
      <c r="AS59" s="422"/>
      <c r="AT59" s="422"/>
      <c r="AU59" s="422"/>
      <c r="AV59" s="422"/>
      <c r="AW59" s="422"/>
      <c r="AX59" s="422"/>
      <c r="AY59" s="422"/>
      <c r="AZ59" s="422"/>
      <c r="BA59" s="559"/>
      <c r="BB59" s="559"/>
      <c r="BC59" s="560"/>
      <c r="BD59" s="422"/>
    </row>
    <row r="60" spans="1:56" x14ac:dyDescent="0.25">
      <c r="A60" s="9"/>
      <c r="B60" s="104">
        <v>656</v>
      </c>
      <c r="C60" s="190" t="s">
        <v>118</v>
      </c>
      <c r="D60" s="75">
        <v>1134</v>
      </c>
      <c r="E60" s="187">
        <v>55</v>
      </c>
      <c r="F60" s="187">
        <v>30</v>
      </c>
      <c r="G60" s="187">
        <v>17</v>
      </c>
      <c r="H60" s="187">
        <v>8</v>
      </c>
      <c r="I60" s="187">
        <v>1108</v>
      </c>
      <c r="J60" s="187">
        <v>842</v>
      </c>
      <c r="K60" s="187">
        <v>235</v>
      </c>
      <c r="L60" s="187">
        <v>31</v>
      </c>
      <c r="M60" s="99">
        <v>1163</v>
      </c>
      <c r="N60" s="99">
        <v>872</v>
      </c>
      <c r="O60" s="99">
        <v>252</v>
      </c>
      <c r="P60" s="98">
        <v>39</v>
      </c>
      <c r="Q60" s="187">
        <v>11</v>
      </c>
      <c r="R60" s="102">
        <v>0</v>
      </c>
      <c r="S60" s="102">
        <v>921</v>
      </c>
      <c r="T60" s="102">
        <v>921</v>
      </c>
      <c r="U60" s="103">
        <v>81.216931216931215</v>
      </c>
      <c r="V60" s="102">
        <v>0</v>
      </c>
      <c r="W60" s="102">
        <v>215</v>
      </c>
      <c r="X60" s="102">
        <v>215</v>
      </c>
      <c r="Y60" s="103">
        <v>18.959435626102291</v>
      </c>
      <c r="Z60" s="102">
        <v>0</v>
      </c>
      <c r="AA60" s="102">
        <v>1136</v>
      </c>
      <c r="AB60" s="102">
        <v>1136</v>
      </c>
      <c r="AC60" s="188">
        <v>100.17636684303351</v>
      </c>
      <c r="AD60" s="123">
        <v>100.17636684303351</v>
      </c>
      <c r="AE60" s="540"/>
      <c r="AF60" s="422"/>
      <c r="AG60" s="422"/>
      <c r="AH60" s="422"/>
      <c r="AI60" s="422"/>
      <c r="AJ60" s="540"/>
      <c r="AK60" s="422"/>
      <c r="AL60" s="422"/>
      <c r="AM60" s="422"/>
      <c r="AN60" s="422"/>
      <c r="AO60" s="422"/>
      <c r="AP60" s="422"/>
      <c r="AQ60" s="422"/>
      <c r="AR60" s="422"/>
      <c r="AS60" s="422"/>
      <c r="AT60" s="422"/>
      <c r="AU60" s="422"/>
      <c r="AV60" s="422"/>
      <c r="AW60" s="422"/>
      <c r="AX60" s="422"/>
      <c r="AY60" s="422"/>
      <c r="AZ60" s="422"/>
      <c r="BA60" s="559"/>
      <c r="BB60" s="559"/>
      <c r="BC60" s="560"/>
      <c r="BD60" s="422"/>
    </row>
    <row r="61" spans="1:56" x14ac:dyDescent="0.25">
      <c r="A61" s="9"/>
      <c r="B61" s="104">
        <v>761</v>
      </c>
      <c r="C61" s="190" t="s">
        <v>119</v>
      </c>
      <c r="D61" s="75">
        <v>640</v>
      </c>
      <c r="E61" s="187">
        <v>57</v>
      </c>
      <c r="F61" s="187">
        <v>30</v>
      </c>
      <c r="G61" s="187">
        <v>21</v>
      </c>
      <c r="H61" s="187">
        <v>6</v>
      </c>
      <c r="I61" s="187">
        <v>646</v>
      </c>
      <c r="J61" s="187">
        <v>545</v>
      </c>
      <c r="K61" s="187">
        <v>93</v>
      </c>
      <c r="L61" s="187">
        <v>8</v>
      </c>
      <c r="M61" s="99">
        <v>703</v>
      </c>
      <c r="N61" s="99">
        <v>575</v>
      </c>
      <c r="O61" s="99">
        <v>114</v>
      </c>
      <c r="P61" s="98">
        <v>14</v>
      </c>
      <c r="Q61" s="187">
        <v>3</v>
      </c>
      <c r="R61" s="102">
        <v>0</v>
      </c>
      <c r="S61" s="102">
        <v>711</v>
      </c>
      <c r="T61" s="102">
        <v>711</v>
      </c>
      <c r="U61" s="103">
        <v>111.09374999999999</v>
      </c>
      <c r="V61" s="102">
        <v>0</v>
      </c>
      <c r="W61" s="102">
        <v>102</v>
      </c>
      <c r="X61" s="102">
        <v>102</v>
      </c>
      <c r="Y61" s="103">
        <v>15.937499999999998</v>
      </c>
      <c r="Z61" s="102">
        <v>0</v>
      </c>
      <c r="AA61" s="102">
        <v>813</v>
      </c>
      <c r="AB61" s="102">
        <v>813</v>
      </c>
      <c r="AC61" s="188">
        <v>127.03125</v>
      </c>
      <c r="AD61" s="123">
        <v>127.03125</v>
      </c>
      <c r="AE61" s="540"/>
      <c r="AF61" s="422"/>
      <c r="AG61" s="422"/>
      <c r="AH61" s="422"/>
      <c r="AI61" s="422"/>
      <c r="AJ61" s="540"/>
      <c r="AK61" s="422"/>
      <c r="AL61" s="422"/>
      <c r="AM61" s="422"/>
      <c r="AN61" s="422"/>
      <c r="AO61" s="422"/>
      <c r="AP61" s="422"/>
      <c r="AQ61" s="422"/>
      <c r="AR61" s="422"/>
      <c r="AS61" s="422"/>
      <c r="AT61" s="422"/>
      <c r="AU61" s="422"/>
      <c r="AV61" s="422"/>
      <c r="AW61" s="422"/>
      <c r="AX61" s="422"/>
      <c r="AY61" s="422"/>
      <c r="AZ61" s="422"/>
      <c r="BA61" s="559"/>
      <c r="BB61" s="559"/>
      <c r="BC61" s="560"/>
      <c r="BD61" s="422"/>
    </row>
    <row r="62" spans="1:56" x14ac:dyDescent="0.25">
      <c r="A62" s="9"/>
      <c r="B62" s="104">
        <v>842</v>
      </c>
      <c r="C62" s="190" t="s">
        <v>120</v>
      </c>
      <c r="D62" s="75">
        <v>14</v>
      </c>
      <c r="E62" s="187">
        <v>3</v>
      </c>
      <c r="F62" s="187">
        <v>3</v>
      </c>
      <c r="G62" s="187">
        <v>0</v>
      </c>
      <c r="H62" s="187">
        <v>0</v>
      </c>
      <c r="I62" s="187">
        <v>19</v>
      </c>
      <c r="J62" s="187">
        <v>18</v>
      </c>
      <c r="K62" s="187">
        <v>1</v>
      </c>
      <c r="L62" s="187">
        <v>0</v>
      </c>
      <c r="M62" s="99">
        <v>22</v>
      </c>
      <c r="N62" s="99">
        <v>21</v>
      </c>
      <c r="O62" s="99">
        <v>1</v>
      </c>
      <c r="P62" s="98">
        <v>0</v>
      </c>
      <c r="Q62" s="187">
        <v>0</v>
      </c>
      <c r="R62" s="102">
        <v>0</v>
      </c>
      <c r="S62" s="102">
        <v>14</v>
      </c>
      <c r="T62" s="102">
        <v>14</v>
      </c>
      <c r="U62" s="103">
        <v>100</v>
      </c>
      <c r="V62" s="102">
        <v>0</v>
      </c>
      <c r="W62" s="102">
        <v>6</v>
      </c>
      <c r="X62" s="102">
        <v>6</v>
      </c>
      <c r="Y62" s="103">
        <v>42.857142857142854</v>
      </c>
      <c r="Z62" s="102">
        <v>0</v>
      </c>
      <c r="AA62" s="102">
        <v>20</v>
      </c>
      <c r="AB62" s="102">
        <v>20</v>
      </c>
      <c r="AC62" s="188">
        <v>142.85714285714286</v>
      </c>
      <c r="AD62" s="123">
        <v>142.85714285714286</v>
      </c>
      <c r="AE62" s="540"/>
      <c r="AF62" s="422"/>
      <c r="AG62" s="422"/>
      <c r="AH62" s="422"/>
      <c r="AI62" s="422"/>
      <c r="AJ62" s="540"/>
      <c r="AK62" s="422"/>
      <c r="AL62" s="422"/>
      <c r="AM62" s="422"/>
      <c r="AN62" s="422"/>
      <c r="AO62" s="422"/>
      <c r="AP62" s="422"/>
      <c r="AQ62" s="422"/>
      <c r="AR62" s="422"/>
      <c r="AS62" s="422"/>
      <c r="AT62" s="422"/>
      <c r="AU62" s="422"/>
      <c r="AV62" s="422"/>
      <c r="AW62" s="422"/>
      <c r="AX62" s="422"/>
      <c r="AY62" s="422"/>
      <c r="AZ62" s="422"/>
      <c r="BA62" s="559"/>
      <c r="BB62" s="559"/>
      <c r="BC62" s="560"/>
      <c r="BD62" s="422"/>
    </row>
    <row r="63" spans="1:56" x14ac:dyDescent="0.25">
      <c r="A63" s="9" t="s">
        <v>121</v>
      </c>
      <c r="B63" s="172"/>
      <c r="C63" s="191" t="s">
        <v>42</v>
      </c>
      <c r="D63" s="83">
        <v>2356</v>
      </c>
      <c r="E63" s="83">
        <v>164</v>
      </c>
      <c r="F63" s="83">
        <v>63</v>
      </c>
      <c r="G63" s="83">
        <v>71</v>
      </c>
      <c r="H63" s="83">
        <v>30</v>
      </c>
      <c r="I63" s="83">
        <v>1981</v>
      </c>
      <c r="J63" s="83">
        <v>1348</v>
      </c>
      <c r="K63" s="83">
        <v>539</v>
      </c>
      <c r="L63" s="83">
        <v>94</v>
      </c>
      <c r="M63" s="83">
        <v>2145</v>
      </c>
      <c r="N63" s="83">
        <v>1411</v>
      </c>
      <c r="O63" s="83">
        <v>610</v>
      </c>
      <c r="P63" s="83">
        <v>124</v>
      </c>
      <c r="Q63" s="83">
        <v>40</v>
      </c>
      <c r="R63" s="83">
        <v>1</v>
      </c>
      <c r="S63" s="83">
        <v>2162</v>
      </c>
      <c r="T63" s="83">
        <v>2163</v>
      </c>
      <c r="U63" s="105">
        <v>91.765704584040748</v>
      </c>
      <c r="V63" s="83">
        <v>2</v>
      </c>
      <c r="W63" s="83">
        <v>785</v>
      </c>
      <c r="X63" s="83">
        <v>787</v>
      </c>
      <c r="Y63" s="105">
        <v>33.31918505942275</v>
      </c>
      <c r="Z63" s="83">
        <v>3</v>
      </c>
      <c r="AA63" s="83">
        <v>2947</v>
      </c>
      <c r="AB63" s="83">
        <v>2950</v>
      </c>
      <c r="AC63" s="93">
        <v>125.0848896434635</v>
      </c>
      <c r="AD63" s="192">
        <v>125.05298855447225</v>
      </c>
      <c r="AE63" s="540"/>
      <c r="AF63" s="422"/>
      <c r="AG63" s="422"/>
      <c r="AH63" s="422"/>
      <c r="AI63" s="422"/>
      <c r="AJ63" s="540"/>
      <c r="AK63" s="422"/>
      <c r="AL63" s="422"/>
      <c r="AM63" s="422"/>
      <c r="AN63" s="422"/>
      <c r="AO63" s="422"/>
      <c r="AP63" s="422"/>
      <c r="AQ63" s="422"/>
      <c r="AR63" s="422"/>
      <c r="AS63" s="422"/>
      <c r="AT63" s="422"/>
      <c r="AU63" s="422"/>
      <c r="AV63" s="422"/>
      <c r="AW63" s="422"/>
      <c r="AX63" s="422"/>
      <c r="AY63" s="422"/>
      <c r="AZ63" s="422"/>
      <c r="BA63" s="559"/>
      <c r="BB63" s="559"/>
      <c r="BC63" s="560"/>
      <c r="BD63" s="422"/>
    </row>
    <row r="64" spans="1:56" x14ac:dyDescent="0.25">
      <c r="A64" s="9"/>
      <c r="B64" s="104">
        <v>38</v>
      </c>
      <c r="C64" s="190" t="s">
        <v>122</v>
      </c>
      <c r="D64" s="75">
        <v>5</v>
      </c>
      <c r="E64" s="187">
        <v>0</v>
      </c>
      <c r="F64" s="187">
        <v>0</v>
      </c>
      <c r="G64" s="187">
        <v>0</v>
      </c>
      <c r="H64" s="187">
        <v>0</v>
      </c>
      <c r="I64" s="187">
        <v>9</v>
      </c>
      <c r="J64" s="187">
        <v>8</v>
      </c>
      <c r="K64" s="187">
        <v>1</v>
      </c>
      <c r="L64" s="187">
        <v>0</v>
      </c>
      <c r="M64" s="99">
        <v>9</v>
      </c>
      <c r="N64" s="99">
        <v>8</v>
      </c>
      <c r="O64" s="99">
        <v>1</v>
      </c>
      <c r="P64" s="98">
        <v>0</v>
      </c>
      <c r="Q64" s="187">
        <v>0</v>
      </c>
      <c r="R64" s="102">
        <v>0</v>
      </c>
      <c r="S64" s="102">
        <v>4</v>
      </c>
      <c r="T64" s="102">
        <v>4</v>
      </c>
      <c r="U64" s="103">
        <v>80</v>
      </c>
      <c r="V64" s="102">
        <v>0</v>
      </c>
      <c r="W64" s="102">
        <v>0</v>
      </c>
      <c r="X64" s="102">
        <v>0</v>
      </c>
      <c r="Y64" s="103">
        <v>0</v>
      </c>
      <c r="Z64" s="102">
        <v>0</v>
      </c>
      <c r="AA64" s="102">
        <v>4</v>
      </c>
      <c r="AB64" s="102">
        <v>4</v>
      </c>
      <c r="AC64" s="188">
        <v>80</v>
      </c>
      <c r="AD64" s="123">
        <v>80</v>
      </c>
      <c r="AE64" s="540"/>
      <c r="AF64" s="422"/>
      <c r="AG64" s="422"/>
      <c r="AH64" s="422"/>
      <c r="AI64" s="422"/>
      <c r="AJ64" s="540"/>
      <c r="AK64" s="422"/>
      <c r="AL64" s="422"/>
      <c r="AM64" s="422"/>
      <c r="AN64" s="422"/>
      <c r="AO64" s="422"/>
      <c r="AP64" s="422"/>
      <c r="AQ64" s="422"/>
      <c r="AR64" s="422"/>
      <c r="AS64" s="422"/>
      <c r="AT64" s="422"/>
      <c r="AU64" s="422"/>
      <c r="AV64" s="422"/>
      <c r="AW64" s="422"/>
      <c r="AX64" s="422"/>
      <c r="AY64" s="422"/>
      <c r="AZ64" s="422"/>
      <c r="BA64" s="559"/>
      <c r="BB64" s="559"/>
      <c r="BC64" s="560"/>
      <c r="BD64" s="422"/>
    </row>
    <row r="65" spans="1:56" x14ac:dyDescent="0.25">
      <c r="A65" s="9"/>
      <c r="B65" s="104">
        <v>86</v>
      </c>
      <c r="C65" s="190" t="s">
        <v>123</v>
      </c>
      <c r="D65" s="75">
        <v>46</v>
      </c>
      <c r="E65" s="187">
        <v>2</v>
      </c>
      <c r="F65" s="187">
        <v>1</v>
      </c>
      <c r="G65" s="187">
        <v>1</v>
      </c>
      <c r="H65" s="187">
        <v>0</v>
      </c>
      <c r="I65" s="187">
        <v>26</v>
      </c>
      <c r="J65" s="187">
        <v>22</v>
      </c>
      <c r="K65" s="187">
        <v>2</v>
      </c>
      <c r="L65" s="187">
        <v>2</v>
      </c>
      <c r="M65" s="99">
        <v>28</v>
      </c>
      <c r="N65" s="99">
        <v>23</v>
      </c>
      <c r="O65" s="99">
        <v>3</v>
      </c>
      <c r="P65" s="98">
        <v>2</v>
      </c>
      <c r="Q65" s="187">
        <v>0</v>
      </c>
      <c r="R65" s="102">
        <v>0</v>
      </c>
      <c r="S65" s="102">
        <v>26</v>
      </c>
      <c r="T65" s="102">
        <v>26</v>
      </c>
      <c r="U65" s="103">
        <v>56.521739130434781</v>
      </c>
      <c r="V65" s="102">
        <v>0</v>
      </c>
      <c r="W65" s="102">
        <v>9</v>
      </c>
      <c r="X65" s="102">
        <v>9</v>
      </c>
      <c r="Y65" s="103">
        <v>19.565217391304348</v>
      </c>
      <c r="Z65" s="102">
        <v>0</v>
      </c>
      <c r="AA65" s="102">
        <v>35</v>
      </c>
      <c r="AB65" s="102">
        <v>35</v>
      </c>
      <c r="AC65" s="188">
        <v>76.08695652173914</v>
      </c>
      <c r="AD65" s="123">
        <v>76.08695652173914</v>
      </c>
      <c r="AE65" s="540"/>
      <c r="AF65" s="422"/>
      <c r="AG65" s="422"/>
      <c r="AH65" s="422"/>
      <c r="AI65" s="422"/>
      <c r="AJ65" s="540"/>
      <c r="AK65" s="422"/>
      <c r="AL65" s="422"/>
      <c r="AM65" s="422"/>
      <c r="AN65" s="422"/>
      <c r="AO65" s="422"/>
      <c r="AP65" s="422"/>
      <c r="AQ65" s="422"/>
      <c r="AR65" s="422"/>
      <c r="AS65" s="422"/>
      <c r="AT65" s="422"/>
      <c r="AU65" s="422"/>
      <c r="AV65" s="422"/>
      <c r="AW65" s="422"/>
      <c r="AX65" s="422"/>
      <c r="AY65" s="422"/>
      <c r="AZ65" s="422"/>
      <c r="BA65" s="559"/>
      <c r="BB65" s="559"/>
      <c r="BC65" s="560"/>
      <c r="BD65" s="422"/>
    </row>
    <row r="66" spans="1:56" x14ac:dyDescent="0.25">
      <c r="A66" s="9"/>
      <c r="B66" s="104">
        <v>107</v>
      </c>
      <c r="C66" s="190" t="s">
        <v>124</v>
      </c>
      <c r="D66" s="75">
        <v>4</v>
      </c>
      <c r="E66" s="187">
        <v>0</v>
      </c>
      <c r="F66" s="187">
        <v>0</v>
      </c>
      <c r="G66" s="187">
        <v>0</v>
      </c>
      <c r="H66" s="187">
        <v>0</v>
      </c>
      <c r="I66" s="187">
        <v>4</v>
      </c>
      <c r="J66" s="187">
        <v>4</v>
      </c>
      <c r="K66" s="187">
        <v>0</v>
      </c>
      <c r="L66" s="187">
        <v>0</v>
      </c>
      <c r="M66" s="99">
        <v>4</v>
      </c>
      <c r="N66" s="99">
        <v>4</v>
      </c>
      <c r="O66" s="99">
        <v>0</v>
      </c>
      <c r="P66" s="98">
        <v>0</v>
      </c>
      <c r="Q66" s="187">
        <v>0</v>
      </c>
      <c r="R66" s="102">
        <v>0</v>
      </c>
      <c r="S66" s="102">
        <v>0</v>
      </c>
      <c r="T66" s="102">
        <v>0</v>
      </c>
      <c r="U66" s="103">
        <v>0</v>
      </c>
      <c r="V66" s="102">
        <v>0</v>
      </c>
      <c r="W66" s="102">
        <v>1</v>
      </c>
      <c r="X66" s="102">
        <v>1</v>
      </c>
      <c r="Y66" s="103">
        <v>25</v>
      </c>
      <c r="Z66" s="102">
        <v>0</v>
      </c>
      <c r="AA66" s="102">
        <v>1</v>
      </c>
      <c r="AB66" s="102">
        <v>1</v>
      </c>
      <c r="AC66" s="188">
        <v>25</v>
      </c>
      <c r="AD66" s="123">
        <v>25</v>
      </c>
      <c r="AE66" s="540"/>
      <c r="AF66" s="422"/>
      <c r="AG66" s="422"/>
      <c r="AH66" s="422"/>
      <c r="AI66" s="422"/>
      <c r="AJ66" s="540"/>
      <c r="AK66" s="422"/>
      <c r="AL66" s="422"/>
      <c r="AM66" s="422"/>
      <c r="AN66" s="422"/>
      <c r="AO66" s="422"/>
      <c r="AP66" s="422"/>
      <c r="AQ66" s="422"/>
      <c r="AR66" s="422"/>
      <c r="AS66" s="422"/>
      <c r="AT66" s="422"/>
      <c r="AU66" s="422"/>
      <c r="AV66" s="422"/>
      <c r="AW66" s="422"/>
      <c r="AX66" s="422"/>
      <c r="AY66" s="422"/>
      <c r="AZ66" s="422"/>
      <c r="BA66" s="559"/>
      <c r="BB66" s="559"/>
      <c r="BC66" s="560"/>
      <c r="BD66" s="422"/>
    </row>
    <row r="67" spans="1:56" x14ac:dyDescent="0.25">
      <c r="A67" s="9"/>
      <c r="B67" s="104">
        <v>134</v>
      </c>
      <c r="C67" s="190" t="s">
        <v>125</v>
      </c>
      <c r="D67" s="75">
        <v>4</v>
      </c>
      <c r="E67" s="187">
        <v>1</v>
      </c>
      <c r="F67" s="187">
        <v>0</v>
      </c>
      <c r="G67" s="187">
        <v>0</v>
      </c>
      <c r="H67" s="187">
        <v>1</v>
      </c>
      <c r="I67" s="187">
        <v>7</v>
      </c>
      <c r="J67" s="187">
        <v>6</v>
      </c>
      <c r="K67" s="187">
        <v>1</v>
      </c>
      <c r="L67" s="187">
        <v>0</v>
      </c>
      <c r="M67" s="99">
        <v>8</v>
      </c>
      <c r="N67" s="99">
        <v>6</v>
      </c>
      <c r="O67" s="99">
        <v>1</v>
      </c>
      <c r="P67" s="98">
        <v>1</v>
      </c>
      <c r="Q67" s="187">
        <v>0</v>
      </c>
      <c r="R67" s="102">
        <v>0</v>
      </c>
      <c r="S67" s="102">
        <v>11</v>
      </c>
      <c r="T67" s="102">
        <v>11</v>
      </c>
      <c r="U67" s="103">
        <v>275</v>
      </c>
      <c r="V67" s="102">
        <v>0</v>
      </c>
      <c r="W67" s="102">
        <v>0</v>
      </c>
      <c r="X67" s="102">
        <v>0</v>
      </c>
      <c r="Y67" s="103">
        <v>0</v>
      </c>
      <c r="Z67" s="102">
        <v>0</v>
      </c>
      <c r="AA67" s="102">
        <v>11</v>
      </c>
      <c r="AB67" s="102">
        <v>11</v>
      </c>
      <c r="AC67" s="188">
        <v>275</v>
      </c>
      <c r="AD67" s="123">
        <v>275</v>
      </c>
      <c r="AE67" s="540"/>
      <c r="AF67" s="422"/>
      <c r="AG67" s="422"/>
      <c r="AH67" s="422"/>
      <c r="AI67" s="422"/>
      <c r="AJ67" s="540"/>
      <c r="AK67" s="422"/>
      <c r="AL67" s="422"/>
      <c r="AM67" s="422"/>
      <c r="AN67" s="422"/>
      <c r="AO67" s="422"/>
      <c r="AP67" s="422"/>
      <c r="AQ67" s="422"/>
      <c r="AR67" s="422"/>
      <c r="AS67" s="422"/>
      <c r="AT67" s="422"/>
      <c r="AU67" s="422"/>
      <c r="AV67" s="422"/>
      <c r="AW67" s="422"/>
      <c r="AX67" s="422"/>
      <c r="AY67" s="422"/>
      <c r="AZ67" s="422"/>
      <c r="BA67" s="559"/>
      <c r="BB67" s="559"/>
      <c r="BC67" s="560"/>
      <c r="BD67" s="422"/>
    </row>
    <row r="68" spans="1:56" x14ac:dyDescent="0.25">
      <c r="A68" s="9"/>
      <c r="B68" s="104">
        <v>150</v>
      </c>
      <c r="C68" s="190" t="s">
        <v>126</v>
      </c>
      <c r="D68" s="75">
        <v>23</v>
      </c>
      <c r="E68" s="187">
        <v>0</v>
      </c>
      <c r="F68" s="187">
        <v>0</v>
      </c>
      <c r="G68" s="187">
        <v>0</v>
      </c>
      <c r="H68" s="187">
        <v>0</v>
      </c>
      <c r="I68" s="187">
        <v>40</v>
      </c>
      <c r="J68" s="187">
        <v>33</v>
      </c>
      <c r="K68" s="187">
        <v>7</v>
      </c>
      <c r="L68" s="187">
        <v>0</v>
      </c>
      <c r="M68" s="99">
        <v>40</v>
      </c>
      <c r="N68" s="99">
        <v>33</v>
      </c>
      <c r="O68" s="99">
        <v>7</v>
      </c>
      <c r="P68" s="98">
        <v>0</v>
      </c>
      <c r="Q68" s="187">
        <v>0</v>
      </c>
      <c r="R68" s="102">
        <v>0</v>
      </c>
      <c r="S68" s="102">
        <v>49</v>
      </c>
      <c r="T68" s="102">
        <v>49</v>
      </c>
      <c r="U68" s="103">
        <v>213.04347826086959</v>
      </c>
      <c r="V68" s="102">
        <v>0</v>
      </c>
      <c r="W68" s="102">
        <v>7</v>
      </c>
      <c r="X68" s="102">
        <v>7</v>
      </c>
      <c r="Y68" s="103">
        <v>30.434782608695656</v>
      </c>
      <c r="Z68" s="102">
        <v>0</v>
      </c>
      <c r="AA68" s="102">
        <v>56</v>
      </c>
      <c r="AB68" s="102">
        <v>56</v>
      </c>
      <c r="AC68" s="188">
        <v>243.47826086956525</v>
      </c>
      <c r="AD68" s="123">
        <v>243.47826086956525</v>
      </c>
      <c r="AE68" s="540"/>
      <c r="AF68" s="422"/>
      <c r="AG68" s="422"/>
      <c r="AH68" s="422"/>
      <c r="AI68" s="422"/>
      <c r="AJ68" s="540"/>
      <c r="AK68" s="422"/>
      <c r="AL68" s="422"/>
      <c r="AM68" s="422"/>
      <c r="AN68" s="422"/>
      <c r="AO68" s="422"/>
      <c r="AP68" s="422"/>
      <c r="AQ68" s="422"/>
      <c r="AR68" s="422"/>
      <c r="AS68" s="422"/>
      <c r="AT68" s="422"/>
      <c r="AU68" s="422"/>
      <c r="AV68" s="422"/>
      <c r="AW68" s="422"/>
      <c r="AX68" s="422"/>
      <c r="AY68" s="422"/>
      <c r="AZ68" s="422"/>
      <c r="BA68" s="559"/>
      <c r="BB68" s="559"/>
      <c r="BC68" s="560"/>
      <c r="BD68" s="422"/>
    </row>
    <row r="69" spans="1:56" x14ac:dyDescent="0.25">
      <c r="A69" s="9"/>
      <c r="B69" s="104">
        <v>237</v>
      </c>
      <c r="C69" s="104" t="s">
        <v>127</v>
      </c>
      <c r="D69" s="75">
        <v>505</v>
      </c>
      <c r="E69" s="187">
        <v>48</v>
      </c>
      <c r="F69" s="187">
        <v>14</v>
      </c>
      <c r="G69" s="187">
        <v>28</v>
      </c>
      <c r="H69" s="187">
        <v>6</v>
      </c>
      <c r="I69" s="187">
        <v>364</v>
      </c>
      <c r="J69" s="187">
        <v>224</v>
      </c>
      <c r="K69" s="187">
        <v>117</v>
      </c>
      <c r="L69" s="187">
        <v>23</v>
      </c>
      <c r="M69" s="99">
        <v>412</v>
      </c>
      <c r="N69" s="99">
        <v>238</v>
      </c>
      <c r="O69" s="99">
        <v>145</v>
      </c>
      <c r="P69" s="98">
        <v>29</v>
      </c>
      <c r="Q69" s="187">
        <v>6</v>
      </c>
      <c r="R69" s="102">
        <v>0</v>
      </c>
      <c r="S69" s="102">
        <v>495</v>
      </c>
      <c r="T69" s="102">
        <v>495</v>
      </c>
      <c r="U69" s="103">
        <v>98.019801980198025</v>
      </c>
      <c r="V69" s="102">
        <v>1</v>
      </c>
      <c r="W69" s="102">
        <v>180</v>
      </c>
      <c r="X69" s="102">
        <v>181</v>
      </c>
      <c r="Y69" s="103">
        <v>35.64356435643564</v>
      </c>
      <c r="Z69" s="102">
        <v>1</v>
      </c>
      <c r="AA69" s="102">
        <v>675</v>
      </c>
      <c r="AB69" s="102">
        <v>676</v>
      </c>
      <c r="AC69" s="188">
        <v>133.66336633663366</v>
      </c>
      <c r="AD69" s="123">
        <v>133.59683794466403</v>
      </c>
      <c r="AE69" s="540"/>
      <c r="AF69" s="422"/>
      <c r="AG69" s="422"/>
      <c r="AH69" s="422"/>
      <c r="AI69" s="422"/>
      <c r="AJ69" s="540"/>
      <c r="AK69" s="422"/>
      <c r="AL69" s="422"/>
      <c r="AM69" s="422"/>
      <c r="AN69" s="422"/>
      <c r="AO69" s="422"/>
      <c r="AP69" s="422"/>
      <c r="AQ69" s="422"/>
      <c r="AR69" s="422"/>
      <c r="AS69" s="422"/>
      <c r="AT69" s="422"/>
      <c r="AU69" s="422"/>
      <c r="AV69" s="422"/>
      <c r="AW69" s="422"/>
      <c r="AX69" s="422"/>
      <c r="AY69" s="422"/>
      <c r="AZ69" s="422"/>
      <c r="BA69" s="559"/>
      <c r="BB69" s="559"/>
      <c r="BC69" s="560"/>
      <c r="BD69" s="422"/>
    </row>
    <row r="70" spans="1:56" x14ac:dyDescent="0.25">
      <c r="A70" s="9"/>
      <c r="B70" s="104">
        <v>264</v>
      </c>
      <c r="C70" s="190" t="s">
        <v>128</v>
      </c>
      <c r="D70" s="75">
        <v>247</v>
      </c>
      <c r="E70" s="187">
        <v>14</v>
      </c>
      <c r="F70" s="187">
        <v>8</v>
      </c>
      <c r="G70" s="187">
        <v>6</v>
      </c>
      <c r="H70" s="187">
        <v>0</v>
      </c>
      <c r="I70" s="187">
        <v>191</v>
      </c>
      <c r="J70" s="187">
        <v>103</v>
      </c>
      <c r="K70" s="187">
        <v>74</v>
      </c>
      <c r="L70" s="187">
        <v>14</v>
      </c>
      <c r="M70" s="99">
        <v>205</v>
      </c>
      <c r="N70" s="99">
        <v>111</v>
      </c>
      <c r="O70" s="99">
        <v>80</v>
      </c>
      <c r="P70" s="98">
        <v>14</v>
      </c>
      <c r="Q70" s="187">
        <v>1</v>
      </c>
      <c r="R70" s="102">
        <v>0</v>
      </c>
      <c r="S70" s="102">
        <v>158</v>
      </c>
      <c r="T70" s="102">
        <v>158</v>
      </c>
      <c r="U70" s="103">
        <v>63.967611336032391</v>
      </c>
      <c r="V70" s="102">
        <v>0</v>
      </c>
      <c r="W70" s="102">
        <v>117</v>
      </c>
      <c r="X70" s="102">
        <v>117</v>
      </c>
      <c r="Y70" s="103">
        <v>47.368421052631575</v>
      </c>
      <c r="Z70" s="102">
        <v>0</v>
      </c>
      <c r="AA70" s="102">
        <v>275</v>
      </c>
      <c r="AB70" s="102">
        <v>275</v>
      </c>
      <c r="AC70" s="188">
        <v>111.33603238866397</v>
      </c>
      <c r="AD70" s="123">
        <v>111.33603238866397</v>
      </c>
      <c r="AE70" s="540"/>
      <c r="AF70" s="422"/>
      <c r="AG70" s="422"/>
      <c r="AH70" s="422"/>
      <c r="AI70" s="422"/>
      <c r="AJ70" s="540"/>
      <c r="AK70" s="422"/>
      <c r="AL70" s="422"/>
      <c r="AM70" s="422"/>
      <c r="AN70" s="422"/>
      <c r="AO70" s="422"/>
      <c r="AP70" s="422"/>
      <c r="AQ70" s="422"/>
      <c r="AR70" s="422"/>
      <c r="AS70" s="422"/>
      <c r="AT70" s="422"/>
      <c r="AU70" s="422"/>
      <c r="AV70" s="422"/>
      <c r="AW70" s="422"/>
      <c r="AX70" s="422"/>
      <c r="AY70" s="422"/>
      <c r="AZ70" s="422"/>
      <c r="BA70" s="559"/>
      <c r="BB70" s="559"/>
      <c r="BC70" s="560"/>
      <c r="BD70" s="422"/>
    </row>
    <row r="71" spans="1:56" x14ac:dyDescent="0.25">
      <c r="A71" s="9"/>
      <c r="B71" s="104">
        <v>310</v>
      </c>
      <c r="C71" s="104" t="s">
        <v>129</v>
      </c>
      <c r="D71" s="75">
        <v>83</v>
      </c>
      <c r="E71" s="187">
        <v>4</v>
      </c>
      <c r="F71" s="187">
        <v>2</v>
      </c>
      <c r="G71" s="187">
        <v>1</v>
      </c>
      <c r="H71" s="187">
        <v>1</v>
      </c>
      <c r="I71" s="187">
        <v>53</v>
      </c>
      <c r="J71" s="187">
        <v>46</v>
      </c>
      <c r="K71" s="187">
        <v>6</v>
      </c>
      <c r="L71" s="187">
        <v>1</v>
      </c>
      <c r="M71" s="99">
        <v>57</v>
      </c>
      <c r="N71" s="99">
        <v>48</v>
      </c>
      <c r="O71" s="99">
        <v>7</v>
      </c>
      <c r="P71" s="98">
        <v>2</v>
      </c>
      <c r="Q71" s="187">
        <v>0</v>
      </c>
      <c r="R71" s="102">
        <v>0</v>
      </c>
      <c r="S71" s="102">
        <v>58</v>
      </c>
      <c r="T71" s="102">
        <v>58</v>
      </c>
      <c r="U71" s="103">
        <v>69.879518072289159</v>
      </c>
      <c r="V71" s="102">
        <v>0</v>
      </c>
      <c r="W71" s="102">
        <v>12</v>
      </c>
      <c r="X71" s="102">
        <v>12</v>
      </c>
      <c r="Y71" s="103">
        <v>14.457831325301203</v>
      </c>
      <c r="Z71" s="102">
        <v>0</v>
      </c>
      <c r="AA71" s="102">
        <v>70</v>
      </c>
      <c r="AB71" s="102">
        <v>70</v>
      </c>
      <c r="AC71" s="188">
        <v>84.337349397590373</v>
      </c>
      <c r="AD71" s="123">
        <v>84.337349397590373</v>
      </c>
      <c r="AE71" s="540"/>
      <c r="AF71" s="422"/>
      <c r="AG71" s="422"/>
      <c r="AH71" s="422"/>
      <c r="AI71" s="422"/>
      <c r="AJ71" s="540"/>
      <c r="AK71" s="422"/>
      <c r="AL71" s="422"/>
      <c r="AM71" s="422"/>
      <c r="AN71" s="422"/>
      <c r="AO71" s="422"/>
      <c r="AP71" s="422"/>
      <c r="AQ71" s="422"/>
      <c r="AR71" s="422"/>
      <c r="AS71" s="422"/>
      <c r="AT71" s="422"/>
      <c r="AU71" s="422"/>
      <c r="AV71" s="422"/>
      <c r="AW71" s="422"/>
      <c r="AX71" s="422"/>
      <c r="AY71" s="422"/>
      <c r="AZ71" s="422"/>
      <c r="BA71" s="559"/>
      <c r="BB71" s="559"/>
      <c r="BC71" s="560"/>
      <c r="BD71" s="422"/>
    </row>
    <row r="72" spans="1:56" x14ac:dyDescent="0.25">
      <c r="A72" s="9"/>
      <c r="B72" s="104">
        <v>315</v>
      </c>
      <c r="C72" s="190" t="s">
        <v>130</v>
      </c>
      <c r="D72" s="75">
        <v>44</v>
      </c>
      <c r="E72" s="187">
        <v>0</v>
      </c>
      <c r="F72" s="187">
        <v>0</v>
      </c>
      <c r="G72" s="187">
        <v>0</v>
      </c>
      <c r="H72" s="187">
        <v>0</v>
      </c>
      <c r="I72" s="187">
        <v>1</v>
      </c>
      <c r="J72" s="187">
        <v>1</v>
      </c>
      <c r="K72" s="187">
        <v>0</v>
      </c>
      <c r="L72" s="187">
        <v>0</v>
      </c>
      <c r="M72" s="99">
        <v>1</v>
      </c>
      <c r="N72" s="99">
        <v>1</v>
      </c>
      <c r="O72" s="99">
        <v>0</v>
      </c>
      <c r="P72" s="98">
        <v>0</v>
      </c>
      <c r="Q72" s="187">
        <v>3</v>
      </c>
      <c r="R72" s="102">
        <v>0</v>
      </c>
      <c r="S72" s="102">
        <v>1</v>
      </c>
      <c r="T72" s="102">
        <v>1</v>
      </c>
      <c r="U72" s="103">
        <v>2.2727272727272729</v>
      </c>
      <c r="V72" s="102">
        <v>0</v>
      </c>
      <c r="W72" s="102">
        <v>3</v>
      </c>
      <c r="X72" s="102">
        <v>3</v>
      </c>
      <c r="Y72" s="103">
        <v>6.8181818181818175</v>
      </c>
      <c r="Z72" s="102">
        <v>0</v>
      </c>
      <c r="AA72" s="102">
        <v>4</v>
      </c>
      <c r="AB72" s="102">
        <v>4</v>
      </c>
      <c r="AC72" s="188">
        <v>9.0909090909090917</v>
      </c>
      <c r="AD72" s="123">
        <v>9.0909090909090917</v>
      </c>
      <c r="AE72" s="540"/>
      <c r="AF72" s="422"/>
      <c r="AG72" s="422"/>
      <c r="AH72" s="422"/>
      <c r="AI72" s="422"/>
      <c r="AJ72" s="540"/>
      <c r="AK72" s="422"/>
      <c r="AL72" s="422"/>
      <c r="AM72" s="422"/>
      <c r="AN72" s="422"/>
      <c r="AO72" s="422"/>
      <c r="AP72" s="422"/>
      <c r="AQ72" s="422"/>
      <c r="AR72" s="422"/>
      <c r="AS72" s="422"/>
      <c r="AT72" s="422"/>
      <c r="AU72" s="422"/>
      <c r="AV72" s="422"/>
      <c r="AW72" s="422"/>
      <c r="AX72" s="422"/>
      <c r="AY72" s="422"/>
      <c r="AZ72" s="422"/>
      <c r="BA72" s="559"/>
      <c r="BB72" s="559"/>
      <c r="BC72" s="560"/>
      <c r="BD72" s="422"/>
    </row>
    <row r="73" spans="1:56" x14ac:dyDescent="0.25">
      <c r="A73" s="9"/>
      <c r="B73" s="104">
        <v>361</v>
      </c>
      <c r="C73" s="190" t="s">
        <v>131</v>
      </c>
      <c r="D73" s="75">
        <v>23</v>
      </c>
      <c r="E73" s="187">
        <v>1</v>
      </c>
      <c r="F73" s="187">
        <v>1</v>
      </c>
      <c r="G73" s="187">
        <v>0</v>
      </c>
      <c r="H73" s="187">
        <v>0</v>
      </c>
      <c r="I73" s="187">
        <v>21</v>
      </c>
      <c r="J73" s="187">
        <v>18</v>
      </c>
      <c r="K73" s="187">
        <v>3</v>
      </c>
      <c r="L73" s="187">
        <v>0</v>
      </c>
      <c r="M73" s="99">
        <v>22</v>
      </c>
      <c r="N73" s="99">
        <v>19</v>
      </c>
      <c r="O73" s="99">
        <v>3</v>
      </c>
      <c r="P73" s="98">
        <v>0</v>
      </c>
      <c r="Q73" s="187">
        <v>7</v>
      </c>
      <c r="R73" s="102">
        <v>0</v>
      </c>
      <c r="S73" s="102">
        <v>28</v>
      </c>
      <c r="T73" s="102">
        <v>28</v>
      </c>
      <c r="U73" s="103">
        <v>121.73913043478262</v>
      </c>
      <c r="V73" s="102">
        <v>0</v>
      </c>
      <c r="W73" s="102">
        <v>5</v>
      </c>
      <c r="X73" s="102">
        <v>5</v>
      </c>
      <c r="Y73" s="103">
        <v>21.739130434782609</v>
      </c>
      <c r="Z73" s="102">
        <v>0</v>
      </c>
      <c r="AA73" s="102">
        <v>33</v>
      </c>
      <c r="AB73" s="102">
        <v>33</v>
      </c>
      <c r="AC73" s="188">
        <v>143.47826086956522</v>
      </c>
      <c r="AD73" s="123">
        <v>143.47826086956522</v>
      </c>
      <c r="AE73" s="540"/>
      <c r="AF73" s="422"/>
      <c r="AG73" s="422"/>
      <c r="AH73" s="422"/>
      <c r="AI73" s="422"/>
      <c r="AJ73" s="540"/>
      <c r="AK73" s="422"/>
      <c r="AL73" s="422"/>
      <c r="AM73" s="422"/>
      <c r="AN73" s="422"/>
      <c r="AO73" s="422"/>
      <c r="AP73" s="422"/>
      <c r="AQ73" s="422"/>
      <c r="AR73" s="422"/>
      <c r="AS73" s="422"/>
      <c r="AT73" s="422"/>
      <c r="AU73" s="422"/>
      <c r="AV73" s="422"/>
      <c r="AW73" s="422"/>
      <c r="AX73" s="422"/>
      <c r="AY73" s="422"/>
      <c r="AZ73" s="422"/>
      <c r="BA73" s="559"/>
      <c r="BB73" s="559"/>
      <c r="BC73" s="560"/>
      <c r="BD73" s="422"/>
    </row>
    <row r="74" spans="1:56" x14ac:dyDescent="0.25">
      <c r="A74" s="9"/>
      <c r="B74" s="104">
        <v>647</v>
      </c>
      <c r="C74" s="104" t="s">
        <v>132</v>
      </c>
      <c r="D74" s="75">
        <v>63</v>
      </c>
      <c r="E74" s="187">
        <v>3</v>
      </c>
      <c r="F74" s="187">
        <v>3</v>
      </c>
      <c r="G74" s="187">
        <v>0</v>
      </c>
      <c r="H74" s="187">
        <v>0</v>
      </c>
      <c r="I74" s="187">
        <v>67</v>
      </c>
      <c r="J74" s="187">
        <v>59</v>
      </c>
      <c r="K74" s="187">
        <v>7</v>
      </c>
      <c r="L74" s="187">
        <v>1</v>
      </c>
      <c r="M74" s="99">
        <v>70</v>
      </c>
      <c r="N74" s="99">
        <v>62</v>
      </c>
      <c r="O74" s="99">
        <v>7</v>
      </c>
      <c r="P74" s="98">
        <v>1</v>
      </c>
      <c r="Q74" s="187">
        <v>1</v>
      </c>
      <c r="R74" s="102">
        <v>0</v>
      </c>
      <c r="S74" s="102">
        <v>60</v>
      </c>
      <c r="T74" s="102">
        <v>60</v>
      </c>
      <c r="U74" s="103">
        <v>95.238095238095227</v>
      </c>
      <c r="V74" s="102">
        <v>0</v>
      </c>
      <c r="W74" s="102">
        <v>9</v>
      </c>
      <c r="X74" s="102">
        <v>9</v>
      </c>
      <c r="Y74" s="103">
        <v>14.285714285714285</v>
      </c>
      <c r="Z74" s="102">
        <v>0</v>
      </c>
      <c r="AA74" s="102">
        <v>69</v>
      </c>
      <c r="AB74" s="102">
        <v>69</v>
      </c>
      <c r="AC74" s="188">
        <v>109.52380952380953</v>
      </c>
      <c r="AD74" s="123">
        <v>109.52380952380953</v>
      </c>
      <c r="AE74" s="540"/>
      <c r="AF74" s="422"/>
      <c r="AG74" s="422"/>
      <c r="AH74" s="422"/>
      <c r="AI74" s="422"/>
      <c r="AJ74" s="540"/>
      <c r="AK74" s="422"/>
      <c r="AL74" s="422"/>
      <c r="AM74" s="422"/>
      <c r="AN74" s="422"/>
      <c r="AO74" s="422"/>
      <c r="AP74" s="422"/>
      <c r="AQ74" s="422"/>
      <c r="AR74" s="422"/>
      <c r="AS74" s="422"/>
      <c r="AT74" s="422"/>
      <c r="AU74" s="422"/>
      <c r="AV74" s="422"/>
      <c r="AW74" s="422"/>
      <c r="AX74" s="422"/>
      <c r="AY74" s="422"/>
      <c r="AZ74" s="422"/>
      <c r="BA74" s="559"/>
      <c r="BB74" s="559"/>
      <c r="BC74" s="560"/>
      <c r="BD74" s="422"/>
    </row>
    <row r="75" spans="1:56" x14ac:dyDescent="0.25">
      <c r="A75" s="9"/>
      <c r="B75" s="104">
        <v>658</v>
      </c>
      <c r="C75" s="104" t="s">
        <v>133</v>
      </c>
      <c r="D75" s="75">
        <v>23</v>
      </c>
      <c r="E75" s="187">
        <v>0</v>
      </c>
      <c r="F75" s="187">
        <v>0</v>
      </c>
      <c r="G75" s="187">
        <v>0</v>
      </c>
      <c r="H75" s="187">
        <v>0</v>
      </c>
      <c r="I75" s="187">
        <v>0</v>
      </c>
      <c r="J75" s="187">
        <v>0</v>
      </c>
      <c r="K75" s="187">
        <v>0</v>
      </c>
      <c r="L75" s="187">
        <v>0</v>
      </c>
      <c r="M75" s="99">
        <v>0</v>
      </c>
      <c r="N75" s="99">
        <v>0</v>
      </c>
      <c r="O75" s="99">
        <v>0</v>
      </c>
      <c r="P75" s="98">
        <v>0</v>
      </c>
      <c r="Q75" s="187">
        <v>0</v>
      </c>
      <c r="R75" s="102">
        <v>0</v>
      </c>
      <c r="S75" s="102">
        <v>1</v>
      </c>
      <c r="T75" s="102">
        <v>1</v>
      </c>
      <c r="U75" s="103">
        <v>4.3478260869565215</v>
      </c>
      <c r="V75" s="102">
        <v>0</v>
      </c>
      <c r="W75" s="102">
        <v>2</v>
      </c>
      <c r="X75" s="102">
        <v>2</v>
      </c>
      <c r="Y75" s="103">
        <v>8.695652173913043</v>
      </c>
      <c r="Z75" s="102">
        <v>0</v>
      </c>
      <c r="AA75" s="102">
        <v>3</v>
      </c>
      <c r="AB75" s="102">
        <v>3</v>
      </c>
      <c r="AC75" s="188">
        <v>13.043478260869565</v>
      </c>
      <c r="AD75" s="123">
        <v>13.043478260869565</v>
      </c>
      <c r="AE75" s="540"/>
      <c r="AF75" s="422"/>
      <c r="AG75" s="422"/>
      <c r="AH75" s="422"/>
      <c r="AI75" s="422"/>
      <c r="AJ75" s="540"/>
      <c r="AK75" s="422"/>
      <c r="AL75" s="422"/>
      <c r="AM75" s="422"/>
      <c r="AN75" s="422"/>
      <c r="AO75" s="422"/>
      <c r="AP75" s="422"/>
      <c r="AQ75" s="422"/>
      <c r="AR75" s="422"/>
      <c r="AS75" s="422"/>
      <c r="AT75" s="422"/>
      <c r="AU75" s="422"/>
      <c r="AV75" s="422"/>
      <c r="AW75" s="422"/>
      <c r="AX75" s="422"/>
      <c r="AY75" s="422"/>
      <c r="AZ75" s="422"/>
      <c r="BA75" s="559"/>
      <c r="BB75" s="559"/>
      <c r="BC75" s="560"/>
      <c r="BD75" s="422"/>
    </row>
    <row r="76" spans="1:56" x14ac:dyDescent="0.25">
      <c r="A76" s="9"/>
      <c r="B76" s="104">
        <v>664</v>
      </c>
      <c r="C76" s="104" t="s">
        <v>134</v>
      </c>
      <c r="D76" s="75">
        <v>660</v>
      </c>
      <c r="E76" s="187">
        <v>53</v>
      </c>
      <c r="F76" s="187">
        <v>22</v>
      </c>
      <c r="G76" s="187">
        <v>20</v>
      </c>
      <c r="H76" s="187">
        <v>11</v>
      </c>
      <c r="I76" s="187">
        <v>710</v>
      </c>
      <c r="J76" s="187">
        <v>479</v>
      </c>
      <c r="K76" s="187">
        <v>201</v>
      </c>
      <c r="L76" s="187">
        <v>30</v>
      </c>
      <c r="M76" s="99">
        <v>763</v>
      </c>
      <c r="N76" s="99">
        <v>501</v>
      </c>
      <c r="O76" s="99">
        <v>221</v>
      </c>
      <c r="P76" s="98">
        <v>41</v>
      </c>
      <c r="Q76" s="187">
        <v>4</v>
      </c>
      <c r="R76" s="102">
        <v>0</v>
      </c>
      <c r="S76" s="102">
        <v>679</v>
      </c>
      <c r="T76" s="102">
        <v>679</v>
      </c>
      <c r="U76" s="103">
        <v>102.87878787878788</v>
      </c>
      <c r="V76" s="102">
        <v>1</v>
      </c>
      <c r="W76" s="102">
        <v>235</v>
      </c>
      <c r="X76" s="102">
        <v>236</v>
      </c>
      <c r="Y76" s="103">
        <v>35.606060606060609</v>
      </c>
      <c r="Z76" s="102">
        <v>1</v>
      </c>
      <c r="AA76" s="102">
        <v>914</v>
      </c>
      <c r="AB76" s="102">
        <v>915</v>
      </c>
      <c r="AC76" s="188">
        <v>138.48484848484847</v>
      </c>
      <c r="AD76" s="123">
        <v>138.42662632375189</v>
      </c>
      <c r="AE76" s="540"/>
      <c r="AF76" s="422"/>
      <c r="AG76" s="422"/>
      <c r="AH76" s="422"/>
      <c r="AI76" s="422"/>
      <c r="AJ76" s="540"/>
      <c r="AK76" s="422"/>
      <c r="AL76" s="422"/>
      <c r="AM76" s="422"/>
      <c r="AN76" s="422"/>
      <c r="AO76" s="422"/>
      <c r="AP76" s="422"/>
      <c r="AQ76" s="422"/>
      <c r="AR76" s="422"/>
      <c r="AS76" s="422"/>
      <c r="AT76" s="422"/>
      <c r="AU76" s="422"/>
      <c r="AV76" s="422"/>
      <c r="AW76" s="422"/>
      <c r="AX76" s="422"/>
      <c r="AY76" s="422"/>
      <c r="AZ76" s="422"/>
      <c r="BA76" s="559"/>
      <c r="BB76" s="559"/>
      <c r="BC76" s="560"/>
      <c r="BD76" s="422"/>
    </row>
    <row r="77" spans="1:56" x14ac:dyDescent="0.25">
      <c r="A77" s="9"/>
      <c r="B77" s="104">
        <v>686</v>
      </c>
      <c r="C77" s="179" t="s">
        <v>135</v>
      </c>
      <c r="D77" s="75">
        <v>418</v>
      </c>
      <c r="E77" s="187">
        <v>34</v>
      </c>
      <c r="F77" s="187">
        <v>11</v>
      </c>
      <c r="G77" s="187">
        <v>12</v>
      </c>
      <c r="H77" s="187">
        <v>11</v>
      </c>
      <c r="I77" s="187">
        <v>322</v>
      </c>
      <c r="J77" s="187">
        <v>195</v>
      </c>
      <c r="K77" s="187">
        <v>107</v>
      </c>
      <c r="L77" s="187">
        <v>20</v>
      </c>
      <c r="M77" s="99">
        <v>356</v>
      </c>
      <c r="N77" s="99">
        <v>206</v>
      </c>
      <c r="O77" s="99">
        <v>119</v>
      </c>
      <c r="P77" s="98">
        <v>31</v>
      </c>
      <c r="Q77" s="187">
        <v>8</v>
      </c>
      <c r="R77" s="102">
        <v>1</v>
      </c>
      <c r="S77" s="102">
        <v>352</v>
      </c>
      <c r="T77" s="102">
        <v>353</v>
      </c>
      <c r="U77" s="103">
        <v>84.210526315789465</v>
      </c>
      <c r="V77" s="102">
        <v>0</v>
      </c>
      <c r="W77" s="102">
        <v>160</v>
      </c>
      <c r="X77" s="102">
        <v>160</v>
      </c>
      <c r="Y77" s="103">
        <v>38.277511961722489</v>
      </c>
      <c r="Z77" s="102">
        <v>1</v>
      </c>
      <c r="AA77" s="102">
        <v>512</v>
      </c>
      <c r="AB77" s="102">
        <v>513</v>
      </c>
      <c r="AC77" s="188">
        <v>122.48803827751196</v>
      </c>
      <c r="AD77" s="123">
        <v>122.43436754176611</v>
      </c>
      <c r="AE77" s="540"/>
      <c r="AF77" s="422"/>
      <c r="AG77" s="422"/>
      <c r="AH77" s="422"/>
      <c r="AI77" s="422"/>
      <c r="AJ77" s="540"/>
      <c r="AK77" s="422"/>
      <c r="AL77" s="422"/>
      <c r="AM77" s="422"/>
      <c r="AN77" s="422"/>
      <c r="AO77" s="422"/>
      <c r="AP77" s="422"/>
      <c r="AQ77" s="422"/>
      <c r="AR77" s="422"/>
      <c r="AS77" s="422"/>
      <c r="AT77" s="422"/>
      <c r="AU77" s="422"/>
      <c r="AV77" s="422"/>
      <c r="AW77" s="422"/>
      <c r="AX77" s="422"/>
      <c r="AY77" s="422"/>
      <c r="AZ77" s="422"/>
      <c r="BA77" s="559"/>
      <c r="BB77" s="559"/>
      <c r="BC77" s="560"/>
      <c r="BD77" s="422"/>
    </row>
    <row r="78" spans="1:56" x14ac:dyDescent="0.25">
      <c r="A78" s="9"/>
      <c r="B78" s="104">
        <v>819</v>
      </c>
      <c r="C78" s="190" t="s">
        <v>136</v>
      </c>
      <c r="D78" s="75">
        <v>18</v>
      </c>
      <c r="E78" s="187">
        <v>0</v>
      </c>
      <c r="F78" s="187">
        <v>0</v>
      </c>
      <c r="G78" s="187">
        <v>0</v>
      </c>
      <c r="H78" s="187">
        <v>0</v>
      </c>
      <c r="I78" s="187">
        <v>0</v>
      </c>
      <c r="J78" s="187">
        <v>0</v>
      </c>
      <c r="K78" s="187">
        <v>0</v>
      </c>
      <c r="L78" s="187">
        <v>0</v>
      </c>
      <c r="M78" s="99">
        <v>0</v>
      </c>
      <c r="N78" s="99">
        <v>0</v>
      </c>
      <c r="O78" s="99">
        <v>0</v>
      </c>
      <c r="P78" s="98">
        <v>0</v>
      </c>
      <c r="Q78" s="187">
        <v>2</v>
      </c>
      <c r="R78" s="102">
        <v>0</v>
      </c>
      <c r="S78" s="102">
        <v>15</v>
      </c>
      <c r="T78" s="102">
        <v>15</v>
      </c>
      <c r="U78" s="103">
        <v>83.333333333333343</v>
      </c>
      <c r="V78" s="102">
        <v>0</v>
      </c>
      <c r="W78" s="102">
        <v>1</v>
      </c>
      <c r="X78" s="102">
        <v>1</v>
      </c>
      <c r="Y78" s="103">
        <v>5.5555555555555554</v>
      </c>
      <c r="Z78" s="102">
        <v>0</v>
      </c>
      <c r="AA78" s="102">
        <v>16</v>
      </c>
      <c r="AB78" s="102">
        <v>16</v>
      </c>
      <c r="AC78" s="188">
        <v>88.888888888888886</v>
      </c>
      <c r="AD78" s="123">
        <v>88.888888888888886</v>
      </c>
      <c r="AE78" s="540"/>
      <c r="AF78" s="422"/>
      <c r="AG78" s="422"/>
      <c r="AH78" s="422"/>
      <c r="AI78" s="422"/>
      <c r="AJ78" s="540"/>
      <c r="AK78" s="422"/>
      <c r="AL78" s="422"/>
      <c r="AM78" s="422"/>
      <c r="AN78" s="422"/>
      <c r="AO78" s="422"/>
      <c r="AP78" s="422"/>
      <c r="AQ78" s="422"/>
      <c r="AR78" s="422"/>
      <c r="AS78" s="422"/>
      <c r="AT78" s="422"/>
      <c r="AU78" s="422"/>
      <c r="AV78" s="422"/>
      <c r="AW78" s="422"/>
      <c r="AX78" s="422"/>
      <c r="AY78" s="422"/>
      <c r="AZ78" s="422"/>
      <c r="BA78" s="559"/>
      <c r="BB78" s="559"/>
      <c r="BC78" s="560"/>
      <c r="BD78" s="422"/>
    </row>
    <row r="79" spans="1:56" x14ac:dyDescent="0.25">
      <c r="A79" s="9"/>
      <c r="B79" s="104">
        <v>854</v>
      </c>
      <c r="C79" s="190" t="s">
        <v>137</v>
      </c>
      <c r="D79" s="75">
        <v>15</v>
      </c>
      <c r="E79" s="187">
        <v>0</v>
      </c>
      <c r="F79" s="187">
        <v>0</v>
      </c>
      <c r="G79" s="187">
        <v>0</v>
      </c>
      <c r="H79" s="187">
        <v>0</v>
      </c>
      <c r="I79" s="187">
        <v>15</v>
      </c>
      <c r="J79" s="187">
        <v>15</v>
      </c>
      <c r="K79" s="187">
        <v>0</v>
      </c>
      <c r="L79" s="187">
        <v>0</v>
      </c>
      <c r="M79" s="99">
        <v>15</v>
      </c>
      <c r="N79" s="99">
        <v>15</v>
      </c>
      <c r="O79" s="99">
        <v>0</v>
      </c>
      <c r="P79" s="98">
        <v>0</v>
      </c>
      <c r="Q79" s="187">
        <v>0</v>
      </c>
      <c r="R79" s="102">
        <v>0</v>
      </c>
      <c r="S79" s="102">
        <v>13</v>
      </c>
      <c r="T79" s="102">
        <v>13</v>
      </c>
      <c r="U79" s="103">
        <v>86.666666666666671</v>
      </c>
      <c r="V79" s="102">
        <v>0</v>
      </c>
      <c r="W79" s="102">
        <v>9</v>
      </c>
      <c r="X79" s="102">
        <v>9</v>
      </c>
      <c r="Y79" s="103">
        <v>60</v>
      </c>
      <c r="Z79" s="102">
        <v>0</v>
      </c>
      <c r="AA79" s="102">
        <v>22</v>
      </c>
      <c r="AB79" s="102">
        <v>22</v>
      </c>
      <c r="AC79" s="188">
        <v>146.66666666666666</v>
      </c>
      <c r="AD79" s="123">
        <v>146.66666666666666</v>
      </c>
      <c r="AE79" s="540"/>
      <c r="AF79" s="422"/>
      <c r="AG79" s="422"/>
      <c r="AH79" s="422"/>
      <c r="AI79" s="422"/>
      <c r="AJ79" s="540"/>
      <c r="AK79" s="422"/>
      <c r="AL79" s="422"/>
      <c r="AM79" s="422"/>
      <c r="AN79" s="422"/>
      <c r="AO79" s="422"/>
      <c r="AP79" s="422"/>
      <c r="AQ79" s="422"/>
      <c r="AR79" s="422"/>
      <c r="AS79" s="422"/>
      <c r="AT79" s="422"/>
      <c r="AU79" s="422"/>
      <c r="AV79" s="422"/>
      <c r="AW79" s="422"/>
      <c r="AX79" s="422"/>
      <c r="AY79" s="422"/>
      <c r="AZ79" s="422"/>
      <c r="BA79" s="559"/>
      <c r="BB79" s="559"/>
      <c r="BC79" s="560"/>
      <c r="BD79" s="422"/>
    </row>
    <row r="80" spans="1:56" x14ac:dyDescent="0.25">
      <c r="A80" s="9"/>
      <c r="B80" s="104">
        <v>887</v>
      </c>
      <c r="C80" s="190" t="s">
        <v>138</v>
      </c>
      <c r="D80" s="75">
        <v>175</v>
      </c>
      <c r="E80" s="187">
        <v>4</v>
      </c>
      <c r="F80" s="187">
        <v>1</v>
      </c>
      <c r="G80" s="187">
        <v>3</v>
      </c>
      <c r="H80" s="187">
        <v>0</v>
      </c>
      <c r="I80" s="187">
        <v>151</v>
      </c>
      <c r="J80" s="187">
        <v>135</v>
      </c>
      <c r="K80" s="187">
        <v>13</v>
      </c>
      <c r="L80" s="187">
        <v>3</v>
      </c>
      <c r="M80" s="99">
        <v>155</v>
      </c>
      <c r="N80" s="99">
        <v>136</v>
      </c>
      <c r="O80" s="99">
        <v>16</v>
      </c>
      <c r="P80" s="98">
        <v>3</v>
      </c>
      <c r="Q80" s="187">
        <v>8</v>
      </c>
      <c r="R80" s="102">
        <v>0</v>
      </c>
      <c r="S80" s="102">
        <v>212</v>
      </c>
      <c r="T80" s="102">
        <v>212</v>
      </c>
      <c r="U80" s="103">
        <v>121.14285714285715</v>
      </c>
      <c r="V80" s="102">
        <v>0</v>
      </c>
      <c r="W80" s="102">
        <v>35</v>
      </c>
      <c r="X80" s="102">
        <v>35</v>
      </c>
      <c r="Y80" s="103">
        <v>20</v>
      </c>
      <c r="Z80" s="102">
        <v>0</v>
      </c>
      <c r="AA80" s="102">
        <v>247</v>
      </c>
      <c r="AB80" s="102">
        <v>247</v>
      </c>
      <c r="AC80" s="188">
        <v>141.14285714285714</v>
      </c>
      <c r="AD80" s="123">
        <v>141.14285714285714</v>
      </c>
      <c r="AE80" s="540"/>
      <c r="AF80" s="422"/>
      <c r="AG80" s="422"/>
      <c r="AH80" s="422"/>
      <c r="AI80" s="422"/>
      <c r="AJ80" s="540"/>
      <c r="AK80" s="422"/>
      <c r="AL80" s="422"/>
      <c r="AM80" s="422"/>
      <c r="AN80" s="422"/>
      <c r="AO80" s="422"/>
      <c r="AP80" s="422"/>
      <c r="AQ80" s="422"/>
      <c r="AR80" s="422"/>
      <c r="AS80" s="422"/>
      <c r="AT80" s="422"/>
      <c r="AU80" s="422"/>
      <c r="AV80" s="422"/>
      <c r="AW80" s="422"/>
      <c r="AX80" s="422"/>
      <c r="AY80" s="422"/>
      <c r="AZ80" s="422"/>
      <c r="BA80" s="559"/>
      <c r="BB80" s="559"/>
      <c r="BC80" s="560"/>
      <c r="BD80" s="422"/>
    </row>
    <row r="81" spans="1:56" x14ac:dyDescent="0.25">
      <c r="A81" s="9" t="s">
        <v>139</v>
      </c>
      <c r="B81" s="172"/>
      <c r="C81" s="191" t="s">
        <v>43</v>
      </c>
      <c r="D81" s="83">
        <v>29153</v>
      </c>
      <c r="E81" s="83">
        <v>1180</v>
      </c>
      <c r="F81" s="83">
        <v>453</v>
      </c>
      <c r="G81" s="83">
        <v>477</v>
      </c>
      <c r="H81" s="83">
        <v>250</v>
      </c>
      <c r="I81" s="83">
        <v>19234</v>
      </c>
      <c r="J81" s="83">
        <v>11836</v>
      </c>
      <c r="K81" s="83">
        <v>6192</v>
      </c>
      <c r="L81" s="83">
        <v>1206</v>
      </c>
      <c r="M81" s="83">
        <v>20414</v>
      </c>
      <c r="N81" s="83">
        <v>12289</v>
      </c>
      <c r="O81" s="83">
        <v>6669</v>
      </c>
      <c r="P81" s="83">
        <v>1456</v>
      </c>
      <c r="Q81" s="83">
        <v>123</v>
      </c>
      <c r="R81" s="83">
        <v>2</v>
      </c>
      <c r="S81" s="83">
        <v>19037</v>
      </c>
      <c r="T81" s="83">
        <v>19039</v>
      </c>
      <c r="U81" s="105">
        <v>65.300312146262812</v>
      </c>
      <c r="V81" s="83">
        <v>15</v>
      </c>
      <c r="W81" s="83">
        <v>11521</v>
      </c>
      <c r="X81" s="83">
        <v>11536</v>
      </c>
      <c r="Y81" s="105">
        <v>39.519088944534012</v>
      </c>
      <c r="Z81" s="83">
        <v>17</v>
      </c>
      <c r="AA81" s="83">
        <v>30558</v>
      </c>
      <c r="AB81" s="83">
        <v>30575</v>
      </c>
      <c r="AC81" s="93">
        <v>104.81940109079684</v>
      </c>
      <c r="AD81" s="192">
        <v>104.81659238944121</v>
      </c>
      <c r="AE81" s="540"/>
      <c r="AF81" s="422"/>
      <c r="AG81" s="422"/>
      <c r="AH81" s="422"/>
      <c r="AI81" s="422"/>
      <c r="AJ81" s="540"/>
      <c r="AK81" s="422"/>
      <c r="AL81" s="422"/>
      <c r="AM81" s="422"/>
      <c r="AN81" s="422"/>
      <c r="AO81" s="422"/>
      <c r="AP81" s="422"/>
      <c r="AQ81" s="422"/>
      <c r="AR81" s="422"/>
      <c r="AS81" s="422"/>
      <c r="AT81" s="422"/>
      <c r="AU81" s="422"/>
      <c r="AV81" s="422"/>
      <c r="AW81" s="422"/>
      <c r="AX81" s="422"/>
      <c r="AY81" s="422"/>
      <c r="AZ81" s="422"/>
      <c r="BA81" s="559"/>
      <c r="BB81" s="559"/>
      <c r="BC81" s="560"/>
      <c r="BD81" s="422"/>
    </row>
    <row r="82" spans="1:56" x14ac:dyDescent="0.25">
      <c r="A82" s="9"/>
      <c r="B82" s="104">
        <v>2</v>
      </c>
      <c r="C82" s="190" t="s">
        <v>140</v>
      </c>
      <c r="D82" s="75">
        <v>229</v>
      </c>
      <c r="E82" s="187">
        <v>8</v>
      </c>
      <c r="F82" s="187">
        <v>3</v>
      </c>
      <c r="G82" s="187">
        <v>5</v>
      </c>
      <c r="H82" s="187">
        <v>0</v>
      </c>
      <c r="I82" s="187">
        <v>97</v>
      </c>
      <c r="J82" s="187">
        <v>66</v>
      </c>
      <c r="K82" s="187">
        <v>29</v>
      </c>
      <c r="L82" s="187">
        <v>2</v>
      </c>
      <c r="M82" s="99">
        <v>105</v>
      </c>
      <c r="N82" s="99">
        <v>69</v>
      </c>
      <c r="O82" s="99">
        <v>34</v>
      </c>
      <c r="P82" s="98">
        <v>2</v>
      </c>
      <c r="Q82" s="187">
        <v>0</v>
      </c>
      <c r="R82" s="102">
        <v>0</v>
      </c>
      <c r="S82" s="102">
        <v>75</v>
      </c>
      <c r="T82" s="102">
        <v>75</v>
      </c>
      <c r="U82" s="103">
        <v>32.751091703056765</v>
      </c>
      <c r="V82" s="102">
        <v>0</v>
      </c>
      <c r="W82" s="102">
        <v>34</v>
      </c>
      <c r="X82" s="102">
        <v>34</v>
      </c>
      <c r="Y82" s="103">
        <v>14.847161572052403</v>
      </c>
      <c r="Z82" s="102">
        <v>0</v>
      </c>
      <c r="AA82" s="102">
        <v>109</v>
      </c>
      <c r="AB82" s="102">
        <v>109</v>
      </c>
      <c r="AC82" s="188">
        <v>47.598253275109172</v>
      </c>
      <c r="AD82" s="123">
        <v>47.598253275109172</v>
      </c>
      <c r="AE82" s="540"/>
      <c r="AF82" s="422"/>
      <c r="AG82" s="422"/>
      <c r="AH82" s="422"/>
      <c r="AI82" s="422"/>
      <c r="AJ82" s="540"/>
      <c r="AK82" s="422"/>
      <c r="AL82" s="422"/>
      <c r="AM82" s="422"/>
      <c r="AN82" s="422"/>
      <c r="AO82" s="422"/>
      <c r="AP82" s="422"/>
      <c r="AQ82" s="422"/>
      <c r="AR82" s="422"/>
      <c r="AS82" s="422"/>
      <c r="AT82" s="422"/>
      <c r="AU82" s="422"/>
      <c r="AV82" s="422"/>
      <c r="AW82" s="422"/>
      <c r="AX82" s="422"/>
      <c r="AY82" s="422"/>
      <c r="AZ82" s="422"/>
      <c r="BA82" s="559"/>
      <c r="BB82" s="559"/>
      <c r="BC82" s="560"/>
      <c r="BD82" s="422"/>
    </row>
    <row r="83" spans="1:56" x14ac:dyDescent="0.25">
      <c r="A83" s="9"/>
      <c r="B83" s="104">
        <v>21</v>
      </c>
      <c r="C83" s="190" t="s">
        <v>141</v>
      </c>
      <c r="D83" s="75">
        <v>39</v>
      </c>
      <c r="E83" s="187">
        <v>0</v>
      </c>
      <c r="F83" s="187">
        <v>0</v>
      </c>
      <c r="G83" s="187">
        <v>0</v>
      </c>
      <c r="H83" s="187">
        <v>0</v>
      </c>
      <c r="I83" s="187">
        <v>22</v>
      </c>
      <c r="J83" s="187">
        <v>18</v>
      </c>
      <c r="K83" s="187">
        <v>3</v>
      </c>
      <c r="L83" s="187">
        <v>1</v>
      </c>
      <c r="M83" s="99">
        <v>22</v>
      </c>
      <c r="N83" s="99">
        <v>18</v>
      </c>
      <c r="O83" s="99">
        <v>3</v>
      </c>
      <c r="P83" s="98">
        <v>1</v>
      </c>
      <c r="Q83" s="187">
        <v>0</v>
      </c>
      <c r="R83" s="102">
        <v>0</v>
      </c>
      <c r="S83" s="102">
        <v>22</v>
      </c>
      <c r="T83" s="102">
        <v>22</v>
      </c>
      <c r="U83" s="103">
        <v>56.410256410256409</v>
      </c>
      <c r="V83" s="102">
        <v>0</v>
      </c>
      <c r="W83" s="102">
        <v>1</v>
      </c>
      <c r="X83" s="102">
        <v>1</v>
      </c>
      <c r="Y83" s="103">
        <v>2.5641025641025639</v>
      </c>
      <c r="Z83" s="102">
        <v>0</v>
      </c>
      <c r="AA83" s="102">
        <v>23</v>
      </c>
      <c r="AB83" s="102">
        <v>23</v>
      </c>
      <c r="AC83" s="188">
        <v>58.974358974358978</v>
      </c>
      <c r="AD83" s="123">
        <v>58.974358974358978</v>
      </c>
      <c r="AE83" s="540"/>
      <c r="AF83" s="422"/>
      <c r="AG83" s="422"/>
      <c r="AH83" s="422"/>
      <c r="AI83" s="422"/>
      <c r="AJ83" s="540"/>
      <c r="AK83" s="422"/>
      <c r="AL83" s="422"/>
      <c r="AM83" s="422"/>
      <c r="AN83" s="422"/>
      <c r="AO83" s="422"/>
      <c r="AP83" s="422"/>
      <c r="AQ83" s="422"/>
      <c r="AR83" s="422"/>
      <c r="AS83" s="422"/>
      <c r="AT83" s="422"/>
      <c r="AU83" s="422"/>
      <c r="AV83" s="422"/>
      <c r="AW83" s="422"/>
      <c r="AX83" s="422"/>
      <c r="AY83" s="422"/>
      <c r="AZ83" s="422"/>
      <c r="BA83" s="559"/>
      <c r="BB83" s="559"/>
      <c r="BC83" s="560"/>
      <c r="BD83" s="422"/>
    </row>
    <row r="84" spans="1:56" x14ac:dyDescent="0.25">
      <c r="A84" s="9"/>
      <c r="B84" s="104">
        <v>55</v>
      </c>
      <c r="C84" s="190" t="s">
        <v>142</v>
      </c>
      <c r="D84" s="75">
        <v>24</v>
      </c>
      <c r="E84" s="187">
        <v>1</v>
      </c>
      <c r="F84" s="187">
        <v>1</v>
      </c>
      <c r="G84" s="187">
        <v>0</v>
      </c>
      <c r="H84" s="187">
        <v>0</v>
      </c>
      <c r="I84" s="187">
        <v>15</v>
      </c>
      <c r="J84" s="187">
        <v>15</v>
      </c>
      <c r="K84" s="187">
        <v>0</v>
      </c>
      <c r="L84" s="187">
        <v>0</v>
      </c>
      <c r="M84" s="99">
        <v>16</v>
      </c>
      <c r="N84" s="99">
        <v>16</v>
      </c>
      <c r="O84" s="99">
        <v>0</v>
      </c>
      <c r="P84" s="98">
        <v>0</v>
      </c>
      <c r="Q84" s="187">
        <v>0</v>
      </c>
      <c r="R84" s="102">
        <v>0</v>
      </c>
      <c r="S84" s="102">
        <v>20</v>
      </c>
      <c r="T84" s="102">
        <v>20</v>
      </c>
      <c r="U84" s="103">
        <v>83.333333333333343</v>
      </c>
      <c r="V84" s="102">
        <v>0</v>
      </c>
      <c r="W84" s="102">
        <v>8</v>
      </c>
      <c r="X84" s="102">
        <v>8</v>
      </c>
      <c r="Y84" s="103">
        <v>33.333333333333329</v>
      </c>
      <c r="Z84" s="102">
        <v>0</v>
      </c>
      <c r="AA84" s="102">
        <v>28</v>
      </c>
      <c r="AB84" s="102">
        <v>28</v>
      </c>
      <c r="AC84" s="188">
        <v>116.66666666666667</v>
      </c>
      <c r="AD84" s="123">
        <v>116.66666666666667</v>
      </c>
      <c r="AE84" s="540"/>
      <c r="AF84" s="422"/>
      <c r="AG84" s="422"/>
      <c r="AH84" s="422"/>
      <c r="AI84" s="422"/>
      <c r="AJ84" s="540"/>
      <c r="AK84" s="422"/>
      <c r="AL84" s="422"/>
      <c r="AM84" s="422"/>
      <c r="AN84" s="422"/>
      <c r="AO84" s="422"/>
      <c r="AP84" s="422"/>
      <c r="AQ84" s="422"/>
      <c r="AR84" s="422"/>
      <c r="AS84" s="422"/>
      <c r="AT84" s="422"/>
      <c r="AU84" s="422"/>
      <c r="AV84" s="422"/>
      <c r="AW84" s="422"/>
      <c r="AX84" s="422"/>
      <c r="AY84" s="422"/>
      <c r="AZ84" s="422"/>
      <c r="BA84" s="559"/>
      <c r="BB84" s="559"/>
      <c r="BC84" s="560"/>
      <c r="BD84" s="422"/>
    </row>
    <row r="85" spans="1:56" x14ac:dyDescent="0.25">
      <c r="A85" s="9"/>
      <c r="B85" s="104">
        <v>148</v>
      </c>
      <c r="C85" s="193" t="s">
        <v>143</v>
      </c>
      <c r="D85" s="75">
        <v>2905</v>
      </c>
      <c r="E85" s="187">
        <v>170</v>
      </c>
      <c r="F85" s="187">
        <v>68</v>
      </c>
      <c r="G85" s="187">
        <v>75</v>
      </c>
      <c r="H85" s="187">
        <v>27</v>
      </c>
      <c r="I85" s="187">
        <v>2335</v>
      </c>
      <c r="J85" s="187">
        <v>1188</v>
      </c>
      <c r="K85" s="187">
        <v>1031</v>
      </c>
      <c r="L85" s="187">
        <v>116</v>
      </c>
      <c r="M85" s="99">
        <v>2505</v>
      </c>
      <c r="N85" s="99">
        <v>1256</v>
      </c>
      <c r="O85" s="99">
        <v>1106</v>
      </c>
      <c r="P85" s="98">
        <v>143</v>
      </c>
      <c r="Q85" s="187">
        <v>4</v>
      </c>
      <c r="R85" s="102">
        <v>0</v>
      </c>
      <c r="S85" s="102">
        <v>1714</v>
      </c>
      <c r="T85" s="102">
        <v>1714</v>
      </c>
      <c r="U85" s="103">
        <v>59.001721170395868</v>
      </c>
      <c r="V85" s="102">
        <v>0</v>
      </c>
      <c r="W85" s="102">
        <v>1169</v>
      </c>
      <c r="X85" s="102">
        <v>1169</v>
      </c>
      <c r="Y85" s="103">
        <v>40.240963855421683</v>
      </c>
      <c r="Z85" s="102">
        <v>0</v>
      </c>
      <c r="AA85" s="102">
        <v>2883</v>
      </c>
      <c r="AB85" s="102">
        <v>2883</v>
      </c>
      <c r="AC85" s="188">
        <v>99.242685025817551</v>
      </c>
      <c r="AD85" s="123">
        <v>99.242685025817551</v>
      </c>
      <c r="AE85" s="540"/>
      <c r="AF85" s="422"/>
      <c r="AG85" s="422"/>
      <c r="AH85" s="422"/>
      <c r="AI85" s="422"/>
      <c r="AJ85" s="540"/>
      <c r="AK85" s="422"/>
      <c r="AL85" s="422"/>
      <c r="AM85" s="422"/>
      <c r="AN85" s="422"/>
      <c r="AO85" s="422"/>
      <c r="AP85" s="422"/>
      <c r="AQ85" s="422"/>
      <c r="AR85" s="422"/>
      <c r="AS85" s="422"/>
      <c r="AT85" s="422"/>
      <c r="AU85" s="422"/>
      <c r="AV85" s="422"/>
      <c r="AW85" s="422"/>
      <c r="AX85" s="422"/>
      <c r="AY85" s="422"/>
      <c r="AZ85" s="422"/>
      <c r="BA85" s="559"/>
      <c r="BB85" s="559"/>
      <c r="BC85" s="560"/>
      <c r="BD85" s="422"/>
    </row>
    <row r="86" spans="1:56" x14ac:dyDescent="0.25">
      <c r="A86" s="9"/>
      <c r="B86" s="104">
        <v>197</v>
      </c>
      <c r="C86" s="190" t="s">
        <v>144</v>
      </c>
      <c r="D86" s="75">
        <v>243</v>
      </c>
      <c r="E86" s="187">
        <v>15</v>
      </c>
      <c r="F86" s="187">
        <v>8</v>
      </c>
      <c r="G86" s="187">
        <v>4</v>
      </c>
      <c r="H86" s="187">
        <v>3</v>
      </c>
      <c r="I86" s="187">
        <v>339</v>
      </c>
      <c r="J86" s="187">
        <v>333</v>
      </c>
      <c r="K86" s="187">
        <v>6</v>
      </c>
      <c r="L86" s="187">
        <v>0</v>
      </c>
      <c r="M86" s="99">
        <v>354</v>
      </c>
      <c r="N86" s="99">
        <v>341</v>
      </c>
      <c r="O86" s="99">
        <v>10</v>
      </c>
      <c r="P86" s="98">
        <v>3</v>
      </c>
      <c r="Q86" s="187">
        <v>3</v>
      </c>
      <c r="R86" s="102">
        <v>0</v>
      </c>
      <c r="S86" s="102">
        <v>320</v>
      </c>
      <c r="T86" s="102">
        <v>320</v>
      </c>
      <c r="U86" s="103">
        <v>131.68724279835391</v>
      </c>
      <c r="V86" s="102">
        <v>0</v>
      </c>
      <c r="W86" s="102">
        <v>41</v>
      </c>
      <c r="X86" s="102">
        <v>41</v>
      </c>
      <c r="Y86" s="103">
        <v>16.872427983539097</v>
      </c>
      <c r="Z86" s="102">
        <v>0</v>
      </c>
      <c r="AA86" s="102">
        <v>361</v>
      </c>
      <c r="AB86" s="102">
        <v>361</v>
      </c>
      <c r="AC86" s="188">
        <v>148.559670781893</v>
      </c>
      <c r="AD86" s="123">
        <v>148.559670781893</v>
      </c>
      <c r="AE86" s="540"/>
      <c r="AF86" s="422"/>
      <c r="AG86" s="422"/>
      <c r="AH86" s="422"/>
      <c r="AI86" s="422"/>
      <c r="AJ86" s="540"/>
      <c r="AK86" s="422"/>
      <c r="AL86" s="422"/>
      <c r="AM86" s="422"/>
      <c r="AN86" s="422"/>
      <c r="AO86" s="422"/>
      <c r="AP86" s="422"/>
      <c r="AQ86" s="422"/>
      <c r="AR86" s="422"/>
      <c r="AS86" s="422"/>
      <c r="AT86" s="422"/>
      <c r="AU86" s="422"/>
      <c r="AV86" s="422"/>
      <c r="AW86" s="422"/>
      <c r="AX86" s="422"/>
      <c r="AY86" s="422"/>
      <c r="AZ86" s="422"/>
      <c r="BA86" s="559"/>
      <c r="BB86" s="559"/>
      <c r="BC86" s="560"/>
      <c r="BD86" s="422"/>
    </row>
    <row r="87" spans="1:56" x14ac:dyDescent="0.25">
      <c r="A87" s="9"/>
      <c r="B87" s="104">
        <v>206</v>
      </c>
      <c r="C87" s="190" t="s">
        <v>145</v>
      </c>
      <c r="D87" s="75">
        <v>21</v>
      </c>
      <c r="E87" s="187">
        <v>1</v>
      </c>
      <c r="F87" s="187">
        <v>1</v>
      </c>
      <c r="G87" s="187">
        <v>0</v>
      </c>
      <c r="H87" s="187">
        <v>0</v>
      </c>
      <c r="I87" s="187">
        <v>19</v>
      </c>
      <c r="J87" s="187">
        <v>11</v>
      </c>
      <c r="K87" s="187">
        <v>4</v>
      </c>
      <c r="L87" s="187">
        <v>4</v>
      </c>
      <c r="M87" s="99">
        <v>20</v>
      </c>
      <c r="N87" s="99">
        <v>12</v>
      </c>
      <c r="O87" s="99">
        <v>4</v>
      </c>
      <c r="P87" s="98">
        <v>4</v>
      </c>
      <c r="Q87" s="187">
        <v>0</v>
      </c>
      <c r="R87" s="102">
        <v>0</v>
      </c>
      <c r="S87" s="102">
        <v>17</v>
      </c>
      <c r="T87" s="102">
        <v>17</v>
      </c>
      <c r="U87" s="103">
        <v>80.952380952380949</v>
      </c>
      <c r="V87" s="102">
        <v>0</v>
      </c>
      <c r="W87" s="102">
        <v>5</v>
      </c>
      <c r="X87" s="102">
        <v>5</v>
      </c>
      <c r="Y87" s="103">
        <v>23.809523809523807</v>
      </c>
      <c r="Z87" s="102">
        <v>0</v>
      </c>
      <c r="AA87" s="102">
        <v>22</v>
      </c>
      <c r="AB87" s="102">
        <v>22</v>
      </c>
      <c r="AC87" s="188">
        <v>104.76190476190477</v>
      </c>
      <c r="AD87" s="123">
        <v>104.76190476190477</v>
      </c>
      <c r="AE87" s="540"/>
      <c r="AF87" s="422"/>
      <c r="AG87" s="422"/>
      <c r="AH87" s="422"/>
      <c r="AI87" s="422"/>
      <c r="AJ87" s="540"/>
      <c r="AK87" s="422"/>
      <c r="AL87" s="422"/>
      <c r="AM87" s="422"/>
      <c r="AN87" s="422"/>
      <c r="AO87" s="422"/>
      <c r="AP87" s="422"/>
      <c r="AQ87" s="422"/>
      <c r="AR87" s="422"/>
      <c r="AS87" s="422"/>
      <c r="AT87" s="422"/>
      <c r="AU87" s="422"/>
      <c r="AV87" s="422"/>
      <c r="AW87" s="422"/>
      <c r="AX87" s="422"/>
      <c r="AY87" s="422"/>
      <c r="AZ87" s="422"/>
      <c r="BA87" s="559"/>
      <c r="BB87" s="559"/>
      <c r="BC87" s="560"/>
      <c r="BD87" s="422"/>
    </row>
    <row r="88" spans="1:56" x14ac:dyDescent="0.25">
      <c r="A88" s="9"/>
      <c r="B88" s="104">
        <v>313</v>
      </c>
      <c r="C88" s="190" t="s">
        <v>146</v>
      </c>
      <c r="D88" s="75">
        <v>209</v>
      </c>
      <c r="E88" s="187">
        <v>4</v>
      </c>
      <c r="F88" s="187">
        <v>4</v>
      </c>
      <c r="G88" s="187">
        <v>0</v>
      </c>
      <c r="H88" s="187">
        <v>0</v>
      </c>
      <c r="I88" s="187">
        <v>171</v>
      </c>
      <c r="J88" s="187">
        <v>122</v>
      </c>
      <c r="K88" s="187">
        <v>43</v>
      </c>
      <c r="L88" s="187">
        <v>6</v>
      </c>
      <c r="M88" s="99">
        <v>175</v>
      </c>
      <c r="N88" s="99">
        <v>126</v>
      </c>
      <c r="O88" s="99">
        <v>43</v>
      </c>
      <c r="P88" s="98">
        <v>6</v>
      </c>
      <c r="Q88" s="187">
        <v>0</v>
      </c>
      <c r="R88" s="102">
        <v>0</v>
      </c>
      <c r="S88" s="102">
        <v>205</v>
      </c>
      <c r="T88" s="102">
        <v>205</v>
      </c>
      <c r="U88" s="103">
        <v>98.086124401913878</v>
      </c>
      <c r="V88" s="102">
        <v>0</v>
      </c>
      <c r="W88" s="102">
        <v>58</v>
      </c>
      <c r="X88" s="102">
        <v>58</v>
      </c>
      <c r="Y88" s="103">
        <v>27.751196172248804</v>
      </c>
      <c r="Z88" s="102">
        <v>0</v>
      </c>
      <c r="AA88" s="102">
        <v>263</v>
      </c>
      <c r="AB88" s="102">
        <v>263</v>
      </c>
      <c r="AC88" s="188">
        <v>125.83732057416267</v>
      </c>
      <c r="AD88" s="123">
        <v>125.83732057416267</v>
      </c>
      <c r="AE88" s="540"/>
      <c r="AF88" s="422"/>
      <c r="AG88" s="422"/>
      <c r="AH88" s="422"/>
      <c r="AI88" s="422"/>
      <c r="AJ88" s="540"/>
      <c r="AK88" s="422"/>
      <c r="AL88" s="422"/>
      <c r="AM88" s="422"/>
      <c r="AN88" s="422"/>
      <c r="AO88" s="422"/>
      <c r="AP88" s="422"/>
      <c r="AQ88" s="422"/>
      <c r="AR88" s="422"/>
      <c r="AS88" s="422"/>
      <c r="AT88" s="422"/>
      <c r="AU88" s="422"/>
      <c r="AV88" s="422"/>
      <c r="AW88" s="422"/>
      <c r="AX88" s="422"/>
      <c r="AY88" s="422"/>
      <c r="AZ88" s="422"/>
      <c r="BA88" s="559"/>
      <c r="BB88" s="559"/>
      <c r="BC88" s="560"/>
      <c r="BD88" s="422"/>
    </row>
    <row r="89" spans="1:56" x14ac:dyDescent="0.25">
      <c r="A89" s="9"/>
      <c r="B89" s="104">
        <v>318</v>
      </c>
      <c r="C89" s="190" t="s">
        <v>147</v>
      </c>
      <c r="D89" s="75">
        <v>2499</v>
      </c>
      <c r="E89" s="187">
        <v>89</v>
      </c>
      <c r="F89" s="187">
        <v>29</v>
      </c>
      <c r="G89" s="187">
        <v>43</v>
      </c>
      <c r="H89" s="187">
        <v>17</v>
      </c>
      <c r="I89" s="187">
        <v>1441</v>
      </c>
      <c r="J89" s="187">
        <v>833</v>
      </c>
      <c r="K89" s="187">
        <v>474</v>
      </c>
      <c r="L89" s="187">
        <v>134</v>
      </c>
      <c r="M89" s="99">
        <v>1530</v>
      </c>
      <c r="N89" s="99">
        <v>862</v>
      </c>
      <c r="O89" s="99">
        <v>517</v>
      </c>
      <c r="P89" s="98">
        <v>151</v>
      </c>
      <c r="Q89" s="187">
        <v>14</v>
      </c>
      <c r="R89" s="102">
        <v>0</v>
      </c>
      <c r="S89" s="102">
        <v>1616</v>
      </c>
      <c r="T89" s="102">
        <v>1616</v>
      </c>
      <c r="U89" s="103">
        <v>64.665866346538621</v>
      </c>
      <c r="V89" s="102">
        <v>2</v>
      </c>
      <c r="W89" s="102">
        <v>1004</v>
      </c>
      <c r="X89" s="102">
        <v>1006</v>
      </c>
      <c r="Y89" s="103">
        <v>40.176070428171265</v>
      </c>
      <c r="Z89" s="102">
        <v>2</v>
      </c>
      <c r="AA89" s="102">
        <v>2620</v>
      </c>
      <c r="AB89" s="102">
        <v>2622</v>
      </c>
      <c r="AC89" s="188">
        <v>104.84193677470988</v>
      </c>
      <c r="AD89" s="123">
        <v>104.83806477409037</v>
      </c>
      <c r="AE89" s="540"/>
      <c r="AF89" s="422"/>
      <c r="AG89" s="422"/>
      <c r="AH89" s="422"/>
      <c r="AI89" s="422"/>
      <c r="AJ89" s="540"/>
      <c r="AK89" s="422"/>
      <c r="AL89" s="422"/>
      <c r="AM89" s="422"/>
      <c r="AN89" s="422"/>
      <c r="AO89" s="422"/>
      <c r="AP89" s="422"/>
      <c r="AQ89" s="422"/>
      <c r="AR89" s="422"/>
      <c r="AS89" s="422"/>
      <c r="AT89" s="422"/>
      <c r="AU89" s="422"/>
      <c r="AV89" s="422"/>
      <c r="AW89" s="422"/>
      <c r="AX89" s="422"/>
      <c r="AY89" s="422"/>
      <c r="AZ89" s="422"/>
      <c r="BA89" s="559"/>
      <c r="BB89" s="559"/>
      <c r="BC89" s="560"/>
      <c r="BD89" s="422"/>
    </row>
    <row r="90" spans="1:56" x14ac:dyDescent="0.25">
      <c r="A90" s="9"/>
      <c r="B90" s="104">
        <v>321</v>
      </c>
      <c r="C90" s="190" t="s">
        <v>148</v>
      </c>
      <c r="D90" s="75">
        <v>802</v>
      </c>
      <c r="E90" s="187">
        <v>52</v>
      </c>
      <c r="F90" s="187">
        <v>21</v>
      </c>
      <c r="G90" s="187">
        <v>20</v>
      </c>
      <c r="H90" s="187">
        <v>11</v>
      </c>
      <c r="I90" s="187">
        <v>868</v>
      </c>
      <c r="J90" s="187">
        <v>526</v>
      </c>
      <c r="K90" s="187">
        <v>275</v>
      </c>
      <c r="L90" s="187">
        <v>67</v>
      </c>
      <c r="M90" s="99">
        <v>920</v>
      </c>
      <c r="N90" s="99">
        <v>547</v>
      </c>
      <c r="O90" s="99">
        <v>295</v>
      </c>
      <c r="P90" s="98">
        <v>78</v>
      </c>
      <c r="Q90" s="187">
        <v>2</v>
      </c>
      <c r="R90" s="102">
        <v>0</v>
      </c>
      <c r="S90" s="102">
        <v>762</v>
      </c>
      <c r="T90" s="102">
        <v>762</v>
      </c>
      <c r="U90" s="103">
        <v>95.012468827930178</v>
      </c>
      <c r="V90" s="102">
        <v>0</v>
      </c>
      <c r="W90" s="102">
        <v>176</v>
      </c>
      <c r="X90" s="102">
        <v>176</v>
      </c>
      <c r="Y90" s="103">
        <v>21.945137157107229</v>
      </c>
      <c r="Z90" s="102">
        <v>0</v>
      </c>
      <c r="AA90" s="102">
        <v>938</v>
      </c>
      <c r="AB90" s="102">
        <v>938</v>
      </c>
      <c r="AC90" s="188">
        <v>116.95760598503742</v>
      </c>
      <c r="AD90" s="123">
        <v>116.95760598503742</v>
      </c>
      <c r="AE90" s="540"/>
      <c r="AF90" s="422"/>
      <c r="AG90" s="422"/>
      <c r="AH90" s="422"/>
      <c r="AI90" s="422"/>
      <c r="AJ90" s="540"/>
      <c r="AK90" s="422"/>
      <c r="AL90" s="422"/>
      <c r="AM90" s="422"/>
      <c r="AN90" s="422"/>
      <c r="AO90" s="422"/>
      <c r="AP90" s="422"/>
      <c r="AQ90" s="422"/>
      <c r="AR90" s="422"/>
      <c r="AS90" s="422"/>
      <c r="AT90" s="422"/>
      <c r="AU90" s="422"/>
      <c r="AV90" s="422"/>
      <c r="AW90" s="422"/>
      <c r="AX90" s="422"/>
      <c r="AY90" s="422"/>
      <c r="AZ90" s="422"/>
      <c r="BA90" s="559"/>
      <c r="BB90" s="559"/>
      <c r="BC90" s="560"/>
      <c r="BD90" s="422"/>
    </row>
    <row r="91" spans="1:56" x14ac:dyDescent="0.25">
      <c r="A91" s="9"/>
      <c r="B91" s="104">
        <v>376</v>
      </c>
      <c r="C91" s="190" t="s">
        <v>149</v>
      </c>
      <c r="D91" s="75">
        <v>1993</v>
      </c>
      <c r="E91" s="187">
        <v>84</v>
      </c>
      <c r="F91" s="187">
        <v>32</v>
      </c>
      <c r="G91" s="187">
        <v>26</v>
      </c>
      <c r="H91" s="187">
        <v>26</v>
      </c>
      <c r="I91" s="187">
        <v>1670</v>
      </c>
      <c r="J91" s="187">
        <v>1038</v>
      </c>
      <c r="K91" s="187">
        <v>516</v>
      </c>
      <c r="L91" s="187">
        <v>116</v>
      </c>
      <c r="M91" s="99">
        <v>1754</v>
      </c>
      <c r="N91" s="99">
        <v>1070</v>
      </c>
      <c r="O91" s="99">
        <v>542</v>
      </c>
      <c r="P91" s="98">
        <v>142</v>
      </c>
      <c r="Q91" s="187">
        <v>14</v>
      </c>
      <c r="R91" s="102">
        <v>1</v>
      </c>
      <c r="S91" s="102">
        <v>1370</v>
      </c>
      <c r="T91" s="102">
        <v>1371</v>
      </c>
      <c r="U91" s="103">
        <v>68.74059207225288</v>
      </c>
      <c r="V91" s="102">
        <v>3</v>
      </c>
      <c r="W91" s="102">
        <v>1107</v>
      </c>
      <c r="X91" s="102">
        <v>1110</v>
      </c>
      <c r="Y91" s="103">
        <v>55.544405418966377</v>
      </c>
      <c r="Z91" s="102">
        <v>4</v>
      </c>
      <c r="AA91" s="102">
        <v>2477</v>
      </c>
      <c r="AB91" s="102">
        <v>2481</v>
      </c>
      <c r="AC91" s="188">
        <v>124.28499749121926</v>
      </c>
      <c r="AD91" s="123">
        <v>124.23635453179769</v>
      </c>
      <c r="AE91" s="540"/>
      <c r="AF91" s="422"/>
      <c r="AG91" s="422"/>
      <c r="AH91" s="422"/>
      <c r="AI91" s="422"/>
      <c r="AJ91" s="540"/>
      <c r="AK91" s="422"/>
      <c r="AL91" s="422"/>
      <c r="AM91" s="422"/>
      <c r="AN91" s="422"/>
      <c r="AO91" s="422"/>
      <c r="AP91" s="422"/>
      <c r="AQ91" s="422"/>
      <c r="AR91" s="422"/>
      <c r="AS91" s="422"/>
      <c r="AT91" s="422"/>
      <c r="AU91" s="422"/>
      <c r="AV91" s="422"/>
      <c r="AW91" s="422"/>
      <c r="AX91" s="422"/>
      <c r="AY91" s="422"/>
      <c r="AZ91" s="422"/>
      <c r="BA91" s="559"/>
      <c r="BB91" s="559"/>
      <c r="BC91" s="560"/>
      <c r="BD91" s="422"/>
    </row>
    <row r="92" spans="1:56" x14ac:dyDescent="0.25">
      <c r="A92" s="9"/>
      <c r="B92" s="104">
        <v>400</v>
      </c>
      <c r="C92" s="190" t="s">
        <v>150</v>
      </c>
      <c r="D92" s="75">
        <v>291</v>
      </c>
      <c r="E92" s="187">
        <v>6</v>
      </c>
      <c r="F92" s="187">
        <v>2</v>
      </c>
      <c r="G92" s="187">
        <v>3</v>
      </c>
      <c r="H92" s="187">
        <v>1</v>
      </c>
      <c r="I92" s="187">
        <v>271</v>
      </c>
      <c r="J92" s="187">
        <v>161</v>
      </c>
      <c r="K92" s="187">
        <v>98</v>
      </c>
      <c r="L92" s="187">
        <v>12</v>
      </c>
      <c r="M92" s="99">
        <v>277</v>
      </c>
      <c r="N92" s="99">
        <v>163</v>
      </c>
      <c r="O92" s="99">
        <v>101</v>
      </c>
      <c r="P92" s="98">
        <v>13</v>
      </c>
      <c r="Q92" s="187">
        <v>2</v>
      </c>
      <c r="R92" s="102">
        <v>0</v>
      </c>
      <c r="S92" s="102">
        <v>271</v>
      </c>
      <c r="T92" s="102">
        <v>271</v>
      </c>
      <c r="U92" s="103">
        <v>93.12714776632302</v>
      </c>
      <c r="V92" s="102">
        <v>0</v>
      </c>
      <c r="W92" s="102">
        <v>152</v>
      </c>
      <c r="X92" s="102">
        <v>152</v>
      </c>
      <c r="Y92" s="103">
        <v>52.233676975945023</v>
      </c>
      <c r="Z92" s="102">
        <v>0</v>
      </c>
      <c r="AA92" s="102">
        <v>423</v>
      </c>
      <c r="AB92" s="102">
        <v>423</v>
      </c>
      <c r="AC92" s="188">
        <v>145.36082474226802</v>
      </c>
      <c r="AD92" s="123">
        <v>145.36082474226802</v>
      </c>
      <c r="AE92" s="540"/>
      <c r="AF92" s="422"/>
      <c r="AG92" s="422"/>
      <c r="AH92" s="422"/>
      <c r="AI92" s="422"/>
      <c r="AJ92" s="540"/>
      <c r="AK92" s="422"/>
      <c r="AL92" s="422"/>
      <c r="AM92" s="422"/>
      <c r="AN92" s="422"/>
      <c r="AO92" s="422"/>
      <c r="AP92" s="422"/>
      <c r="AQ92" s="422"/>
      <c r="AR92" s="422"/>
      <c r="AS92" s="422"/>
      <c r="AT92" s="422"/>
      <c r="AU92" s="422"/>
      <c r="AV92" s="422"/>
      <c r="AW92" s="422"/>
      <c r="AX92" s="422"/>
      <c r="AY92" s="422"/>
      <c r="AZ92" s="422"/>
      <c r="BA92" s="422"/>
      <c r="BB92" s="422"/>
      <c r="BC92" s="422"/>
      <c r="BD92" s="422"/>
    </row>
    <row r="93" spans="1:56" x14ac:dyDescent="0.25">
      <c r="A93" s="9"/>
      <c r="B93" s="104">
        <v>440</v>
      </c>
      <c r="C93" s="190" t="s">
        <v>151</v>
      </c>
      <c r="D93" s="75">
        <v>5807</v>
      </c>
      <c r="E93" s="187">
        <v>206</v>
      </c>
      <c r="F93" s="187">
        <v>83</v>
      </c>
      <c r="G93" s="187">
        <v>74</v>
      </c>
      <c r="H93" s="187">
        <v>49</v>
      </c>
      <c r="I93" s="187">
        <v>3038</v>
      </c>
      <c r="J93" s="187">
        <v>1770</v>
      </c>
      <c r="K93" s="187">
        <v>1064</v>
      </c>
      <c r="L93" s="187">
        <v>204</v>
      </c>
      <c r="M93" s="99">
        <v>3244</v>
      </c>
      <c r="N93" s="99">
        <v>1853</v>
      </c>
      <c r="O93" s="99">
        <v>1138</v>
      </c>
      <c r="P93" s="98">
        <v>253</v>
      </c>
      <c r="Q93" s="187">
        <v>7</v>
      </c>
      <c r="R93" s="102">
        <v>1</v>
      </c>
      <c r="S93" s="102">
        <v>4318</v>
      </c>
      <c r="T93" s="102">
        <v>4319</v>
      </c>
      <c r="U93" s="103">
        <v>74.358532805235058</v>
      </c>
      <c r="V93" s="102">
        <v>3</v>
      </c>
      <c r="W93" s="102">
        <v>1920</v>
      </c>
      <c r="X93" s="102">
        <v>1923</v>
      </c>
      <c r="Y93" s="103">
        <v>33.06354399862235</v>
      </c>
      <c r="Z93" s="102">
        <v>4</v>
      </c>
      <c r="AA93" s="102">
        <v>6238</v>
      </c>
      <c r="AB93" s="102">
        <v>6242</v>
      </c>
      <c r="AC93" s="188">
        <v>107.42207680385741</v>
      </c>
      <c r="AD93" s="123">
        <v>107.41696781965237</v>
      </c>
      <c r="AE93" s="540"/>
      <c r="AF93" s="422"/>
      <c r="AG93" s="422"/>
      <c r="AH93" s="422"/>
      <c r="AI93" s="422"/>
      <c r="AJ93" s="540"/>
      <c r="AK93" s="422"/>
      <c r="AL93" s="422"/>
      <c r="AM93" s="422"/>
      <c r="AN93" s="422"/>
      <c r="AO93" s="422"/>
      <c r="AP93" s="422"/>
      <c r="AQ93" s="422"/>
      <c r="AR93" s="422"/>
      <c r="AS93" s="422"/>
      <c r="AT93" s="422"/>
      <c r="AU93" s="422"/>
      <c r="AV93" s="422"/>
      <c r="AW93" s="422"/>
      <c r="AX93" s="422"/>
      <c r="AY93" s="422"/>
      <c r="AZ93" s="422"/>
      <c r="BA93" s="422"/>
      <c r="BB93" s="422"/>
      <c r="BC93" s="422"/>
      <c r="BD93" s="422"/>
    </row>
    <row r="94" spans="1:56" x14ac:dyDescent="0.25">
      <c r="A94" s="9"/>
      <c r="B94" s="104">
        <v>483</v>
      </c>
      <c r="C94" s="190" t="s">
        <v>152</v>
      </c>
      <c r="D94" s="75">
        <v>21</v>
      </c>
      <c r="E94" s="187">
        <v>1</v>
      </c>
      <c r="F94" s="187">
        <v>1</v>
      </c>
      <c r="G94" s="187">
        <v>0</v>
      </c>
      <c r="H94" s="187">
        <v>0</v>
      </c>
      <c r="I94" s="187">
        <v>6</v>
      </c>
      <c r="J94" s="187">
        <v>6</v>
      </c>
      <c r="K94" s="187">
        <v>0</v>
      </c>
      <c r="L94" s="187">
        <v>0</v>
      </c>
      <c r="M94" s="99">
        <v>7</v>
      </c>
      <c r="N94" s="99">
        <v>7</v>
      </c>
      <c r="O94" s="99">
        <v>0</v>
      </c>
      <c r="P94" s="98">
        <v>0</v>
      </c>
      <c r="Q94" s="187">
        <v>0</v>
      </c>
      <c r="R94" s="102">
        <v>0</v>
      </c>
      <c r="S94" s="102">
        <v>13</v>
      </c>
      <c r="T94" s="102">
        <v>13</v>
      </c>
      <c r="U94" s="103">
        <v>61.904761904761905</v>
      </c>
      <c r="V94" s="102">
        <v>0</v>
      </c>
      <c r="W94" s="102">
        <v>0</v>
      </c>
      <c r="X94" s="102">
        <v>0</v>
      </c>
      <c r="Y94" s="103">
        <v>0</v>
      </c>
      <c r="Z94" s="102">
        <v>0</v>
      </c>
      <c r="AA94" s="102">
        <v>13</v>
      </c>
      <c r="AB94" s="102">
        <v>13</v>
      </c>
      <c r="AC94" s="188">
        <v>61.904761904761905</v>
      </c>
      <c r="AD94" s="123">
        <v>61.904761904761905</v>
      </c>
      <c r="AE94" s="540"/>
      <c r="AF94" s="422"/>
      <c r="AG94" s="422"/>
      <c r="AH94" s="422"/>
      <c r="AI94" s="422"/>
      <c r="AJ94" s="540"/>
      <c r="AK94" s="422"/>
      <c r="AL94" s="422"/>
      <c r="AM94" s="422"/>
      <c r="AN94" s="422"/>
      <c r="AO94" s="422"/>
      <c r="AP94" s="422"/>
      <c r="AQ94" s="422"/>
      <c r="AR94" s="422"/>
      <c r="AS94" s="422"/>
      <c r="AT94" s="422"/>
      <c r="AU94" s="422"/>
      <c r="AV94" s="422"/>
      <c r="AW94" s="422"/>
      <c r="AX94" s="422"/>
      <c r="AY94" s="422"/>
      <c r="AZ94" s="422"/>
      <c r="BA94" s="422"/>
      <c r="BB94" s="422"/>
      <c r="BC94" s="422"/>
      <c r="BD94" s="422"/>
    </row>
    <row r="95" spans="1:56" x14ac:dyDescent="0.25">
      <c r="A95" s="9"/>
      <c r="B95" s="104">
        <v>541</v>
      </c>
      <c r="C95" s="104" t="s">
        <v>153</v>
      </c>
      <c r="D95" s="75">
        <v>1021</v>
      </c>
      <c r="E95" s="187">
        <v>62</v>
      </c>
      <c r="F95" s="187">
        <v>32</v>
      </c>
      <c r="G95" s="187">
        <v>22</v>
      </c>
      <c r="H95" s="187">
        <v>8</v>
      </c>
      <c r="I95" s="187">
        <v>1059</v>
      </c>
      <c r="J95" s="187">
        <v>853</v>
      </c>
      <c r="K95" s="187">
        <v>180</v>
      </c>
      <c r="L95" s="187">
        <v>26</v>
      </c>
      <c r="M95" s="99">
        <v>1121</v>
      </c>
      <c r="N95" s="99">
        <v>885</v>
      </c>
      <c r="O95" s="99">
        <v>202</v>
      </c>
      <c r="P95" s="98">
        <v>34</v>
      </c>
      <c r="Q95" s="187">
        <v>1</v>
      </c>
      <c r="R95" s="102">
        <v>0</v>
      </c>
      <c r="S95" s="102">
        <v>924</v>
      </c>
      <c r="T95" s="102">
        <v>924</v>
      </c>
      <c r="U95" s="103">
        <v>90.499510284035253</v>
      </c>
      <c r="V95" s="102">
        <v>0</v>
      </c>
      <c r="W95" s="102">
        <v>233</v>
      </c>
      <c r="X95" s="102">
        <v>233</v>
      </c>
      <c r="Y95" s="103">
        <v>22.820763956904997</v>
      </c>
      <c r="Z95" s="102">
        <v>0</v>
      </c>
      <c r="AA95" s="102">
        <v>1157</v>
      </c>
      <c r="AB95" s="102">
        <v>1157</v>
      </c>
      <c r="AC95" s="188">
        <v>113.32027424094025</v>
      </c>
      <c r="AD95" s="123">
        <v>113.32027424094025</v>
      </c>
      <c r="AE95" s="540"/>
      <c r="AF95" s="422"/>
      <c r="AG95" s="422"/>
      <c r="AH95" s="422"/>
      <c r="AI95" s="422"/>
      <c r="AJ95" s="540"/>
      <c r="AK95" s="422"/>
      <c r="AL95" s="422"/>
      <c r="AM95" s="422"/>
      <c r="AN95" s="422"/>
      <c r="AO95" s="422"/>
      <c r="AP95" s="422"/>
      <c r="AQ95" s="422"/>
      <c r="AR95" s="422"/>
      <c r="AS95" s="422"/>
      <c r="AT95" s="422"/>
      <c r="AU95" s="422"/>
      <c r="AV95" s="422"/>
      <c r="AW95" s="422"/>
      <c r="AX95" s="422"/>
      <c r="AY95" s="422"/>
      <c r="AZ95" s="422"/>
      <c r="BA95" s="422"/>
      <c r="BB95" s="422"/>
      <c r="BC95" s="422"/>
      <c r="BD95" s="422"/>
    </row>
    <row r="96" spans="1:56" x14ac:dyDescent="0.25">
      <c r="A96" s="9"/>
      <c r="B96" s="104">
        <v>607</v>
      </c>
      <c r="C96" s="190" t="s">
        <v>154</v>
      </c>
      <c r="D96" s="75">
        <v>841</v>
      </c>
      <c r="E96" s="187">
        <v>24</v>
      </c>
      <c r="F96" s="187">
        <v>10</v>
      </c>
      <c r="G96" s="187">
        <v>10</v>
      </c>
      <c r="H96" s="187">
        <v>4</v>
      </c>
      <c r="I96" s="187">
        <v>655</v>
      </c>
      <c r="J96" s="187">
        <v>330</v>
      </c>
      <c r="K96" s="187">
        <v>269</v>
      </c>
      <c r="L96" s="187">
        <v>56</v>
      </c>
      <c r="M96" s="99">
        <v>679</v>
      </c>
      <c r="N96" s="99">
        <v>340</v>
      </c>
      <c r="O96" s="99">
        <v>279</v>
      </c>
      <c r="P96" s="98">
        <v>60</v>
      </c>
      <c r="Q96" s="187">
        <v>32</v>
      </c>
      <c r="R96" s="102">
        <v>0</v>
      </c>
      <c r="S96" s="102">
        <v>406</v>
      </c>
      <c r="T96" s="102">
        <v>406</v>
      </c>
      <c r="U96" s="103">
        <v>48.275862068965516</v>
      </c>
      <c r="V96" s="102">
        <v>0</v>
      </c>
      <c r="W96" s="102">
        <v>417</v>
      </c>
      <c r="X96" s="102">
        <v>417</v>
      </c>
      <c r="Y96" s="103">
        <v>49.583828775267541</v>
      </c>
      <c r="Z96" s="102">
        <v>0</v>
      </c>
      <c r="AA96" s="102">
        <v>823</v>
      </c>
      <c r="AB96" s="102">
        <v>823</v>
      </c>
      <c r="AC96" s="188">
        <v>97.859690844233057</v>
      </c>
      <c r="AD96" s="123">
        <v>97.859690844233057</v>
      </c>
      <c r="AE96" s="540"/>
      <c r="AF96" s="422"/>
      <c r="AG96" s="422"/>
      <c r="AH96" s="422"/>
      <c r="AI96" s="422"/>
      <c r="AJ96" s="540"/>
      <c r="AK96" s="422"/>
      <c r="AL96" s="422"/>
      <c r="AM96" s="422"/>
      <c r="AN96" s="422"/>
      <c r="AO96" s="422"/>
      <c r="AP96" s="422"/>
      <c r="AQ96" s="422"/>
      <c r="AR96" s="422"/>
      <c r="AS96" s="422"/>
      <c r="AT96" s="422"/>
      <c r="AU96" s="422"/>
      <c r="AV96" s="422"/>
      <c r="AW96" s="422"/>
      <c r="AX96" s="422"/>
      <c r="AY96" s="422"/>
      <c r="AZ96" s="422"/>
      <c r="BA96" s="422"/>
      <c r="BB96" s="422"/>
      <c r="BC96" s="422"/>
      <c r="BD96" s="422"/>
    </row>
    <row r="97" spans="1:56" x14ac:dyDescent="0.25">
      <c r="A97" s="9"/>
      <c r="B97" s="104">
        <v>615</v>
      </c>
      <c r="C97" s="190" t="s">
        <v>155</v>
      </c>
      <c r="D97" s="75">
        <v>8751</v>
      </c>
      <c r="E97" s="187">
        <v>313</v>
      </c>
      <c r="F97" s="187">
        <v>104</v>
      </c>
      <c r="G97" s="187">
        <v>136</v>
      </c>
      <c r="H97" s="187">
        <v>73</v>
      </c>
      <c r="I97" s="187">
        <v>4412</v>
      </c>
      <c r="J97" s="187">
        <v>2840</v>
      </c>
      <c r="K97" s="187">
        <v>1283</v>
      </c>
      <c r="L97" s="187">
        <v>289</v>
      </c>
      <c r="M97" s="99">
        <v>4725</v>
      </c>
      <c r="N97" s="99">
        <v>2944</v>
      </c>
      <c r="O97" s="99">
        <v>1419</v>
      </c>
      <c r="P97" s="98">
        <v>362</v>
      </c>
      <c r="Q97" s="187">
        <v>20</v>
      </c>
      <c r="R97" s="102">
        <v>0</v>
      </c>
      <c r="S97" s="102">
        <v>3998</v>
      </c>
      <c r="T97" s="102">
        <v>3998</v>
      </c>
      <c r="U97" s="103">
        <v>45.686207290595362</v>
      </c>
      <c r="V97" s="102">
        <v>6</v>
      </c>
      <c r="W97" s="102">
        <v>4387</v>
      </c>
      <c r="X97" s="102">
        <v>4393</v>
      </c>
      <c r="Y97" s="103">
        <v>50.131413552736824</v>
      </c>
      <c r="Z97" s="102">
        <v>6</v>
      </c>
      <c r="AA97" s="102">
        <v>8385</v>
      </c>
      <c r="AB97" s="102">
        <v>8391</v>
      </c>
      <c r="AC97" s="188">
        <v>95.817620843332179</v>
      </c>
      <c r="AD97" s="123">
        <v>95.820486467968479</v>
      </c>
      <c r="AE97" s="540"/>
      <c r="AF97" s="422"/>
      <c r="AG97" s="422"/>
      <c r="AH97" s="422"/>
      <c r="AI97" s="422"/>
      <c r="AJ97" s="540"/>
      <c r="AK97" s="422"/>
      <c r="AL97" s="422"/>
      <c r="AM97" s="422"/>
      <c r="AN97" s="422"/>
      <c r="AO97" s="422"/>
      <c r="AP97" s="422"/>
      <c r="AQ97" s="422"/>
      <c r="AR97" s="422"/>
      <c r="AS97" s="422"/>
      <c r="AT97" s="422"/>
      <c r="AU97" s="422"/>
      <c r="AV97" s="422"/>
      <c r="AW97" s="422"/>
      <c r="AX97" s="422"/>
      <c r="AY97" s="422"/>
      <c r="AZ97" s="422"/>
      <c r="BA97" s="422"/>
      <c r="BB97" s="422"/>
      <c r="BC97" s="422"/>
      <c r="BD97" s="422"/>
    </row>
    <row r="98" spans="1:56" x14ac:dyDescent="0.25">
      <c r="A98" s="9"/>
      <c r="B98" s="104">
        <v>649</v>
      </c>
      <c r="C98" s="190" t="s">
        <v>156</v>
      </c>
      <c r="D98" s="75">
        <v>103</v>
      </c>
      <c r="E98" s="187">
        <v>2</v>
      </c>
      <c r="F98" s="187">
        <v>2</v>
      </c>
      <c r="G98" s="187">
        <v>0</v>
      </c>
      <c r="H98" s="187">
        <v>0</v>
      </c>
      <c r="I98" s="187">
        <v>83</v>
      </c>
      <c r="J98" s="187">
        <v>70</v>
      </c>
      <c r="K98" s="187">
        <v>9</v>
      </c>
      <c r="L98" s="187">
        <v>4</v>
      </c>
      <c r="M98" s="99">
        <v>85</v>
      </c>
      <c r="N98" s="99">
        <v>72</v>
      </c>
      <c r="O98" s="99">
        <v>9</v>
      </c>
      <c r="P98" s="98">
        <v>4</v>
      </c>
      <c r="Q98" s="187">
        <v>2</v>
      </c>
      <c r="R98" s="102">
        <v>0</v>
      </c>
      <c r="S98" s="102">
        <v>110</v>
      </c>
      <c r="T98" s="102">
        <v>110</v>
      </c>
      <c r="U98" s="103">
        <v>106.79611650485437</v>
      </c>
      <c r="V98" s="102">
        <v>0</v>
      </c>
      <c r="W98" s="102">
        <v>6</v>
      </c>
      <c r="X98" s="102">
        <v>6</v>
      </c>
      <c r="Y98" s="103">
        <v>5.825242718446602</v>
      </c>
      <c r="Z98" s="102">
        <v>0</v>
      </c>
      <c r="AA98" s="102">
        <v>116</v>
      </c>
      <c r="AB98" s="102">
        <v>116</v>
      </c>
      <c r="AC98" s="188">
        <v>112.62135922330097</v>
      </c>
      <c r="AD98" s="123">
        <v>112.62135922330097</v>
      </c>
      <c r="AE98" s="540"/>
      <c r="AF98" s="422"/>
      <c r="AG98" s="422"/>
      <c r="AH98" s="422"/>
      <c r="AI98" s="422"/>
      <c r="AJ98" s="540"/>
      <c r="AK98" s="422"/>
      <c r="AL98" s="422"/>
      <c r="AM98" s="422"/>
      <c r="AN98" s="422"/>
      <c r="AO98" s="422"/>
      <c r="AP98" s="422"/>
      <c r="AQ98" s="422"/>
      <c r="AR98" s="422"/>
      <c r="AS98" s="422"/>
      <c r="AT98" s="422"/>
      <c r="AU98" s="422"/>
      <c r="AV98" s="422"/>
      <c r="AW98" s="422"/>
      <c r="AX98" s="422"/>
      <c r="AY98" s="422"/>
      <c r="AZ98" s="422"/>
      <c r="BA98" s="422"/>
      <c r="BB98" s="422"/>
      <c r="BC98" s="422"/>
      <c r="BD98" s="422"/>
    </row>
    <row r="99" spans="1:56" x14ac:dyDescent="0.25">
      <c r="A99" s="9"/>
      <c r="B99" s="104">
        <v>652</v>
      </c>
      <c r="C99" s="190" t="s">
        <v>157</v>
      </c>
      <c r="D99" s="75">
        <v>58</v>
      </c>
      <c r="E99" s="187">
        <v>0</v>
      </c>
      <c r="F99" s="187">
        <v>0</v>
      </c>
      <c r="G99" s="187">
        <v>0</v>
      </c>
      <c r="H99" s="187">
        <v>0</v>
      </c>
      <c r="I99" s="187">
        <v>7</v>
      </c>
      <c r="J99" s="187">
        <v>5</v>
      </c>
      <c r="K99" s="187">
        <v>2</v>
      </c>
      <c r="L99" s="187">
        <v>0</v>
      </c>
      <c r="M99" s="99">
        <v>7</v>
      </c>
      <c r="N99" s="99">
        <v>5</v>
      </c>
      <c r="O99" s="99">
        <v>2</v>
      </c>
      <c r="P99" s="98">
        <v>0</v>
      </c>
      <c r="Q99" s="187">
        <v>0</v>
      </c>
      <c r="R99" s="102">
        <v>0</v>
      </c>
      <c r="S99" s="102">
        <v>13</v>
      </c>
      <c r="T99" s="102">
        <v>13</v>
      </c>
      <c r="U99" s="103">
        <v>22.413793103448278</v>
      </c>
      <c r="V99" s="102">
        <v>0</v>
      </c>
      <c r="W99" s="102">
        <v>2</v>
      </c>
      <c r="X99" s="102">
        <v>2</v>
      </c>
      <c r="Y99" s="103">
        <v>3.4482758620689653</v>
      </c>
      <c r="Z99" s="102">
        <v>0</v>
      </c>
      <c r="AA99" s="102">
        <v>15</v>
      </c>
      <c r="AB99" s="102">
        <v>15</v>
      </c>
      <c r="AC99" s="188">
        <v>25.862068965517242</v>
      </c>
      <c r="AD99" s="123">
        <v>25.862068965517242</v>
      </c>
      <c r="AE99" s="540"/>
      <c r="AF99" s="422"/>
      <c r="AG99" s="422"/>
      <c r="AH99" s="422"/>
      <c r="AI99" s="422"/>
      <c r="AJ99" s="540"/>
      <c r="AK99" s="422"/>
      <c r="AL99" s="422"/>
      <c r="AM99" s="422"/>
      <c r="AN99" s="422"/>
      <c r="AO99" s="422"/>
      <c r="AP99" s="422"/>
      <c r="AQ99" s="422"/>
      <c r="AR99" s="422"/>
      <c r="AS99" s="422"/>
      <c r="AT99" s="422"/>
      <c r="AU99" s="422"/>
      <c r="AV99" s="422"/>
      <c r="AW99" s="422"/>
      <c r="AX99" s="422"/>
      <c r="AY99" s="422"/>
      <c r="AZ99" s="422"/>
      <c r="BA99" s="422"/>
      <c r="BB99" s="422"/>
      <c r="BC99" s="422"/>
      <c r="BD99" s="422"/>
    </row>
    <row r="100" spans="1:56" x14ac:dyDescent="0.25">
      <c r="A100" s="9"/>
      <c r="B100" s="104">
        <v>660</v>
      </c>
      <c r="C100" s="190" t="s">
        <v>158</v>
      </c>
      <c r="D100" s="75">
        <v>183</v>
      </c>
      <c r="E100" s="187">
        <v>3</v>
      </c>
      <c r="F100" s="187">
        <v>0</v>
      </c>
      <c r="G100" s="187">
        <v>2</v>
      </c>
      <c r="H100" s="187">
        <v>1</v>
      </c>
      <c r="I100" s="187">
        <v>199</v>
      </c>
      <c r="J100" s="187">
        <v>171</v>
      </c>
      <c r="K100" s="187">
        <v>28</v>
      </c>
      <c r="L100" s="187">
        <v>0</v>
      </c>
      <c r="M100" s="99">
        <v>202</v>
      </c>
      <c r="N100" s="99">
        <v>171</v>
      </c>
      <c r="O100" s="99">
        <v>30</v>
      </c>
      <c r="P100" s="98">
        <v>1</v>
      </c>
      <c r="Q100" s="187">
        <v>2</v>
      </c>
      <c r="R100" s="102">
        <v>0</v>
      </c>
      <c r="S100" s="102">
        <v>233</v>
      </c>
      <c r="T100" s="102">
        <v>233</v>
      </c>
      <c r="U100" s="103">
        <v>127.32240437158471</v>
      </c>
      <c r="V100" s="102">
        <v>0</v>
      </c>
      <c r="W100" s="102">
        <v>29</v>
      </c>
      <c r="X100" s="102">
        <v>29</v>
      </c>
      <c r="Y100" s="103">
        <v>15.846994535519126</v>
      </c>
      <c r="Z100" s="102">
        <v>0</v>
      </c>
      <c r="AA100" s="102">
        <v>262</v>
      </c>
      <c r="AB100" s="102">
        <v>262</v>
      </c>
      <c r="AC100" s="188">
        <v>143.16939890710384</v>
      </c>
      <c r="AD100" s="123">
        <v>143.16939890710384</v>
      </c>
      <c r="AE100" s="540"/>
      <c r="AF100" s="422"/>
      <c r="AG100" s="422"/>
      <c r="AH100" s="422"/>
      <c r="AI100" s="422"/>
      <c r="AJ100" s="540"/>
      <c r="AK100" s="422"/>
      <c r="AL100" s="422"/>
      <c r="AM100" s="422"/>
      <c r="AN100" s="422"/>
      <c r="AO100" s="422"/>
      <c r="AP100" s="422"/>
      <c r="AQ100" s="422"/>
      <c r="AR100" s="422"/>
      <c r="AS100" s="422"/>
      <c r="AT100" s="422"/>
      <c r="AU100" s="422"/>
      <c r="AV100" s="422"/>
      <c r="AW100" s="422"/>
      <c r="AX100" s="422"/>
      <c r="AY100" s="422"/>
      <c r="AZ100" s="422"/>
      <c r="BA100" s="422"/>
      <c r="BB100" s="422"/>
      <c r="BC100" s="422"/>
      <c r="BD100" s="422"/>
    </row>
    <row r="101" spans="1:56" x14ac:dyDescent="0.25">
      <c r="A101" s="9"/>
      <c r="B101" s="104">
        <v>667</v>
      </c>
      <c r="C101" s="190" t="s">
        <v>159</v>
      </c>
      <c r="D101" s="75">
        <v>191</v>
      </c>
      <c r="E101" s="187">
        <v>3</v>
      </c>
      <c r="F101" s="187">
        <v>2</v>
      </c>
      <c r="G101" s="187">
        <v>1</v>
      </c>
      <c r="H101" s="187">
        <v>0</v>
      </c>
      <c r="I101" s="187">
        <v>174</v>
      </c>
      <c r="J101" s="187">
        <v>120</v>
      </c>
      <c r="K101" s="187">
        <v>48</v>
      </c>
      <c r="L101" s="187">
        <v>6</v>
      </c>
      <c r="M101" s="99">
        <v>177</v>
      </c>
      <c r="N101" s="99">
        <v>122</v>
      </c>
      <c r="O101" s="99">
        <v>49</v>
      </c>
      <c r="P101" s="98">
        <v>6</v>
      </c>
      <c r="Q101" s="187">
        <v>0</v>
      </c>
      <c r="R101" s="102">
        <v>0</v>
      </c>
      <c r="S101" s="102">
        <v>191</v>
      </c>
      <c r="T101" s="102">
        <v>191</v>
      </c>
      <c r="U101" s="103">
        <v>100</v>
      </c>
      <c r="V101" s="102">
        <v>0</v>
      </c>
      <c r="W101" s="102">
        <v>13</v>
      </c>
      <c r="X101" s="102">
        <v>13</v>
      </c>
      <c r="Y101" s="103">
        <v>6.8062827225130889</v>
      </c>
      <c r="Z101" s="102">
        <v>0</v>
      </c>
      <c r="AA101" s="102">
        <v>204</v>
      </c>
      <c r="AB101" s="102">
        <v>204</v>
      </c>
      <c r="AC101" s="188">
        <v>106.80628272251309</v>
      </c>
      <c r="AD101" s="123">
        <v>106.80628272251309</v>
      </c>
      <c r="AE101" s="540"/>
      <c r="AF101" s="422"/>
      <c r="AG101" s="422"/>
      <c r="AH101" s="422"/>
      <c r="AI101" s="422"/>
      <c r="AJ101" s="540"/>
      <c r="AK101" s="422"/>
      <c r="AL101" s="422"/>
      <c r="AM101" s="422"/>
      <c r="AN101" s="422"/>
      <c r="AO101" s="422"/>
      <c r="AP101" s="422"/>
      <c r="AQ101" s="422"/>
      <c r="AR101" s="422"/>
      <c r="AS101" s="422"/>
      <c r="AT101" s="422"/>
      <c r="AU101" s="422"/>
      <c r="AV101" s="422"/>
      <c r="AW101" s="422"/>
      <c r="AX101" s="422"/>
      <c r="AY101" s="422"/>
      <c r="AZ101" s="422"/>
      <c r="BA101" s="422"/>
      <c r="BB101" s="422"/>
      <c r="BC101" s="422"/>
      <c r="BD101" s="422"/>
    </row>
    <row r="102" spans="1:56" x14ac:dyDescent="0.25">
      <c r="A102" s="9"/>
      <c r="B102" s="104">
        <v>674</v>
      </c>
      <c r="C102" s="190" t="s">
        <v>160</v>
      </c>
      <c r="D102" s="75">
        <v>336</v>
      </c>
      <c r="E102" s="187">
        <v>19</v>
      </c>
      <c r="F102" s="187">
        <v>7</v>
      </c>
      <c r="G102" s="187">
        <v>8</v>
      </c>
      <c r="H102" s="187">
        <v>4</v>
      </c>
      <c r="I102" s="187">
        <v>191</v>
      </c>
      <c r="J102" s="187">
        <v>160</v>
      </c>
      <c r="K102" s="187">
        <v>23</v>
      </c>
      <c r="L102" s="187">
        <v>8</v>
      </c>
      <c r="M102" s="99">
        <v>210</v>
      </c>
      <c r="N102" s="99">
        <v>167</v>
      </c>
      <c r="O102" s="99">
        <v>31</v>
      </c>
      <c r="P102" s="98">
        <v>12</v>
      </c>
      <c r="Q102" s="187">
        <v>5</v>
      </c>
      <c r="R102" s="102">
        <v>0</v>
      </c>
      <c r="S102" s="102">
        <v>319</v>
      </c>
      <c r="T102" s="102">
        <v>319</v>
      </c>
      <c r="U102" s="103">
        <v>94.94047619047619</v>
      </c>
      <c r="V102" s="102">
        <v>0</v>
      </c>
      <c r="W102" s="102">
        <v>48</v>
      </c>
      <c r="X102" s="102">
        <v>48</v>
      </c>
      <c r="Y102" s="103">
        <v>14.285714285714285</v>
      </c>
      <c r="Z102" s="102">
        <v>0</v>
      </c>
      <c r="AA102" s="102">
        <v>367</v>
      </c>
      <c r="AB102" s="102">
        <v>367</v>
      </c>
      <c r="AC102" s="188">
        <v>109.22619047619047</v>
      </c>
      <c r="AD102" s="123">
        <v>109.22619047619047</v>
      </c>
      <c r="AE102" s="540"/>
      <c r="AF102" s="422"/>
      <c r="AG102" s="422"/>
      <c r="AH102" s="422"/>
      <c r="AI102" s="422"/>
      <c r="AJ102" s="540"/>
      <c r="AK102" s="422"/>
      <c r="AL102" s="422"/>
      <c r="AM102" s="422"/>
      <c r="AN102" s="422"/>
      <c r="AO102" s="422"/>
      <c r="AP102" s="422"/>
      <c r="AQ102" s="422"/>
      <c r="AR102" s="422"/>
      <c r="AS102" s="422"/>
      <c r="AT102" s="422"/>
      <c r="AU102" s="422"/>
      <c r="AV102" s="422"/>
      <c r="AW102" s="422"/>
      <c r="AX102" s="422"/>
      <c r="AY102" s="422"/>
      <c r="AZ102" s="422"/>
      <c r="BA102" s="422"/>
      <c r="BB102" s="422"/>
      <c r="BC102" s="422"/>
      <c r="BD102" s="422"/>
    </row>
    <row r="103" spans="1:56" x14ac:dyDescent="0.25">
      <c r="A103" s="9"/>
      <c r="B103" s="104">
        <v>697</v>
      </c>
      <c r="C103" s="194" t="s">
        <v>161</v>
      </c>
      <c r="D103" s="75">
        <v>1747</v>
      </c>
      <c r="E103" s="187">
        <v>82</v>
      </c>
      <c r="F103" s="187">
        <v>28</v>
      </c>
      <c r="G103" s="187">
        <v>37</v>
      </c>
      <c r="H103" s="187">
        <v>17</v>
      </c>
      <c r="I103" s="187">
        <v>1536</v>
      </c>
      <c r="J103" s="187">
        <v>764</v>
      </c>
      <c r="K103" s="187">
        <v>655</v>
      </c>
      <c r="L103" s="187">
        <v>117</v>
      </c>
      <c r="M103" s="99">
        <v>1618</v>
      </c>
      <c r="N103" s="99">
        <v>792</v>
      </c>
      <c r="O103" s="99">
        <v>692</v>
      </c>
      <c r="P103" s="98">
        <v>134</v>
      </c>
      <c r="Q103" s="187">
        <v>10</v>
      </c>
      <c r="R103" s="102">
        <v>0</v>
      </c>
      <c r="S103" s="102">
        <v>1501</v>
      </c>
      <c r="T103" s="102">
        <v>1501</v>
      </c>
      <c r="U103" s="103">
        <v>85.918717801946201</v>
      </c>
      <c r="V103" s="102">
        <v>1</v>
      </c>
      <c r="W103" s="102">
        <v>648</v>
      </c>
      <c r="X103" s="102">
        <v>649</v>
      </c>
      <c r="Y103" s="103">
        <v>37.092157985117346</v>
      </c>
      <c r="Z103" s="102">
        <v>1</v>
      </c>
      <c r="AA103" s="102">
        <v>2149</v>
      </c>
      <c r="AB103" s="102">
        <v>2150</v>
      </c>
      <c r="AC103" s="188">
        <v>123.01087578706354</v>
      </c>
      <c r="AD103" s="123">
        <v>122.99771167048054</v>
      </c>
      <c r="AE103" s="540"/>
      <c r="AF103" s="422"/>
      <c r="AG103" s="422"/>
      <c r="AH103" s="422"/>
      <c r="AI103" s="422"/>
      <c r="AJ103" s="540"/>
      <c r="AK103" s="422"/>
      <c r="AL103" s="422"/>
      <c r="AM103" s="422"/>
      <c r="AN103" s="422"/>
      <c r="AO103" s="422"/>
      <c r="AP103" s="422"/>
      <c r="AQ103" s="422"/>
      <c r="AR103" s="422"/>
      <c r="AS103" s="422"/>
      <c r="AT103" s="422"/>
      <c r="AU103" s="422"/>
      <c r="AV103" s="422"/>
      <c r="AW103" s="422"/>
      <c r="AX103" s="422"/>
      <c r="AY103" s="422"/>
      <c r="AZ103" s="422"/>
      <c r="BA103" s="422"/>
      <c r="BB103" s="422"/>
      <c r="BC103" s="422"/>
      <c r="BD103" s="422"/>
    </row>
    <row r="104" spans="1:56" x14ac:dyDescent="0.25">
      <c r="A104" s="9"/>
      <c r="B104" s="104">
        <v>756</v>
      </c>
      <c r="C104" s="190" t="s">
        <v>162</v>
      </c>
      <c r="D104" s="75">
        <v>839</v>
      </c>
      <c r="E104" s="187">
        <v>35</v>
      </c>
      <c r="F104" s="187">
        <v>15</v>
      </c>
      <c r="G104" s="187">
        <v>11</v>
      </c>
      <c r="H104" s="187">
        <v>9</v>
      </c>
      <c r="I104" s="187">
        <v>626</v>
      </c>
      <c r="J104" s="187">
        <v>436</v>
      </c>
      <c r="K104" s="187">
        <v>152</v>
      </c>
      <c r="L104" s="187">
        <v>38</v>
      </c>
      <c r="M104" s="99">
        <v>661</v>
      </c>
      <c r="N104" s="99">
        <v>451</v>
      </c>
      <c r="O104" s="99">
        <v>163</v>
      </c>
      <c r="P104" s="98">
        <v>47</v>
      </c>
      <c r="Q104" s="187">
        <v>5</v>
      </c>
      <c r="R104" s="102">
        <v>0</v>
      </c>
      <c r="S104" s="102">
        <v>619</v>
      </c>
      <c r="T104" s="102">
        <v>619</v>
      </c>
      <c r="U104" s="103">
        <v>73.778307508939207</v>
      </c>
      <c r="V104" s="102">
        <v>0</v>
      </c>
      <c r="W104" s="102">
        <v>63</v>
      </c>
      <c r="X104" s="102">
        <v>63</v>
      </c>
      <c r="Y104" s="103">
        <v>7.5089392133492252</v>
      </c>
      <c r="Z104" s="102">
        <v>0</v>
      </c>
      <c r="AA104" s="102">
        <v>682</v>
      </c>
      <c r="AB104" s="102">
        <v>682</v>
      </c>
      <c r="AC104" s="188">
        <v>81.287246722288444</v>
      </c>
      <c r="AD104" s="123">
        <v>81.287246722288444</v>
      </c>
      <c r="AE104" s="540"/>
      <c r="AF104" s="422"/>
      <c r="AG104" s="422"/>
      <c r="AH104" s="422"/>
      <c r="AI104" s="422"/>
      <c r="AJ104" s="540"/>
      <c r="AK104" s="422"/>
      <c r="AL104" s="422"/>
      <c r="AM104" s="422"/>
      <c r="AN104" s="422"/>
      <c r="AO104" s="422"/>
      <c r="AP104" s="422"/>
      <c r="AQ104" s="422"/>
      <c r="AR104" s="422"/>
      <c r="AS104" s="422"/>
      <c r="AT104" s="422"/>
      <c r="AU104" s="422"/>
      <c r="AV104" s="422"/>
      <c r="AW104" s="422"/>
      <c r="AX104" s="422"/>
      <c r="AY104" s="422"/>
      <c r="AZ104" s="422"/>
      <c r="BA104" s="422"/>
      <c r="BB104" s="422"/>
      <c r="BC104" s="422"/>
      <c r="BD104" s="422"/>
    </row>
    <row r="105" spans="1:56" x14ac:dyDescent="0.25">
      <c r="A105" s="2" t="s">
        <v>163</v>
      </c>
      <c r="B105" s="172"/>
      <c r="C105" s="195" t="s">
        <v>44</v>
      </c>
      <c r="D105" s="83">
        <v>3173</v>
      </c>
      <c r="E105" s="83">
        <v>171</v>
      </c>
      <c r="F105" s="83">
        <v>92</v>
      </c>
      <c r="G105" s="83">
        <v>51</v>
      </c>
      <c r="H105" s="83">
        <v>28</v>
      </c>
      <c r="I105" s="83">
        <v>2096</v>
      </c>
      <c r="J105" s="83">
        <v>1648</v>
      </c>
      <c r="K105" s="83">
        <v>384</v>
      </c>
      <c r="L105" s="83">
        <v>64</v>
      </c>
      <c r="M105" s="83">
        <v>2267</v>
      </c>
      <c r="N105" s="83">
        <v>1740</v>
      </c>
      <c r="O105" s="83">
        <v>435</v>
      </c>
      <c r="P105" s="83">
        <v>92</v>
      </c>
      <c r="Q105" s="83">
        <v>90</v>
      </c>
      <c r="R105" s="106">
        <v>0</v>
      </c>
      <c r="S105" s="106">
        <v>2783</v>
      </c>
      <c r="T105" s="106">
        <v>2783</v>
      </c>
      <c r="U105" s="105">
        <v>87.708792940434918</v>
      </c>
      <c r="V105" s="106">
        <v>2</v>
      </c>
      <c r="W105" s="106">
        <v>657</v>
      </c>
      <c r="X105" s="106">
        <v>659</v>
      </c>
      <c r="Y105" s="105">
        <v>20.705956508036557</v>
      </c>
      <c r="Z105" s="106">
        <v>2</v>
      </c>
      <c r="AA105" s="106">
        <v>3440</v>
      </c>
      <c r="AB105" s="106">
        <v>3442</v>
      </c>
      <c r="AC105" s="93">
        <v>108.41474944847147</v>
      </c>
      <c r="AD105" s="192">
        <v>108.40944881889764</v>
      </c>
      <c r="AE105" s="540"/>
      <c r="AF105" s="422"/>
      <c r="AG105" s="422"/>
      <c r="AH105" s="422"/>
      <c r="AI105" s="422"/>
      <c r="AJ105" s="540"/>
      <c r="AK105" s="422"/>
      <c r="AL105" s="422"/>
      <c r="AM105" s="422"/>
      <c r="AN105" s="422"/>
      <c r="AO105" s="422"/>
      <c r="AP105" s="422"/>
      <c r="AQ105" s="422"/>
      <c r="AR105" s="422"/>
      <c r="AS105" s="422"/>
      <c r="AT105" s="422"/>
      <c r="AU105" s="422"/>
      <c r="AV105" s="422"/>
      <c r="AW105" s="422"/>
      <c r="AX105" s="422"/>
      <c r="AY105" s="422"/>
      <c r="AZ105" s="422"/>
      <c r="BA105" s="422"/>
      <c r="BB105" s="422"/>
      <c r="BC105" s="422"/>
      <c r="BD105" s="422"/>
    </row>
    <row r="106" spans="1:56" x14ac:dyDescent="0.25">
      <c r="A106" s="2"/>
      <c r="B106" s="104">
        <v>30</v>
      </c>
      <c r="C106" s="190" t="s">
        <v>164</v>
      </c>
      <c r="D106" s="75">
        <v>653</v>
      </c>
      <c r="E106" s="187">
        <v>30</v>
      </c>
      <c r="F106" s="187">
        <v>13</v>
      </c>
      <c r="G106" s="187">
        <v>11</v>
      </c>
      <c r="H106" s="187">
        <v>6</v>
      </c>
      <c r="I106" s="187">
        <v>382</v>
      </c>
      <c r="J106" s="187">
        <v>286</v>
      </c>
      <c r="K106" s="187">
        <v>86</v>
      </c>
      <c r="L106" s="187">
        <v>10</v>
      </c>
      <c r="M106" s="99">
        <v>412</v>
      </c>
      <c r="N106" s="99">
        <v>299</v>
      </c>
      <c r="O106" s="99">
        <v>97</v>
      </c>
      <c r="P106" s="98">
        <v>16</v>
      </c>
      <c r="Q106" s="187">
        <v>3</v>
      </c>
      <c r="R106" s="102">
        <v>0</v>
      </c>
      <c r="S106" s="102">
        <v>625</v>
      </c>
      <c r="T106" s="102">
        <v>625</v>
      </c>
      <c r="U106" s="103">
        <v>95.712098009188367</v>
      </c>
      <c r="V106" s="102">
        <v>2</v>
      </c>
      <c r="W106" s="102">
        <v>340</v>
      </c>
      <c r="X106" s="102">
        <v>342</v>
      </c>
      <c r="Y106" s="103">
        <v>52.067381316998471</v>
      </c>
      <c r="Z106" s="102">
        <v>2</v>
      </c>
      <c r="AA106" s="102">
        <v>965</v>
      </c>
      <c r="AB106" s="102">
        <v>967</v>
      </c>
      <c r="AC106" s="188">
        <v>147.77947932618682</v>
      </c>
      <c r="AD106" s="123">
        <v>147.63358778625954</v>
      </c>
      <c r="AE106" s="540"/>
      <c r="AF106" s="422"/>
      <c r="AG106" s="422"/>
      <c r="AH106" s="422"/>
      <c r="AI106" s="422"/>
      <c r="AJ106" s="540"/>
      <c r="AK106" s="422"/>
      <c r="AL106" s="422"/>
      <c r="AM106" s="422"/>
      <c r="AN106" s="422"/>
      <c r="AO106" s="422"/>
      <c r="AP106" s="422"/>
      <c r="AQ106" s="422"/>
      <c r="AR106" s="422"/>
      <c r="AS106" s="422"/>
      <c r="AT106" s="422"/>
      <c r="AU106" s="422"/>
      <c r="AV106" s="422"/>
      <c r="AW106" s="422"/>
      <c r="AX106" s="422"/>
      <c r="AY106" s="422"/>
      <c r="AZ106" s="422"/>
      <c r="BA106" s="422"/>
      <c r="BB106" s="422"/>
      <c r="BC106" s="422"/>
      <c r="BD106" s="422"/>
    </row>
    <row r="107" spans="1:56" x14ac:dyDescent="0.25">
      <c r="A107" s="2"/>
      <c r="B107" s="104">
        <v>34</v>
      </c>
      <c r="C107" s="190" t="s">
        <v>165</v>
      </c>
      <c r="D107" s="75">
        <v>373</v>
      </c>
      <c r="E107" s="187">
        <v>27</v>
      </c>
      <c r="F107" s="187">
        <v>11</v>
      </c>
      <c r="G107" s="187">
        <v>9</v>
      </c>
      <c r="H107" s="187">
        <v>7</v>
      </c>
      <c r="I107" s="187">
        <v>147</v>
      </c>
      <c r="J107" s="187">
        <v>106</v>
      </c>
      <c r="K107" s="187">
        <v>33</v>
      </c>
      <c r="L107" s="187">
        <v>8</v>
      </c>
      <c r="M107" s="99">
        <v>174</v>
      </c>
      <c r="N107" s="99">
        <v>117</v>
      </c>
      <c r="O107" s="99">
        <v>42</v>
      </c>
      <c r="P107" s="98">
        <v>15</v>
      </c>
      <c r="Q107" s="187">
        <v>15</v>
      </c>
      <c r="R107" s="102">
        <v>0</v>
      </c>
      <c r="S107" s="102">
        <v>403</v>
      </c>
      <c r="T107" s="102">
        <v>403</v>
      </c>
      <c r="U107" s="103">
        <v>108.04289544235925</v>
      </c>
      <c r="V107" s="102">
        <v>0</v>
      </c>
      <c r="W107" s="102">
        <v>61</v>
      </c>
      <c r="X107" s="102">
        <v>61</v>
      </c>
      <c r="Y107" s="103">
        <v>16.353887399463808</v>
      </c>
      <c r="Z107" s="102">
        <v>0</v>
      </c>
      <c r="AA107" s="102">
        <v>464</v>
      </c>
      <c r="AB107" s="102">
        <v>464</v>
      </c>
      <c r="AC107" s="188">
        <v>124.39678284182305</v>
      </c>
      <c r="AD107" s="123">
        <v>124.39678284182305</v>
      </c>
      <c r="AE107" s="540"/>
      <c r="AF107" s="422"/>
      <c r="AG107" s="422"/>
      <c r="AH107" s="422"/>
      <c r="AI107" s="422"/>
      <c r="AJ107" s="540"/>
      <c r="AK107" s="422"/>
      <c r="AL107" s="422"/>
      <c r="AM107" s="422"/>
      <c r="AN107" s="422"/>
      <c r="AO107" s="422"/>
      <c r="AP107" s="422"/>
      <c r="AQ107" s="422"/>
      <c r="AR107" s="422"/>
      <c r="AS107" s="422"/>
      <c r="AT107" s="422"/>
      <c r="AU107" s="422"/>
      <c r="AV107" s="422"/>
      <c r="AW107" s="422"/>
      <c r="AX107" s="422"/>
      <c r="AY107" s="422"/>
      <c r="AZ107" s="422"/>
      <c r="BA107" s="422"/>
      <c r="BB107" s="422"/>
      <c r="BC107" s="422"/>
      <c r="BD107" s="422"/>
    </row>
    <row r="108" spans="1:56" x14ac:dyDescent="0.25">
      <c r="A108" s="2"/>
      <c r="B108" s="104">
        <v>36</v>
      </c>
      <c r="C108" s="190" t="s">
        <v>166</v>
      </c>
      <c r="D108" s="75">
        <v>165</v>
      </c>
      <c r="E108" s="187">
        <v>4</v>
      </c>
      <c r="F108" s="187">
        <v>2</v>
      </c>
      <c r="G108" s="187">
        <v>1</v>
      </c>
      <c r="H108" s="187">
        <v>1</v>
      </c>
      <c r="I108" s="187">
        <v>86</v>
      </c>
      <c r="J108" s="187">
        <v>75</v>
      </c>
      <c r="K108" s="187">
        <v>10</v>
      </c>
      <c r="L108" s="187">
        <v>1</v>
      </c>
      <c r="M108" s="99">
        <v>90</v>
      </c>
      <c r="N108" s="99">
        <v>77</v>
      </c>
      <c r="O108" s="99">
        <v>11</v>
      </c>
      <c r="P108" s="98">
        <v>2</v>
      </c>
      <c r="Q108" s="187">
        <v>3</v>
      </c>
      <c r="R108" s="102">
        <v>0</v>
      </c>
      <c r="S108" s="102">
        <v>66</v>
      </c>
      <c r="T108" s="102">
        <v>66</v>
      </c>
      <c r="U108" s="103">
        <v>40</v>
      </c>
      <c r="V108" s="102">
        <v>0</v>
      </c>
      <c r="W108" s="102">
        <v>25</v>
      </c>
      <c r="X108" s="102">
        <v>25</v>
      </c>
      <c r="Y108" s="103">
        <v>15.151515151515152</v>
      </c>
      <c r="Z108" s="102">
        <v>0</v>
      </c>
      <c r="AA108" s="102">
        <v>91</v>
      </c>
      <c r="AB108" s="102">
        <v>91</v>
      </c>
      <c r="AC108" s="188">
        <v>55.151515151515149</v>
      </c>
      <c r="AD108" s="123">
        <v>55.151515151515149</v>
      </c>
      <c r="AE108" s="540"/>
      <c r="AF108" s="422"/>
      <c r="AG108" s="422"/>
      <c r="AH108" s="422"/>
      <c r="AI108" s="422"/>
      <c r="AJ108" s="540"/>
      <c r="AK108" s="422"/>
      <c r="AL108" s="422"/>
      <c r="AM108" s="422"/>
      <c r="AN108" s="422"/>
      <c r="AO108" s="422"/>
      <c r="AP108" s="422"/>
      <c r="AQ108" s="422"/>
      <c r="AR108" s="422"/>
      <c r="AS108" s="422"/>
      <c r="AT108" s="422"/>
      <c r="AU108" s="422"/>
      <c r="AV108" s="422"/>
      <c r="AW108" s="422"/>
      <c r="AX108" s="422"/>
      <c r="AY108" s="422"/>
      <c r="AZ108" s="422"/>
      <c r="BA108" s="422"/>
      <c r="BB108" s="422"/>
      <c r="BC108" s="422"/>
      <c r="BD108" s="422"/>
    </row>
    <row r="109" spans="1:56" x14ac:dyDescent="0.25">
      <c r="A109" s="2"/>
      <c r="B109" s="104">
        <v>91</v>
      </c>
      <c r="C109" s="190" t="s">
        <v>167</v>
      </c>
      <c r="D109" s="75">
        <v>93</v>
      </c>
      <c r="E109" s="187">
        <v>7</v>
      </c>
      <c r="F109" s="187">
        <v>3</v>
      </c>
      <c r="G109" s="187">
        <v>4</v>
      </c>
      <c r="H109" s="187">
        <v>0</v>
      </c>
      <c r="I109" s="187">
        <v>48</v>
      </c>
      <c r="J109" s="187">
        <v>45</v>
      </c>
      <c r="K109" s="187">
        <v>2</v>
      </c>
      <c r="L109" s="187">
        <v>1</v>
      </c>
      <c r="M109" s="99">
        <v>55</v>
      </c>
      <c r="N109" s="99">
        <v>48</v>
      </c>
      <c r="O109" s="99">
        <v>6</v>
      </c>
      <c r="P109" s="98">
        <v>1</v>
      </c>
      <c r="Q109" s="187">
        <v>0</v>
      </c>
      <c r="R109" s="102">
        <v>0</v>
      </c>
      <c r="S109" s="102">
        <v>60</v>
      </c>
      <c r="T109" s="102">
        <v>60</v>
      </c>
      <c r="U109" s="103">
        <v>64.516129032258064</v>
      </c>
      <c r="V109" s="102">
        <v>0</v>
      </c>
      <c r="W109" s="102">
        <v>1</v>
      </c>
      <c r="X109" s="102">
        <v>1</v>
      </c>
      <c r="Y109" s="103">
        <v>1.0752688172043012</v>
      </c>
      <c r="Z109" s="102">
        <v>0</v>
      </c>
      <c r="AA109" s="102">
        <v>61</v>
      </c>
      <c r="AB109" s="102">
        <v>61</v>
      </c>
      <c r="AC109" s="188">
        <v>65.591397849462368</v>
      </c>
      <c r="AD109" s="123">
        <v>65.591397849462368</v>
      </c>
      <c r="AE109" s="540"/>
      <c r="AF109" s="422"/>
      <c r="AG109" s="422"/>
      <c r="AH109" s="422"/>
      <c r="AI109" s="422"/>
      <c r="AJ109" s="540"/>
      <c r="AK109" s="422"/>
      <c r="AL109" s="422"/>
      <c r="AM109" s="422"/>
      <c r="AN109" s="422"/>
      <c r="AO109" s="422"/>
      <c r="AP109" s="422"/>
      <c r="AQ109" s="422"/>
      <c r="AR109" s="422"/>
      <c r="AS109" s="422"/>
      <c r="AT109" s="422"/>
      <c r="AU109" s="422"/>
      <c r="AV109" s="422"/>
      <c r="AW109" s="422"/>
      <c r="AX109" s="422"/>
      <c r="AY109" s="422"/>
      <c r="AZ109" s="422"/>
      <c r="BA109" s="422"/>
      <c r="BB109" s="422"/>
      <c r="BC109" s="422"/>
      <c r="BD109" s="422"/>
    </row>
    <row r="110" spans="1:56" x14ac:dyDescent="0.25">
      <c r="A110" s="2"/>
      <c r="B110" s="104">
        <v>93</v>
      </c>
      <c r="C110" s="190" t="s">
        <v>168</v>
      </c>
      <c r="D110" s="75">
        <v>52</v>
      </c>
      <c r="E110" s="187">
        <v>1</v>
      </c>
      <c r="F110" s="187">
        <v>0</v>
      </c>
      <c r="G110" s="187">
        <v>1</v>
      </c>
      <c r="H110" s="187">
        <v>0</v>
      </c>
      <c r="I110" s="187">
        <v>41</v>
      </c>
      <c r="J110" s="187">
        <v>40</v>
      </c>
      <c r="K110" s="187">
        <v>1</v>
      </c>
      <c r="L110" s="187">
        <v>0</v>
      </c>
      <c r="M110" s="99">
        <v>42</v>
      </c>
      <c r="N110" s="99">
        <v>40</v>
      </c>
      <c r="O110" s="99">
        <v>2</v>
      </c>
      <c r="P110" s="98">
        <v>0</v>
      </c>
      <c r="Q110" s="187">
        <v>0</v>
      </c>
      <c r="R110" s="102">
        <v>0</v>
      </c>
      <c r="S110" s="102">
        <v>72</v>
      </c>
      <c r="T110" s="102">
        <v>72</v>
      </c>
      <c r="U110" s="103">
        <v>138.46153846153845</v>
      </c>
      <c r="V110" s="102">
        <v>0</v>
      </c>
      <c r="W110" s="102">
        <v>6</v>
      </c>
      <c r="X110" s="102">
        <v>6</v>
      </c>
      <c r="Y110" s="103">
        <v>11.538461538461538</v>
      </c>
      <c r="Z110" s="102">
        <v>0</v>
      </c>
      <c r="AA110" s="102">
        <v>78</v>
      </c>
      <c r="AB110" s="102">
        <v>78</v>
      </c>
      <c r="AC110" s="188">
        <v>150</v>
      </c>
      <c r="AD110" s="123">
        <v>150</v>
      </c>
      <c r="AE110" s="540"/>
      <c r="AF110" s="422"/>
      <c r="AG110" s="422"/>
      <c r="AH110" s="422"/>
      <c r="AI110" s="422"/>
      <c r="AJ110" s="540"/>
      <c r="AK110" s="422"/>
      <c r="AL110" s="422"/>
      <c r="AM110" s="422"/>
      <c r="AN110" s="422"/>
      <c r="AO110" s="422"/>
      <c r="AP110" s="422"/>
      <c r="AQ110" s="422"/>
      <c r="AR110" s="422"/>
      <c r="AS110" s="422"/>
      <c r="AT110" s="422"/>
      <c r="AU110" s="422"/>
      <c r="AV110" s="422"/>
      <c r="AW110" s="422"/>
      <c r="AX110" s="422"/>
      <c r="AY110" s="422"/>
      <c r="AZ110" s="422"/>
      <c r="BA110" s="422"/>
      <c r="BB110" s="422"/>
      <c r="BC110" s="422"/>
      <c r="BD110" s="422"/>
    </row>
    <row r="111" spans="1:56" x14ac:dyDescent="0.25">
      <c r="A111" s="2"/>
      <c r="B111" s="104">
        <v>101</v>
      </c>
      <c r="C111" s="104" t="s">
        <v>169</v>
      </c>
      <c r="D111" s="75">
        <v>332</v>
      </c>
      <c r="E111" s="187">
        <v>20</v>
      </c>
      <c r="F111" s="187">
        <v>19</v>
      </c>
      <c r="G111" s="187">
        <v>0</v>
      </c>
      <c r="H111" s="187">
        <v>1</v>
      </c>
      <c r="I111" s="187">
        <v>214</v>
      </c>
      <c r="J111" s="187">
        <v>201</v>
      </c>
      <c r="K111" s="187">
        <v>10</v>
      </c>
      <c r="L111" s="187">
        <v>3</v>
      </c>
      <c r="M111" s="99">
        <v>234</v>
      </c>
      <c r="N111" s="99">
        <v>220</v>
      </c>
      <c r="O111" s="99">
        <v>10</v>
      </c>
      <c r="P111" s="98">
        <v>4</v>
      </c>
      <c r="Q111" s="187">
        <v>8</v>
      </c>
      <c r="R111" s="102">
        <v>0</v>
      </c>
      <c r="S111" s="102">
        <v>319</v>
      </c>
      <c r="T111" s="102">
        <v>319</v>
      </c>
      <c r="U111" s="103">
        <v>96.084337349397586</v>
      </c>
      <c r="V111" s="102">
        <v>0</v>
      </c>
      <c r="W111" s="102">
        <v>20</v>
      </c>
      <c r="X111" s="102">
        <v>20</v>
      </c>
      <c r="Y111" s="103">
        <v>6.024096385542169</v>
      </c>
      <c r="Z111" s="102">
        <v>0</v>
      </c>
      <c r="AA111" s="102">
        <v>339</v>
      </c>
      <c r="AB111" s="102">
        <v>339</v>
      </c>
      <c r="AC111" s="188">
        <v>102.10843373493977</v>
      </c>
      <c r="AD111" s="123">
        <v>102.10843373493977</v>
      </c>
      <c r="AE111" s="540"/>
      <c r="AF111" s="422"/>
      <c r="AG111" s="422"/>
      <c r="AH111" s="422"/>
      <c r="AI111" s="422"/>
      <c r="AJ111" s="540"/>
      <c r="AK111" s="422"/>
      <c r="AL111" s="422"/>
      <c r="AM111" s="422"/>
      <c r="AN111" s="422"/>
      <c r="AO111" s="422"/>
      <c r="AP111" s="422"/>
      <c r="AQ111" s="422"/>
      <c r="AR111" s="422"/>
      <c r="AS111" s="422"/>
      <c r="AT111" s="422"/>
      <c r="AU111" s="422"/>
      <c r="AV111" s="422"/>
      <c r="AW111" s="422"/>
      <c r="AX111" s="422"/>
      <c r="AY111" s="422"/>
      <c r="AZ111" s="422"/>
      <c r="BA111" s="422"/>
      <c r="BB111" s="422"/>
      <c r="BC111" s="422"/>
      <c r="BD111" s="422"/>
    </row>
    <row r="112" spans="1:56" x14ac:dyDescent="0.25">
      <c r="A112" s="2"/>
      <c r="B112" s="104">
        <v>145</v>
      </c>
      <c r="C112" s="190" t="s">
        <v>170</v>
      </c>
      <c r="D112" s="75">
        <v>18</v>
      </c>
      <c r="E112" s="187">
        <v>2</v>
      </c>
      <c r="F112" s="187">
        <v>2</v>
      </c>
      <c r="G112" s="187">
        <v>0</v>
      </c>
      <c r="H112" s="187">
        <v>0</v>
      </c>
      <c r="I112" s="187">
        <v>23</v>
      </c>
      <c r="J112" s="187">
        <v>21</v>
      </c>
      <c r="K112" s="187">
        <v>2</v>
      </c>
      <c r="L112" s="187">
        <v>0</v>
      </c>
      <c r="M112" s="99">
        <v>25</v>
      </c>
      <c r="N112" s="99">
        <v>23</v>
      </c>
      <c r="O112" s="99">
        <v>2</v>
      </c>
      <c r="P112" s="98">
        <v>0</v>
      </c>
      <c r="Q112" s="187">
        <v>2</v>
      </c>
      <c r="R112" s="102">
        <v>0</v>
      </c>
      <c r="S112" s="102">
        <v>21</v>
      </c>
      <c r="T112" s="102">
        <v>21</v>
      </c>
      <c r="U112" s="103">
        <v>116.66666666666667</v>
      </c>
      <c r="V112" s="102">
        <v>0</v>
      </c>
      <c r="W112" s="102">
        <v>1</v>
      </c>
      <c r="X112" s="102">
        <v>1</v>
      </c>
      <c r="Y112" s="103">
        <v>5.5555555555555554</v>
      </c>
      <c r="Z112" s="102">
        <v>0</v>
      </c>
      <c r="AA112" s="102">
        <v>22</v>
      </c>
      <c r="AB112" s="102">
        <v>22</v>
      </c>
      <c r="AC112" s="188">
        <v>122.22222222222223</v>
      </c>
      <c r="AD112" s="123">
        <v>122.22222222222223</v>
      </c>
      <c r="AE112" s="540"/>
      <c r="AF112" s="422"/>
      <c r="AG112" s="422"/>
      <c r="AH112" s="422"/>
      <c r="AI112" s="422"/>
      <c r="AJ112" s="540"/>
      <c r="AK112" s="422"/>
      <c r="AL112" s="422"/>
      <c r="AM112" s="422"/>
      <c r="AN112" s="422"/>
      <c r="AO112" s="422"/>
      <c r="AP112" s="422"/>
      <c r="AQ112" s="422"/>
      <c r="AR112" s="422"/>
      <c r="AS112" s="422"/>
      <c r="AT112" s="422"/>
      <c r="AU112" s="422"/>
      <c r="AV112" s="422"/>
      <c r="AW112" s="422"/>
      <c r="AX112" s="422"/>
      <c r="AY112" s="422"/>
      <c r="AZ112" s="422"/>
      <c r="BA112" s="422"/>
      <c r="BB112" s="422"/>
      <c r="BC112" s="422"/>
      <c r="BD112" s="422"/>
    </row>
    <row r="113" spans="1:56" x14ac:dyDescent="0.25">
      <c r="A113" s="2"/>
      <c r="B113" s="104">
        <v>209</v>
      </c>
      <c r="C113" s="190" t="s">
        <v>171</v>
      </c>
      <c r="D113" s="75">
        <v>82</v>
      </c>
      <c r="E113" s="187">
        <v>10</v>
      </c>
      <c r="F113" s="187">
        <v>8</v>
      </c>
      <c r="G113" s="187">
        <v>1</v>
      </c>
      <c r="H113" s="187">
        <v>1</v>
      </c>
      <c r="I113" s="187">
        <v>76</v>
      </c>
      <c r="J113" s="187">
        <v>70</v>
      </c>
      <c r="K113" s="187">
        <v>4</v>
      </c>
      <c r="L113" s="187">
        <v>2</v>
      </c>
      <c r="M113" s="99">
        <v>86</v>
      </c>
      <c r="N113" s="99">
        <v>78</v>
      </c>
      <c r="O113" s="99">
        <v>5</v>
      </c>
      <c r="P113" s="98">
        <v>3</v>
      </c>
      <c r="Q113" s="187">
        <v>2</v>
      </c>
      <c r="R113" s="102">
        <v>0</v>
      </c>
      <c r="S113" s="102">
        <v>100</v>
      </c>
      <c r="T113" s="102">
        <v>100</v>
      </c>
      <c r="U113" s="103">
        <v>121.95121951219512</v>
      </c>
      <c r="V113" s="102">
        <v>0</v>
      </c>
      <c r="W113" s="102">
        <v>5</v>
      </c>
      <c r="X113" s="102">
        <v>5</v>
      </c>
      <c r="Y113" s="103">
        <v>6.0975609756097562</v>
      </c>
      <c r="Z113" s="102">
        <v>0</v>
      </c>
      <c r="AA113" s="102">
        <v>105</v>
      </c>
      <c r="AB113" s="102">
        <v>105</v>
      </c>
      <c r="AC113" s="188">
        <v>128.04878048780489</v>
      </c>
      <c r="AD113" s="123">
        <v>128.04878048780489</v>
      </c>
      <c r="AE113" s="540"/>
      <c r="AF113" s="422"/>
      <c r="AG113" s="422"/>
      <c r="AH113" s="422"/>
      <c r="AI113" s="422"/>
      <c r="AJ113" s="540"/>
      <c r="AK113" s="422"/>
      <c r="AL113" s="422"/>
      <c r="AM113" s="422"/>
      <c r="AN113" s="422"/>
      <c r="AO113" s="422"/>
      <c r="AP113" s="422"/>
      <c r="AQ113" s="422"/>
      <c r="AR113" s="422"/>
      <c r="AS113" s="422"/>
      <c r="AT113" s="422"/>
      <c r="AU113" s="422"/>
      <c r="AV113" s="422"/>
      <c r="AW113" s="422"/>
      <c r="AX113" s="422"/>
      <c r="AY113" s="422"/>
      <c r="AZ113" s="422"/>
      <c r="BA113" s="422"/>
      <c r="BB113" s="422"/>
      <c r="BC113" s="422"/>
      <c r="BD113" s="422"/>
    </row>
    <row r="114" spans="1:56" x14ac:dyDescent="0.25">
      <c r="A114" s="2"/>
      <c r="B114" s="104">
        <v>282</v>
      </c>
      <c r="C114" s="190" t="s">
        <v>172</v>
      </c>
      <c r="D114" s="75">
        <v>201</v>
      </c>
      <c r="E114" s="187">
        <v>1</v>
      </c>
      <c r="F114" s="187">
        <v>0</v>
      </c>
      <c r="G114" s="187">
        <v>0</v>
      </c>
      <c r="H114" s="187">
        <v>1</v>
      </c>
      <c r="I114" s="187">
        <v>187</v>
      </c>
      <c r="J114" s="187">
        <v>123</v>
      </c>
      <c r="K114" s="187">
        <v>56</v>
      </c>
      <c r="L114" s="187">
        <v>8</v>
      </c>
      <c r="M114" s="99">
        <v>188</v>
      </c>
      <c r="N114" s="99">
        <v>123</v>
      </c>
      <c r="O114" s="99">
        <v>56</v>
      </c>
      <c r="P114" s="98">
        <v>9</v>
      </c>
      <c r="Q114" s="187">
        <v>2</v>
      </c>
      <c r="R114" s="102">
        <v>0</v>
      </c>
      <c r="S114" s="102">
        <v>158</v>
      </c>
      <c r="T114" s="102">
        <v>158</v>
      </c>
      <c r="U114" s="103">
        <v>78.606965174129357</v>
      </c>
      <c r="V114" s="102">
        <v>0</v>
      </c>
      <c r="W114" s="102">
        <v>38</v>
      </c>
      <c r="X114" s="102">
        <v>38</v>
      </c>
      <c r="Y114" s="103">
        <v>18.905472636815919</v>
      </c>
      <c r="Z114" s="102">
        <v>0</v>
      </c>
      <c r="AA114" s="102">
        <v>196</v>
      </c>
      <c r="AB114" s="102">
        <v>196</v>
      </c>
      <c r="AC114" s="188">
        <v>97.512437810945272</v>
      </c>
      <c r="AD114" s="123">
        <v>97.512437810945272</v>
      </c>
      <c r="AE114" s="540"/>
      <c r="AF114" s="422"/>
      <c r="AG114" s="422"/>
      <c r="AH114" s="422"/>
      <c r="AI114" s="422"/>
      <c r="AJ114" s="540"/>
      <c r="AK114" s="422"/>
      <c r="AL114" s="422"/>
      <c r="AM114" s="422"/>
      <c r="AN114" s="422"/>
      <c r="AO114" s="422"/>
      <c r="AP114" s="422"/>
      <c r="AQ114" s="422"/>
      <c r="AR114" s="422"/>
      <c r="AS114" s="422"/>
      <c r="AT114" s="422"/>
      <c r="AU114" s="422"/>
      <c r="AV114" s="422"/>
      <c r="AW114" s="422"/>
      <c r="AX114" s="422"/>
      <c r="AY114" s="422"/>
      <c r="AZ114" s="422"/>
      <c r="BA114" s="422"/>
      <c r="BB114" s="422"/>
      <c r="BC114" s="422"/>
      <c r="BD114" s="422"/>
    </row>
    <row r="115" spans="1:56" x14ac:dyDescent="0.25">
      <c r="A115" s="2"/>
      <c r="B115" s="104">
        <v>353</v>
      </c>
      <c r="C115" s="190" t="s">
        <v>173</v>
      </c>
      <c r="D115" s="75">
        <v>17</v>
      </c>
      <c r="E115" s="187">
        <v>2</v>
      </c>
      <c r="F115" s="187">
        <v>0</v>
      </c>
      <c r="G115" s="187">
        <v>2</v>
      </c>
      <c r="H115" s="187">
        <v>0</v>
      </c>
      <c r="I115" s="187">
        <v>13</v>
      </c>
      <c r="J115" s="187">
        <v>12</v>
      </c>
      <c r="K115" s="187">
        <v>0</v>
      </c>
      <c r="L115" s="187">
        <v>1</v>
      </c>
      <c r="M115" s="99">
        <v>15</v>
      </c>
      <c r="N115" s="99">
        <v>12</v>
      </c>
      <c r="O115" s="99">
        <v>2</v>
      </c>
      <c r="P115" s="98">
        <v>1</v>
      </c>
      <c r="Q115" s="187">
        <v>0</v>
      </c>
      <c r="R115" s="102">
        <v>0</v>
      </c>
      <c r="S115" s="102">
        <v>18</v>
      </c>
      <c r="T115" s="102">
        <v>18</v>
      </c>
      <c r="U115" s="103">
        <v>105.88235294117648</v>
      </c>
      <c r="V115" s="102">
        <v>0</v>
      </c>
      <c r="W115" s="102">
        <v>4</v>
      </c>
      <c r="X115" s="102">
        <v>4</v>
      </c>
      <c r="Y115" s="103">
        <v>23.52941176470588</v>
      </c>
      <c r="Z115" s="102">
        <v>0</v>
      </c>
      <c r="AA115" s="102">
        <v>22</v>
      </c>
      <c r="AB115" s="102">
        <v>22</v>
      </c>
      <c r="AC115" s="188">
        <v>129.41176470588235</v>
      </c>
      <c r="AD115" s="123">
        <v>129.41176470588235</v>
      </c>
      <c r="AE115" s="540"/>
      <c r="AF115" s="422"/>
      <c r="AG115" s="422"/>
      <c r="AH115" s="422"/>
      <c r="AI115" s="422"/>
      <c r="AJ115" s="540"/>
      <c r="AK115" s="422"/>
      <c r="AL115" s="422"/>
      <c r="AM115" s="422"/>
      <c r="AN115" s="422"/>
      <c r="AO115" s="422"/>
      <c r="AP115" s="422"/>
      <c r="AQ115" s="422"/>
      <c r="AR115" s="422"/>
      <c r="AS115" s="422"/>
      <c r="AT115" s="422"/>
      <c r="AU115" s="422"/>
      <c r="AV115" s="422"/>
      <c r="AW115" s="422"/>
      <c r="AX115" s="422"/>
      <c r="AY115" s="422"/>
      <c r="AZ115" s="422"/>
      <c r="BA115" s="422"/>
      <c r="BB115" s="422"/>
      <c r="BC115" s="422"/>
      <c r="BD115" s="422"/>
    </row>
    <row r="116" spans="1:56" x14ac:dyDescent="0.25">
      <c r="A116" s="2"/>
      <c r="B116" s="104">
        <v>364</v>
      </c>
      <c r="C116" s="190" t="s">
        <v>174</v>
      </c>
      <c r="D116" s="75">
        <v>132</v>
      </c>
      <c r="E116" s="187">
        <v>13</v>
      </c>
      <c r="F116" s="187">
        <v>7</v>
      </c>
      <c r="G116" s="187">
        <v>5</v>
      </c>
      <c r="H116" s="187">
        <v>1</v>
      </c>
      <c r="I116" s="187">
        <v>93</v>
      </c>
      <c r="J116" s="187">
        <v>75</v>
      </c>
      <c r="K116" s="187">
        <v>16</v>
      </c>
      <c r="L116" s="187">
        <v>2</v>
      </c>
      <c r="M116" s="99">
        <v>106</v>
      </c>
      <c r="N116" s="99">
        <v>82</v>
      </c>
      <c r="O116" s="99">
        <v>21</v>
      </c>
      <c r="P116" s="98">
        <v>3</v>
      </c>
      <c r="Q116" s="187">
        <v>1</v>
      </c>
      <c r="R116" s="102">
        <v>0</v>
      </c>
      <c r="S116" s="102">
        <v>86</v>
      </c>
      <c r="T116" s="102">
        <v>86</v>
      </c>
      <c r="U116" s="103">
        <v>65.151515151515156</v>
      </c>
      <c r="V116" s="102">
        <v>0</v>
      </c>
      <c r="W116" s="102">
        <v>26</v>
      </c>
      <c r="X116" s="102">
        <v>26</v>
      </c>
      <c r="Y116" s="103">
        <v>19.696969696969695</v>
      </c>
      <c r="Z116" s="102">
        <v>0</v>
      </c>
      <c r="AA116" s="102">
        <v>112</v>
      </c>
      <c r="AB116" s="102">
        <v>112</v>
      </c>
      <c r="AC116" s="188">
        <v>84.848484848484844</v>
      </c>
      <c r="AD116" s="123">
        <v>84.848484848484844</v>
      </c>
      <c r="AE116" s="540"/>
      <c r="AF116" s="422"/>
      <c r="AG116" s="422"/>
      <c r="AH116" s="422"/>
      <c r="AI116" s="422"/>
      <c r="AJ116" s="540"/>
      <c r="AK116" s="422"/>
      <c r="AL116" s="422"/>
      <c r="AM116" s="422"/>
      <c r="AN116" s="422"/>
      <c r="AO116" s="422"/>
      <c r="AP116" s="422"/>
      <c r="AQ116" s="422"/>
      <c r="AR116" s="422"/>
      <c r="AS116" s="422"/>
      <c r="AT116" s="422"/>
      <c r="AU116" s="422"/>
      <c r="AV116" s="422"/>
      <c r="AW116" s="422"/>
      <c r="AX116" s="422"/>
      <c r="AY116" s="422"/>
      <c r="AZ116" s="422"/>
      <c r="BA116" s="422"/>
      <c r="BB116" s="422"/>
      <c r="BC116" s="422"/>
      <c r="BD116" s="422"/>
    </row>
    <row r="117" spans="1:56" x14ac:dyDescent="0.25">
      <c r="A117" s="2"/>
      <c r="B117" s="104">
        <v>368</v>
      </c>
      <c r="C117" s="190" t="s">
        <v>175</v>
      </c>
      <c r="D117" s="75">
        <v>90</v>
      </c>
      <c r="E117" s="187">
        <v>13</v>
      </c>
      <c r="F117" s="187">
        <v>5</v>
      </c>
      <c r="G117" s="187">
        <v>5</v>
      </c>
      <c r="H117" s="187">
        <v>3</v>
      </c>
      <c r="I117" s="187">
        <v>56</v>
      </c>
      <c r="J117" s="187">
        <v>46</v>
      </c>
      <c r="K117" s="187">
        <v>9</v>
      </c>
      <c r="L117" s="187">
        <v>1</v>
      </c>
      <c r="M117" s="99">
        <v>69</v>
      </c>
      <c r="N117" s="99">
        <v>51</v>
      </c>
      <c r="O117" s="99">
        <v>14</v>
      </c>
      <c r="P117" s="98">
        <v>4</v>
      </c>
      <c r="Q117" s="187">
        <v>0</v>
      </c>
      <c r="R117" s="102">
        <v>0</v>
      </c>
      <c r="S117" s="102">
        <v>63</v>
      </c>
      <c r="T117" s="102">
        <v>63</v>
      </c>
      <c r="U117" s="103">
        <v>70</v>
      </c>
      <c r="V117" s="102">
        <v>0</v>
      </c>
      <c r="W117" s="102">
        <v>30</v>
      </c>
      <c r="X117" s="102">
        <v>30</v>
      </c>
      <c r="Y117" s="103">
        <v>33.333333333333329</v>
      </c>
      <c r="Z117" s="102">
        <v>0</v>
      </c>
      <c r="AA117" s="102">
        <v>93</v>
      </c>
      <c r="AB117" s="102">
        <v>93</v>
      </c>
      <c r="AC117" s="188">
        <v>103.33333333333334</v>
      </c>
      <c r="AD117" s="123">
        <v>103.33333333333334</v>
      </c>
      <c r="AE117" s="540"/>
      <c r="AF117" s="422"/>
      <c r="AG117" s="422"/>
      <c r="AH117" s="422"/>
      <c r="AI117" s="422"/>
      <c r="AJ117" s="540"/>
      <c r="AK117" s="422"/>
      <c r="AL117" s="422"/>
      <c r="AM117" s="422"/>
      <c r="AN117" s="422"/>
      <c r="AO117" s="422"/>
      <c r="AP117" s="422"/>
      <c r="AQ117" s="422"/>
      <c r="AR117" s="422"/>
      <c r="AS117" s="422"/>
      <c r="AT117" s="422"/>
      <c r="AU117" s="422"/>
      <c r="AV117" s="422"/>
      <c r="AW117" s="422"/>
      <c r="AX117" s="422"/>
      <c r="AY117" s="422"/>
      <c r="AZ117" s="422"/>
      <c r="BA117" s="422"/>
      <c r="BB117" s="422"/>
      <c r="BC117" s="422"/>
      <c r="BD117" s="422"/>
    </row>
    <row r="118" spans="1:56" x14ac:dyDescent="0.25">
      <c r="A118" s="2"/>
      <c r="B118" s="104">
        <v>390</v>
      </c>
      <c r="C118" s="190" t="s">
        <v>176</v>
      </c>
      <c r="D118" s="75">
        <v>159</v>
      </c>
      <c r="E118" s="187">
        <v>7</v>
      </c>
      <c r="F118" s="187">
        <v>6</v>
      </c>
      <c r="G118" s="187">
        <v>0</v>
      </c>
      <c r="H118" s="187">
        <v>1</v>
      </c>
      <c r="I118" s="187">
        <v>135</v>
      </c>
      <c r="J118" s="187">
        <v>120</v>
      </c>
      <c r="K118" s="187">
        <v>14</v>
      </c>
      <c r="L118" s="187">
        <v>1</v>
      </c>
      <c r="M118" s="99">
        <v>142</v>
      </c>
      <c r="N118" s="99">
        <v>126</v>
      </c>
      <c r="O118" s="99">
        <v>14</v>
      </c>
      <c r="P118" s="98">
        <v>2</v>
      </c>
      <c r="Q118" s="187">
        <v>0</v>
      </c>
      <c r="R118" s="102">
        <v>0</v>
      </c>
      <c r="S118" s="102">
        <v>128</v>
      </c>
      <c r="T118" s="102">
        <v>128</v>
      </c>
      <c r="U118" s="103">
        <v>80.503144654088061</v>
      </c>
      <c r="V118" s="102">
        <v>0</v>
      </c>
      <c r="W118" s="102">
        <v>16</v>
      </c>
      <c r="X118" s="102">
        <v>16</v>
      </c>
      <c r="Y118" s="103">
        <v>10.062893081761008</v>
      </c>
      <c r="Z118" s="102">
        <v>0</v>
      </c>
      <c r="AA118" s="102">
        <v>144</v>
      </c>
      <c r="AB118" s="102">
        <v>144</v>
      </c>
      <c r="AC118" s="188">
        <v>90.566037735849065</v>
      </c>
      <c r="AD118" s="123">
        <v>90.566037735849065</v>
      </c>
      <c r="AE118" s="540"/>
      <c r="AF118" s="422"/>
      <c r="AG118" s="422"/>
      <c r="AH118" s="422"/>
      <c r="AI118" s="422"/>
      <c r="AJ118" s="540"/>
      <c r="AK118" s="422"/>
      <c r="AL118" s="422"/>
      <c r="AM118" s="422"/>
      <c r="AN118" s="422"/>
      <c r="AO118" s="422"/>
      <c r="AP118" s="422"/>
      <c r="AQ118" s="422"/>
      <c r="AR118" s="422"/>
      <c r="AS118" s="422"/>
      <c r="AT118" s="422"/>
      <c r="AU118" s="422"/>
      <c r="AV118" s="422"/>
      <c r="AW118" s="422"/>
      <c r="AX118" s="422"/>
      <c r="AY118" s="422"/>
      <c r="AZ118" s="422"/>
      <c r="BA118" s="422"/>
      <c r="BB118" s="422"/>
      <c r="BC118" s="422"/>
      <c r="BD118" s="422"/>
    </row>
    <row r="119" spans="1:56" x14ac:dyDescent="0.25">
      <c r="A119" s="2"/>
      <c r="B119" s="104">
        <v>467</v>
      </c>
      <c r="C119" s="190" t="s">
        <v>177</v>
      </c>
      <c r="D119" s="75">
        <v>11</v>
      </c>
      <c r="E119" s="187">
        <v>3</v>
      </c>
      <c r="F119" s="187">
        <v>2</v>
      </c>
      <c r="G119" s="187">
        <v>0</v>
      </c>
      <c r="H119" s="187">
        <v>1</v>
      </c>
      <c r="I119" s="187">
        <v>6</v>
      </c>
      <c r="J119" s="187">
        <v>5</v>
      </c>
      <c r="K119" s="187">
        <v>1</v>
      </c>
      <c r="L119" s="187">
        <v>0</v>
      </c>
      <c r="M119" s="99">
        <v>9</v>
      </c>
      <c r="N119" s="99">
        <v>7</v>
      </c>
      <c r="O119" s="99">
        <v>1</v>
      </c>
      <c r="P119" s="98">
        <v>1</v>
      </c>
      <c r="Q119" s="187">
        <v>1</v>
      </c>
      <c r="R119" s="102">
        <v>0</v>
      </c>
      <c r="S119" s="102">
        <v>7</v>
      </c>
      <c r="T119" s="102">
        <v>7</v>
      </c>
      <c r="U119" s="103">
        <v>63.636363636363633</v>
      </c>
      <c r="V119" s="102">
        <v>0</v>
      </c>
      <c r="W119" s="102">
        <v>6</v>
      </c>
      <c r="X119" s="102">
        <v>6</v>
      </c>
      <c r="Y119" s="103">
        <v>54.54545454545454</v>
      </c>
      <c r="Z119" s="102">
        <v>0</v>
      </c>
      <c r="AA119" s="102">
        <v>13</v>
      </c>
      <c r="AB119" s="102">
        <v>13</v>
      </c>
      <c r="AC119" s="188">
        <v>118.18181818181819</v>
      </c>
      <c r="AD119" s="123">
        <v>118.18181818181819</v>
      </c>
      <c r="AE119" s="540"/>
      <c r="AF119" s="422"/>
      <c r="AG119" s="422"/>
      <c r="AH119" s="422"/>
      <c r="AI119" s="422"/>
      <c r="AJ119" s="540"/>
      <c r="AK119" s="422"/>
      <c r="AL119" s="422"/>
      <c r="AM119" s="422"/>
      <c r="AN119" s="422"/>
      <c r="AO119" s="422"/>
      <c r="AP119" s="422"/>
      <c r="AQ119" s="422"/>
      <c r="AR119" s="422"/>
      <c r="AS119" s="422"/>
      <c r="AT119" s="422"/>
      <c r="AU119" s="422"/>
      <c r="AV119" s="422"/>
      <c r="AW119" s="422"/>
      <c r="AX119" s="422"/>
      <c r="AY119" s="422"/>
      <c r="AZ119" s="422"/>
      <c r="BA119" s="422"/>
      <c r="BB119" s="422"/>
      <c r="BC119" s="422"/>
      <c r="BD119" s="422"/>
    </row>
    <row r="120" spans="1:56" x14ac:dyDescent="0.25">
      <c r="A120" s="2"/>
      <c r="B120" s="104">
        <v>576</v>
      </c>
      <c r="C120" s="190" t="s">
        <v>178</v>
      </c>
      <c r="D120" s="75">
        <v>14</v>
      </c>
      <c r="E120" s="187">
        <v>1</v>
      </c>
      <c r="F120" s="187">
        <v>0</v>
      </c>
      <c r="G120" s="187">
        <v>1</v>
      </c>
      <c r="H120" s="187">
        <v>0</v>
      </c>
      <c r="I120" s="187">
        <v>15</v>
      </c>
      <c r="J120" s="187">
        <v>13</v>
      </c>
      <c r="K120" s="187">
        <v>2</v>
      </c>
      <c r="L120" s="187">
        <v>0</v>
      </c>
      <c r="M120" s="99">
        <v>16</v>
      </c>
      <c r="N120" s="99">
        <v>13</v>
      </c>
      <c r="O120" s="99">
        <v>3</v>
      </c>
      <c r="P120" s="98">
        <v>0</v>
      </c>
      <c r="Q120" s="187">
        <v>1</v>
      </c>
      <c r="R120" s="102">
        <v>0</v>
      </c>
      <c r="S120" s="102">
        <v>12</v>
      </c>
      <c r="T120" s="102">
        <v>12</v>
      </c>
      <c r="U120" s="103">
        <v>85.714285714285708</v>
      </c>
      <c r="V120" s="102">
        <v>0</v>
      </c>
      <c r="W120" s="102">
        <v>3</v>
      </c>
      <c r="X120" s="102">
        <v>3</v>
      </c>
      <c r="Y120" s="103">
        <v>21.428571428571427</v>
      </c>
      <c r="Z120" s="102">
        <v>0</v>
      </c>
      <c r="AA120" s="102">
        <v>15</v>
      </c>
      <c r="AB120" s="102">
        <v>15</v>
      </c>
      <c r="AC120" s="188">
        <v>107.14285714285714</v>
      </c>
      <c r="AD120" s="123">
        <v>107.14285714285714</v>
      </c>
      <c r="AE120" s="540"/>
      <c r="AF120" s="422"/>
      <c r="AG120" s="422"/>
      <c r="AH120" s="422"/>
      <c r="AI120" s="422"/>
      <c r="AJ120" s="540"/>
      <c r="AK120" s="422"/>
      <c r="AL120" s="422"/>
      <c r="AM120" s="422"/>
      <c r="AN120" s="422"/>
      <c r="AO120" s="422"/>
      <c r="AP120" s="422"/>
      <c r="AQ120" s="422"/>
      <c r="AR120" s="422"/>
      <c r="AS120" s="422"/>
      <c r="AT120" s="422"/>
      <c r="AU120" s="422"/>
      <c r="AV120" s="422"/>
      <c r="AW120" s="422"/>
      <c r="AX120" s="422"/>
      <c r="AY120" s="422"/>
      <c r="AZ120" s="422"/>
      <c r="BA120" s="422"/>
      <c r="BB120" s="422"/>
      <c r="BC120" s="422"/>
      <c r="BD120" s="422"/>
    </row>
    <row r="121" spans="1:56" x14ac:dyDescent="0.25">
      <c r="A121" s="2"/>
      <c r="B121" s="104">
        <v>642</v>
      </c>
      <c r="C121" s="190" t="s">
        <v>179</v>
      </c>
      <c r="D121" s="75">
        <v>162</v>
      </c>
      <c r="E121" s="187">
        <v>10</v>
      </c>
      <c r="F121" s="187">
        <v>4</v>
      </c>
      <c r="G121" s="187">
        <v>4</v>
      </c>
      <c r="H121" s="187">
        <v>2</v>
      </c>
      <c r="I121" s="187">
        <v>138</v>
      </c>
      <c r="J121" s="187">
        <v>98</v>
      </c>
      <c r="K121" s="187">
        <v>32</v>
      </c>
      <c r="L121" s="187">
        <v>8</v>
      </c>
      <c r="M121" s="99">
        <v>148</v>
      </c>
      <c r="N121" s="99">
        <v>102</v>
      </c>
      <c r="O121" s="99">
        <v>36</v>
      </c>
      <c r="P121" s="98">
        <v>10</v>
      </c>
      <c r="Q121" s="187">
        <v>5</v>
      </c>
      <c r="R121" s="102">
        <v>0</v>
      </c>
      <c r="S121" s="102">
        <v>147</v>
      </c>
      <c r="T121" s="102">
        <v>147</v>
      </c>
      <c r="U121" s="103">
        <v>90.740740740740748</v>
      </c>
      <c r="V121" s="102">
        <v>0</v>
      </c>
      <c r="W121" s="102">
        <v>12</v>
      </c>
      <c r="X121" s="102">
        <v>12</v>
      </c>
      <c r="Y121" s="103">
        <v>7.4074074074074066</v>
      </c>
      <c r="Z121" s="102">
        <v>0</v>
      </c>
      <c r="AA121" s="102">
        <v>159</v>
      </c>
      <c r="AB121" s="102">
        <v>159</v>
      </c>
      <c r="AC121" s="188">
        <v>98.148148148148152</v>
      </c>
      <c r="AD121" s="123">
        <v>98.148148148148152</v>
      </c>
      <c r="AE121" s="540"/>
      <c r="AF121" s="422"/>
      <c r="AG121" s="422"/>
      <c r="AH121" s="422"/>
      <c r="AI121" s="422"/>
      <c r="AJ121" s="540"/>
      <c r="AK121" s="422"/>
      <c r="AL121" s="422"/>
      <c r="AM121" s="422"/>
      <c r="AN121" s="422"/>
      <c r="AO121" s="422"/>
      <c r="AP121" s="422"/>
      <c r="AQ121" s="422"/>
      <c r="AR121" s="422"/>
      <c r="AS121" s="422"/>
      <c r="AT121" s="422"/>
      <c r="AU121" s="422"/>
      <c r="AV121" s="422"/>
      <c r="AW121" s="422"/>
      <c r="AX121" s="422"/>
      <c r="AY121" s="422"/>
      <c r="AZ121" s="422"/>
      <c r="BA121" s="422"/>
      <c r="BB121" s="422"/>
      <c r="BC121" s="422"/>
      <c r="BD121" s="422"/>
    </row>
    <row r="122" spans="1:56" x14ac:dyDescent="0.25">
      <c r="A122" s="2"/>
      <c r="B122" s="104">
        <v>679</v>
      </c>
      <c r="C122" s="190" t="s">
        <v>180</v>
      </c>
      <c r="D122" s="75">
        <v>186</v>
      </c>
      <c r="E122" s="187">
        <v>4</v>
      </c>
      <c r="F122" s="187">
        <v>3</v>
      </c>
      <c r="G122" s="187">
        <v>0</v>
      </c>
      <c r="H122" s="187">
        <v>1</v>
      </c>
      <c r="I122" s="187">
        <v>158</v>
      </c>
      <c r="J122" s="187">
        <v>102</v>
      </c>
      <c r="K122" s="187">
        <v>45</v>
      </c>
      <c r="L122" s="187">
        <v>11</v>
      </c>
      <c r="M122" s="99">
        <v>162</v>
      </c>
      <c r="N122" s="99">
        <v>105</v>
      </c>
      <c r="O122" s="99">
        <v>45</v>
      </c>
      <c r="P122" s="98">
        <v>12</v>
      </c>
      <c r="Q122" s="187">
        <v>5</v>
      </c>
      <c r="R122" s="102">
        <v>0</v>
      </c>
      <c r="S122" s="102">
        <v>171</v>
      </c>
      <c r="T122" s="102">
        <v>171</v>
      </c>
      <c r="U122" s="103">
        <v>91.935483870967744</v>
      </c>
      <c r="V122" s="102">
        <v>0</v>
      </c>
      <c r="W122" s="102">
        <v>8</v>
      </c>
      <c r="X122" s="102">
        <v>8</v>
      </c>
      <c r="Y122" s="103">
        <v>4.3010752688172049</v>
      </c>
      <c r="Z122" s="102">
        <v>0</v>
      </c>
      <c r="AA122" s="102">
        <v>179</v>
      </c>
      <c r="AB122" s="102">
        <v>179</v>
      </c>
      <c r="AC122" s="188">
        <v>96.236559139784944</v>
      </c>
      <c r="AD122" s="123">
        <v>96.236559139784944</v>
      </c>
      <c r="AE122" s="540"/>
      <c r="AF122" s="422"/>
      <c r="AG122" s="422"/>
      <c r="AH122" s="422"/>
      <c r="AI122" s="422"/>
      <c r="AJ122" s="540"/>
      <c r="AK122" s="422"/>
      <c r="AL122" s="422"/>
      <c r="AM122" s="422"/>
      <c r="AN122" s="422"/>
      <c r="AO122" s="422"/>
      <c r="AP122" s="422"/>
      <c r="AQ122" s="422"/>
      <c r="AR122" s="422"/>
      <c r="AS122" s="422"/>
      <c r="AT122" s="422"/>
      <c r="AU122" s="422"/>
      <c r="AV122" s="422"/>
      <c r="AW122" s="422"/>
      <c r="AX122" s="422"/>
      <c r="AY122" s="422"/>
      <c r="AZ122" s="422"/>
      <c r="BA122" s="422"/>
      <c r="BB122" s="422"/>
      <c r="BC122" s="422"/>
      <c r="BD122" s="422"/>
    </row>
    <row r="123" spans="1:56" x14ac:dyDescent="0.25">
      <c r="A123" s="2"/>
      <c r="B123" s="104">
        <v>789</v>
      </c>
      <c r="C123" s="190" t="s">
        <v>181</v>
      </c>
      <c r="D123" s="75">
        <v>97</v>
      </c>
      <c r="E123" s="187">
        <v>0</v>
      </c>
      <c r="F123" s="187">
        <v>0</v>
      </c>
      <c r="G123" s="187">
        <v>0</v>
      </c>
      <c r="H123" s="187">
        <v>0</v>
      </c>
      <c r="I123" s="187">
        <v>76</v>
      </c>
      <c r="J123" s="187">
        <v>44</v>
      </c>
      <c r="K123" s="187">
        <v>31</v>
      </c>
      <c r="L123" s="187">
        <v>1</v>
      </c>
      <c r="M123" s="99">
        <v>76</v>
      </c>
      <c r="N123" s="99">
        <v>44</v>
      </c>
      <c r="O123" s="99">
        <v>31</v>
      </c>
      <c r="P123" s="98">
        <v>1</v>
      </c>
      <c r="Q123" s="187">
        <v>29</v>
      </c>
      <c r="R123" s="102">
        <v>0</v>
      </c>
      <c r="S123" s="102">
        <v>95</v>
      </c>
      <c r="T123" s="102">
        <v>95</v>
      </c>
      <c r="U123" s="103">
        <v>97.9381443298969</v>
      </c>
      <c r="V123" s="102">
        <v>0</v>
      </c>
      <c r="W123" s="102">
        <v>11</v>
      </c>
      <c r="X123" s="102">
        <v>11</v>
      </c>
      <c r="Y123" s="103">
        <v>11.340206185567011</v>
      </c>
      <c r="Z123" s="102">
        <v>0</v>
      </c>
      <c r="AA123" s="102">
        <v>106</v>
      </c>
      <c r="AB123" s="102">
        <v>106</v>
      </c>
      <c r="AC123" s="188">
        <v>109.27835051546391</v>
      </c>
      <c r="AD123" s="123">
        <v>109.27835051546391</v>
      </c>
      <c r="AE123" s="540"/>
      <c r="AF123" s="422"/>
      <c r="AG123" s="422"/>
      <c r="AH123" s="422"/>
      <c r="AI123" s="422"/>
      <c r="AJ123" s="540"/>
      <c r="AK123" s="422"/>
      <c r="AL123" s="422"/>
      <c r="AM123" s="422"/>
      <c r="AN123" s="422"/>
      <c r="AO123" s="422"/>
      <c r="AP123" s="422"/>
      <c r="AQ123" s="422"/>
      <c r="AR123" s="422"/>
      <c r="AS123" s="422"/>
      <c r="AT123" s="422"/>
      <c r="AU123" s="422"/>
      <c r="AV123" s="422"/>
      <c r="AW123" s="422"/>
      <c r="AX123" s="422"/>
      <c r="AY123" s="422"/>
      <c r="AZ123" s="422"/>
      <c r="BA123" s="422"/>
      <c r="BB123" s="422"/>
      <c r="BC123" s="422"/>
      <c r="BD123" s="422"/>
    </row>
    <row r="124" spans="1:56" x14ac:dyDescent="0.25">
      <c r="A124" s="2"/>
      <c r="B124" s="104">
        <v>792</v>
      </c>
      <c r="C124" s="190" t="s">
        <v>182</v>
      </c>
      <c r="D124" s="75">
        <v>51</v>
      </c>
      <c r="E124" s="187">
        <v>2</v>
      </c>
      <c r="F124" s="187">
        <v>2</v>
      </c>
      <c r="G124" s="187">
        <v>0</v>
      </c>
      <c r="H124" s="187">
        <v>0</v>
      </c>
      <c r="I124" s="187">
        <v>9</v>
      </c>
      <c r="J124" s="187">
        <v>9</v>
      </c>
      <c r="K124" s="187">
        <v>0</v>
      </c>
      <c r="L124" s="187">
        <v>0</v>
      </c>
      <c r="M124" s="99">
        <v>11</v>
      </c>
      <c r="N124" s="99">
        <v>11</v>
      </c>
      <c r="O124" s="99">
        <v>0</v>
      </c>
      <c r="P124" s="98">
        <v>0</v>
      </c>
      <c r="Q124" s="187">
        <v>3</v>
      </c>
      <c r="R124" s="102">
        <v>0</v>
      </c>
      <c r="S124" s="102">
        <v>24</v>
      </c>
      <c r="T124" s="102">
        <v>24</v>
      </c>
      <c r="U124" s="103">
        <v>47.058823529411761</v>
      </c>
      <c r="V124" s="102">
        <v>0</v>
      </c>
      <c r="W124" s="102">
        <v>0</v>
      </c>
      <c r="X124" s="102">
        <v>0</v>
      </c>
      <c r="Y124" s="103">
        <v>0</v>
      </c>
      <c r="Z124" s="102">
        <v>0</v>
      </c>
      <c r="AA124" s="102">
        <v>24</v>
      </c>
      <c r="AB124" s="102">
        <v>24</v>
      </c>
      <c r="AC124" s="188">
        <v>47.058823529411761</v>
      </c>
      <c r="AD124" s="123">
        <v>47.058823529411761</v>
      </c>
      <c r="AE124" s="540"/>
      <c r="AF124" s="422"/>
      <c r="AG124" s="422"/>
      <c r="AH124" s="422"/>
      <c r="AI124" s="422"/>
      <c r="AJ124" s="540"/>
      <c r="AK124" s="422"/>
      <c r="AL124" s="422"/>
      <c r="AM124" s="422"/>
      <c r="AN124" s="422"/>
      <c r="AO124" s="422"/>
      <c r="AP124" s="422"/>
      <c r="AQ124" s="422"/>
      <c r="AR124" s="422"/>
      <c r="AS124" s="422"/>
      <c r="AT124" s="422"/>
      <c r="AU124" s="422"/>
      <c r="AV124" s="422"/>
      <c r="AW124" s="422"/>
      <c r="AX124" s="422"/>
      <c r="AY124" s="422"/>
      <c r="AZ124" s="422"/>
      <c r="BA124" s="422"/>
      <c r="BB124" s="422"/>
      <c r="BC124" s="422"/>
      <c r="BD124" s="422"/>
    </row>
    <row r="125" spans="1:56" x14ac:dyDescent="0.25">
      <c r="A125" s="2"/>
      <c r="B125" s="104">
        <v>809</v>
      </c>
      <c r="C125" s="190" t="s">
        <v>183</v>
      </c>
      <c r="D125" s="75">
        <v>36</v>
      </c>
      <c r="E125" s="187">
        <v>3</v>
      </c>
      <c r="F125" s="187">
        <v>0</v>
      </c>
      <c r="G125" s="187">
        <v>3</v>
      </c>
      <c r="H125" s="187">
        <v>0</v>
      </c>
      <c r="I125" s="187">
        <v>26</v>
      </c>
      <c r="J125" s="187">
        <v>14</v>
      </c>
      <c r="K125" s="187">
        <v>9</v>
      </c>
      <c r="L125" s="187">
        <v>3</v>
      </c>
      <c r="M125" s="99">
        <v>29</v>
      </c>
      <c r="N125" s="99">
        <v>14</v>
      </c>
      <c r="O125" s="99">
        <v>12</v>
      </c>
      <c r="P125" s="98">
        <v>3</v>
      </c>
      <c r="Q125" s="187">
        <v>0</v>
      </c>
      <c r="R125" s="102">
        <v>0</v>
      </c>
      <c r="S125" s="102">
        <v>15</v>
      </c>
      <c r="T125" s="102">
        <v>15</v>
      </c>
      <c r="U125" s="103">
        <v>41.666666666666671</v>
      </c>
      <c r="V125" s="102">
        <v>0</v>
      </c>
      <c r="W125" s="102">
        <v>14</v>
      </c>
      <c r="X125" s="102">
        <v>14</v>
      </c>
      <c r="Y125" s="103">
        <v>38.888888888888893</v>
      </c>
      <c r="Z125" s="102">
        <v>0</v>
      </c>
      <c r="AA125" s="102">
        <v>29</v>
      </c>
      <c r="AB125" s="102">
        <v>29</v>
      </c>
      <c r="AC125" s="188">
        <v>80.555555555555557</v>
      </c>
      <c r="AD125" s="123">
        <v>80.555555555555557</v>
      </c>
      <c r="AE125" s="540"/>
      <c r="AF125" s="422"/>
      <c r="AG125" s="422"/>
      <c r="AH125" s="422"/>
      <c r="AI125" s="422"/>
      <c r="AJ125" s="540"/>
      <c r="AK125" s="422"/>
      <c r="AL125" s="422"/>
      <c r="AM125" s="422"/>
      <c r="AN125" s="422"/>
      <c r="AO125" s="422"/>
      <c r="AP125" s="422"/>
      <c r="AQ125" s="422"/>
      <c r="AR125" s="422"/>
      <c r="AS125" s="422"/>
      <c r="AT125" s="422"/>
      <c r="AU125" s="422"/>
      <c r="AV125" s="422"/>
      <c r="AW125" s="422"/>
      <c r="AX125" s="422"/>
      <c r="AY125" s="422"/>
      <c r="AZ125" s="422"/>
      <c r="BA125" s="422"/>
      <c r="BB125" s="422"/>
      <c r="BC125" s="422"/>
      <c r="BD125" s="422"/>
    </row>
    <row r="126" spans="1:56" x14ac:dyDescent="0.25">
      <c r="A126" s="2"/>
      <c r="B126" s="104">
        <v>847</v>
      </c>
      <c r="C126" s="190" t="s">
        <v>184</v>
      </c>
      <c r="D126" s="75">
        <v>116</v>
      </c>
      <c r="E126" s="187">
        <v>5</v>
      </c>
      <c r="F126" s="187">
        <v>1</v>
      </c>
      <c r="G126" s="187">
        <v>3</v>
      </c>
      <c r="H126" s="187">
        <v>1</v>
      </c>
      <c r="I126" s="187">
        <v>63</v>
      </c>
      <c r="J126" s="187">
        <v>59</v>
      </c>
      <c r="K126" s="187">
        <v>4</v>
      </c>
      <c r="L126" s="187">
        <v>0</v>
      </c>
      <c r="M126" s="99">
        <v>68</v>
      </c>
      <c r="N126" s="99">
        <v>60</v>
      </c>
      <c r="O126" s="99">
        <v>7</v>
      </c>
      <c r="P126" s="98">
        <v>1</v>
      </c>
      <c r="Q126" s="187">
        <v>10</v>
      </c>
      <c r="R126" s="102">
        <v>0</v>
      </c>
      <c r="S126" s="102">
        <v>111</v>
      </c>
      <c r="T126" s="102">
        <v>111</v>
      </c>
      <c r="U126" s="103">
        <v>95.689655172413794</v>
      </c>
      <c r="V126" s="102">
        <v>0</v>
      </c>
      <c r="W126" s="102">
        <v>7</v>
      </c>
      <c r="X126" s="102">
        <v>7</v>
      </c>
      <c r="Y126" s="103">
        <v>6.0344827586206895</v>
      </c>
      <c r="Z126" s="102">
        <v>0</v>
      </c>
      <c r="AA126" s="102">
        <v>118</v>
      </c>
      <c r="AB126" s="102">
        <v>118</v>
      </c>
      <c r="AC126" s="188">
        <v>101.72413793103448</v>
      </c>
      <c r="AD126" s="123">
        <v>101.72413793103448</v>
      </c>
      <c r="AE126" s="540"/>
      <c r="AF126" s="422"/>
      <c r="AG126" s="422"/>
      <c r="AH126" s="422"/>
      <c r="AI126" s="422"/>
      <c r="AJ126" s="540"/>
      <c r="AK126" s="422"/>
      <c r="AL126" s="422"/>
      <c r="AM126" s="422"/>
      <c r="AN126" s="422"/>
      <c r="AO126" s="422"/>
      <c r="AP126" s="422"/>
      <c r="AQ126" s="422"/>
      <c r="AR126" s="422"/>
      <c r="AS126" s="422"/>
      <c r="AT126" s="422"/>
      <c r="AU126" s="422"/>
      <c r="AV126" s="422"/>
      <c r="AW126" s="422"/>
      <c r="AX126" s="422"/>
      <c r="AY126" s="422"/>
      <c r="AZ126" s="422"/>
      <c r="BA126" s="422"/>
      <c r="BB126" s="422"/>
      <c r="BC126" s="422"/>
      <c r="BD126" s="422"/>
    </row>
    <row r="127" spans="1:56" x14ac:dyDescent="0.25">
      <c r="A127" s="2"/>
      <c r="B127" s="104">
        <v>856</v>
      </c>
      <c r="C127" s="190" t="s">
        <v>185</v>
      </c>
      <c r="D127" s="75">
        <v>17</v>
      </c>
      <c r="E127" s="187">
        <v>1</v>
      </c>
      <c r="F127" s="187">
        <v>0</v>
      </c>
      <c r="G127" s="187">
        <v>0</v>
      </c>
      <c r="H127" s="187">
        <v>1</v>
      </c>
      <c r="I127" s="187">
        <v>14</v>
      </c>
      <c r="J127" s="187">
        <v>12</v>
      </c>
      <c r="K127" s="187">
        <v>2</v>
      </c>
      <c r="L127" s="187">
        <v>0</v>
      </c>
      <c r="M127" s="99">
        <v>15</v>
      </c>
      <c r="N127" s="99">
        <v>12</v>
      </c>
      <c r="O127" s="99">
        <v>2</v>
      </c>
      <c r="P127" s="98">
        <v>1</v>
      </c>
      <c r="Q127" s="187">
        <v>0</v>
      </c>
      <c r="R127" s="102">
        <v>0</v>
      </c>
      <c r="S127" s="102">
        <v>13</v>
      </c>
      <c r="T127" s="102">
        <v>13</v>
      </c>
      <c r="U127" s="103">
        <v>76.470588235294116</v>
      </c>
      <c r="V127" s="102">
        <v>0</v>
      </c>
      <c r="W127" s="102">
        <v>2</v>
      </c>
      <c r="X127" s="102">
        <v>2</v>
      </c>
      <c r="Y127" s="103">
        <v>11.76470588235294</v>
      </c>
      <c r="Z127" s="102">
        <v>0</v>
      </c>
      <c r="AA127" s="102">
        <v>15</v>
      </c>
      <c r="AB127" s="102">
        <v>15</v>
      </c>
      <c r="AC127" s="188">
        <v>88.235294117647058</v>
      </c>
      <c r="AD127" s="123">
        <v>88.235294117647058</v>
      </c>
      <c r="AE127" s="540"/>
      <c r="AF127" s="422"/>
      <c r="AG127" s="422"/>
      <c r="AH127" s="422"/>
      <c r="AI127" s="422"/>
      <c r="AJ127" s="540"/>
      <c r="AK127" s="422"/>
      <c r="AL127" s="422"/>
      <c r="AM127" s="422"/>
      <c r="AN127" s="422"/>
      <c r="AO127" s="422"/>
      <c r="AP127" s="422"/>
      <c r="AQ127" s="422"/>
      <c r="AR127" s="422"/>
      <c r="AS127" s="422"/>
      <c r="AT127" s="422"/>
      <c r="AU127" s="422"/>
      <c r="AV127" s="422"/>
      <c r="AW127" s="422"/>
      <c r="AX127" s="422"/>
      <c r="AY127" s="422"/>
      <c r="AZ127" s="422"/>
      <c r="BA127" s="422"/>
      <c r="BB127" s="422"/>
      <c r="BC127" s="422"/>
      <c r="BD127" s="422"/>
    </row>
    <row r="128" spans="1:56" x14ac:dyDescent="0.25">
      <c r="A128" s="2"/>
      <c r="B128" s="104">
        <v>861</v>
      </c>
      <c r="C128" s="190" t="s">
        <v>186</v>
      </c>
      <c r="D128" s="75">
        <v>116</v>
      </c>
      <c r="E128" s="187">
        <v>5</v>
      </c>
      <c r="F128" s="187">
        <v>4</v>
      </c>
      <c r="G128" s="187">
        <v>1</v>
      </c>
      <c r="H128" s="187">
        <v>0</v>
      </c>
      <c r="I128" s="187">
        <v>90</v>
      </c>
      <c r="J128" s="187">
        <v>72</v>
      </c>
      <c r="K128" s="187">
        <v>15</v>
      </c>
      <c r="L128" s="187">
        <v>3</v>
      </c>
      <c r="M128" s="99">
        <v>95</v>
      </c>
      <c r="N128" s="99">
        <v>76</v>
      </c>
      <c r="O128" s="99">
        <v>16</v>
      </c>
      <c r="P128" s="98">
        <v>3</v>
      </c>
      <c r="Q128" s="187">
        <v>0</v>
      </c>
      <c r="R128" s="102">
        <v>0</v>
      </c>
      <c r="S128" s="102">
        <v>69</v>
      </c>
      <c r="T128" s="102">
        <v>69</v>
      </c>
      <c r="U128" s="103">
        <v>59.482758620689658</v>
      </c>
      <c r="V128" s="102">
        <v>0</v>
      </c>
      <c r="W128" s="102">
        <v>21</v>
      </c>
      <c r="X128" s="102">
        <v>21</v>
      </c>
      <c r="Y128" s="103">
        <v>18.103448275862068</v>
      </c>
      <c r="Z128" s="102">
        <v>0</v>
      </c>
      <c r="AA128" s="102">
        <v>90</v>
      </c>
      <c r="AB128" s="102">
        <v>90</v>
      </c>
      <c r="AC128" s="188">
        <v>77.58620689655173</v>
      </c>
      <c r="AD128" s="123">
        <v>77.58620689655173</v>
      </c>
      <c r="AE128" s="540"/>
      <c r="AF128" s="422"/>
      <c r="AG128" s="422"/>
      <c r="AH128" s="422"/>
      <c r="AI128" s="422"/>
      <c r="AJ128" s="541"/>
      <c r="AK128" s="561"/>
      <c r="AL128" s="561"/>
      <c r="AM128" s="561"/>
      <c r="AN128" s="561"/>
      <c r="AO128" s="422"/>
      <c r="AP128" s="422"/>
      <c r="AQ128" s="422"/>
      <c r="AR128" s="422"/>
      <c r="AS128" s="422"/>
      <c r="AT128" s="422"/>
      <c r="AU128" s="422"/>
      <c r="AV128" s="422"/>
      <c r="AW128" s="422"/>
      <c r="AX128" s="422"/>
      <c r="AY128" s="422"/>
      <c r="AZ128" s="422"/>
      <c r="BA128" s="422"/>
      <c r="BB128" s="422"/>
      <c r="BC128" s="422"/>
      <c r="BD128" s="422"/>
    </row>
    <row r="129" spans="1:56" x14ac:dyDescent="0.25">
      <c r="A129" s="2" t="s">
        <v>187</v>
      </c>
      <c r="B129" s="172"/>
      <c r="C129" s="82" t="s">
        <v>363</v>
      </c>
      <c r="D129" s="83">
        <v>192494</v>
      </c>
      <c r="E129" s="83">
        <v>6999</v>
      </c>
      <c r="F129" s="83">
        <v>2232</v>
      </c>
      <c r="G129" s="83">
        <v>3325</v>
      </c>
      <c r="H129" s="83">
        <v>1442</v>
      </c>
      <c r="I129" s="83">
        <v>80401</v>
      </c>
      <c r="J129" s="83">
        <v>42134</v>
      </c>
      <c r="K129" s="83">
        <v>31129</v>
      </c>
      <c r="L129" s="83">
        <v>7138</v>
      </c>
      <c r="M129" s="83">
        <v>87400</v>
      </c>
      <c r="N129" s="83">
        <v>44366</v>
      </c>
      <c r="O129" s="83">
        <v>34454</v>
      </c>
      <c r="P129" s="83">
        <v>8580</v>
      </c>
      <c r="Q129" s="83">
        <v>1162</v>
      </c>
      <c r="R129" s="83">
        <v>2</v>
      </c>
      <c r="S129" s="83">
        <v>99647</v>
      </c>
      <c r="T129" s="83">
        <v>99649</v>
      </c>
      <c r="U129" s="105">
        <v>51.766288819391768</v>
      </c>
      <c r="V129" s="83">
        <v>188</v>
      </c>
      <c r="W129" s="83">
        <v>60931</v>
      </c>
      <c r="X129" s="83">
        <v>61119</v>
      </c>
      <c r="Y129" s="105">
        <v>31.653454133635332</v>
      </c>
      <c r="Z129" s="83">
        <v>190</v>
      </c>
      <c r="AA129" s="83">
        <v>160578</v>
      </c>
      <c r="AB129" s="83">
        <v>160768</v>
      </c>
      <c r="AC129" s="93">
        <v>83.419742953027111</v>
      </c>
      <c r="AD129" s="192">
        <v>83.436092254676055</v>
      </c>
      <c r="AE129" s="562"/>
      <c r="AF129" s="562"/>
      <c r="AG129" s="562"/>
      <c r="AH129" s="562"/>
      <c r="AI129" s="562"/>
      <c r="AJ129" s="422"/>
      <c r="AK129" s="422"/>
      <c r="AL129" s="422"/>
      <c r="AM129" s="422"/>
      <c r="AN129" s="422"/>
      <c r="AO129" s="422"/>
      <c r="AP129" s="422"/>
      <c r="AQ129" s="422"/>
      <c r="AR129" s="422"/>
      <c r="AS129" s="422"/>
      <c r="AT129" s="422"/>
      <c r="AU129" s="422"/>
      <c r="AV129" s="422"/>
      <c r="AW129" s="422"/>
      <c r="AX129" s="422"/>
      <c r="AY129" s="422"/>
      <c r="AZ129" s="422"/>
      <c r="BA129" s="422"/>
      <c r="BB129" s="422"/>
      <c r="BC129" s="422"/>
      <c r="BD129" s="422"/>
    </row>
    <row r="130" spans="1:56" x14ac:dyDescent="0.25">
      <c r="A130" s="2"/>
      <c r="B130" s="104">
        <v>1</v>
      </c>
      <c r="C130" s="104" t="s">
        <v>188</v>
      </c>
      <c r="D130" s="75">
        <v>139931</v>
      </c>
      <c r="E130" s="187">
        <v>4551</v>
      </c>
      <c r="F130" s="187">
        <v>1404</v>
      </c>
      <c r="G130" s="187">
        <v>2201</v>
      </c>
      <c r="H130" s="187">
        <v>946</v>
      </c>
      <c r="I130" s="187">
        <v>52871</v>
      </c>
      <c r="J130" s="187">
        <v>26935</v>
      </c>
      <c r="K130" s="187">
        <v>21115</v>
      </c>
      <c r="L130" s="187">
        <v>4821</v>
      </c>
      <c r="M130" s="99">
        <v>57422</v>
      </c>
      <c r="N130" s="99">
        <v>28339</v>
      </c>
      <c r="O130" s="99">
        <v>23316</v>
      </c>
      <c r="P130" s="98">
        <v>5767</v>
      </c>
      <c r="Q130" s="187">
        <v>872</v>
      </c>
      <c r="R130" s="102">
        <v>0</v>
      </c>
      <c r="S130" s="102">
        <v>67981</v>
      </c>
      <c r="T130" s="102">
        <v>67981</v>
      </c>
      <c r="U130" s="103">
        <v>48.58180103050789</v>
      </c>
      <c r="V130" s="102">
        <v>124</v>
      </c>
      <c r="W130" s="102">
        <v>40586</v>
      </c>
      <c r="X130" s="102">
        <v>40710</v>
      </c>
      <c r="Y130" s="103">
        <v>29.004294973951449</v>
      </c>
      <c r="Z130" s="102">
        <v>124</v>
      </c>
      <c r="AA130" s="102">
        <v>108567</v>
      </c>
      <c r="AB130" s="102">
        <v>108691</v>
      </c>
      <c r="AC130" s="188">
        <v>77.586096004459336</v>
      </c>
      <c r="AD130" s="123">
        <v>77.605940523365831</v>
      </c>
      <c r="AE130" s="422"/>
      <c r="AF130" s="422"/>
      <c r="AG130" s="422"/>
      <c r="AH130" s="422"/>
      <c r="AI130" s="422"/>
      <c r="AJ130" s="422"/>
      <c r="AK130" s="422"/>
      <c r="AL130" s="422"/>
      <c r="AM130" s="422"/>
      <c r="AN130" s="422"/>
      <c r="AO130" s="422"/>
      <c r="AP130" s="422"/>
      <c r="AQ130" s="422"/>
      <c r="AR130" s="422"/>
      <c r="AS130" s="422"/>
      <c r="AT130" s="422"/>
      <c r="AU130" s="422"/>
      <c r="AV130" s="422"/>
      <c r="AW130" s="422"/>
      <c r="AX130" s="422"/>
      <c r="AY130" s="422"/>
      <c r="AZ130" s="422"/>
      <c r="BA130" s="422"/>
      <c r="BB130" s="422"/>
      <c r="BC130" s="422"/>
      <c r="BD130" s="422"/>
    </row>
    <row r="131" spans="1:56" x14ac:dyDescent="0.25">
      <c r="A131" s="2"/>
      <c r="B131" s="104">
        <v>79</v>
      </c>
      <c r="C131" s="190" t="s">
        <v>189</v>
      </c>
      <c r="D131" s="75">
        <v>1174</v>
      </c>
      <c r="E131" s="187">
        <v>70</v>
      </c>
      <c r="F131" s="187">
        <v>53</v>
      </c>
      <c r="G131" s="187">
        <v>14</v>
      </c>
      <c r="H131" s="187">
        <v>3</v>
      </c>
      <c r="I131" s="187">
        <v>835</v>
      </c>
      <c r="J131" s="187">
        <v>713</v>
      </c>
      <c r="K131" s="187">
        <v>103</v>
      </c>
      <c r="L131" s="187">
        <v>19</v>
      </c>
      <c r="M131" s="99">
        <v>905</v>
      </c>
      <c r="N131" s="99">
        <v>766</v>
      </c>
      <c r="O131" s="99">
        <v>117</v>
      </c>
      <c r="P131" s="98">
        <v>22</v>
      </c>
      <c r="Q131" s="187">
        <v>14</v>
      </c>
      <c r="R131" s="102">
        <v>0</v>
      </c>
      <c r="S131" s="102">
        <v>1133</v>
      </c>
      <c r="T131" s="102">
        <v>1133</v>
      </c>
      <c r="U131" s="103">
        <v>96.507666098807505</v>
      </c>
      <c r="V131" s="102">
        <v>1</v>
      </c>
      <c r="W131" s="102">
        <v>281</v>
      </c>
      <c r="X131" s="102">
        <v>282</v>
      </c>
      <c r="Y131" s="103">
        <v>23.93526405451448</v>
      </c>
      <c r="Z131" s="102">
        <v>1</v>
      </c>
      <c r="AA131" s="102">
        <v>1414</v>
      </c>
      <c r="AB131" s="102">
        <v>1415</v>
      </c>
      <c r="AC131" s="188">
        <v>120.44293015332197</v>
      </c>
      <c r="AD131" s="123">
        <v>120.42553191489363</v>
      </c>
      <c r="AE131" s="422"/>
      <c r="AF131" s="422"/>
      <c r="AG131" s="422"/>
      <c r="AH131" s="422"/>
      <c r="AI131" s="422"/>
      <c r="AJ131" s="422"/>
      <c r="AK131" s="422"/>
      <c r="AL131" s="422"/>
      <c r="AM131" s="422"/>
      <c r="AN131" s="422"/>
      <c r="AO131" s="422"/>
      <c r="AP131" s="422"/>
      <c r="AQ131" s="422"/>
      <c r="AR131" s="422"/>
      <c r="AS131" s="422"/>
      <c r="AT131" s="422"/>
      <c r="AU131" s="422"/>
      <c r="AV131" s="422"/>
      <c r="AW131" s="422"/>
      <c r="AX131" s="422"/>
      <c r="AY131" s="422"/>
      <c r="AZ131" s="422"/>
      <c r="BA131" s="422"/>
      <c r="BB131" s="422"/>
      <c r="BC131" s="422"/>
      <c r="BD131" s="422"/>
    </row>
    <row r="132" spans="1:56" x14ac:dyDescent="0.25">
      <c r="A132" s="2"/>
      <c r="B132" s="104">
        <v>88</v>
      </c>
      <c r="C132" s="190" t="s">
        <v>190</v>
      </c>
      <c r="D132" s="75">
        <v>23167</v>
      </c>
      <c r="E132" s="187">
        <v>1048</v>
      </c>
      <c r="F132" s="187">
        <v>379</v>
      </c>
      <c r="G132" s="187">
        <v>492</v>
      </c>
      <c r="H132" s="187">
        <v>177</v>
      </c>
      <c r="I132" s="187">
        <v>10231</v>
      </c>
      <c r="J132" s="187">
        <v>5762</v>
      </c>
      <c r="K132" s="187">
        <v>3673</v>
      </c>
      <c r="L132" s="187">
        <v>796</v>
      </c>
      <c r="M132" s="99">
        <v>11279</v>
      </c>
      <c r="N132" s="99">
        <v>6141</v>
      </c>
      <c r="O132" s="99">
        <v>4165</v>
      </c>
      <c r="P132" s="98">
        <v>973</v>
      </c>
      <c r="Q132" s="187">
        <v>65</v>
      </c>
      <c r="R132" s="102">
        <v>2</v>
      </c>
      <c r="S132" s="102">
        <v>13801</v>
      </c>
      <c r="T132" s="102">
        <v>13803</v>
      </c>
      <c r="U132" s="103">
        <v>59.571804722234212</v>
      </c>
      <c r="V132" s="102">
        <v>18</v>
      </c>
      <c r="W132" s="102">
        <v>7131</v>
      </c>
      <c r="X132" s="102">
        <v>7149</v>
      </c>
      <c r="Y132" s="103">
        <v>30.780852074070875</v>
      </c>
      <c r="Z132" s="102">
        <v>20</v>
      </c>
      <c r="AA132" s="102">
        <v>20932</v>
      </c>
      <c r="AB132" s="102">
        <v>20952</v>
      </c>
      <c r="AC132" s="188">
        <v>90.352656796305084</v>
      </c>
      <c r="AD132" s="123">
        <v>90.360978134299401</v>
      </c>
      <c r="AE132" s="422"/>
      <c r="AF132" s="422"/>
      <c r="AG132" s="422"/>
      <c r="AH132" s="422"/>
      <c r="AI132" s="422"/>
      <c r="AJ132" s="422"/>
      <c r="AK132" s="422"/>
      <c r="AL132" s="422"/>
      <c r="AM132" s="422"/>
      <c r="AN132" s="422"/>
      <c r="AO132" s="422"/>
      <c r="AP132" s="422"/>
      <c r="AQ132" s="422"/>
      <c r="AR132" s="422"/>
      <c r="AS132" s="422"/>
      <c r="AT132" s="422"/>
      <c r="AU132" s="422"/>
      <c r="AV132" s="422"/>
      <c r="AW132" s="422"/>
      <c r="AX132" s="422"/>
      <c r="AY132" s="422"/>
      <c r="AZ132" s="422"/>
      <c r="BA132" s="422"/>
      <c r="BB132" s="422"/>
      <c r="BC132" s="422"/>
      <c r="BD132" s="422"/>
    </row>
    <row r="133" spans="1:56" x14ac:dyDescent="0.25">
      <c r="A133" s="2"/>
      <c r="B133" s="104">
        <v>129</v>
      </c>
      <c r="C133" s="190" t="s">
        <v>191</v>
      </c>
      <c r="D133" s="75">
        <v>2360</v>
      </c>
      <c r="E133" s="187">
        <v>80</v>
      </c>
      <c r="F133" s="187">
        <v>33</v>
      </c>
      <c r="G133" s="187">
        <v>27</v>
      </c>
      <c r="H133" s="187">
        <v>20</v>
      </c>
      <c r="I133" s="187">
        <v>1488</v>
      </c>
      <c r="J133" s="187">
        <v>897</v>
      </c>
      <c r="K133" s="187">
        <v>517</v>
      </c>
      <c r="L133" s="187">
        <v>74</v>
      </c>
      <c r="M133" s="99">
        <v>1568</v>
      </c>
      <c r="N133" s="99">
        <v>930</v>
      </c>
      <c r="O133" s="99">
        <v>544</v>
      </c>
      <c r="P133" s="98">
        <v>94</v>
      </c>
      <c r="Q133" s="187">
        <v>14</v>
      </c>
      <c r="R133" s="102">
        <v>0</v>
      </c>
      <c r="S133" s="102">
        <v>1451</v>
      </c>
      <c r="T133" s="102">
        <v>1451</v>
      </c>
      <c r="U133" s="103">
        <v>61.483050847457633</v>
      </c>
      <c r="V133" s="102">
        <v>1</v>
      </c>
      <c r="W133" s="102">
        <v>1149</v>
      </c>
      <c r="X133" s="102">
        <v>1150</v>
      </c>
      <c r="Y133" s="103">
        <v>48.686440677966104</v>
      </c>
      <c r="Z133" s="102">
        <v>1</v>
      </c>
      <c r="AA133" s="102">
        <v>2600</v>
      </c>
      <c r="AB133" s="102">
        <v>2601</v>
      </c>
      <c r="AC133" s="188">
        <v>110.16949152542372</v>
      </c>
      <c r="AD133" s="123">
        <v>110.16518424396442</v>
      </c>
      <c r="AE133" s="422"/>
      <c r="AF133" s="422"/>
      <c r="AG133" s="422"/>
      <c r="AH133" s="422"/>
      <c r="AI133" s="422"/>
      <c r="AJ133" s="422"/>
      <c r="AK133" s="422"/>
      <c r="AL133" s="422"/>
      <c r="AM133" s="422"/>
      <c r="AN133" s="422"/>
      <c r="AO133" s="422"/>
      <c r="AP133" s="422"/>
      <c r="AQ133" s="422"/>
      <c r="AR133" s="422"/>
      <c r="AS133" s="422"/>
      <c r="AT133" s="422"/>
      <c r="AU133" s="422"/>
      <c r="AV133" s="422"/>
      <c r="AW133" s="422"/>
      <c r="AX133" s="422"/>
      <c r="AY133" s="422"/>
      <c r="AZ133" s="422"/>
      <c r="BA133" s="422"/>
      <c r="BB133" s="422"/>
      <c r="BC133" s="422"/>
      <c r="BD133" s="422"/>
    </row>
    <row r="134" spans="1:56" x14ac:dyDescent="0.25">
      <c r="A134" s="2"/>
      <c r="B134" s="104">
        <v>212</v>
      </c>
      <c r="C134" s="190" t="s">
        <v>192</v>
      </c>
      <c r="D134" s="75">
        <v>1596</v>
      </c>
      <c r="E134" s="187">
        <v>86</v>
      </c>
      <c r="F134" s="187">
        <v>57</v>
      </c>
      <c r="G134" s="187">
        <v>24</v>
      </c>
      <c r="H134" s="187">
        <v>5</v>
      </c>
      <c r="I134" s="187">
        <v>1153</v>
      </c>
      <c r="J134" s="187">
        <v>1023</v>
      </c>
      <c r="K134" s="187">
        <v>113</v>
      </c>
      <c r="L134" s="187">
        <v>17</v>
      </c>
      <c r="M134" s="99">
        <v>1239</v>
      </c>
      <c r="N134" s="99">
        <v>1080</v>
      </c>
      <c r="O134" s="99">
        <v>137</v>
      </c>
      <c r="P134" s="98">
        <v>22</v>
      </c>
      <c r="Q134" s="187">
        <v>25</v>
      </c>
      <c r="R134" s="102">
        <v>0</v>
      </c>
      <c r="S134" s="102">
        <v>1105</v>
      </c>
      <c r="T134" s="102">
        <v>1105</v>
      </c>
      <c r="U134" s="103">
        <v>69.235588972431074</v>
      </c>
      <c r="V134" s="102">
        <v>3</v>
      </c>
      <c r="W134" s="102">
        <v>469</v>
      </c>
      <c r="X134" s="102">
        <v>472</v>
      </c>
      <c r="Y134" s="103">
        <v>29.385964912280706</v>
      </c>
      <c r="Z134" s="102">
        <v>3</v>
      </c>
      <c r="AA134" s="102">
        <v>1574</v>
      </c>
      <c r="AB134" s="102">
        <v>1577</v>
      </c>
      <c r="AC134" s="188">
        <v>98.621553884711773</v>
      </c>
      <c r="AD134" s="123">
        <v>98.624140087554721</v>
      </c>
      <c r="AE134" s="422"/>
      <c r="AF134" s="422"/>
      <c r="AG134" s="422"/>
      <c r="AH134" s="422"/>
      <c r="AI134" s="422"/>
      <c r="AJ134" s="422"/>
      <c r="AK134" s="422"/>
      <c r="AL134" s="422"/>
      <c r="AM134" s="422"/>
      <c r="AN134" s="422"/>
      <c r="AO134" s="422"/>
      <c r="AP134" s="422"/>
      <c r="AQ134" s="422"/>
      <c r="AR134" s="422"/>
      <c r="AS134" s="422"/>
      <c r="AT134" s="422"/>
      <c r="AU134" s="422"/>
      <c r="AV134" s="422"/>
      <c r="AW134" s="422"/>
      <c r="AX134" s="422"/>
      <c r="AY134" s="422"/>
      <c r="AZ134" s="422"/>
      <c r="BA134" s="422"/>
      <c r="BB134" s="422"/>
      <c r="BC134" s="422"/>
      <c r="BD134" s="422"/>
    </row>
    <row r="135" spans="1:56" x14ac:dyDescent="0.25">
      <c r="A135" s="2"/>
      <c r="B135" s="104">
        <v>266</v>
      </c>
      <c r="C135" s="190" t="s">
        <v>193</v>
      </c>
      <c r="D135" s="75">
        <v>3969</v>
      </c>
      <c r="E135" s="187">
        <v>276</v>
      </c>
      <c r="F135" s="187">
        <v>55</v>
      </c>
      <c r="G135" s="187">
        <v>138</v>
      </c>
      <c r="H135" s="187">
        <v>83</v>
      </c>
      <c r="I135" s="187">
        <v>2760</v>
      </c>
      <c r="J135" s="187">
        <v>960</v>
      </c>
      <c r="K135" s="187">
        <v>1366</v>
      </c>
      <c r="L135" s="187">
        <v>434</v>
      </c>
      <c r="M135" s="99">
        <v>3036</v>
      </c>
      <c r="N135" s="99">
        <v>1015</v>
      </c>
      <c r="O135" s="99">
        <v>1504</v>
      </c>
      <c r="P135" s="98">
        <v>517</v>
      </c>
      <c r="Q135" s="187">
        <v>131</v>
      </c>
      <c r="R135" s="102">
        <v>0</v>
      </c>
      <c r="S135" s="102">
        <v>1758</v>
      </c>
      <c r="T135" s="102">
        <v>1758</v>
      </c>
      <c r="U135" s="103">
        <v>44.293272864701436</v>
      </c>
      <c r="V135" s="102">
        <v>13</v>
      </c>
      <c r="W135" s="102">
        <v>2080</v>
      </c>
      <c r="X135" s="102">
        <v>2093</v>
      </c>
      <c r="Y135" s="103">
        <v>52.406147644242886</v>
      </c>
      <c r="Z135" s="102">
        <v>13</v>
      </c>
      <c r="AA135" s="102">
        <v>3838</v>
      </c>
      <c r="AB135" s="102">
        <v>3851</v>
      </c>
      <c r="AC135" s="188">
        <v>96.699420508944328</v>
      </c>
      <c r="AD135" s="123">
        <v>96.710195881466603</v>
      </c>
      <c r="AE135" s="422"/>
      <c r="AF135" s="422"/>
      <c r="AG135" s="422"/>
      <c r="AH135" s="422"/>
      <c r="AI135" s="422"/>
      <c r="AJ135" s="422"/>
      <c r="AK135" s="422"/>
      <c r="AL135" s="422"/>
      <c r="AM135" s="422"/>
      <c r="AN135" s="422"/>
      <c r="AO135" s="422"/>
      <c r="AP135" s="422"/>
      <c r="AQ135" s="422"/>
      <c r="AR135" s="422"/>
      <c r="AS135" s="422"/>
      <c r="AT135" s="422"/>
      <c r="AU135" s="422"/>
      <c r="AV135" s="422"/>
      <c r="AW135" s="422"/>
      <c r="AX135" s="422"/>
      <c r="AY135" s="422"/>
      <c r="AZ135" s="422"/>
      <c r="BA135" s="422"/>
      <c r="BB135" s="422"/>
      <c r="BC135" s="422"/>
      <c r="BD135" s="422"/>
    </row>
    <row r="136" spans="1:56" x14ac:dyDescent="0.25">
      <c r="A136" s="2"/>
      <c r="B136" s="104">
        <v>308</v>
      </c>
      <c r="C136" s="190" t="s">
        <v>194</v>
      </c>
      <c r="D136" s="75">
        <v>1549</v>
      </c>
      <c r="E136" s="187">
        <v>57</v>
      </c>
      <c r="F136" s="187">
        <v>22</v>
      </c>
      <c r="G136" s="187">
        <v>29</v>
      </c>
      <c r="H136" s="187">
        <v>6</v>
      </c>
      <c r="I136" s="187">
        <v>1070</v>
      </c>
      <c r="J136" s="187">
        <v>675</v>
      </c>
      <c r="K136" s="187">
        <v>337</v>
      </c>
      <c r="L136" s="187">
        <v>58</v>
      </c>
      <c r="M136" s="99">
        <v>1127</v>
      </c>
      <c r="N136" s="99">
        <v>697</v>
      </c>
      <c r="O136" s="99">
        <v>366</v>
      </c>
      <c r="P136" s="98">
        <v>64</v>
      </c>
      <c r="Q136" s="187">
        <v>5</v>
      </c>
      <c r="R136" s="102">
        <v>0</v>
      </c>
      <c r="S136" s="102">
        <v>1022</v>
      </c>
      <c r="T136" s="102">
        <v>1022</v>
      </c>
      <c r="U136" s="103">
        <v>65.978050355067779</v>
      </c>
      <c r="V136" s="102">
        <v>1</v>
      </c>
      <c r="W136" s="102">
        <v>513</v>
      </c>
      <c r="X136" s="102">
        <v>514</v>
      </c>
      <c r="Y136" s="103">
        <v>33.118140735958683</v>
      </c>
      <c r="Z136" s="102">
        <v>1</v>
      </c>
      <c r="AA136" s="102">
        <v>1535</v>
      </c>
      <c r="AB136" s="102">
        <v>1536</v>
      </c>
      <c r="AC136" s="188">
        <v>99.096191091026469</v>
      </c>
      <c r="AD136" s="123">
        <v>99.096774193548384</v>
      </c>
      <c r="AE136" s="422"/>
      <c r="AF136" s="422"/>
      <c r="AG136" s="422"/>
      <c r="AH136" s="422"/>
      <c r="AI136" s="422"/>
      <c r="AJ136" s="422"/>
      <c r="AK136" s="422"/>
      <c r="AL136" s="422"/>
      <c r="AM136" s="422"/>
      <c r="AN136" s="422"/>
      <c r="AO136" s="422"/>
      <c r="AP136" s="422"/>
      <c r="AQ136" s="422"/>
      <c r="AR136" s="422"/>
      <c r="AS136" s="422"/>
      <c r="AT136" s="422"/>
      <c r="AU136" s="422"/>
      <c r="AV136" s="422"/>
      <c r="AW136" s="422"/>
      <c r="AX136" s="422"/>
      <c r="AY136" s="422"/>
      <c r="AZ136" s="422"/>
      <c r="BA136" s="422"/>
      <c r="BB136" s="422"/>
      <c r="BC136" s="422"/>
      <c r="BD136" s="422"/>
    </row>
    <row r="137" spans="1:56" x14ac:dyDescent="0.25">
      <c r="A137" s="2"/>
      <c r="B137" s="104">
        <v>360</v>
      </c>
      <c r="C137" s="104" t="s">
        <v>195</v>
      </c>
      <c r="D137" s="75">
        <v>13107</v>
      </c>
      <c r="E137" s="187">
        <v>439</v>
      </c>
      <c r="F137" s="187">
        <v>135</v>
      </c>
      <c r="G137" s="187">
        <v>197</v>
      </c>
      <c r="H137" s="187">
        <v>107</v>
      </c>
      <c r="I137" s="187">
        <v>5628</v>
      </c>
      <c r="J137" s="187">
        <v>3028</v>
      </c>
      <c r="K137" s="187">
        <v>2107</v>
      </c>
      <c r="L137" s="187">
        <v>493</v>
      </c>
      <c r="M137" s="99">
        <v>6067</v>
      </c>
      <c r="N137" s="99">
        <v>3163</v>
      </c>
      <c r="O137" s="99">
        <v>2304</v>
      </c>
      <c r="P137" s="98">
        <v>600</v>
      </c>
      <c r="Q137" s="187">
        <v>17</v>
      </c>
      <c r="R137" s="102">
        <v>0</v>
      </c>
      <c r="S137" s="102">
        <v>7771</v>
      </c>
      <c r="T137" s="102">
        <v>7771</v>
      </c>
      <c r="U137" s="103">
        <v>59.288929579613949</v>
      </c>
      <c r="V137" s="102">
        <v>18</v>
      </c>
      <c r="W137" s="102">
        <v>6438</v>
      </c>
      <c r="X137" s="102">
        <v>6456</v>
      </c>
      <c r="Y137" s="103">
        <v>49.118791485465778</v>
      </c>
      <c r="Z137" s="102">
        <v>18</v>
      </c>
      <c r="AA137" s="102">
        <v>14209</v>
      </c>
      <c r="AB137" s="102">
        <v>14227</v>
      </c>
      <c r="AC137" s="188">
        <v>108.40772106507973</v>
      </c>
      <c r="AD137" s="123">
        <v>108.39619047619047</v>
      </c>
      <c r="AE137" s="422"/>
      <c r="AF137" s="422"/>
      <c r="AG137" s="422"/>
      <c r="AH137" s="422"/>
      <c r="AI137" s="422"/>
      <c r="AJ137" s="422"/>
      <c r="AK137" s="422"/>
      <c r="AL137" s="422"/>
      <c r="AM137" s="422"/>
      <c r="AN137" s="422"/>
      <c r="AO137" s="422"/>
      <c r="AP137" s="422"/>
      <c r="AQ137" s="422"/>
      <c r="AR137" s="422"/>
      <c r="AS137" s="422"/>
      <c r="AT137" s="422"/>
      <c r="AU137" s="422"/>
      <c r="AV137" s="422"/>
      <c r="AW137" s="422"/>
      <c r="AX137" s="422"/>
      <c r="AY137" s="422"/>
      <c r="AZ137" s="422"/>
      <c r="BA137" s="422"/>
      <c r="BB137" s="422"/>
      <c r="BC137" s="422"/>
      <c r="BD137" s="422"/>
    </row>
    <row r="138" spans="1:56" x14ac:dyDescent="0.25">
      <c r="A138" s="2"/>
      <c r="B138" s="104">
        <v>380</v>
      </c>
      <c r="C138" s="190" t="s">
        <v>196</v>
      </c>
      <c r="D138" s="75">
        <v>2206</v>
      </c>
      <c r="E138" s="187">
        <v>125</v>
      </c>
      <c r="F138" s="187">
        <v>38</v>
      </c>
      <c r="G138" s="187">
        <v>59</v>
      </c>
      <c r="H138" s="187">
        <v>28</v>
      </c>
      <c r="I138" s="187">
        <v>1826</v>
      </c>
      <c r="J138" s="187">
        <v>1098</v>
      </c>
      <c r="K138" s="187">
        <v>619</v>
      </c>
      <c r="L138" s="187">
        <v>109</v>
      </c>
      <c r="M138" s="99">
        <v>1951</v>
      </c>
      <c r="N138" s="99">
        <v>1136</v>
      </c>
      <c r="O138" s="99">
        <v>678</v>
      </c>
      <c r="P138" s="98">
        <v>137</v>
      </c>
      <c r="Q138" s="187">
        <v>1</v>
      </c>
      <c r="R138" s="102">
        <v>0</v>
      </c>
      <c r="S138" s="102">
        <v>1151</v>
      </c>
      <c r="T138" s="102">
        <v>1151</v>
      </c>
      <c r="U138" s="103">
        <v>52.175883952855848</v>
      </c>
      <c r="V138" s="102">
        <v>3</v>
      </c>
      <c r="W138" s="102">
        <v>785</v>
      </c>
      <c r="X138" s="102">
        <v>788</v>
      </c>
      <c r="Y138" s="103">
        <v>35.584768812330012</v>
      </c>
      <c r="Z138" s="102">
        <v>3</v>
      </c>
      <c r="AA138" s="102">
        <v>1936</v>
      </c>
      <c r="AB138" s="102">
        <v>1939</v>
      </c>
      <c r="AC138" s="188">
        <v>87.760652765185853</v>
      </c>
      <c r="AD138" s="123">
        <v>87.777274784970572</v>
      </c>
      <c r="AE138" s="422"/>
      <c r="AF138" s="422"/>
      <c r="AG138" s="422"/>
      <c r="AH138" s="422"/>
      <c r="AI138" s="422"/>
      <c r="AJ138" s="422"/>
      <c r="AK138" s="422"/>
      <c r="AL138" s="422"/>
      <c r="AM138" s="422"/>
      <c r="AN138" s="422"/>
      <c r="AO138" s="422"/>
      <c r="AP138" s="422"/>
      <c r="AQ138" s="422"/>
      <c r="AR138" s="422"/>
      <c r="AS138" s="422"/>
      <c r="AT138" s="422"/>
      <c r="AU138" s="422"/>
      <c r="AV138" s="422"/>
      <c r="AW138" s="422"/>
      <c r="AX138" s="422"/>
      <c r="AY138" s="422"/>
      <c r="AZ138" s="422"/>
      <c r="BA138" s="422"/>
      <c r="BB138" s="422"/>
      <c r="BC138" s="422"/>
      <c r="BD138" s="422"/>
    </row>
    <row r="139" spans="1:56" x14ac:dyDescent="0.25">
      <c r="A139" s="2"/>
      <c r="B139" s="104">
        <v>631</v>
      </c>
      <c r="C139" s="190" t="s">
        <v>197</v>
      </c>
      <c r="D139" s="75">
        <v>3435</v>
      </c>
      <c r="E139" s="187">
        <v>267</v>
      </c>
      <c r="F139" s="187">
        <v>56</v>
      </c>
      <c r="G139" s="187">
        <v>144</v>
      </c>
      <c r="H139" s="187">
        <v>67</v>
      </c>
      <c r="I139" s="187">
        <v>2539</v>
      </c>
      <c r="J139" s="187">
        <v>1043</v>
      </c>
      <c r="K139" s="187">
        <v>1179</v>
      </c>
      <c r="L139" s="187">
        <v>317</v>
      </c>
      <c r="M139" s="99">
        <v>2806</v>
      </c>
      <c r="N139" s="99">
        <v>1099</v>
      </c>
      <c r="O139" s="99">
        <v>1323</v>
      </c>
      <c r="P139" s="98">
        <v>384</v>
      </c>
      <c r="Q139" s="187">
        <v>18</v>
      </c>
      <c r="R139" s="102">
        <v>0</v>
      </c>
      <c r="S139" s="102">
        <v>2474</v>
      </c>
      <c r="T139" s="102">
        <v>2474</v>
      </c>
      <c r="U139" s="103">
        <v>72.023289665211067</v>
      </c>
      <c r="V139" s="102">
        <v>6</v>
      </c>
      <c r="W139" s="102">
        <v>1499</v>
      </c>
      <c r="X139" s="102">
        <v>1505</v>
      </c>
      <c r="Y139" s="103">
        <v>43.639010189228529</v>
      </c>
      <c r="Z139" s="102">
        <v>6</v>
      </c>
      <c r="AA139" s="102">
        <v>3973</v>
      </c>
      <c r="AB139" s="102">
        <v>3979</v>
      </c>
      <c r="AC139" s="188">
        <v>115.66229985443958</v>
      </c>
      <c r="AD139" s="123">
        <v>115.63498982853821</v>
      </c>
      <c r="AE139" s="422"/>
      <c r="AF139" s="422"/>
      <c r="AG139" s="422"/>
      <c r="AH139" s="422"/>
      <c r="AI139" s="422"/>
      <c r="AJ139" s="422"/>
      <c r="AK139" s="422"/>
      <c r="AL139" s="422"/>
      <c r="AM139" s="422"/>
      <c r="AN139" s="422"/>
      <c r="AO139" s="422"/>
      <c r="AP139" s="422"/>
      <c r="AQ139" s="422"/>
      <c r="AR139" s="422"/>
      <c r="AS139" s="422"/>
      <c r="AT139" s="422"/>
      <c r="AU139" s="422"/>
      <c r="AV139" s="422"/>
      <c r="AW139" s="422"/>
      <c r="AX139" s="422"/>
      <c r="AY139" s="422"/>
      <c r="AZ139" s="422"/>
      <c r="BA139" s="422"/>
      <c r="BB139" s="422"/>
      <c r="BC139" s="422"/>
      <c r="BD139" s="422"/>
    </row>
    <row r="140" spans="1:56" ht="64.5" customHeight="1" x14ac:dyDescent="0.25">
      <c r="C140" s="198" t="s">
        <v>198</v>
      </c>
      <c r="D140" s="468" t="s">
        <v>576</v>
      </c>
      <c r="E140" s="468"/>
      <c r="F140" s="468"/>
      <c r="G140" s="468"/>
      <c r="H140" s="468"/>
      <c r="I140" s="468"/>
      <c r="J140" s="468"/>
      <c r="K140" s="468"/>
      <c r="L140" s="468"/>
      <c r="M140" s="468"/>
      <c r="N140" s="468"/>
      <c r="O140" s="468"/>
      <c r="P140" s="468"/>
      <c r="Q140" s="468"/>
      <c r="R140" s="468"/>
      <c r="S140" s="468"/>
      <c r="T140" s="468"/>
      <c r="U140" s="468"/>
      <c r="V140" s="468"/>
      <c r="W140" s="468"/>
      <c r="X140" s="468"/>
      <c r="Y140" s="468"/>
      <c r="Z140" s="468"/>
      <c r="AA140" s="468"/>
      <c r="AB140" s="468"/>
      <c r="AC140" s="468"/>
      <c r="AD140" s="468"/>
      <c r="AE140" s="422"/>
      <c r="AF140" s="422"/>
      <c r="AG140" s="422"/>
      <c r="AH140" s="422"/>
      <c r="AI140" s="422"/>
      <c r="AJ140" s="422"/>
      <c r="AK140" s="422"/>
      <c r="AL140" s="422"/>
      <c r="AM140" s="422"/>
      <c r="AN140" s="422"/>
      <c r="AO140" s="422"/>
      <c r="AP140" s="422"/>
      <c r="AQ140" s="422"/>
      <c r="AR140" s="422"/>
      <c r="AS140" s="422"/>
      <c r="AT140" s="422"/>
      <c r="AU140" s="422"/>
      <c r="AV140" s="422"/>
      <c r="AW140" s="422"/>
      <c r="AX140" s="422"/>
      <c r="AY140" s="422"/>
      <c r="AZ140" s="422"/>
      <c r="BA140" s="422"/>
      <c r="BB140" s="422"/>
      <c r="BC140" s="422"/>
      <c r="BD140" s="422"/>
    </row>
    <row r="141" spans="1:56" ht="21" customHeight="1" x14ac:dyDescent="0.25">
      <c r="C141" s="199" t="s">
        <v>25</v>
      </c>
      <c r="D141" s="473" t="s">
        <v>26</v>
      </c>
      <c r="E141" s="473"/>
      <c r="F141" s="473"/>
      <c r="G141" s="473"/>
      <c r="H141" s="473"/>
      <c r="I141" s="473"/>
      <c r="J141" s="473"/>
      <c r="K141" s="473"/>
      <c r="L141" s="473"/>
      <c r="M141" s="473"/>
      <c r="N141" s="473"/>
      <c r="O141" s="473"/>
      <c r="P141" s="473"/>
      <c r="Q141" s="473"/>
      <c r="R141" s="473"/>
      <c r="S141" s="473"/>
      <c r="T141" s="473"/>
      <c r="U141" s="473"/>
      <c r="V141" s="473"/>
      <c r="W141" s="473"/>
      <c r="X141" s="473"/>
      <c r="Y141" s="473"/>
      <c r="Z141" s="473"/>
      <c r="AA141" s="473"/>
      <c r="AB141" s="473"/>
      <c r="AC141" s="473"/>
      <c r="AD141" s="473"/>
      <c r="AE141" s="422"/>
      <c r="AF141" s="422"/>
      <c r="AG141" s="422"/>
      <c r="AH141" s="422"/>
      <c r="AI141" s="422"/>
      <c r="AJ141" s="422"/>
      <c r="AK141" s="422"/>
      <c r="AL141" s="422"/>
      <c r="AM141" s="422"/>
      <c r="AN141" s="422"/>
      <c r="AO141" s="422"/>
      <c r="AP141" s="422"/>
      <c r="AQ141" s="422"/>
      <c r="AR141" s="422"/>
      <c r="AS141" s="422"/>
      <c r="AT141" s="422"/>
      <c r="AU141" s="422"/>
      <c r="AV141" s="422"/>
      <c r="AW141" s="422"/>
      <c r="AX141" s="422"/>
      <c r="AY141" s="422"/>
      <c r="AZ141" s="422"/>
      <c r="BA141" s="422"/>
      <c r="BB141" s="422"/>
      <c r="BC141" s="422"/>
      <c r="BD141" s="422"/>
    </row>
    <row r="142" spans="1:56" ht="21" customHeight="1" x14ac:dyDescent="0.25">
      <c r="C142" s="199" t="s">
        <v>362</v>
      </c>
      <c r="D142" s="473" t="s">
        <v>358</v>
      </c>
      <c r="E142" s="473"/>
      <c r="F142" s="473"/>
      <c r="G142" s="473"/>
      <c r="H142" s="473"/>
      <c r="I142" s="473"/>
      <c r="J142" s="473"/>
      <c r="K142" s="473"/>
      <c r="L142" s="473"/>
      <c r="M142" s="473"/>
      <c r="N142" s="473"/>
      <c r="O142" s="473"/>
      <c r="P142" s="473"/>
      <c r="Q142" s="473"/>
      <c r="R142" s="473"/>
      <c r="S142" s="473"/>
      <c r="T142" s="473"/>
      <c r="U142" s="473"/>
      <c r="V142" s="473"/>
      <c r="W142" s="473"/>
      <c r="X142" s="473"/>
      <c r="Y142" s="473"/>
      <c r="Z142" s="473"/>
      <c r="AA142" s="473"/>
      <c r="AB142" s="473"/>
      <c r="AC142" s="473"/>
      <c r="AD142" s="473"/>
      <c r="AE142" s="422"/>
      <c r="AF142" s="422"/>
      <c r="AG142" s="422"/>
      <c r="AH142" s="422"/>
      <c r="AI142" s="422"/>
      <c r="AJ142" s="422"/>
      <c r="AK142" s="422"/>
      <c r="AL142" s="422"/>
      <c r="AM142" s="422"/>
      <c r="AN142" s="422"/>
      <c r="AO142" s="422"/>
      <c r="AP142" s="422"/>
      <c r="AQ142" s="422"/>
      <c r="AR142" s="422"/>
      <c r="AS142" s="422"/>
      <c r="AT142" s="422"/>
      <c r="AU142" s="422"/>
      <c r="AV142" s="422"/>
      <c r="AW142" s="422"/>
      <c r="AX142" s="422"/>
      <c r="AY142" s="422"/>
      <c r="AZ142" s="422"/>
      <c r="BA142" s="422"/>
      <c r="BB142" s="422"/>
      <c r="BC142" s="422"/>
      <c r="BD142" s="422"/>
    </row>
    <row r="144" spans="1:56" x14ac:dyDescent="0.25">
      <c r="O144" s="88"/>
    </row>
  </sheetData>
  <mergeCells count="24">
    <mergeCell ref="D141:AD141"/>
    <mergeCell ref="D142:AD142"/>
    <mergeCell ref="D140:AD140"/>
    <mergeCell ref="D3:D4"/>
    <mergeCell ref="C2:C5"/>
    <mergeCell ref="AC2:AC4"/>
    <mergeCell ref="AD2:AD4"/>
    <mergeCell ref="Q2:Q4"/>
    <mergeCell ref="A2:A5"/>
    <mergeCell ref="B1:AD1"/>
    <mergeCell ref="E2:P2"/>
    <mergeCell ref="E3:H3"/>
    <mergeCell ref="I3:L3"/>
    <mergeCell ref="M3:P3"/>
    <mergeCell ref="S3:S4"/>
    <mergeCell ref="T3:T4"/>
    <mergeCell ref="U3:U4"/>
    <mergeCell ref="V3:V4"/>
    <mergeCell ref="W3:W4"/>
    <mergeCell ref="X3:X4"/>
    <mergeCell ref="Y3:Y4"/>
    <mergeCell ref="R2:AB2"/>
    <mergeCell ref="B3:B5"/>
    <mergeCell ref="R3:R4"/>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62A9D-E60F-48AD-8688-14F4EA76D20B}">
  <sheetPr>
    <tabColor rgb="FF33CC33"/>
  </sheetPr>
  <dimension ref="A1:AQ181"/>
  <sheetViews>
    <sheetView zoomScale="85" zoomScaleNormal="85" workbookViewId="0">
      <pane xSplit="2" ySplit="4" topLeftCell="AD5" activePane="bottomRight" state="frozen"/>
      <selection pane="topRight" activeCell="C1" sqref="C1"/>
      <selection pane="bottomLeft" activeCell="A5" sqref="A5"/>
      <selection pane="bottomRight" activeCell="AD3" sqref="AD3"/>
    </sheetView>
  </sheetViews>
  <sheetFormatPr baseColWidth="10" defaultColWidth="11.42578125" defaultRowHeight="15" x14ac:dyDescent="0.25"/>
  <cols>
    <col min="2" max="2" width="17.7109375" customWidth="1"/>
    <col min="4" max="4" width="11.42578125" customWidth="1"/>
  </cols>
  <sheetData>
    <row r="1" spans="1:42" ht="35.25" customHeight="1" thickBot="1" x14ac:dyDescent="0.3">
      <c r="A1" s="456" t="s">
        <v>224</v>
      </c>
      <c r="B1" s="457"/>
      <c r="C1" s="252"/>
      <c r="D1" s="379" t="s">
        <v>392</v>
      </c>
      <c r="Q1" s="379" t="s">
        <v>552</v>
      </c>
      <c r="AD1" s="379" t="s">
        <v>572</v>
      </c>
    </row>
    <row r="2" spans="1:42" ht="18.75" customHeight="1" thickBot="1" x14ac:dyDescent="0.3">
      <c r="A2" s="129" t="s">
        <v>47</v>
      </c>
      <c r="B2" s="129" t="s">
        <v>48</v>
      </c>
      <c r="C2" s="370" t="s">
        <v>47</v>
      </c>
      <c r="D2" s="477" t="s">
        <v>391</v>
      </c>
      <c r="E2" s="478"/>
      <c r="F2" s="478"/>
      <c r="G2" s="478"/>
      <c r="H2" s="478"/>
      <c r="I2" s="478"/>
      <c r="J2" s="478"/>
      <c r="K2" s="478"/>
      <c r="L2" s="478"/>
      <c r="M2" s="478"/>
      <c r="N2" s="478"/>
      <c r="O2" s="478"/>
      <c r="P2" s="479"/>
      <c r="Q2" s="481" t="s">
        <v>551</v>
      </c>
      <c r="R2" s="482"/>
      <c r="S2" s="482"/>
      <c r="T2" s="482"/>
      <c r="U2" s="482"/>
      <c r="V2" s="482"/>
      <c r="W2" s="482"/>
      <c r="X2" s="482"/>
      <c r="Y2" s="482"/>
      <c r="Z2" s="482"/>
      <c r="AA2" s="482"/>
      <c r="AB2" s="482"/>
      <c r="AC2" s="483"/>
      <c r="AD2" s="481" t="s">
        <v>589</v>
      </c>
      <c r="AE2" s="482"/>
      <c r="AF2" s="482"/>
      <c r="AG2" s="482"/>
      <c r="AH2" s="482"/>
      <c r="AI2" s="482"/>
      <c r="AJ2" s="482"/>
      <c r="AK2" s="482"/>
      <c r="AL2" s="482"/>
      <c r="AM2" s="482"/>
      <c r="AN2" s="482"/>
      <c r="AO2" s="482"/>
      <c r="AP2" s="483"/>
    </row>
    <row r="3" spans="1:42" ht="75" customHeight="1" x14ac:dyDescent="0.25">
      <c r="A3" s="130"/>
      <c r="B3" s="130"/>
      <c r="C3" s="371"/>
      <c r="D3" s="375" t="s">
        <v>237</v>
      </c>
      <c r="E3" s="261" t="s">
        <v>225</v>
      </c>
      <c r="F3" s="261" t="s">
        <v>226</v>
      </c>
      <c r="G3" s="261" t="s">
        <v>227</v>
      </c>
      <c r="H3" s="262" t="s">
        <v>228</v>
      </c>
      <c r="I3" s="261" t="s">
        <v>229</v>
      </c>
      <c r="J3" s="261" t="s">
        <v>230</v>
      </c>
      <c r="K3" s="261" t="s">
        <v>231</v>
      </c>
      <c r="L3" s="262" t="s">
        <v>232</v>
      </c>
      <c r="M3" s="263" t="s">
        <v>233</v>
      </c>
      <c r="N3" s="261" t="s">
        <v>234</v>
      </c>
      <c r="O3" s="261" t="s">
        <v>235</v>
      </c>
      <c r="P3" s="413" t="s">
        <v>236</v>
      </c>
      <c r="Q3" s="415" t="s">
        <v>237</v>
      </c>
      <c r="R3" s="415" t="s">
        <v>225</v>
      </c>
      <c r="S3" s="415" t="s">
        <v>226</v>
      </c>
      <c r="T3" s="415" t="s">
        <v>227</v>
      </c>
      <c r="U3" s="416" t="s">
        <v>228</v>
      </c>
      <c r="V3" s="415" t="s">
        <v>229</v>
      </c>
      <c r="W3" s="415" t="s">
        <v>230</v>
      </c>
      <c r="X3" s="415" t="s">
        <v>231</v>
      </c>
      <c r="Y3" s="416" t="s">
        <v>232</v>
      </c>
      <c r="Z3" s="417" t="s">
        <v>233</v>
      </c>
      <c r="AA3" s="415" t="s">
        <v>234</v>
      </c>
      <c r="AB3" s="415" t="s">
        <v>235</v>
      </c>
      <c r="AC3" s="415" t="s">
        <v>236</v>
      </c>
      <c r="AD3" s="414" t="s">
        <v>237</v>
      </c>
      <c r="AE3" s="367" t="s">
        <v>225</v>
      </c>
      <c r="AF3" s="367" t="s">
        <v>226</v>
      </c>
      <c r="AG3" s="367" t="s">
        <v>227</v>
      </c>
      <c r="AH3" s="368" t="s">
        <v>228</v>
      </c>
      <c r="AI3" s="367" t="s">
        <v>229</v>
      </c>
      <c r="AJ3" s="367" t="s">
        <v>230</v>
      </c>
      <c r="AK3" s="367" t="s">
        <v>231</v>
      </c>
      <c r="AL3" s="368" t="s">
        <v>232</v>
      </c>
      <c r="AM3" s="369" t="s">
        <v>233</v>
      </c>
      <c r="AN3" s="367" t="s">
        <v>234</v>
      </c>
      <c r="AO3" s="367" t="s">
        <v>235</v>
      </c>
      <c r="AP3" s="380" t="s">
        <v>236</v>
      </c>
    </row>
    <row r="4" spans="1:42" ht="26.25" thickBot="1" x14ac:dyDescent="0.3">
      <c r="A4" s="9"/>
      <c r="B4" s="3" t="s">
        <v>238</v>
      </c>
      <c r="C4" s="176"/>
      <c r="D4" s="376">
        <v>247821</v>
      </c>
      <c r="E4" s="377">
        <v>55</v>
      </c>
      <c r="F4" s="377">
        <v>136349</v>
      </c>
      <c r="G4" s="377">
        <v>136404</v>
      </c>
      <c r="H4" s="378">
        <v>55.019146884243064</v>
      </c>
      <c r="I4" s="377">
        <v>245</v>
      </c>
      <c r="J4" s="377">
        <v>75229</v>
      </c>
      <c r="K4" s="377">
        <v>75474</v>
      </c>
      <c r="L4" s="378">
        <v>30.356184504138067</v>
      </c>
      <c r="M4" s="378">
        <v>85.375331388381127</v>
      </c>
      <c r="N4" s="377">
        <v>300</v>
      </c>
      <c r="O4" s="377">
        <v>211578</v>
      </c>
      <c r="P4" s="403">
        <v>211878</v>
      </c>
      <c r="Q4" s="412">
        <v>247821</v>
      </c>
      <c r="R4" s="412">
        <v>54</v>
      </c>
      <c r="S4" s="412">
        <v>139258</v>
      </c>
      <c r="T4" s="412">
        <v>139312</v>
      </c>
      <c r="U4" s="412">
        <v>56.192977996215006</v>
      </c>
      <c r="V4" s="412">
        <v>222</v>
      </c>
      <c r="W4" s="412">
        <v>75403</v>
      </c>
      <c r="X4" s="412">
        <v>75625</v>
      </c>
      <c r="Y4" s="412">
        <v>30.426396471646871</v>
      </c>
      <c r="Z4" s="412">
        <v>86.619374467861888</v>
      </c>
      <c r="AA4" s="412">
        <v>276</v>
      </c>
      <c r="AB4" s="412">
        <v>214661</v>
      </c>
      <c r="AC4" s="412">
        <v>214937</v>
      </c>
      <c r="AD4" s="409">
        <v>247821</v>
      </c>
      <c r="AE4" s="381">
        <v>5</v>
      </c>
      <c r="AF4" s="381">
        <v>140938</v>
      </c>
      <c r="AG4" s="381">
        <v>140943</v>
      </c>
      <c r="AH4" s="382">
        <v>56.870886648024175</v>
      </c>
      <c r="AI4" s="381">
        <v>213</v>
      </c>
      <c r="AJ4" s="381">
        <v>76023</v>
      </c>
      <c r="AK4" s="381">
        <v>76236</v>
      </c>
      <c r="AL4" s="382">
        <v>30.67657704552883</v>
      </c>
      <c r="AM4" s="382">
        <v>87.547463693553013</v>
      </c>
      <c r="AN4" s="381">
        <v>218</v>
      </c>
      <c r="AO4" s="381">
        <v>216961</v>
      </c>
      <c r="AP4" s="383">
        <v>217179</v>
      </c>
    </row>
    <row r="5" spans="1:42" ht="38.25" x14ac:dyDescent="0.25">
      <c r="A5" s="9"/>
      <c r="B5" s="43" t="s">
        <v>239</v>
      </c>
      <c r="C5" s="9"/>
      <c r="D5" s="372">
        <v>2377</v>
      </c>
      <c r="E5" s="372">
        <v>2</v>
      </c>
      <c r="F5" s="372">
        <v>1708</v>
      </c>
      <c r="G5" s="372">
        <v>1710</v>
      </c>
      <c r="H5" s="373">
        <v>71.85527976440892</v>
      </c>
      <c r="I5" s="372">
        <v>0</v>
      </c>
      <c r="J5" s="372">
        <v>251</v>
      </c>
      <c r="K5" s="372">
        <v>251</v>
      </c>
      <c r="L5" s="374">
        <v>10.559528817837609</v>
      </c>
      <c r="M5" s="373">
        <v>82.414808582246522</v>
      </c>
      <c r="N5" s="372">
        <v>2</v>
      </c>
      <c r="O5" s="372">
        <v>1959</v>
      </c>
      <c r="P5" s="404">
        <v>1961</v>
      </c>
      <c r="Q5" s="4">
        <v>2377</v>
      </c>
      <c r="R5" s="4">
        <v>2</v>
      </c>
      <c r="S5" s="4">
        <v>1724</v>
      </c>
      <c r="T5" s="4">
        <v>1726</v>
      </c>
      <c r="U5" s="4">
        <v>72.528397139251155</v>
      </c>
      <c r="V5" s="4">
        <v>0</v>
      </c>
      <c r="W5" s="4">
        <v>245</v>
      </c>
      <c r="X5" s="4">
        <v>245</v>
      </c>
      <c r="Y5" s="4">
        <v>10.307109802271771</v>
      </c>
      <c r="Z5" s="4">
        <v>82.835506941522937</v>
      </c>
      <c r="AA5" s="4">
        <v>2</v>
      </c>
      <c r="AB5" s="4">
        <v>1969</v>
      </c>
      <c r="AC5" s="4">
        <v>1971</v>
      </c>
      <c r="AD5" s="410">
        <v>2377</v>
      </c>
      <c r="AE5" s="372">
        <v>0</v>
      </c>
      <c r="AF5" s="372">
        <v>1740</v>
      </c>
      <c r="AG5" s="372">
        <v>1740</v>
      </c>
      <c r="AH5" s="373">
        <v>73.20151451409339</v>
      </c>
      <c r="AI5" s="372">
        <v>0</v>
      </c>
      <c r="AJ5" s="372">
        <v>252</v>
      </c>
      <c r="AK5" s="372">
        <v>252</v>
      </c>
      <c r="AL5" s="374">
        <v>10.601598653765249</v>
      </c>
      <c r="AM5" s="373">
        <v>83.803113167858641</v>
      </c>
      <c r="AN5" s="372">
        <v>0</v>
      </c>
      <c r="AO5" s="372">
        <v>1992</v>
      </c>
      <c r="AP5" s="372">
        <v>1992</v>
      </c>
    </row>
    <row r="6" spans="1:42" x14ac:dyDescent="0.25">
      <c r="A6" s="5">
        <v>142</v>
      </c>
      <c r="B6" s="6" t="s">
        <v>65</v>
      </c>
      <c r="C6" s="5">
        <v>142</v>
      </c>
      <c r="D6" s="75">
        <v>27</v>
      </c>
      <c r="E6" s="102">
        <v>0</v>
      </c>
      <c r="F6" s="102">
        <v>15</v>
      </c>
      <c r="G6" s="102">
        <v>15</v>
      </c>
      <c r="H6" s="103">
        <v>55.555555555555557</v>
      </c>
      <c r="I6" s="102">
        <v>0</v>
      </c>
      <c r="J6" s="102">
        <v>2</v>
      </c>
      <c r="K6" s="102">
        <v>2</v>
      </c>
      <c r="L6" s="92">
        <v>7.4074074074074066</v>
      </c>
      <c r="M6" s="103">
        <v>62.962962962962962</v>
      </c>
      <c r="N6" s="84">
        <v>0</v>
      </c>
      <c r="O6" s="84">
        <v>17</v>
      </c>
      <c r="P6" s="405">
        <v>17</v>
      </c>
      <c r="Q6" s="102">
        <v>27</v>
      </c>
      <c r="R6" s="102">
        <v>0</v>
      </c>
      <c r="S6" s="102">
        <v>16</v>
      </c>
      <c r="T6" s="102">
        <v>16</v>
      </c>
      <c r="U6" s="102">
        <v>59.259259259259252</v>
      </c>
      <c r="V6" s="102">
        <v>0</v>
      </c>
      <c r="W6" s="102">
        <v>2</v>
      </c>
      <c r="X6" s="102">
        <v>2</v>
      </c>
      <c r="Y6" s="102">
        <v>7.4074074074074066</v>
      </c>
      <c r="Z6" s="102">
        <v>66.666666666666657</v>
      </c>
      <c r="AA6" s="102">
        <v>0</v>
      </c>
      <c r="AB6" s="102">
        <v>18</v>
      </c>
      <c r="AC6" s="102">
        <v>18</v>
      </c>
      <c r="AD6" s="411">
        <v>27</v>
      </c>
      <c r="AE6" s="102">
        <v>0</v>
      </c>
      <c r="AF6" s="102">
        <v>19</v>
      </c>
      <c r="AG6" s="102">
        <v>19</v>
      </c>
      <c r="AH6" s="103">
        <v>70.370370370370367</v>
      </c>
      <c r="AI6" s="102">
        <v>0</v>
      </c>
      <c r="AJ6" s="102">
        <v>2</v>
      </c>
      <c r="AK6" s="102">
        <v>2</v>
      </c>
      <c r="AL6" s="92">
        <v>7.4074074074074066</v>
      </c>
      <c r="AM6" s="103">
        <v>77.777777777777786</v>
      </c>
      <c r="AN6" s="84">
        <v>0</v>
      </c>
      <c r="AO6" s="84">
        <v>21</v>
      </c>
      <c r="AP6" s="102">
        <v>21</v>
      </c>
    </row>
    <row r="7" spans="1:42" x14ac:dyDescent="0.25">
      <c r="A7" s="5">
        <v>425</v>
      </c>
      <c r="B7" s="6" t="s">
        <v>66</v>
      </c>
      <c r="C7" s="5">
        <v>425</v>
      </c>
      <c r="D7" s="75">
        <v>85</v>
      </c>
      <c r="E7" s="102">
        <v>0</v>
      </c>
      <c r="F7" s="102">
        <v>89</v>
      </c>
      <c r="G7" s="102">
        <v>89</v>
      </c>
      <c r="H7" s="103">
        <v>104.70588235294119</v>
      </c>
      <c r="I7" s="102">
        <v>0</v>
      </c>
      <c r="J7" s="102">
        <v>27</v>
      </c>
      <c r="K7" s="102">
        <v>27</v>
      </c>
      <c r="L7" s="92">
        <v>31.764705882352938</v>
      </c>
      <c r="M7" s="103">
        <v>136.47058823529412</v>
      </c>
      <c r="N7" s="84">
        <v>0</v>
      </c>
      <c r="O7" s="84">
        <v>116</v>
      </c>
      <c r="P7" s="189">
        <v>116</v>
      </c>
      <c r="Q7" s="104">
        <v>85</v>
      </c>
      <c r="R7" s="104">
        <v>0</v>
      </c>
      <c r="S7" s="104">
        <v>90</v>
      </c>
      <c r="T7" s="104">
        <v>90</v>
      </c>
      <c r="U7" s="104">
        <v>105.88235294117648</v>
      </c>
      <c r="V7" s="104">
        <v>0</v>
      </c>
      <c r="W7" s="104">
        <v>28</v>
      </c>
      <c r="X7" s="104">
        <v>28</v>
      </c>
      <c r="Y7" s="104">
        <v>32.941176470588232</v>
      </c>
      <c r="Z7" s="104">
        <v>138.8235294117647</v>
      </c>
      <c r="AA7" s="104">
        <v>0</v>
      </c>
      <c r="AB7" s="104">
        <v>118</v>
      </c>
      <c r="AC7" s="104">
        <v>118</v>
      </c>
      <c r="AD7" s="411">
        <v>85</v>
      </c>
      <c r="AE7" s="102">
        <v>0</v>
      </c>
      <c r="AF7" s="102">
        <v>88</v>
      </c>
      <c r="AG7" s="102">
        <v>88</v>
      </c>
      <c r="AH7" s="103">
        <v>103.5294117647059</v>
      </c>
      <c r="AI7" s="102">
        <v>0</v>
      </c>
      <c r="AJ7" s="102">
        <v>31</v>
      </c>
      <c r="AK7" s="102">
        <v>31</v>
      </c>
      <c r="AL7" s="92">
        <v>36.470588235294116</v>
      </c>
      <c r="AM7" s="103">
        <v>140</v>
      </c>
      <c r="AN7" s="84">
        <v>0</v>
      </c>
      <c r="AO7" s="84">
        <v>119</v>
      </c>
      <c r="AP7" s="104">
        <v>119</v>
      </c>
    </row>
    <row r="8" spans="1:42" x14ac:dyDescent="0.25">
      <c r="A8" s="5">
        <v>579</v>
      </c>
      <c r="B8" s="7" t="s">
        <v>67</v>
      </c>
      <c r="C8" s="5">
        <v>579</v>
      </c>
      <c r="D8" s="75">
        <v>1055</v>
      </c>
      <c r="E8" s="102">
        <v>2</v>
      </c>
      <c r="F8" s="102">
        <v>714</v>
      </c>
      <c r="G8" s="102">
        <v>716</v>
      </c>
      <c r="H8" s="103">
        <v>67.677725118483409</v>
      </c>
      <c r="I8" s="102">
        <v>0</v>
      </c>
      <c r="J8" s="102">
        <v>108</v>
      </c>
      <c r="K8" s="102">
        <v>108</v>
      </c>
      <c r="L8" s="92">
        <v>10.236966824644551</v>
      </c>
      <c r="M8" s="103">
        <v>77.914691943127963</v>
      </c>
      <c r="N8" s="84">
        <v>2</v>
      </c>
      <c r="O8" s="84">
        <v>822</v>
      </c>
      <c r="P8" s="189">
        <v>824</v>
      </c>
      <c r="Q8" s="104">
        <v>1055</v>
      </c>
      <c r="R8" s="104">
        <v>2</v>
      </c>
      <c r="S8" s="104">
        <v>717</v>
      </c>
      <c r="T8" s="104">
        <v>719</v>
      </c>
      <c r="U8" s="104">
        <v>67.962085308056871</v>
      </c>
      <c r="V8" s="104">
        <v>0</v>
      </c>
      <c r="W8" s="104">
        <v>105</v>
      </c>
      <c r="X8" s="104">
        <v>105</v>
      </c>
      <c r="Y8" s="104">
        <v>9.9526066350710902</v>
      </c>
      <c r="Z8" s="104">
        <v>77.914691943127963</v>
      </c>
      <c r="AA8" s="104">
        <v>2</v>
      </c>
      <c r="AB8" s="104">
        <v>822</v>
      </c>
      <c r="AC8" s="104">
        <v>824</v>
      </c>
      <c r="AD8" s="411">
        <v>1055</v>
      </c>
      <c r="AE8" s="102">
        <v>0</v>
      </c>
      <c r="AF8" s="102">
        <v>731</v>
      </c>
      <c r="AG8" s="102">
        <v>731</v>
      </c>
      <c r="AH8" s="103">
        <v>69.289099526066352</v>
      </c>
      <c r="AI8" s="102">
        <v>0</v>
      </c>
      <c r="AJ8" s="102">
        <v>106</v>
      </c>
      <c r="AK8" s="102">
        <v>106</v>
      </c>
      <c r="AL8" s="92">
        <v>10.04739336492891</v>
      </c>
      <c r="AM8" s="103">
        <v>79.33649289099526</v>
      </c>
      <c r="AN8" s="84">
        <v>0</v>
      </c>
      <c r="AO8" s="84">
        <v>837</v>
      </c>
      <c r="AP8" s="104">
        <v>837</v>
      </c>
    </row>
    <row r="9" spans="1:42" x14ac:dyDescent="0.25">
      <c r="A9" s="5">
        <v>585</v>
      </c>
      <c r="B9" s="8" t="s">
        <v>68</v>
      </c>
      <c r="C9" s="5">
        <v>585</v>
      </c>
      <c r="D9" s="75">
        <v>48</v>
      </c>
      <c r="E9" s="102">
        <v>0</v>
      </c>
      <c r="F9" s="102">
        <v>35</v>
      </c>
      <c r="G9" s="102">
        <v>35</v>
      </c>
      <c r="H9" s="103">
        <v>72.916666666666657</v>
      </c>
      <c r="I9" s="102">
        <v>0</v>
      </c>
      <c r="J9" s="102">
        <v>7</v>
      </c>
      <c r="K9" s="102">
        <v>7</v>
      </c>
      <c r="L9" s="92">
        <v>14.583333333333334</v>
      </c>
      <c r="M9" s="103">
        <v>87.5</v>
      </c>
      <c r="N9" s="84">
        <v>0</v>
      </c>
      <c r="O9" s="84">
        <v>42</v>
      </c>
      <c r="P9" s="189">
        <v>42</v>
      </c>
      <c r="Q9" s="104">
        <v>48</v>
      </c>
      <c r="R9" s="104">
        <v>0</v>
      </c>
      <c r="S9" s="104">
        <v>38</v>
      </c>
      <c r="T9" s="104">
        <v>38</v>
      </c>
      <c r="U9" s="104">
        <v>79.166666666666657</v>
      </c>
      <c r="V9" s="104">
        <v>0</v>
      </c>
      <c r="W9" s="104">
        <v>6</v>
      </c>
      <c r="X9" s="104">
        <v>6</v>
      </c>
      <c r="Y9" s="104">
        <v>12.5</v>
      </c>
      <c r="Z9" s="104">
        <v>91.666666666666657</v>
      </c>
      <c r="AA9" s="104">
        <v>0</v>
      </c>
      <c r="AB9" s="104">
        <v>44</v>
      </c>
      <c r="AC9" s="104">
        <v>44</v>
      </c>
      <c r="AD9" s="411">
        <v>48</v>
      </c>
      <c r="AE9" s="102">
        <v>0</v>
      </c>
      <c r="AF9" s="102">
        <v>38</v>
      </c>
      <c r="AG9" s="102">
        <v>38</v>
      </c>
      <c r="AH9" s="103">
        <v>79.166666666666657</v>
      </c>
      <c r="AI9" s="102">
        <v>0</v>
      </c>
      <c r="AJ9" s="102">
        <v>5</v>
      </c>
      <c r="AK9" s="102">
        <v>5</v>
      </c>
      <c r="AL9" s="92">
        <v>10.416666666666668</v>
      </c>
      <c r="AM9" s="103">
        <v>89.583333333333343</v>
      </c>
      <c r="AN9" s="84">
        <v>0</v>
      </c>
      <c r="AO9" s="84">
        <v>43</v>
      </c>
      <c r="AP9" s="104">
        <v>43</v>
      </c>
    </row>
    <row r="10" spans="1:42" x14ac:dyDescent="0.25">
      <c r="A10" s="5">
        <v>591</v>
      </c>
      <c r="B10" s="8" t="s">
        <v>69</v>
      </c>
      <c r="C10" s="5">
        <v>591</v>
      </c>
      <c r="D10" s="75">
        <v>861</v>
      </c>
      <c r="E10" s="102">
        <v>0</v>
      </c>
      <c r="F10" s="102">
        <v>660</v>
      </c>
      <c r="G10" s="102">
        <v>660</v>
      </c>
      <c r="H10" s="103">
        <v>76.655052264808361</v>
      </c>
      <c r="I10" s="102">
        <v>0</v>
      </c>
      <c r="J10" s="102">
        <v>106</v>
      </c>
      <c r="K10" s="102">
        <v>106</v>
      </c>
      <c r="L10" s="92">
        <v>12.311265969802555</v>
      </c>
      <c r="M10" s="103">
        <v>88.966318234610924</v>
      </c>
      <c r="N10" s="84">
        <v>0</v>
      </c>
      <c r="O10" s="84">
        <v>766</v>
      </c>
      <c r="P10" s="189">
        <v>766</v>
      </c>
      <c r="Q10" s="104">
        <v>861</v>
      </c>
      <c r="R10" s="104">
        <v>0</v>
      </c>
      <c r="S10" s="104">
        <v>669</v>
      </c>
      <c r="T10" s="104">
        <v>669</v>
      </c>
      <c r="U10" s="104">
        <v>77.700348432055748</v>
      </c>
      <c r="V10" s="104">
        <v>0</v>
      </c>
      <c r="W10" s="104">
        <v>102</v>
      </c>
      <c r="X10" s="104">
        <v>102</v>
      </c>
      <c r="Y10" s="104">
        <v>11.846689895470384</v>
      </c>
      <c r="Z10" s="104">
        <v>89.547038327526124</v>
      </c>
      <c r="AA10" s="104">
        <v>0</v>
      </c>
      <c r="AB10" s="104">
        <v>771</v>
      </c>
      <c r="AC10" s="104">
        <v>771</v>
      </c>
      <c r="AD10" s="411">
        <v>861</v>
      </c>
      <c r="AE10" s="102">
        <v>0</v>
      </c>
      <c r="AF10" s="102">
        <v>667</v>
      </c>
      <c r="AG10" s="102">
        <v>667</v>
      </c>
      <c r="AH10" s="103">
        <v>77.468060394889662</v>
      </c>
      <c r="AI10" s="102">
        <v>0</v>
      </c>
      <c r="AJ10" s="102">
        <v>106</v>
      </c>
      <c r="AK10" s="102">
        <v>106</v>
      </c>
      <c r="AL10" s="92">
        <v>12.311265969802555</v>
      </c>
      <c r="AM10" s="103">
        <v>89.77932636469221</v>
      </c>
      <c r="AN10" s="84">
        <v>0</v>
      </c>
      <c r="AO10" s="84">
        <v>773</v>
      </c>
      <c r="AP10" s="104">
        <v>773</v>
      </c>
    </row>
    <row r="11" spans="1:42" x14ac:dyDescent="0.25">
      <c r="A11" s="5">
        <v>893</v>
      </c>
      <c r="B11" s="8" t="s">
        <v>70</v>
      </c>
      <c r="C11" s="5">
        <v>893</v>
      </c>
      <c r="D11" s="75">
        <v>301</v>
      </c>
      <c r="E11" s="102">
        <v>0</v>
      </c>
      <c r="F11" s="102">
        <v>195</v>
      </c>
      <c r="G11" s="102">
        <v>195</v>
      </c>
      <c r="H11" s="103">
        <v>64.784053156146186</v>
      </c>
      <c r="I11" s="102">
        <v>0</v>
      </c>
      <c r="J11" s="102">
        <v>1</v>
      </c>
      <c r="K11" s="102">
        <v>1</v>
      </c>
      <c r="L11" s="92">
        <v>0.33222591362126247</v>
      </c>
      <c r="M11" s="103">
        <v>65.116279069767444</v>
      </c>
      <c r="N11" s="84">
        <v>0</v>
      </c>
      <c r="O11" s="84">
        <v>196</v>
      </c>
      <c r="P11" s="189">
        <v>196</v>
      </c>
      <c r="Q11" s="104">
        <v>301</v>
      </c>
      <c r="R11" s="104">
        <v>0</v>
      </c>
      <c r="S11" s="104">
        <v>194</v>
      </c>
      <c r="T11" s="104">
        <v>194</v>
      </c>
      <c r="U11" s="104">
        <v>64.451827242524914</v>
      </c>
      <c r="V11" s="104">
        <v>0</v>
      </c>
      <c r="W11" s="104">
        <v>2</v>
      </c>
      <c r="X11" s="104">
        <v>2</v>
      </c>
      <c r="Y11" s="104">
        <v>0.66445182724252494</v>
      </c>
      <c r="Z11" s="104">
        <v>65.116279069767444</v>
      </c>
      <c r="AA11" s="104">
        <v>0</v>
      </c>
      <c r="AB11" s="104">
        <v>196</v>
      </c>
      <c r="AC11" s="104">
        <v>196</v>
      </c>
      <c r="AD11" s="411">
        <v>301</v>
      </c>
      <c r="AE11" s="102">
        <v>0</v>
      </c>
      <c r="AF11" s="102">
        <v>197</v>
      </c>
      <c r="AG11" s="102">
        <v>197</v>
      </c>
      <c r="AH11" s="103">
        <v>65.448504983388702</v>
      </c>
      <c r="AI11" s="102">
        <v>0</v>
      </c>
      <c r="AJ11" s="102">
        <v>2</v>
      </c>
      <c r="AK11" s="102">
        <v>2</v>
      </c>
      <c r="AL11" s="92">
        <v>0.66445182724252494</v>
      </c>
      <c r="AM11" s="103">
        <v>66.112956810631232</v>
      </c>
      <c r="AN11" s="84">
        <v>0</v>
      </c>
      <c r="AO11" s="84">
        <v>199</v>
      </c>
      <c r="AP11" s="104">
        <v>199</v>
      </c>
    </row>
    <row r="12" spans="1:42" ht="25.5" x14ac:dyDescent="0.25">
      <c r="A12" s="9"/>
      <c r="B12" s="177" t="s">
        <v>240</v>
      </c>
      <c r="C12" s="9"/>
      <c r="D12" s="86">
        <v>2199</v>
      </c>
      <c r="E12" s="86">
        <v>1</v>
      </c>
      <c r="F12" s="86">
        <v>1974</v>
      </c>
      <c r="G12" s="86">
        <v>1975</v>
      </c>
      <c r="H12" s="89">
        <v>89.768076398362894</v>
      </c>
      <c r="I12" s="86">
        <v>0</v>
      </c>
      <c r="J12" s="86">
        <v>105</v>
      </c>
      <c r="K12" s="86">
        <v>105</v>
      </c>
      <c r="L12" s="93">
        <v>4.7748976807639831</v>
      </c>
      <c r="M12" s="87">
        <v>94.542974079126878</v>
      </c>
      <c r="N12" s="86">
        <v>1</v>
      </c>
      <c r="O12" s="86">
        <v>2079</v>
      </c>
      <c r="P12" s="406">
        <v>2080</v>
      </c>
      <c r="Q12" s="37">
        <v>2199</v>
      </c>
      <c r="R12" s="37">
        <v>1</v>
      </c>
      <c r="S12" s="37">
        <v>2026</v>
      </c>
      <c r="T12" s="37">
        <v>2027</v>
      </c>
      <c r="U12" s="37">
        <v>92.132787630741248</v>
      </c>
      <c r="V12" s="37">
        <v>0</v>
      </c>
      <c r="W12" s="37">
        <v>112</v>
      </c>
      <c r="X12" s="37">
        <v>112</v>
      </c>
      <c r="Y12" s="37">
        <v>5.0932241928149153</v>
      </c>
      <c r="Z12" s="37">
        <v>97.226011823556163</v>
      </c>
      <c r="AA12" s="37">
        <v>1</v>
      </c>
      <c r="AB12" s="37">
        <v>2138</v>
      </c>
      <c r="AC12" s="37">
        <v>2139</v>
      </c>
      <c r="AD12" s="86">
        <v>2199</v>
      </c>
      <c r="AE12" s="86">
        <v>0</v>
      </c>
      <c r="AF12" s="86">
        <v>2040</v>
      </c>
      <c r="AG12" s="86">
        <v>2040</v>
      </c>
      <c r="AH12" s="89">
        <v>92.769440654843109</v>
      </c>
      <c r="AI12" s="86">
        <v>0</v>
      </c>
      <c r="AJ12" s="86">
        <v>112</v>
      </c>
      <c r="AK12" s="86">
        <v>112</v>
      </c>
      <c r="AL12" s="93">
        <v>5.0932241928149153</v>
      </c>
      <c r="AM12" s="87">
        <v>97.862664847658039</v>
      </c>
      <c r="AN12" s="86">
        <v>0</v>
      </c>
      <c r="AO12" s="86">
        <v>2152</v>
      </c>
      <c r="AP12" s="37">
        <v>2152</v>
      </c>
    </row>
    <row r="13" spans="1:42" x14ac:dyDescent="0.25">
      <c r="A13" s="5">
        <v>120</v>
      </c>
      <c r="B13" s="8" t="s">
        <v>72</v>
      </c>
      <c r="C13" s="5">
        <v>120</v>
      </c>
      <c r="D13" s="75">
        <v>53</v>
      </c>
      <c r="E13" s="102">
        <v>0</v>
      </c>
      <c r="F13" s="102">
        <v>43</v>
      </c>
      <c r="G13" s="102">
        <v>43</v>
      </c>
      <c r="H13" s="103">
        <v>81.132075471698116</v>
      </c>
      <c r="I13" s="102">
        <v>0</v>
      </c>
      <c r="J13" s="102">
        <v>3</v>
      </c>
      <c r="K13" s="102">
        <v>3</v>
      </c>
      <c r="L13" s="92">
        <v>5.6603773584905666</v>
      </c>
      <c r="M13" s="103">
        <v>86.79245283018868</v>
      </c>
      <c r="N13" s="84">
        <v>0</v>
      </c>
      <c r="O13" s="84">
        <v>46</v>
      </c>
      <c r="P13" s="405">
        <v>46</v>
      </c>
      <c r="Q13" s="102">
        <v>53</v>
      </c>
      <c r="R13" s="102">
        <v>0</v>
      </c>
      <c r="S13" s="102">
        <v>42</v>
      </c>
      <c r="T13" s="102">
        <v>42</v>
      </c>
      <c r="U13" s="102">
        <v>79.245283018867923</v>
      </c>
      <c r="V13" s="102">
        <v>0</v>
      </c>
      <c r="W13" s="102">
        <v>4</v>
      </c>
      <c r="X13" s="102">
        <v>4</v>
      </c>
      <c r="Y13" s="102">
        <v>7.5471698113207548</v>
      </c>
      <c r="Z13" s="102">
        <v>86.79245283018868</v>
      </c>
      <c r="AA13" s="102">
        <v>0</v>
      </c>
      <c r="AB13" s="102">
        <v>46</v>
      </c>
      <c r="AC13" s="102">
        <v>46</v>
      </c>
      <c r="AD13" s="411">
        <v>53</v>
      </c>
      <c r="AE13" s="102">
        <v>0</v>
      </c>
      <c r="AF13" s="102">
        <v>43</v>
      </c>
      <c r="AG13" s="102">
        <v>43</v>
      </c>
      <c r="AH13" s="103">
        <v>81.132075471698116</v>
      </c>
      <c r="AI13" s="102">
        <v>0</v>
      </c>
      <c r="AJ13" s="102">
        <v>3</v>
      </c>
      <c r="AK13" s="102">
        <v>3</v>
      </c>
      <c r="AL13" s="92">
        <v>5.6603773584905666</v>
      </c>
      <c r="AM13" s="103">
        <v>86.79245283018868</v>
      </c>
      <c r="AN13" s="84">
        <v>0</v>
      </c>
      <c r="AO13" s="84">
        <v>46</v>
      </c>
      <c r="AP13" s="102">
        <v>46</v>
      </c>
    </row>
    <row r="14" spans="1:42" x14ac:dyDescent="0.25">
      <c r="A14" s="5">
        <v>154</v>
      </c>
      <c r="B14" s="8" t="s">
        <v>73</v>
      </c>
      <c r="C14" s="5">
        <v>154</v>
      </c>
      <c r="D14" s="75">
        <v>1703</v>
      </c>
      <c r="E14" s="102">
        <v>0</v>
      </c>
      <c r="F14" s="102">
        <v>1469</v>
      </c>
      <c r="G14" s="102">
        <v>1469</v>
      </c>
      <c r="H14" s="103">
        <v>86.25954198473282</v>
      </c>
      <c r="I14" s="102">
        <v>0</v>
      </c>
      <c r="J14" s="102">
        <v>76</v>
      </c>
      <c r="K14" s="102">
        <v>76</v>
      </c>
      <c r="L14" s="92">
        <v>4.4627128596594252</v>
      </c>
      <c r="M14" s="103">
        <v>90.722254844392253</v>
      </c>
      <c r="N14" s="84">
        <v>0</v>
      </c>
      <c r="O14" s="84">
        <v>1545</v>
      </c>
      <c r="P14" s="189">
        <v>1545</v>
      </c>
      <c r="Q14" s="104">
        <v>1703</v>
      </c>
      <c r="R14" s="104">
        <v>0</v>
      </c>
      <c r="S14" s="104">
        <v>1514</v>
      </c>
      <c r="T14" s="104">
        <v>1514</v>
      </c>
      <c r="U14" s="104">
        <v>88.901937756899585</v>
      </c>
      <c r="V14" s="104">
        <v>0</v>
      </c>
      <c r="W14" s="104">
        <v>80</v>
      </c>
      <c r="X14" s="104">
        <v>80</v>
      </c>
      <c r="Y14" s="104">
        <v>4.6975924838520253</v>
      </c>
      <c r="Z14" s="104">
        <v>93.599530240751619</v>
      </c>
      <c r="AA14" s="104">
        <v>0</v>
      </c>
      <c r="AB14" s="104">
        <v>1594</v>
      </c>
      <c r="AC14" s="104">
        <v>1594</v>
      </c>
      <c r="AD14" s="411">
        <v>1703</v>
      </c>
      <c r="AE14" s="102">
        <v>0</v>
      </c>
      <c r="AF14" s="102">
        <v>1520</v>
      </c>
      <c r="AG14" s="102">
        <v>1520</v>
      </c>
      <c r="AH14" s="103">
        <v>89.254257193188494</v>
      </c>
      <c r="AI14" s="102">
        <v>0</v>
      </c>
      <c r="AJ14" s="102">
        <v>83</v>
      </c>
      <c r="AK14" s="102">
        <v>83</v>
      </c>
      <c r="AL14" s="92">
        <v>4.873752201996477</v>
      </c>
      <c r="AM14" s="103">
        <v>94.128009395184961</v>
      </c>
      <c r="AN14" s="84">
        <v>0</v>
      </c>
      <c r="AO14" s="84">
        <v>1603</v>
      </c>
      <c r="AP14" s="104">
        <v>1603</v>
      </c>
    </row>
    <row r="15" spans="1:42" x14ac:dyDescent="0.25">
      <c r="A15" s="5">
        <v>250</v>
      </c>
      <c r="B15" s="8" t="s">
        <v>74</v>
      </c>
      <c r="C15" s="5">
        <v>250</v>
      </c>
      <c r="D15" s="75">
        <v>147</v>
      </c>
      <c r="E15" s="102">
        <v>1</v>
      </c>
      <c r="F15" s="102">
        <v>187</v>
      </c>
      <c r="G15" s="102">
        <v>188</v>
      </c>
      <c r="H15" s="103">
        <v>127.21088435374151</v>
      </c>
      <c r="I15" s="102">
        <v>0</v>
      </c>
      <c r="J15" s="102">
        <v>17</v>
      </c>
      <c r="K15" s="102">
        <v>17</v>
      </c>
      <c r="L15" s="92">
        <v>11.564625850340136</v>
      </c>
      <c r="M15" s="103">
        <v>138.77551020408163</v>
      </c>
      <c r="N15" s="84">
        <v>1</v>
      </c>
      <c r="O15" s="84">
        <v>204</v>
      </c>
      <c r="P15" s="189">
        <v>205</v>
      </c>
      <c r="Q15" s="104">
        <v>147</v>
      </c>
      <c r="R15" s="104">
        <v>1</v>
      </c>
      <c r="S15" s="104">
        <v>191</v>
      </c>
      <c r="T15" s="104">
        <v>192</v>
      </c>
      <c r="U15" s="104">
        <v>129.93197278911566</v>
      </c>
      <c r="V15" s="104">
        <v>0</v>
      </c>
      <c r="W15" s="104">
        <v>15</v>
      </c>
      <c r="X15" s="104">
        <v>15</v>
      </c>
      <c r="Y15" s="104">
        <v>10.204081632653061</v>
      </c>
      <c r="Z15" s="104">
        <v>140.1360544217687</v>
      </c>
      <c r="AA15" s="104">
        <v>1</v>
      </c>
      <c r="AB15" s="104">
        <v>206</v>
      </c>
      <c r="AC15" s="104">
        <v>207</v>
      </c>
      <c r="AD15" s="411">
        <v>147</v>
      </c>
      <c r="AE15" s="102">
        <v>0</v>
      </c>
      <c r="AF15" s="102">
        <v>194</v>
      </c>
      <c r="AG15" s="102">
        <v>194</v>
      </c>
      <c r="AH15" s="103">
        <v>131.97278911564624</v>
      </c>
      <c r="AI15" s="102">
        <v>0</v>
      </c>
      <c r="AJ15" s="102">
        <v>15</v>
      </c>
      <c r="AK15" s="102">
        <v>15</v>
      </c>
      <c r="AL15" s="92">
        <v>10.204081632653061</v>
      </c>
      <c r="AM15" s="103">
        <v>142.17687074829934</v>
      </c>
      <c r="AN15" s="84">
        <v>0</v>
      </c>
      <c r="AO15" s="84">
        <v>209</v>
      </c>
      <c r="AP15" s="104">
        <v>209</v>
      </c>
    </row>
    <row r="16" spans="1:42" x14ac:dyDescent="0.25">
      <c r="A16" s="5">
        <v>495</v>
      </c>
      <c r="B16" s="8" t="s">
        <v>75</v>
      </c>
      <c r="C16" s="5">
        <v>495</v>
      </c>
      <c r="D16" s="75">
        <v>38</v>
      </c>
      <c r="E16" s="102">
        <v>0</v>
      </c>
      <c r="F16" s="102">
        <v>43</v>
      </c>
      <c r="G16" s="102">
        <v>43</v>
      </c>
      <c r="H16" s="103">
        <v>113.1578947368421</v>
      </c>
      <c r="I16" s="102">
        <v>0</v>
      </c>
      <c r="J16" s="102">
        <v>1</v>
      </c>
      <c r="K16" s="102">
        <v>1</v>
      </c>
      <c r="L16" s="92">
        <v>2.6315789473684208</v>
      </c>
      <c r="M16" s="103">
        <v>115.78947368421053</v>
      </c>
      <c r="N16" s="84">
        <v>0</v>
      </c>
      <c r="O16" s="84">
        <v>44</v>
      </c>
      <c r="P16" s="189">
        <v>44</v>
      </c>
      <c r="Q16" s="104">
        <v>38</v>
      </c>
      <c r="R16" s="104">
        <v>0</v>
      </c>
      <c r="S16" s="104">
        <v>44</v>
      </c>
      <c r="T16" s="104">
        <v>44</v>
      </c>
      <c r="U16" s="104">
        <v>115.78947368421053</v>
      </c>
      <c r="V16" s="104">
        <v>0</v>
      </c>
      <c r="W16" s="104">
        <v>1</v>
      </c>
      <c r="X16" s="104">
        <v>1</v>
      </c>
      <c r="Y16" s="104">
        <v>2.6315789473684208</v>
      </c>
      <c r="Z16" s="104">
        <v>118.42105263157893</v>
      </c>
      <c r="AA16" s="104">
        <v>0</v>
      </c>
      <c r="AB16" s="104">
        <v>45</v>
      </c>
      <c r="AC16" s="104">
        <v>45</v>
      </c>
      <c r="AD16" s="411">
        <v>38</v>
      </c>
      <c r="AE16" s="102">
        <v>0</v>
      </c>
      <c r="AF16" s="102">
        <v>44</v>
      </c>
      <c r="AG16" s="102">
        <v>44</v>
      </c>
      <c r="AH16" s="103">
        <v>115.78947368421053</v>
      </c>
      <c r="AI16" s="102">
        <v>0</v>
      </c>
      <c r="AJ16" s="102">
        <v>1</v>
      </c>
      <c r="AK16" s="102">
        <v>1</v>
      </c>
      <c r="AL16" s="92">
        <v>2.6315789473684208</v>
      </c>
      <c r="AM16" s="103">
        <v>118.42105263157893</v>
      </c>
      <c r="AN16" s="84">
        <v>0</v>
      </c>
      <c r="AO16" s="84">
        <v>45</v>
      </c>
      <c r="AP16" s="104">
        <v>45</v>
      </c>
    </row>
    <row r="17" spans="1:43" x14ac:dyDescent="0.25">
      <c r="A17" s="5">
        <v>790</v>
      </c>
      <c r="B17" s="8" t="s">
        <v>76</v>
      </c>
      <c r="C17" s="5">
        <v>790</v>
      </c>
      <c r="D17" s="75">
        <v>70</v>
      </c>
      <c r="E17" s="102">
        <v>0</v>
      </c>
      <c r="F17" s="102">
        <v>87</v>
      </c>
      <c r="G17" s="102">
        <v>87</v>
      </c>
      <c r="H17" s="103">
        <v>124.28571428571429</v>
      </c>
      <c r="I17" s="102">
        <v>0</v>
      </c>
      <c r="J17" s="102">
        <v>5</v>
      </c>
      <c r="K17" s="102">
        <v>5</v>
      </c>
      <c r="L17" s="92">
        <v>7.1428571428571423</v>
      </c>
      <c r="M17" s="103">
        <v>131.42857142857142</v>
      </c>
      <c r="N17" s="84">
        <v>0</v>
      </c>
      <c r="O17" s="84">
        <v>92</v>
      </c>
      <c r="P17" s="189">
        <v>92</v>
      </c>
      <c r="Q17" s="104">
        <v>70</v>
      </c>
      <c r="R17" s="104">
        <v>0</v>
      </c>
      <c r="S17" s="104">
        <v>88</v>
      </c>
      <c r="T17" s="104">
        <v>88</v>
      </c>
      <c r="U17" s="104">
        <v>125.71428571428571</v>
      </c>
      <c r="V17" s="104">
        <v>0</v>
      </c>
      <c r="W17" s="104">
        <v>4</v>
      </c>
      <c r="X17" s="104">
        <v>4</v>
      </c>
      <c r="Y17" s="104">
        <v>5.7142857142857144</v>
      </c>
      <c r="Z17" s="104">
        <v>131.42857142857142</v>
      </c>
      <c r="AA17" s="104">
        <v>0</v>
      </c>
      <c r="AB17" s="104">
        <v>92</v>
      </c>
      <c r="AC17" s="104">
        <v>92</v>
      </c>
      <c r="AD17" s="411">
        <v>70</v>
      </c>
      <c r="AE17" s="102">
        <v>0</v>
      </c>
      <c r="AF17" s="102">
        <v>92</v>
      </c>
      <c r="AG17" s="102">
        <v>92</v>
      </c>
      <c r="AH17" s="103">
        <v>131.42857142857142</v>
      </c>
      <c r="AI17" s="102">
        <v>0</v>
      </c>
      <c r="AJ17" s="102">
        <v>3</v>
      </c>
      <c r="AK17" s="102">
        <v>3</v>
      </c>
      <c r="AL17" s="92">
        <v>4.2857142857142856</v>
      </c>
      <c r="AM17" s="103">
        <v>135.71428571428572</v>
      </c>
      <c r="AN17" s="84">
        <v>0</v>
      </c>
      <c r="AO17" s="84">
        <v>95</v>
      </c>
      <c r="AP17" s="104">
        <v>95</v>
      </c>
    </row>
    <row r="18" spans="1:43" x14ac:dyDescent="0.25">
      <c r="A18" s="5">
        <v>895</v>
      </c>
      <c r="B18" s="8" t="s">
        <v>77</v>
      </c>
      <c r="C18" s="5">
        <v>895</v>
      </c>
      <c r="D18" s="75">
        <v>188</v>
      </c>
      <c r="E18" s="102">
        <v>0</v>
      </c>
      <c r="F18" s="102">
        <v>145</v>
      </c>
      <c r="G18" s="102">
        <v>145</v>
      </c>
      <c r="H18" s="103">
        <v>77.127659574468083</v>
      </c>
      <c r="I18" s="102">
        <v>0</v>
      </c>
      <c r="J18" s="102">
        <v>3</v>
      </c>
      <c r="K18" s="102">
        <v>3</v>
      </c>
      <c r="L18" s="92">
        <v>1.5957446808510638</v>
      </c>
      <c r="M18" s="103">
        <v>78.723404255319153</v>
      </c>
      <c r="N18" s="84">
        <v>0</v>
      </c>
      <c r="O18" s="84">
        <v>148</v>
      </c>
      <c r="P18" s="189">
        <v>148</v>
      </c>
      <c r="Q18" s="104">
        <v>188</v>
      </c>
      <c r="R18" s="104">
        <v>0</v>
      </c>
      <c r="S18" s="104">
        <v>147</v>
      </c>
      <c r="T18" s="104">
        <v>147</v>
      </c>
      <c r="U18" s="104">
        <v>78.191489361702125</v>
      </c>
      <c r="V18" s="104">
        <v>0</v>
      </c>
      <c r="W18" s="104">
        <v>8</v>
      </c>
      <c r="X18" s="104">
        <v>8</v>
      </c>
      <c r="Y18" s="104">
        <v>4.2553191489361701</v>
      </c>
      <c r="Z18" s="104">
        <v>82.446808510638306</v>
      </c>
      <c r="AA18" s="104">
        <v>0</v>
      </c>
      <c r="AB18" s="104">
        <v>155</v>
      </c>
      <c r="AC18" s="104">
        <v>155</v>
      </c>
      <c r="AD18" s="411">
        <v>188</v>
      </c>
      <c r="AE18" s="102">
        <v>0</v>
      </c>
      <c r="AF18" s="102">
        <v>147</v>
      </c>
      <c r="AG18" s="102">
        <v>147</v>
      </c>
      <c r="AH18" s="103">
        <v>78.191489361702125</v>
      </c>
      <c r="AI18" s="102">
        <v>0</v>
      </c>
      <c r="AJ18" s="102">
        <v>7</v>
      </c>
      <c r="AK18" s="102">
        <v>7</v>
      </c>
      <c r="AL18" s="92">
        <v>3.7234042553191489</v>
      </c>
      <c r="AM18" s="103">
        <v>81.914893617021278</v>
      </c>
      <c r="AN18" s="84">
        <v>0</v>
      </c>
      <c r="AO18" s="84">
        <v>154</v>
      </c>
      <c r="AP18" s="104">
        <v>154</v>
      </c>
    </row>
    <row r="19" spans="1:43" x14ac:dyDescent="0.25">
      <c r="A19" s="9"/>
      <c r="B19" s="9" t="s">
        <v>241</v>
      </c>
      <c r="C19" s="9"/>
      <c r="D19" s="37">
        <v>10058</v>
      </c>
      <c r="E19" s="37">
        <v>12</v>
      </c>
      <c r="F19" s="37">
        <v>8094</v>
      </c>
      <c r="G19" s="37">
        <v>8106</v>
      </c>
      <c r="H19" s="89">
        <v>80.473255120302241</v>
      </c>
      <c r="I19" s="37">
        <v>5</v>
      </c>
      <c r="J19" s="37">
        <v>953</v>
      </c>
      <c r="K19" s="37">
        <v>958</v>
      </c>
      <c r="L19" s="93">
        <v>9.4750447405050711</v>
      </c>
      <c r="M19" s="87">
        <v>89.94829986080731</v>
      </c>
      <c r="N19" s="175">
        <v>17</v>
      </c>
      <c r="O19" s="37">
        <v>9047</v>
      </c>
      <c r="P19" s="406">
        <v>9064</v>
      </c>
      <c r="Q19" s="37">
        <v>10058</v>
      </c>
      <c r="R19" s="37">
        <v>12</v>
      </c>
      <c r="S19" s="37">
        <v>8178</v>
      </c>
      <c r="T19" s="37">
        <v>8190</v>
      </c>
      <c r="U19" s="37">
        <v>81.308411214953267</v>
      </c>
      <c r="V19" s="37">
        <v>5</v>
      </c>
      <c r="W19" s="37">
        <v>975</v>
      </c>
      <c r="X19" s="37">
        <v>980</v>
      </c>
      <c r="Y19" s="37">
        <v>9.6937760986279589</v>
      </c>
      <c r="Z19" s="37">
        <v>91.002187313581231</v>
      </c>
      <c r="AA19" s="37">
        <v>17</v>
      </c>
      <c r="AB19" s="37">
        <v>9153</v>
      </c>
      <c r="AC19" s="37">
        <v>9170</v>
      </c>
      <c r="AD19" s="86">
        <v>10058</v>
      </c>
      <c r="AE19" s="37">
        <v>0</v>
      </c>
      <c r="AF19" s="37">
        <v>8220</v>
      </c>
      <c r="AG19" s="37">
        <v>8220</v>
      </c>
      <c r="AH19" s="89">
        <v>81.725989262278787</v>
      </c>
      <c r="AI19" s="37">
        <v>5</v>
      </c>
      <c r="AJ19" s="37">
        <v>970</v>
      </c>
      <c r="AK19" s="37">
        <v>975</v>
      </c>
      <c r="AL19" s="93">
        <v>9.6440644263273025</v>
      </c>
      <c r="AM19" s="87">
        <v>91.370053688606092</v>
      </c>
      <c r="AN19" s="175">
        <v>5</v>
      </c>
      <c r="AO19" s="37">
        <v>9190</v>
      </c>
      <c r="AP19" s="37">
        <v>9195</v>
      </c>
    </row>
    <row r="20" spans="1:43" x14ac:dyDescent="0.25">
      <c r="A20" s="5">
        <v>45</v>
      </c>
      <c r="B20" s="8" t="s">
        <v>79</v>
      </c>
      <c r="C20" s="5">
        <v>45</v>
      </c>
      <c r="D20" s="75">
        <v>4062</v>
      </c>
      <c r="E20" s="102">
        <v>9</v>
      </c>
      <c r="F20" s="102">
        <v>3269</v>
      </c>
      <c r="G20" s="102">
        <v>3278</v>
      </c>
      <c r="H20" s="103">
        <v>80.477597242737559</v>
      </c>
      <c r="I20" s="102">
        <v>3</v>
      </c>
      <c r="J20" s="102">
        <v>508</v>
      </c>
      <c r="K20" s="102">
        <v>511</v>
      </c>
      <c r="L20" s="92">
        <v>12.506154603643527</v>
      </c>
      <c r="M20" s="103">
        <v>92.983751846381097</v>
      </c>
      <c r="N20" s="84">
        <v>12</v>
      </c>
      <c r="O20" s="84">
        <v>3777</v>
      </c>
      <c r="P20" s="189">
        <v>3789</v>
      </c>
      <c r="Q20" s="104">
        <v>4062</v>
      </c>
      <c r="R20" s="104">
        <v>9</v>
      </c>
      <c r="S20" s="104">
        <v>3296</v>
      </c>
      <c r="T20" s="104">
        <v>3305</v>
      </c>
      <c r="U20" s="104">
        <v>81.142294436238302</v>
      </c>
      <c r="V20" s="104">
        <v>3</v>
      </c>
      <c r="W20" s="104">
        <v>515</v>
      </c>
      <c r="X20" s="104">
        <v>518</v>
      </c>
      <c r="Y20" s="104">
        <v>12.678483505662236</v>
      </c>
      <c r="Z20" s="104">
        <v>93.820777941900545</v>
      </c>
      <c r="AA20" s="104">
        <v>12</v>
      </c>
      <c r="AB20" s="104">
        <v>3811</v>
      </c>
      <c r="AC20" s="104">
        <v>3823</v>
      </c>
      <c r="AD20" s="411">
        <v>4062</v>
      </c>
      <c r="AE20" s="102">
        <v>0</v>
      </c>
      <c r="AF20" s="102">
        <v>3312</v>
      </c>
      <c r="AG20" s="102">
        <v>3312</v>
      </c>
      <c r="AH20" s="103">
        <v>81.536189069423926</v>
      </c>
      <c r="AI20" s="102">
        <v>3</v>
      </c>
      <c r="AJ20" s="102">
        <v>511</v>
      </c>
      <c r="AK20" s="102">
        <v>514</v>
      </c>
      <c r="AL20" s="92">
        <v>12.580009847365831</v>
      </c>
      <c r="AM20" s="103">
        <v>94.116198916789756</v>
      </c>
      <c r="AN20" s="84">
        <v>3</v>
      </c>
      <c r="AO20" s="84">
        <v>3823</v>
      </c>
      <c r="AP20" s="104">
        <v>3826</v>
      </c>
    </row>
    <row r="21" spans="1:43" x14ac:dyDescent="0.25">
      <c r="A21" s="5">
        <v>51</v>
      </c>
      <c r="B21" s="8" t="s">
        <v>80</v>
      </c>
      <c r="C21" s="5">
        <v>51</v>
      </c>
      <c r="D21" s="75">
        <v>227</v>
      </c>
      <c r="E21" s="102">
        <v>0</v>
      </c>
      <c r="F21" s="102">
        <v>202</v>
      </c>
      <c r="G21" s="102">
        <v>202</v>
      </c>
      <c r="H21" s="103">
        <v>88.986784140969164</v>
      </c>
      <c r="I21" s="102">
        <v>0</v>
      </c>
      <c r="J21" s="102">
        <v>13</v>
      </c>
      <c r="K21" s="102">
        <v>13</v>
      </c>
      <c r="L21" s="92">
        <v>5.7268722466960353</v>
      </c>
      <c r="M21" s="103">
        <v>94.713656387665196</v>
      </c>
      <c r="N21" s="84">
        <v>0</v>
      </c>
      <c r="O21" s="84">
        <v>215</v>
      </c>
      <c r="P21" s="189">
        <v>215</v>
      </c>
      <c r="Q21" s="104">
        <v>227</v>
      </c>
      <c r="R21" s="104">
        <v>0</v>
      </c>
      <c r="S21" s="104">
        <v>204</v>
      </c>
      <c r="T21" s="104">
        <v>204</v>
      </c>
      <c r="U21" s="104">
        <v>89.867841409691636</v>
      </c>
      <c r="V21" s="104">
        <v>0</v>
      </c>
      <c r="W21" s="104">
        <v>16</v>
      </c>
      <c r="X21" s="104">
        <v>16</v>
      </c>
      <c r="Y21" s="104">
        <v>7.0484581497797363</v>
      </c>
      <c r="Z21" s="104">
        <v>96.916299559471369</v>
      </c>
      <c r="AA21" s="104">
        <v>0</v>
      </c>
      <c r="AB21" s="104">
        <v>220</v>
      </c>
      <c r="AC21" s="104">
        <v>220</v>
      </c>
      <c r="AD21" s="411">
        <v>227</v>
      </c>
      <c r="AE21" s="102">
        <v>0</v>
      </c>
      <c r="AF21" s="102">
        <v>204</v>
      </c>
      <c r="AG21" s="102">
        <v>204</v>
      </c>
      <c r="AH21" s="103">
        <v>89.867841409691636</v>
      </c>
      <c r="AI21" s="102">
        <v>0</v>
      </c>
      <c r="AJ21" s="102">
        <v>14</v>
      </c>
      <c r="AK21" s="102">
        <v>14</v>
      </c>
      <c r="AL21" s="92">
        <v>6.1674008810572687</v>
      </c>
      <c r="AM21" s="103">
        <v>96.035242290748897</v>
      </c>
      <c r="AN21" s="84">
        <v>0</v>
      </c>
      <c r="AO21" s="84">
        <v>218</v>
      </c>
      <c r="AP21" s="104">
        <v>218</v>
      </c>
    </row>
    <row r="22" spans="1:43" x14ac:dyDescent="0.25">
      <c r="A22" s="5">
        <v>147</v>
      </c>
      <c r="B22" s="8" t="s">
        <v>81</v>
      </c>
      <c r="C22" s="5">
        <v>147</v>
      </c>
      <c r="D22" s="75">
        <v>1137</v>
      </c>
      <c r="E22" s="102">
        <v>0</v>
      </c>
      <c r="F22" s="102">
        <v>936</v>
      </c>
      <c r="G22" s="102">
        <v>936</v>
      </c>
      <c r="H22" s="103">
        <v>82.321899736147756</v>
      </c>
      <c r="I22" s="102">
        <v>1</v>
      </c>
      <c r="J22" s="102">
        <v>97</v>
      </c>
      <c r="K22" s="102">
        <v>98</v>
      </c>
      <c r="L22" s="92">
        <v>8.5312225153913808</v>
      </c>
      <c r="M22" s="103">
        <v>90.853122251539148</v>
      </c>
      <c r="N22" s="84">
        <v>1</v>
      </c>
      <c r="O22" s="84">
        <v>1033</v>
      </c>
      <c r="P22" s="189">
        <v>1034</v>
      </c>
      <c r="Q22" s="104">
        <v>1137</v>
      </c>
      <c r="R22" s="104">
        <v>0</v>
      </c>
      <c r="S22" s="104">
        <v>940</v>
      </c>
      <c r="T22" s="104">
        <v>940</v>
      </c>
      <c r="U22" s="104">
        <v>82.673702726473181</v>
      </c>
      <c r="V22" s="104">
        <v>1</v>
      </c>
      <c r="W22" s="104">
        <v>101</v>
      </c>
      <c r="X22" s="104">
        <v>102</v>
      </c>
      <c r="Y22" s="104">
        <v>8.8830255057167982</v>
      </c>
      <c r="Z22" s="104">
        <v>91.556728232189982</v>
      </c>
      <c r="AA22" s="104">
        <v>1</v>
      </c>
      <c r="AB22" s="104">
        <v>1041</v>
      </c>
      <c r="AC22" s="104">
        <v>1042</v>
      </c>
      <c r="AD22" s="411">
        <v>1137</v>
      </c>
      <c r="AE22" s="102">
        <v>0</v>
      </c>
      <c r="AF22" s="102">
        <v>950</v>
      </c>
      <c r="AG22" s="102">
        <v>950</v>
      </c>
      <c r="AH22" s="103">
        <v>83.553210202286721</v>
      </c>
      <c r="AI22" s="102">
        <v>1</v>
      </c>
      <c r="AJ22" s="102">
        <v>102</v>
      </c>
      <c r="AK22" s="102">
        <v>103</v>
      </c>
      <c r="AL22" s="92">
        <v>8.9709762532981525</v>
      </c>
      <c r="AM22" s="103">
        <v>92.524186455584868</v>
      </c>
      <c r="AN22" s="84">
        <v>1</v>
      </c>
      <c r="AO22" s="84">
        <v>1052</v>
      </c>
      <c r="AP22" s="104">
        <v>1053</v>
      </c>
    </row>
    <row r="23" spans="1:43" x14ac:dyDescent="0.25">
      <c r="A23" s="5">
        <v>172</v>
      </c>
      <c r="B23" s="8" t="s">
        <v>82</v>
      </c>
      <c r="C23" s="5">
        <v>172</v>
      </c>
      <c r="D23" s="75">
        <v>1138</v>
      </c>
      <c r="E23" s="102">
        <v>1</v>
      </c>
      <c r="F23" s="102">
        <v>696</v>
      </c>
      <c r="G23" s="102">
        <v>697</v>
      </c>
      <c r="H23" s="103">
        <v>61.159929701230233</v>
      </c>
      <c r="I23" s="102">
        <v>1</v>
      </c>
      <c r="J23" s="102">
        <v>124</v>
      </c>
      <c r="K23" s="102">
        <v>125</v>
      </c>
      <c r="L23" s="92">
        <v>10.896309314586995</v>
      </c>
      <c r="M23" s="103">
        <v>72.056239015817226</v>
      </c>
      <c r="N23" s="84">
        <v>2</v>
      </c>
      <c r="O23" s="84">
        <v>820</v>
      </c>
      <c r="P23" s="189">
        <v>822</v>
      </c>
      <c r="Q23" s="104">
        <v>1138</v>
      </c>
      <c r="R23" s="104">
        <v>1</v>
      </c>
      <c r="S23" s="104">
        <v>707</v>
      </c>
      <c r="T23" s="104">
        <v>708</v>
      </c>
      <c r="U23" s="104">
        <v>62.126537785588752</v>
      </c>
      <c r="V23" s="104">
        <v>1</v>
      </c>
      <c r="W23" s="104">
        <v>127</v>
      </c>
      <c r="X23" s="104">
        <v>128</v>
      </c>
      <c r="Y23" s="104">
        <v>11.159929701230228</v>
      </c>
      <c r="Z23" s="104">
        <v>73.286467486818978</v>
      </c>
      <c r="AA23" s="104">
        <v>2</v>
      </c>
      <c r="AB23" s="104">
        <v>834</v>
      </c>
      <c r="AC23" s="104">
        <v>836</v>
      </c>
      <c r="AD23" s="411">
        <v>1138</v>
      </c>
      <c r="AE23" s="102">
        <v>0</v>
      </c>
      <c r="AF23" s="102">
        <v>716</v>
      </c>
      <c r="AG23" s="102">
        <v>716</v>
      </c>
      <c r="AH23" s="103">
        <v>62.917398945518457</v>
      </c>
      <c r="AI23" s="102">
        <v>1</v>
      </c>
      <c r="AJ23" s="102">
        <v>129</v>
      </c>
      <c r="AK23" s="102">
        <v>130</v>
      </c>
      <c r="AL23" s="92">
        <v>11.335676625659051</v>
      </c>
      <c r="AM23" s="103">
        <v>74.253075571177504</v>
      </c>
      <c r="AN23" s="84">
        <v>1</v>
      </c>
      <c r="AO23" s="84">
        <v>845</v>
      </c>
      <c r="AP23" s="104">
        <v>846</v>
      </c>
    </row>
    <row r="24" spans="1:43" x14ac:dyDescent="0.25">
      <c r="A24" s="5">
        <v>475</v>
      </c>
      <c r="B24" s="8" t="s">
        <v>83</v>
      </c>
      <c r="C24" s="5">
        <v>475</v>
      </c>
      <c r="D24" s="75">
        <v>1</v>
      </c>
      <c r="E24" s="102">
        <v>0</v>
      </c>
      <c r="F24" s="102">
        <v>3</v>
      </c>
      <c r="G24" s="102">
        <v>3</v>
      </c>
      <c r="H24" s="103">
        <v>300</v>
      </c>
      <c r="I24" s="102">
        <v>0</v>
      </c>
      <c r="J24" s="102">
        <v>0</v>
      </c>
      <c r="K24" s="102">
        <v>0</v>
      </c>
      <c r="L24" s="92">
        <v>0</v>
      </c>
      <c r="M24" s="103">
        <v>300</v>
      </c>
      <c r="N24" s="84">
        <v>0</v>
      </c>
      <c r="O24" s="84">
        <v>3</v>
      </c>
      <c r="P24" s="189">
        <v>3</v>
      </c>
      <c r="Q24" s="104">
        <v>1</v>
      </c>
      <c r="R24" s="104">
        <v>0</v>
      </c>
      <c r="S24" s="104">
        <v>1</v>
      </c>
      <c r="T24" s="104">
        <v>1</v>
      </c>
      <c r="U24" s="104">
        <v>100</v>
      </c>
      <c r="V24" s="104">
        <v>0</v>
      </c>
      <c r="W24" s="104">
        <v>0</v>
      </c>
      <c r="X24" s="104">
        <v>0</v>
      </c>
      <c r="Y24" s="104">
        <v>0</v>
      </c>
      <c r="Z24" s="104">
        <v>100</v>
      </c>
      <c r="AA24" s="104">
        <v>0</v>
      </c>
      <c r="AB24" s="104">
        <v>1</v>
      </c>
      <c r="AC24" s="104">
        <v>1</v>
      </c>
      <c r="AD24" s="411">
        <v>1</v>
      </c>
      <c r="AE24" s="102">
        <v>0</v>
      </c>
      <c r="AF24" s="102">
        <v>1</v>
      </c>
      <c r="AG24" s="102">
        <v>1</v>
      </c>
      <c r="AH24" s="103">
        <v>100</v>
      </c>
      <c r="AI24" s="102">
        <v>0</v>
      </c>
      <c r="AJ24" s="102">
        <v>0</v>
      </c>
      <c r="AK24" s="102">
        <v>0</v>
      </c>
      <c r="AL24" s="92">
        <v>0</v>
      </c>
      <c r="AM24" s="103">
        <v>100</v>
      </c>
      <c r="AN24" s="84">
        <v>0</v>
      </c>
      <c r="AO24" s="84">
        <v>1</v>
      </c>
      <c r="AP24" s="104">
        <v>1</v>
      </c>
    </row>
    <row r="25" spans="1:43" x14ac:dyDescent="0.25">
      <c r="A25" s="5">
        <v>480</v>
      </c>
      <c r="B25" s="8" t="s">
        <v>84</v>
      </c>
      <c r="C25" s="5">
        <v>480</v>
      </c>
      <c r="D25" s="75">
        <v>258</v>
      </c>
      <c r="E25" s="102">
        <v>1</v>
      </c>
      <c r="F25" s="102">
        <v>275</v>
      </c>
      <c r="G25" s="102">
        <v>276</v>
      </c>
      <c r="H25" s="103">
        <v>106.5891472868217</v>
      </c>
      <c r="I25" s="102">
        <v>0</v>
      </c>
      <c r="J25" s="102">
        <v>20</v>
      </c>
      <c r="K25" s="102">
        <v>20</v>
      </c>
      <c r="L25" s="92">
        <v>7.7519379844961236</v>
      </c>
      <c r="M25" s="103">
        <v>114.34108527131784</v>
      </c>
      <c r="N25" s="84">
        <v>1</v>
      </c>
      <c r="O25" s="84">
        <v>295</v>
      </c>
      <c r="P25" s="189">
        <v>296</v>
      </c>
      <c r="Q25" s="104">
        <v>258</v>
      </c>
      <c r="R25" s="104">
        <v>1</v>
      </c>
      <c r="S25" s="104">
        <v>277</v>
      </c>
      <c r="T25" s="104">
        <v>278</v>
      </c>
      <c r="U25" s="104">
        <v>107.36434108527131</v>
      </c>
      <c r="V25" s="104">
        <v>0</v>
      </c>
      <c r="W25" s="104">
        <v>19</v>
      </c>
      <c r="X25" s="104">
        <v>19</v>
      </c>
      <c r="Y25" s="104">
        <v>7.3643410852713185</v>
      </c>
      <c r="Z25" s="104">
        <v>114.72868217054264</v>
      </c>
      <c r="AA25" s="104">
        <v>1</v>
      </c>
      <c r="AB25" s="104">
        <v>296</v>
      </c>
      <c r="AC25" s="104">
        <v>297</v>
      </c>
      <c r="AD25" s="411">
        <v>258</v>
      </c>
      <c r="AE25" s="102">
        <v>0</v>
      </c>
      <c r="AF25" s="102">
        <v>282</v>
      </c>
      <c r="AG25" s="102">
        <v>282</v>
      </c>
      <c r="AH25" s="103">
        <v>109.30232558139534</v>
      </c>
      <c r="AI25" s="102">
        <v>0</v>
      </c>
      <c r="AJ25" s="102">
        <v>17</v>
      </c>
      <c r="AK25" s="102">
        <v>17</v>
      </c>
      <c r="AL25" s="92">
        <v>6.5891472868217065</v>
      </c>
      <c r="AM25" s="103">
        <v>115.89147286821706</v>
      </c>
      <c r="AN25" s="84">
        <v>0</v>
      </c>
      <c r="AO25" s="84">
        <v>299</v>
      </c>
      <c r="AP25" s="104">
        <v>299</v>
      </c>
    </row>
    <row r="26" spans="1:43" x14ac:dyDescent="0.25">
      <c r="A26" s="5">
        <v>490</v>
      </c>
      <c r="B26" s="8" t="s">
        <v>85</v>
      </c>
      <c r="C26" s="5">
        <v>490</v>
      </c>
      <c r="D26" s="75">
        <v>551</v>
      </c>
      <c r="E26" s="102">
        <v>1</v>
      </c>
      <c r="F26" s="102">
        <v>387</v>
      </c>
      <c r="G26" s="102">
        <v>388</v>
      </c>
      <c r="H26" s="103">
        <v>70.235934664246827</v>
      </c>
      <c r="I26" s="102">
        <v>0</v>
      </c>
      <c r="J26" s="102">
        <v>9</v>
      </c>
      <c r="K26" s="102">
        <v>9</v>
      </c>
      <c r="L26" s="92">
        <v>1.6333938294010888</v>
      </c>
      <c r="M26" s="103">
        <v>71.869328493647913</v>
      </c>
      <c r="N26" s="84">
        <v>1</v>
      </c>
      <c r="O26" s="84">
        <v>396</v>
      </c>
      <c r="P26" s="189">
        <v>397</v>
      </c>
      <c r="Q26" s="104">
        <v>551</v>
      </c>
      <c r="R26" s="104">
        <v>1</v>
      </c>
      <c r="S26" s="104">
        <v>408</v>
      </c>
      <c r="T26" s="104">
        <v>409</v>
      </c>
      <c r="U26" s="104">
        <v>74.047186932849357</v>
      </c>
      <c r="V26" s="104">
        <v>0</v>
      </c>
      <c r="W26" s="104">
        <v>9</v>
      </c>
      <c r="X26" s="104">
        <v>9</v>
      </c>
      <c r="Y26" s="104">
        <v>1.6333938294010888</v>
      </c>
      <c r="Z26" s="104">
        <v>75.680580762250443</v>
      </c>
      <c r="AA26" s="104">
        <v>1</v>
      </c>
      <c r="AB26" s="104">
        <v>417</v>
      </c>
      <c r="AC26" s="104">
        <v>418</v>
      </c>
      <c r="AD26" s="411">
        <v>551</v>
      </c>
      <c r="AE26" s="102">
        <v>0</v>
      </c>
      <c r="AF26" s="102">
        <v>411</v>
      </c>
      <c r="AG26" s="102">
        <v>411</v>
      </c>
      <c r="AH26" s="103">
        <v>74.591651542649728</v>
      </c>
      <c r="AI26" s="102">
        <v>0</v>
      </c>
      <c r="AJ26" s="102">
        <v>9</v>
      </c>
      <c r="AK26" s="102">
        <v>9</v>
      </c>
      <c r="AL26" s="92">
        <v>1.6333938294010888</v>
      </c>
      <c r="AM26" s="103">
        <v>76.225045372050815</v>
      </c>
      <c r="AN26" s="84">
        <v>0</v>
      </c>
      <c r="AO26" s="84">
        <v>420</v>
      </c>
      <c r="AP26" s="104">
        <v>420</v>
      </c>
    </row>
    <row r="27" spans="1:43" ht="26.25" x14ac:dyDescent="0.25">
      <c r="A27" s="5">
        <v>659</v>
      </c>
      <c r="B27" s="8" t="s">
        <v>86</v>
      </c>
      <c r="C27" s="5">
        <v>659</v>
      </c>
      <c r="D27" s="75">
        <v>164</v>
      </c>
      <c r="E27" s="102">
        <v>0</v>
      </c>
      <c r="F27" s="102">
        <v>140</v>
      </c>
      <c r="G27" s="102">
        <v>140</v>
      </c>
      <c r="H27" s="103">
        <v>85.365853658536579</v>
      </c>
      <c r="I27" s="102">
        <v>0</v>
      </c>
      <c r="J27" s="102">
        <v>4</v>
      </c>
      <c r="K27" s="102">
        <v>4</v>
      </c>
      <c r="L27" s="92">
        <v>2.4390243902439024</v>
      </c>
      <c r="M27" s="103">
        <v>87.804878048780495</v>
      </c>
      <c r="N27" s="84">
        <v>0</v>
      </c>
      <c r="O27" s="84">
        <v>144</v>
      </c>
      <c r="P27" s="189">
        <v>144</v>
      </c>
      <c r="Q27" s="104">
        <v>164</v>
      </c>
      <c r="R27" s="104">
        <v>0</v>
      </c>
      <c r="S27" s="104">
        <v>144</v>
      </c>
      <c r="T27" s="104">
        <v>144</v>
      </c>
      <c r="U27" s="104">
        <v>87.804878048780495</v>
      </c>
      <c r="V27" s="104">
        <v>0</v>
      </c>
      <c r="W27" s="104">
        <v>4</v>
      </c>
      <c r="X27" s="104">
        <v>4</v>
      </c>
      <c r="Y27" s="104">
        <v>2.4390243902439024</v>
      </c>
      <c r="Z27" s="104">
        <v>90.243902439024396</v>
      </c>
      <c r="AA27" s="104">
        <v>0</v>
      </c>
      <c r="AB27" s="104">
        <v>148</v>
      </c>
      <c r="AC27" s="104">
        <v>148</v>
      </c>
      <c r="AD27" s="411">
        <v>164</v>
      </c>
      <c r="AE27" s="102">
        <v>0</v>
      </c>
      <c r="AF27" s="102">
        <v>142</v>
      </c>
      <c r="AG27" s="102">
        <v>142</v>
      </c>
      <c r="AH27" s="103">
        <v>86.58536585365853</v>
      </c>
      <c r="AI27" s="102">
        <v>0</v>
      </c>
      <c r="AJ27" s="102">
        <v>6</v>
      </c>
      <c r="AK27" s="102">
        <v>6</v>
      </c>
      <c r="AL27" s="92">
        <v>3.6585365853658534</v>
      </c>
      <c r="AM27" s="103">
        <v>90.243902439024396</v>
      </c>
      <c r="AN27" s="84">
        <v>0</v>
      </c>
      <c r="AO27" s="84">
        <v>148</v>
      </c>
      <c r="AP27" s="104">
        <v>148</v>
      </c>
    </row>
    <row r="28" spans="1:43" ht="26.25" x14ac:dyDescent="0.25">
      <c r="A28" s="5">
        <v>665</v>
      </c>
      <c r="B28" s="8" t="s">
        <v>87</v>
      </c>
      <c r="C28" s="5">
        <v>665</v>
      </c>
      <c r="D28" s="75">
        <v>99</v>
      </c>
      <c r="E28" s="102">
        <v>0</v>
      </c>
      <c r="F28" s="102">
        <v>88</v>
      </c>
      <c r="G28" s="102">
        <v>88</v>
      </c>
      <c r="H28" s="103">
        <v>88.888888888888886</v>
      </c>
      <c r="I28" s="102">
        <v>0</v>
      </c>
      <c r="J28" s="102">
        <v>1</v>
      </c>
      <c r="K28" s="102">
        <v>1</v>
      </c>
      <c r="L28" s="92">
        <v>1.0101010101010102</v>
      </c>
      <c r="M28" s="103">
        <v>89.898989898989896</v>
      </c>
      <c r="N28" s="84">
        <v>0</v>
      </c>
      <c r="O28" s="84">
        <v>89</v>
      </c>
      <c r="P28" s="189">
        <v>89</v>
      </c>
      <c r="Q28" s="104">
        <v>99</v>
      </c>
      <c r="R28" s="104">
        <v>0</v>
      </c>
      <c r="S28" s="104">
        <v>88</v>
      </c>
      <c r="T28" s="104">
        <v>88</v>
      </c>
      <c r="U28" s="104">
        <v>88.888888888888886</v>
      </c>
      <c r="V28" s="104">
        <v>0</v>
      </c>
      <c r="W28" s="104">
        <v>1</v>
      </c>
      <c r="X28" s="104">
        <v>1</v>
      </c>
      <c r="Y28" s="104">
        <v>1.0101010101010102</v>
      </c>
      <c r="Z28" s="104">
        <v>89.898989898989896</v>
      </c>
      <c r="AA28" s="104">
        <v>0</v>
      </c>
      <c r="AB28" s="104">
        <v>89</v>
      </c>
      <c r="AC28" s="104">
        <v>89</v>
      </c>
      <c r="AD28" s="411">
        <v>99</v>
      </c>
      <c r="AE28" s="102">
        <v>0</v>
      </c>
      <c r="AF28" s="102">
        <v>88</v>
      </c>
      <c r="AG28" s="102">
        <v>88</v>
      </c>
      <c r="AH28" s="103">
        <v>88.888888888888886</v>
      </c>
      <c r="AI28" s="102">
        <v>0</v>
      </c>
      <c r="AJ28" s="102">
        <v>1</v>
      </c>
      <c r="AK28" s="102">
        <v>1</v>
      </c>
      <c r="AL28" s="92">
        <v>1.0101010101010102</v>
      </c>
      <c r="AM28" s="103">
        <v>89.898989898989896</v>
      </c>
      <c r="AN28" s="84">
        <v>0</v>
      </c>
      <c r="AO28" s="84">
        <v>89</v>
      </c>
      <c r="AP28" s="104">
        <v>89</v>
      </c>
    </row>
    <row r="29" spans="1:43" x14ac:dyDescent="0.25">
      <c r="A29" s="5">
        <v>837</v>
      </c>
      <c r="B29" s="8" t="s">
        <v>88</v>
      </c>
      <c r="C29" s="5">
        <v>837</v>
      </c>
      <c r="D29" s="75">
        <v>2420</v>
      </c>
      <c r="E29" s="102">
        <v>0</v>
      </c>
      <c r="F29" s="102">
        <v>2093</v>
      </c>
      <c r="G29" s="102">
        <v>2093</v>
      </c>
      <c r="H29" s="103">
        <v>86.487603305785115</v>
      </c>
      <c r="I29" s="102">
        <v>0</v>
      </c>
      <c r="J29" s="102">
        <v>177</v>
      </c>
      <c r="K29" s="102">
        <v>177</v>
      </c>
      <c r="L29" s="92">
        <v>7.3140495867768589</v>
      </c>
      <c r="M29" s="103">
        <v>93.801652892561975</v>
      </c>
      <c r="N29" s="84">
        <v>0</v>
      </c>
      <c r="O29" s="84">
        <v>2270</v>
      </c>
      <c r="P29" s="189">
        <v>2270</v>
      </c>
      <c r="Q29" s="104">
        <v>2420</v>
      </c>
      <c r="R29" s="104">
        <v>0</v>
      </c>
      <c r="S29" s="104">
        <v>2108</v>
      </c>
      <c r="T29" s="104">
        <v>2108</v>
      </c>
      <c r="U29" s="104">
        <v>87.107438016528931</v>
      </c>
      <c r="V29" s="104">
        <v>0</v>
      </c>
      <c r="W29" s="104">
        <v>183</v>
      </c>
      <c r="X29" s="104">
        <v>183</v>
      </c>
      <c r="Y29" s="104">
        <v>7.561983471074381</v>
      </c>
      <c r="Z29" s="104">
        <v>94.669421487603316</v>
      </c>
      <c r="AA29" s="104">
        <v>0</v>
      </c>
      <c r="AB29" s="104">
        <v>2291</v>
      </c>
      <c r="AC29" s="104">
        <v>2291</v>
      </c>
      <c r="AD29" s="411">
        <v>2420</v>
      </c>
      <c r="AE29" s="102">
        <v>0</v>
      </c>
      <c r="AF29" s="102">
        <v>2109</v>
      </c>
      <c r="AG29" s="102">
        <v>2109</v>
      </c>
      <c r="AH29" s="103">
        <v>87.148760330578511</v>
      </c>
      <c r="AI29" s="102">
        <v>0</v>
      </c>
      <c r="AJ29" s="102">
        <v>181</v>
      </c>
      <c r="AK29" s="102">
        <v>181</v>
      </c>
      <c r="AL29" s="92">
        <v>7.4793388429752072</v>
      </c>
      <c r="AM29" s="103">
        <v>94.628099173553721</v>
      </c>
      <c r="AN29" s="84">
        <v>0</v>
      </c>
      <c r="AO29" s="84">
        <v>2290</v>
      </c>
      <c r="AP29" s="104">
        <v>2290</v>
      </c>
    </row>
    <row r="30" spans="1:43" s="180" customFormat="1" ht="25.5" x14ac:dyDescent="0.25">
      <c r="A30" s="11">
        <v>873</v>
      </c>
      <c r="B30" s="178" t="s">
        <v>89</v>
      </c>
      <c r="C30" s="11">
        <v>873</v>
      </c>
      <c r="D30" s="75">
        <v>1</v>
      </c>
      <c r="E30" s="102">
        <v>0</v>
      </c>
      <c r="F30" s="102">
        <v>5</v>
      </c>
      <c r="G30" s="75">
        <v>5</v>
      </c>
      <c r="H30" s="91">
        <v>0</v>
      </c>
      <c r="I30" s="102">
        <v>0</v>
      </c>
      <c r="J30" s="102">
        <v>0</v>
      </c>
      <c r="K30" s="75">
        <v>0</v>
      </c>
      <c r="L30" s="92">
        <v>0</v>
      </c>
      <c r="M30" s="91">
        <v>0</v>
      </c>
      <c r="N30" s="84">
        <v>0</v>
      </c>
      <c r="O30" s="84">
        <v>5</v>
      </c>
      <c r="P30" s="407">
        <v>5</v>
      </c>
      <c r="Q30" s="179">
        <v>1</v>
      </c>
      <c r="R30" s="179">
        <v>0</v>
      </c>
      <c r="S30" s="179">
        <v>5</v>
      </c>
      <c r="T30" s="179">
        <v>5</v>
      </c>
      <c r="U30" s="179">
        <v>0</v>
      </c>
      <c r="V30" s="179">
        <v>0</v>
      </c>
      <c r="W30" s="179">
        <v>0</v>
      </c>
      <c r="X30" s="179">
        <v>0</v>
      </c>
      <c r="Y30" s="179">
        <v>0</v>
      </c>
      <c r="Z30" s="179">
        <v>0</v>
      </c>
      <c r="AA30" s="179">
        <v>0</v>
      </c>
      <c r="AB30" s="179">
        <v>5</v>
      </c>
      <c r="AC30" s="179">
        <v>5</v>
      </c>
      <c r="AD30" s="411">
        <v>1</v>
      </c>
      <c r="AE30" s="102">
        <v>0</v>
      </c>
      <c r="AF30" s="102">
        <v>5</v>
      </c>
      <c r="AG30" s="75">
        <v>5</v>
      </c>
      <c r="AH30" s="91">
        <v>0</v>
      </c>
      <c r="AI30" s="102">
        <v>0</v>
      </c>
      <c r="AJ30" s="102">
        <v>0</v>
      </c>
      <c r="AK30" s="75">
        <v>0</v>
      </c>
      <c r="AL30" s="92">
        <v>0</v>
      </c>
      <c r="AM30" s="91">
        <v>0</v>
      </c>
      <c r="AN30" s="84">
        <v>0</v>
      </c>
      <c r="AO30" s="84">
        <v>5</v>
      </c>
      <c r="AP30" s="179">
        <v>5</v>
      </c>
      <c r="AQ30"/>
    </row>
    <row r="31" spans="1:43" ht="25.5" x14ac:dyDescent="0.25">
      <c r="A31" s="9"/>
      <c r="B31" s="9" t="s">
        <v>242</v>
      </c>
      <c r="C31" s="9"/>
      <c r="D31" s="37">
        <v>2673</v>
      </c>
      <c r="E31" s="37">
        <v>14</v>
      </c>
      <c r="F31" s="37">
        <v>2336</v>
      </c>
      <c r="G31" s="37">
        <v>2350</v>
      </c>
      <c r="H31" s="89">
        <v>87.392442947998504</v>
      </c>
      <c r="I31" s="37">
        <v>1</v>
      </c>
      <c r="J31" s="37">
        <v>289</v>
      </c>
      <c r="K31" s="37">
        <v>290</v>
      </c>
      <c r="L31" s="93">
        <v>10.811821922933033</v>
      </c>
      <c r="M31" s="87">
        <v>98.204264870931539</v>
      </c>
      <c r="N31" s="175">
        <v>15</v>
      </c>
      <c r="O31" s="175">
        <v>2625</v>
      </c>
      <c r="P31" s="408">
        <v>2640</v>
      </c>
      <c r="Q31" s="175">
        <v>2673</v>
      </c>
      <c r="R31" s="175">
        <v>13</v>
      </c>
      <c r="S31" s="175">
        <v>2383</v>
      </c>
      <c r="T31" s="175">
        <v>2396</v>
      </c>
      <c r="U31" s="175">
        <v>89.150766928544712</v>
      </c>
      <c r="V31" s="175">
        <v>1</v>
      </c>
      <c r="W31" s="175">
        <v>285</v>
      </c>
      <c r="X31" s="175">
        <v>286</v>
      </c>
      <c r="Y31" s="175">
        <v>10.662177328843995</v>
      </c>
      <c r="Z31" s="175">
        <v>99.812944257388708</v>
      </c>
      <c r="AA31" s="175">
        <v>14</v>
      </c>
      <c r="AB31" s="175">
        <v>2668</v>
      </c>
      <c r="AC31" s="175">
        <v>2682</v>
      </c>
      <c r="AD31" s="86">
        <v>2673</v>
      </c>
      <c r="AE31" s="37">
        <v>0</v>
      </c>
      <c r="AF31" s="37">
        <v>2418</v>
      </c>
      <c r="AG31" s="37">
        <v>2418</v>
      </c>
      <c r="AH31" s="89">
        <v>90.460157126823788</v>
      </c>
      <c r="AI31" s="37">
        <v>1</v>
      </c>
      <c r="AJ31" s="37">
        <v>295</v>
      </c>
      <c r="AK31" s="37">
        <v>296</v>
      </c>
      <c r="AL31" s="93">
        <v>11.036288814066591</v>
      </c>
      <c r="AM31" s="87">
        <v>101.49644594089038</v>
      </c>
      <c r="AN31" s="175">
        <v>1</v>
      </c>
      <c r="AO31" s="175">
        <v>2713</v>
      </c>
      <c r="AP31" s="175">
        <v>2714</v>
      </c>
    </row>
    <row r="32" spans="1:43" x14ac:dyDescent="0.25">
      <c r="A32" s="5">
        <v>31</v>
      </c>
      <c r="B32" s="8" t="s">
        <v>91</v>
      </c>
      <c r="C32" s="5">
        <v>31</v>
      </c>
      <c r="D32" s="75">
        <v>91</v>
      </c>
      <c r="E32" s="102">
        <v>1</v>
      </c>
      <c r="F32" s="102">
        <v>90</v>
      </c>
      <c r="G32" s="102">
        <v>91</v>
      </c>
      <c r="H32" s="103">
        <v>98.901098901098905</v>
      </c>
      <c r="I32" s="102">
        <v>0</v>
      </c>
      <c r="J32" s="102">
        <v>10</v>
      </c>
      <c r="K32" s="102">
        <v>10</v>
      </c>
      <c r="L32" s="92">
        <v>10.989010989010989</v>
      </c>
      <c r="M32" s="103">
        <v>109.8901098901099</v>
      </c>
      <c r="N32" s="84">
        <v>1</v>
      </c>
      <c r="O32" s="84">
        <v>100</v>
      </c>
      <c r="P32" s="405">
        <v>101</v>
      </c>
      <c r="Q32" s="102">
        <v>91</v>
      </c>
      <c r="R32" s="102">
        <v>0</v>
      </c>
      <c r="S32" s="102">
        <v>91</v>
      </c>
      <c r="T32" s="102">
        <v>91</v>
      </c>
      <c r="U32" s="102">
        <v>100</v>
      </c>
      <c r="V32" s="102">
        <v>0</v>
      </c>
      <c r="W32" s="102">
        <v>11</v>
      </c>
      <c r="X32" s="102">
        <v>11</v>
      </c>
      <c r="Y32" s="102">
        <v>12.087912087912088</v>
      </c>
      <c r="Z32" s="102">
        <v>112.08791208791209</v>
      </c>
      <c r="AA32" s="102">
        <v>0</v>
      </c>
      <c r="AB32" s="102">
        <v>102</v>
      </c>
      <c r="AC32" s="102">
        <v>102</v>
      </c>
      <c r="AD32" s="411">
        <v>91</v>
      </c>
      <c r="AE32" s="102">
        <v>0</v>
      </c>
      <c r="AF32" s="102">
        <v>90</v>
      </c>
      <c r="AG32" s="102">
        <v>90</v>
      </c>
      <c r="AH32" s="103">
        <v>98.901098901098905</v>
      </c>
      <c r="AI32" s="102">
        <v>0</v>
      </c>
      <c r="AJ32" s="102">
        <v>11</v>
      </c>
      <c r="AK32" s="102">
        <v>11</v>
      </c>
      <c r="AL32" s="92">
        <v>12.087912087912088</v>
      </c>
      <c r="AM32" s="103">
        <v>110.98901098901099</v>
      </c>
      <c r="AN32" s="84">
        <v>0</v>
      </c>
      <c r="AO32" s="84">
        <v>101</v>
      </c>
      <c r="AP32" s="102">
        <v>101</v>
      </c>
    </row>
    <row r="33" spans="1:42" x14ac:dyDescent="0.25">
      <c r="A33" s="5">
        <v>40</v>
      </c>
      <c r="B33" s="8" t="s">
        <v>92</v>
      </c>
      <c r="C33" s="5">
        <v>40</v>
      </c>
      <c r="D33" s="75">
        <v>30</v>
      </c>
      <c r="E33" s="102">
        <v>1</v>
      </c>
      <c r="F33" s="102">
        <v>65</v>
      </c>
      <c r="G33" s="102">
        <v>66</v>
      </c>
      <c r="H33" s="103">
        <v>216.66666666666666</v>
      </c>
      <c r="I33" s="102">
        <v>0</v>
      </c>
      <c r="J33" s="102">
        <v>2</v>
      </c>
      <c r="K33" s="102">
        <v>2</v>
      </c>
      <c r="L33" s="92">
        <v>6.666666666666667</v>
      </c>
      <c r="M33" s="103">
        <v>223.33333333333334</v>
      </c>
      <c r="N33" s="84">
        <v>1</v>
      </c>
      <c r="O33" s="84">
        <v>67</v>
      </c>
      <c r="P33" s="189">
        <v>68</v>
      </c>
      <c r="Q33" s="104">
        <v>30</v>
      </c>
      <c r="R33" s="104">
        <v>1</v>
      </c>
      <c r="S33" s="104">
        <v>69</v>
      </c>
      <c r="T33" s="104">
        <v>70</v>
      </c>
      <c r="U33" s="104">
        <v>229.99999999999997</v>
      </c>
      <c r="V33" s="104">
        <v>0</v>
      </c>
      <c r="W33" s="104">
        <v>0</v>
      </c>
      <c r="X33" s="104">
        <v>0</v>
      </c>
      <c r="Y33" s="104">
        <v>0</v>
      </c>
      <c r="Z33" s="104">
        <v>229.99999999999997</v>
      </c>
      <c r="AA33" s="104">
        <v>1</v>
      </c>
      <c r="AB33" s="104">
        <v>69</v>
      </c>
      <c r="AC33" s="104">
        <v>70</v>
      </c>
      <c r="AD33" s="411">
        <v>30</v>
      </c>
      <c r="AE33" s="102">
        <v>0</v>
      </c>
      <c r="AF33" s="102">
        <v>69</v>
      </c>
      <c r="AG33" s="102">
        <v>69</v>
      </c>
      <c r="AH33" s="103">
        <v>229.99999999999997</v>
      </c>
      <c r="AI33" s="102">
        <v>0</v>
      </c>
      <c r="AJ33" s="102">
        <v>2</v>
      </c>
      <c r="AK33" s="102">
        <v>2</v>
      </c>
      <c r="AL33" s="92">
        <v>6.666666666666667</v>
      </c>
      <c r="AM33" s="103">
        <v>236.66666666666666</v>
      </c>
      <c r="AN33" s="84">
        <v>0</v>
      </c>
      <c r="AO33" s="84">
        <v>71</v>
      </c>
      <c r="AP33" s="104">
        <v>71</v>
      </c>
    </row>
    <row r="34" spans="1:42" x14ac:dyDescent="0.25">
      <c r="A34" s="5">
        <v>190</v>
      </c>
      <c r="B34" s="8" t="s">
        <v>93</v>
      </c>
      <c r="C34" s="5">
        <v>190</v>
      </c>
      <c r="D34" s="75">
        <v>186</v>
      </c>
      <c r="E34" s="102">
        <v>0</v>
      </c>
      <c r="F34" s="102">
        <v>182</v>
      </c>
      <c r="G34" s="102">
        <v>182</v>
      </c>
      <c r="H34" s="103">
        <v>97.849462365591393</v>
      </c>
      <c r="I34" s="102">
        <v>0</v>
      </c>
      <c r="J34" s="102">
        <v>24</v>
      </c>
      <c r="K34" s="102">
        <v>24</v>
      </c>
      <c r="L34" s="92">
        <v>12.903225806451612</v>
      </c>
      <c r="M34" s="103">
        <v>110.75268817204301</v>
      </c>
      <c r="N34" s="84">
        <v>0</v>
      </c>
      <c r="O34" s="84">
        <v>206</v>
      </c>
      <c r="P34" s="189">
        <v>206</v>
      </c>
      <c r="Q34" s="104">
        <v>186</v>
      </c>
      <c r="R34" s="104">
        <v>0</v>
      </c>
      <c r="S34" s="104">
        <v>180</v>
      </c>
      <c r="T34" s="104">
        <v>180</v>
      </c>
      <c r="U34" s="104">
        <v>96.774193548387103</v>
      </c>
      <c r="V34" s="104">
        <v>0</v>
      </c>
      <c r="W34" s="104">
        <v>25</v>
      </c>
      <c r="X34" s="104">
        <v>25</v>
      </c>
      <c r="Y34" s="104">
        <v>13.440860215053762</v>
      </c>
      <c r="Z34" s="104">
        <v>110.21505376344085</v>
      </c>
      <c r="AA34" s="104">
        <v>0</v>
      </c>
      <c r="AB34" s="104">
        <v>205</v>
      </c>
      <c r="AC34" s="104">
        <v>205</v>
      </c>
      <c r="AD34" s="411">
        <v>186</v>
      </c>
      <c r="AE34" s="102">
        <v>0</v>
      </c>
      <c r="AF34" s="102">
        <v>179</v>
      </c>
      <c r="AG34" s="102">
        <v>179</v>
      </c>
      <c r="AH34" s="103">
        <v>96.236559139784944</v>
      </c>
      <c r="AI34" s="102">
        <v>0</v>
      </c>
      <c r="AJ34" s="102">
        <v>24</v>
      </c>
      <c r="AK34" s="102">
        <v>24</v>
      </c>
      <c r="AL34" s="92">
        <v>12.903225806451612</v>
      </c>
      <c r="AM34" s="103">
        <v>109.13978494623655</v>
      </c>
      <c r="AN34" s="84">
        <v>0</v>
      </c>
      <c r="AO34" s="84">
        <v>203</v>
      </c>
      <c r="AP34" s="104">
        <v>203</v>
      </c>
    </row>
    <row r="35" spans="1:42" x14ac:dyDescent="0.25">
      <c r="A35" s="5">
        <v>604</v>
      </c>
      <c r="B35" s="8" t="s">
        <v>94</v>
      </c>
      <c r="C35" s="5">
        <v>604</v>
      </c>
      <c r="D35" s="75">
        <v>429</v>
      </c>
      <c r="E35" s="102">
        <v>3</v>
      </c>
      <c r="F35" s="102">
        <v>449</v>
      </c>
      <c r="G35" s="102">
        <v>452</v>
      </c>
      <c r="H35" s="103">
        <v>104.66200466200466</v>
      </c>
      <c r="I35" s="102">
        <v>0</v>
      </c>
      <c r="J35" s="102">
        <v>50</v>
      </c>
      <c r="K35" s="102">
        <v>50</v>
      </c>
      <c r="L35" s="92">
        <v>11.655011655011654</v>
      </c>
      <c r="M35" s="103">
        <v>116.31701631701632</v>
      </c>
      <c r="N35" s="84">
        <v>3</v>
      </c>
      <c r="O35" s="84">
        <v>499</v>
      </c>
      <c r="P35" s="189">
        <v>502</v>
      </c>
      <c r="Q35" s="104">
        <v>429</v>
      </c>
      <c r="R35" s="104">
        <v>3</v>
      </c>
      <c r="S35" s="104">
        <v>461</v>
      </c>
      <c r="T35" s="104">
        <v>464</v>
      </c>
      <c r="U35" s="104">
        <v>107.45920745920745</v>
      </c>
      <c r="V35" s="104">
        <v>0</v>
      </c>
      <c r="W35" s="104">
        <v>50</v>
      </c>
      <c r="X35" s="104">
        <v>50</v>
      </c>
      <c r="Y35" s="104">
        <v>11.655011655011654</v>
      </c>
      <c r="Z35" s="104">
        <v>119.11421911421911</v>
      </c>
      <c r="AA35" s="104">
        <v>3</v>
      </c>
      <c r="AB35" s="104">
        <v>511</v>
      </c>
      <c r="AC35" s="104">
        <v>514</v>
      </c>
      <c r="AD35" s="411">
        <v>429</v>
      </c>
      <c r="AE35" s="102">
        <v>0</v>
      </c>
      <c r="AF35" s="102">
        <v>474</v>
      </c>
      <c r="AG35" s="102">
        <v>474</v>
      </c>
      <c r="AH35" s="103">
        <v>110.48951048951048</v>
      </c>
      <c r="AI35" s="102">
        <v>0</v>
      </c>
      <c r="AJ35" s="102">
        <v>47</v>
      </c>
      <c r="AK35" s="102">
        <v>47</v>
      </c>
      <c r="AL35" s="92">
        <v>10.955710955710956</v>
      </c>
      <c r="AM35" s="103">
        <v>121.44522144522145</v>
      </c>
      <c r="AN35" s="84">
        <v>0</v>
      </c>
      <c r="AO35" s="84">
        <v>521</v>
      </c>
      <c r="AP35" s="104">
        <v>521</v>
      </c>
    </row>
    <row r="36" spans="1:42" x14ac:dyDescent="0.25">
      <c r="A36" s="5">
        <v>670</v>
      </c>
      <c r="B36" s="8" t="s">
        <v>95</v>
      </c>
      <c r="C36" s="5">
        <v>670</v>
      </c>
      <c r="D36" s="75">
        <v>281</v>
      </c>
      <c r="E36" s="102">
        <v>0</v>
      </c>
      <c r="F36" s="102">
        <v>241</v>
      </c>
      <c r="G36" s="102">
        <v>241</v>
      </c>
      <c r="H36" s="103">
        <v>85.765124555160142</v>
      </c>
      <c r="I36" s="102">
        <v>1</v>
      </c>
      <c r="J36" s="102">
        <v>29</v>
      </c>
      <c r="K36" s="102">
        <v>30</v>
      </c>
      <c r="L36" s="92">
        <v>10.320284697508896</v>
      </c>
      <c r="M36" s="103">
        <v>96.085409252669038</v>
      </c>
      <c r="N36" s="84">
        <v>1</v>
      </c>
      <c r="O36" s="84">
        <v>270</v>
      </c>
      <c r="P36" s="189">
        <v>271</v>
      </c>
      <c r="Q36" s="104">
        <v>281</v>
      </c>
      <c r="R36" s="104">
        <v>0</v>
      </c>
      <c r="S36" s="104">
        <v>252</v>
      </c>
      <c r="T36" s="104">
        <v>252</v>
      </c>
      <c r="U36" s="104">
        <v>89.679715302491104</v>
      </c>
      <c r="V36" s="104">
        <v>1</v>
      </c>
      <c r="W36" s="104">
        <v>27</v>
      </c>
      <c r="X36" s="104">
        <v>28</v>
      </c>
      <c r="Y36" s="104">
        <v>9.6085409252669027</v>
      </c>
      <c r="Z36" s="104">
        <v>99.288256227758012</v>
      </c>
      <c r="AA36" s="104">
        <v>1</v>
      </c>
      <c r="AB36" s="104">
        <v>279</v>
      </c>
      <c r="AC36" s="104">
        <v>280</v>
      </c>
      <c r="AD36" s="411">
        <v>281</v>
      </c>
      <c r="AE36" s="102">
        <v>0</v>
      </c>
      <c r="AF36" s="102">
        <v>255</v>
      </c>
      <c r="AG36" s="102">
        <v>255</v>
      </c>
      <c r="AH36" s="103">
        <v>90.747330960854086</v>
      </c>
      <c r="AI36" s="102">
        <v>1</v>
      </c>
      <c r="AJ36" s="102">
        <v>29</v>
      </c>
      <c r="AK36" s="102">
        <v>30</v>
      </c>
      <c r="AL36" s="92">
        <v>10.320284697508896</v>
      </c>
      <c r="AM36" s="103">
        <v>101.067615658363</v>
      </c>
      <c r="AN36" s="84">
        <v>1</v>
      </c>
      <c r="AO36" s="84">
        <v>284</v>
      </c>
      <c r="AP36" s="104">
        <v>285</v>
      </c>
    </row>
    <row r="37" spans="1:42" x14ac:dyDescent="0.25">
      <c r="A37" s="5">
        <v>690</v>
      </c>
      <c r="B37" s="8" t="s">
        <v>96</v>
      </c>
      <c r="C37" s="5">
        <v>690</v>
      </c>
      <c r="D37" s="75">
        <v>432</v>
      </c>
      <c r="E37" s="102">
        <v>0</v>
      </c>
      <c r="F37" s="102">
        <v>134</v>
      </c>
      <c r="G37" s="102">
        <v>134</v>
      </c>
      <c r="H37" s="103">
        <v>31.018518518518519</v>
      </c>
      <c r="I37" s="102">
        <v>0</v>
      </c>
      <c r="J37" s="102">
        <v>20</v>
      </c>
      <c r="K37" s="102">
        <v>20</v>
      </c>
      <c r="L37" s="92">
        <v>4.6296296296296298</v>
      </c>
      <c r="M37" s="103">
        <v>35.648148148148145</v>
      </c>
      <c r="N37" s="84">
        <v>0</v>
      </c>
      <c r="O37" s="84">
        <v>154</v>
      </c>
      <c r="P37" s="189">
        <v>154</v>
      </c>
      <c r="Q37" s="104">
        <v>432</v>
      </c>
      <c r="R37" s="104">
        <v>0</v>
      </c>
      <c r="S37" s="104">
        <v>138</v>
      </c>
      <c r="T37" s="104">
        <v>138</v>
      </c>
      <c r="U37" s="104">
        <v>31.944444444444443</v>
      </c>
      <c r="V37" s="104">
        <v>0</v>
      </c>
      <c r="W37" s="104">
        <v>17</v>
      </c>
      <c r="X37" s="104">
        <v>17</v>
      </c>
      <c r="Y37" s="104">
        <v>3.9351851851851851</v>
      </c>
      <c r="Z37" s="104">
        <v>35.879629629629626</v>
      </c>
      <c r="AA37" s="104">
        <v>0</v>
      </c>
      <c r="AB37" s="104">
        <v>155</v>
      </c>
      <c r="AC37" s="104">
        <v>155</v>
      </c>
      <c r="AD37" s="411">
        <v>432</v>
      </c>
      <c r="AE37" s="102">
        <v>0</v>
      </c>
      <c r="AF37" s="102">
        <v>136</v>
      </c>
      <c r="AG37" s="102">
        <v>136</v>
      </c>
      <c r="AH37" s="103">
        <v>31.481481481481481</v>
      </c>
      <c r="AI37" s="102">
        <v>0</v>
      </c>
      <c r="AJ37" s="102">
        <v>19</v>
      </c>
      <c r="AK37" s="102">
        <v>19</v>
      </c>
      <c r="AL37" s="92">
        <v>4.3981481481481479</v>
      </c>
      <c r="AM37" s="103">
        <v>35.879629629629626</v>
      </c>
      <c r="AN37" s="84">
        <v>0</v>
      </c>
      <c r="AO37" s="84">
        <v>155</v>
      </c>
      <c r="AP37" s="104">
        <v>155</v>
      </c>
    </row>
    <row r="38" spans="1:42" x14ac:dyDescent="0.25">
      <c r="A38" s="5">
        <v>736</v>
      </c>
      <c r="B38" s="8" t="s">
        <v>97</v>
      </c>
      <c r="C38" s="5">
        <v>736</v>
      </c>
      <c r="D38" s="75">
        <v>769</v>
      </c>
      <c r="E38" s="102">
        <v>6</v>
      </c>
      <c r="F38" s="102">
        <v>760</v>
      </c>
      <c r="G38" s="102">
        <v>766</v>
      </c>
      <c r="H38" s="103">
        <v>98.829648894668395</v>
      </c>
      <c r="I38" s="102">
        <v>0</v>
      </c>
      <c r="J38" s="102">
        <v>111</v>
      </c>
      <c r="K38" s="102">
        <v>111</v>
      </c>
      <c r="L38" s="92">
        <v>14.434330299089726</v>
      </c>
      <c r="M38" s="103">
        <v>113.26397919375812</v>
      </c>
      <c r="N38" s="84">
        <v>6</v>
      </c>
      <c r="O38" s="84">
        <v>871</v>
      </c>
      <c r="P38" s="189">
        <v>877</v>
      </c>
      <c r="Q38" s="104">
        <v>769</v>
      </c>
      <c r="R38" s="104">
        <v>6</v>
      </c>
      <c r="S38" s="104">
        <v>756</v>
      </c>
      <c r="T38" s="104">
        <v>762</v>
      </c>
      <c r="U38" s="104">
        <v>98.309492847854358</v>
      </c>
      <c r="V38" s="104">
        <v>0</v>
      </c>
      <c r="W38" s="104">
        <v>113</v>
      </c>
      <c r="X38" s="104">
        <v>113</v>
      </c>
      <c r="Y38" s="104">
        <v>14.694408322496749</v>
      </c>
      <c r="Z38" s="104">
        <v>113.0039011703511</v>
      </c>
      <c r="AA38" s="104">
        <v>6</v>
      </c>
      <c r="AB38" s="104">
        <v>869</v>
      </c>
      <c r="AC38" s="104">
        <v>875</v>
      </c>
      <c r="AD38" s="411">
        <v>769</v>
      </c>
      <c r="AE38" s="102">
        <v>0</v>
      </c>
      <c r="AF38" s="102">
        <v>771</v>
      </c>
      <c r="AG38" s="102">
        <v>771</v>
      </c>
      <c r="AH38" s="103">
        <v>100.26007802340702</v>
      </c>
      <c r="AI38" s="102">
        <v>0</v>
      </c>
      <c r="AJ38" s="102">
        <v>116</v>
      </c>
      <c r="AK38" s="102">
        <v>116</v>
      </c>
      <c r="AL38" s="92">
        <v>15.084525357607282</v>
      </c>
      <c r="AM38" s="103">
        <v>115.34460338101431</v>
      </c>
      <c r="AN38" s="84">
        <v>0</v>
      </c>
      <c r="AO38" s="84">
        <v>887</v>
      </c>
      <c r="AP38" s="104">
        <v>887</v>
      </c>
    </row>
    <row r="39" spans="1:42" x14ac:dyDescent="0.25">
      <c r="A39" s="5">
        <v>858</v>
      </c>
      <c r="B39" s="8" t="s">
        <v>98</v>
      </c>
      <c r="C39" s="5">
        <v>858</v>
      </c>
      <c r="D39" s="75">
        <v>158</v>
      </c>
      <c r="E39" s="102">
        <v>0</v>
      </c>
      <c r="F39" s="102">
        <v>170</v>
      </c>
      <c r="G39" s="102">
        <v>170</v>
      </c>
      <c r="H39" s="103">
        <v>107.59493670886076</v>
      </c>
      <c r="I39" s="102">
        <v>0</v>
      </c>
      <c r="J39" s="102">
        <v>10</v>
      </c>
      <c r="K39" s="102">
        <v>10</v>
      </c>
      <c r="L39" s="92">
        <v>6.3291139240506329</v>
      </c>
      <c r="M39" s="103">
        <v>113.9240506329114</v>
      </c>
      <c r="N39" s="84">
        <v>0</v>
      </c>
      <c r="O39" s="84">
        <v>180</v>
      </c>
      <c r="P39" s="189">
        <v>180</v>
      </c>
      <c r="Q39" s="104">
        <v>158</v>
      </c>
      <c r="R39" s="104">
        <v>0</v>
      </c>
      <c r="S39" s="104">
        <v>187</v>
      </c>
      <c r="T39" s="104">
        <v>187</v>
      </c>
      <c r="U39" s="104">
        <v>118.35443037974684</v>
      </c>
      <c r="V39" s="104">
        <v>0</v>
      </c>
      <c r="W39" s="104">
        <v>9</v>
      </c>
      <c r="X39" s="104">
        <v>9</v>
      </c>
      <c r="Y39" s="104">
        <v>5.6962025316455698</v>
      </c>
      <c r="Z39" s="104">
        <v>124.0506329113924</v>
      </c>
      <c r="AA39" s="104">
        <v>0</v>
      </c>
      <c r="AB39" s="104">
        <v>196</v>
      </c>
      <c r="AC39" s="104">
        <v>196</v>
      </c>
      <c r="AD39" s="411">
        <v>158</v>
      </c>
      <c r="AE39" s="102">
        <v>0</v>
      </c>
      <c r="AF39" s="102">
        <v>190</v>
      </c>
      <c r="AG39" s="102">
        <v>190</v>
      </c>
      <c r="AH39" s="103">
        <v>120.25316455696202</v>
      </c>
      <c r="AI39" s="102">
        <v>0</v>
      </c>
      <c r="AJ39" s="102">
        <v>12</v>
      </c>
      <c r="AK39" s="102">
        <v>12</v>
      </c>
      <c r="AL39" s="92">
        <v>7.59493670886076</v>
      </c>
      <c r="AM39" s="103">
        <v>127.84810126582278</v>
      </c>
      <c r="AN39" s="84">
        <v>0</v>
      </c>
      <c r="AO39" s="84">
        <v>202</v>
      </c>
      <c r="AP39" s="104">
        <v>202</v>
      </c>
    </row>
    <row r="40" spans="1:42" x14ac:dyDescent="0.25">
      <c r="A40" s="5">
        <v>885</v>
      </c>
      <c r="B40" s="8" t="s">
        <v>99</v>
      </c>
      <c r="C40" s="5">
        <v>885</v>
      </c>
      <c r="D40" s="75">
        <v>51</v>
      </c>
      <c r="E40" s="102">
        <v>0</v>
      </c>
      <c r="F40" s="102">
        <v>43</v>
      </c>
      <c r="G40" s="102">
        <v>43</v>
      </c>
      <c r="H40" s="103">
        <v>84.313725490196077</v>
      </c>
      <c r="I40" s="102">
        <v>0</v>
      </c>
      <c r="J40" s="102">
        <v>7</v>
      </c>
      <c r="K40" s="102">
        <v>7</v>
      </c>
      <c r="L40" s="92">
        <v>13.725490196078432</v>
      </c>
      <c r="M40" s="103">
        <v>98.039215686274503</v>
      </c>
      <c r="N40" s="84">
        <v>0</v>
      </c>
      <c r="O40" s="84">
        <v>50</v>
      </c>
      <c r="P40" s="189">
        <v>50</v>
      </c>
      <c r="Q40" s="104">
        <v>51</v>
      </c>
      <c r="R40" s="104">
        <v>0</v>
      </c>
      <c r="S40" s="104">
        <v>43</v>
      </c>
      <c r="T40" s="104">
        <v>43</v>
      </c>
      <c r="U40" s="104">
        <v>84.313725490196077</v>
      </c>
      <c r="V40" s="104">
        <v>0</v>
      </c>
      <c r="W40" s="104">
        <v>7</v>
      </c>
      <c r="X40" s="104">
        <v>7</v>
      </c>
      <c r="Y40" s="104">
        <v>13.725490196078432</v>
      </c>
      <c r="Z40" s="104">
        <v>98.039215686274503</v>
      </c>
      <c r="AA40" s="104">
        <v>0</v>
      </c>
      <c r="AB40" s="104">
        <v>50</v>
      </c>
      <c r="AC40" s="104">
        <v>50</v>
      </c>
      <c r="AD40" s="411">
        <v>51</v>
      </c>
      <c r="AE40" s="102">
        <v>0</v>
      </c>
      <c r="AF40" s="102">
        <v>44</v>
      </c>
      <c r="AG40" s="102">
        <v>44</v>
      </c>
      <c r="AH40" s="103">
        <v>86.274509803921575</v>
      </c>
      <c r="AI40" s="102">
        <v>0</v>
      </c>
      <c r="AJ40" s="102">
        <v>6</v>
      </c>
      <c r="AK40" s="102">
        <v>6</v>
      </c>
      <c r="AL40" s="92">
        <v>11.76470588235294</v>
      </c>
      <c r="AM40" s="103">
        <v>98.039215686274503</v>
      </c>
      <c r="AN40" s="84">
        <v>0</v>
      </c>
      <c r="AO40" s="84">
        <v>50</v>
      </c>
      <c r="AP40" s="104">
        <v>50</v>
      </c>
    </row>
    <row r="41" spans="1:42" x14ac:dyDescent="0.25">
      <c r="A41" s="5">
        <v>890</v>
      </c>
      <c r="B41" s="8" t="s">
        <v>100</v>
      </c>
      <c r="C41" s="5">
        <v>890</v>
      </c>
      <c r="D41" s="75">
        <v>246</v>
      </c>
      <c r="E41" s="102">
        <v>3</v>
      </c>
      <c r="F41" s="102">
        <v>202</v>
      </c>
      <c r="G41" s="102">
        <v>205</v>
      </c>
      <c r="H41" s="103">
        <v>82.113821138211378</v>
      </c>
      <c r="I41" s="102">
        <v>0</v>
      </c>
      <c r="J41" s="102">
        <v>26</v>
      </c>
      <c r="K41" s="102">
        <v>26</v>
      </c>
      <c r="L41" s="92">
        <v>10.569105691056912</v>
      </c>
      <c r="M41" s="103">
        <v>92.682926829268297</v>
      </c>
      <c r="N41" s="84">
        <v>3</v>
      </c>
      <c r="O41" s="84">
        <v>228</v>
      </c>
      <c r="P41" s="189">
        <v>231</v>
      </c>
      <c r="Q41" s="104">
        <v>246</v>
      </c>
      <c r="R41" s="104">
        <v>3</v>
      </c>
      <c r="S41" s="104">
        <v>206</v>
      </c>
      <c r="T41" s="104">
        <v>209</v>
      </c>
      <c r="U41" s="104">
        <v>83.739837398373979</v>
      </c>
      <c r="V41" s="104">
        <v>0</v>
      </c>
      <c r="W41" s="104">
        <v>26</v>
      </c>
      <c r="X41" s="104">
        <v>26</v>
      </c>
      <c r="Y41" s="104">
        <v>10.569105691056912</v>
      </c>
      <c r="Z41" s="104">
        <v>94.308943089430898</v>
      </c>
      <c r="AA41" s="104">
        <v>3</v>
      </c>
      <c r="AB41" s="104">
        <v>232</v>
      </c>
      <c r="AC41" s="104">
        <v>235</v>
      </c>
      <c r="AD41" s="411">
        <v>246</v>
      </c>
      <c r="AE41" s="102">
        <v>0</v>
      </c>
      <c r="AF41" s="102">
        <v>210</v>
      </c>
      <c r="AG41" s="102">
        <v>210</v>
      </c>
      <c r="AH41" s="103">
        <v>85.365853658536579</v>
      </c>
      <c r="AI41" s="102">
        <v>0</v>
      </c>
      <c r="AJ41" s="102">
        <v>29</v>
      </c>
      <c r="AK41" s="102">
        <v>29</v>
      </c>
      <c r="AL41" s="92">
        <v>11.788617886178862</v>
      </c>
      <c r="AM41" s="103">
        <v>97.154471544715449</v>
      </c>
      <c r="AN41" s="84">
        <v>0</v>
      </c>
      <c r="AO41" s="84">
        <v>239</v>
      </c>
      <c r="AP41" s="104">
        <v>239</v>
      </c>
    </row>
    <row r="42" spans="1:42" ht="24.75" customHeight="1" x14ac:dyDescent="0.25">
      <c r="A42" s="85">
        <v>6278</v>
      </c>
      <c r="B42" s="9" t="s">
        <v>101</v>
      </c>
      <c r="C42" s="85">
        <v>6278</v>
      </c>
      <c r="D42" s="37">
        <v>3338</v>
      </c>
      <c r="E42" s="37">
        <v>4</v>
      </c>
      <c r="F42" s="37">
        <v>2834</v>
      </c>
      <c r="G42" s="37">
        <v>2838</v>
      </c>
      <c r="H42" s="89">
        <v>84.901138406231283</v>
      </c>
      <c r="I42" s="37">
        <v>0</v>
      </c>
      <c r="J42" s="37">
        <v>511</v>
      </c>
      <c r="K42" s="37">
        <v>511</v>
      </c>
      <c r="L42" s="93">
        <v>15.308568004793289</v>
      </c>
      <c r="M42" s="87">
        <v>100.20970641102456</v>
      </c>
      <c r="N42" s="175">
        <v>4</v>
      </c>
      <c r="O42" s="175">
        <v>3345</v>
      </c>
      <c r="P42" s="408">
        <v>3349</v>
      </c>
      <c r="Q42" s="175">
        <v>3338</v>
      </c>
      <c r="R42" s="175">
        <v>4</v>
      </c>
      <c r="S42" s="175">
        <v>2882</v>
      </c>
      <c r="T42" s="175">
        <v>2886</v>
      </c>
      <c r="U42" s="175">
        <v>86.339125224685446</v>
      </c>
      <c r="V42" s="175">
        <v>0</v>
      </c>
      <c r="W42" s="175">
        <v>503</v>
      </c>
      <c r="X42" s="175">
        <v>503</v>
      </c>
      <c r="Y42" s="175">
        <v>15.068903535050929</v>
      </c>
      <c r="Z42" s="175">
        <v>101.40802875973638</v>
      </c>
      <c r="AA42" s="175">
        <v>4</v>
      </c>
      <c r="AB42" s="175">
        <v>3385</v>
      </c>
      <c r="AC42" s="175">
        <v>3389</v>
      </c>
      <c r="AD42" s="86">
        <v>3338</v>
      </c>
      <c r="AE42" s="37">
        <v>0</v>
      </c>
      <c r="AF42" s="37">
        <v>2891</v>
      </c>
      <c r="AG42" s="37">
        <v>2891</v>
      </c>
      <c r="AH42" s="89">
        <v>86.608747753145593</v>
      </c>
      <c r="AI42" s="37">
        <v>0</v>
      </c>
      <c r="AJ42" s="37">
        <v>500</v>
      </c>
      <c r="AK42" s="37">
        <v>500</v>
      </c>
      <c r="AL42" s="93">
        <v>14.979029358897545</v>
      </c>
      <c r="AM42" s="87">
        <v>101.58777711204314</v>
      </c>
      <c r="AN42" s="175">
        <v>0</v>
      </c>
      <c r="AO42" s="175">
        <v>3391</v>
      </c>
      <c r="AP42" s="175">
        <v>3391</v>
      </c>
    </row>
    <row r="43" spans="1:42" x14ac:dyDescent="0.25">
      <c r="A43" s="5">
        <v>4</v>
      </c>
      <c r="B43" s="8" t="s">
        <v>102</v>
      </c>
      <c r="C43" s="5">
        <v>4</v>
      </c>
      <c r="D43" s="75">
        <v>6</v>
      </c>
      <c r="E43" s="102">
        <v>0</v>
      </c>
      <c r="F43" s="102">
        <v>4</v>
      </c>
      <c r="G43" s="102">
        <v>4</v>
      </c>
      <c r="H43" s="103">
        <v>66.666666666666657</v>
      </c>
      <c r="I43" s="102">
        <v>0</v>
      </c>
      <c r="J43" s="102">
        <v>1</v>
      </c>
      <c r="K43" s="102">
        <v>1</v>
      </c>
      <c r="L43" s="92">
        <v>16.666666666666664</v>
      </c>
      <c r="M43" s="103">
        <v>83.333333333333343</v>
      </c>
      <c r="N43" s="84">
        <v>0</v>
      </c>
      <c r="O43" s="84">
        <v>5</v>
      </c>
      <c r="P43" s="405">
        <v>5</v>
      </c>
      <c r="Q43" s="102">
        <v>6</v>
      </c>
      <c r="R43" s="102">
        <v>0</v>
      </c>
      <c r="S43" s="102">
        <v>4</v>
      </c>
      <c r="T43" s="102">
        <v>4</v>
      </c>
      <c r="U43" s="102">
        <v>66.666666666666657</v>
      </c>
      <c r="V43" s="102">
        <v>0</v>
      </c>
      <c r="W43" s="102">
        <v>1</v>
      </c>
      <c r="X43" s="102">
        <v>1</v>
      </c>
      <c r="Y43" s="102">
        <v>16.666666666666664</v>
      </c>
      <c r="Z43" s="102">
        <v>83.333333333333343</v>
      </c>
      <c r="AA43" s="102">
        <v>0</v>
      </c>
      <c r="AB43" s="102">
        <v>5</v>
      </c>
      <c r="AC43" s="102">
        <v>5</v>
      </c>
      <c r="AD43" s="411">
        <v>6</v>
      </c>
      <c r="AE43" s="102">
        <v>0</v>
      </c>
      <c r="AF43" s="102">
        <v>5</v>
      </c>
      <c r="AG43" s="102">
        <v>5</v>
      </c>
      <c r="AH43" s="103">
        <v>83.333333333333343</v>
      </c>
      <c r="AI43" s="102">
        <v>0</v>
      </c>
      <c r="AJ43" s="102">
        <v>1</v>
      </c>
      <c r="AK43" s="102">
        <v>1</v>
      </c>
      <c r="AL43" s="92">
        <v>16.666666666666664</v>
      </c>
      <c r="AM43" s="103">
        <v>100</v>
      </c>
      <c r="AN43" s="84">
        <v>0</v>
      </c>
      <c r="AO43" s="84">
        <v>6</v>
      </c>
      <c r="AP43" s="102">
        <v>6</v>
      </c>
    </row>
    <row r="44" spans="1:42" x14ac:dyDescent="0.25">
      <c r="A44" s="5">
        <v>42</v>
      </c>
      <c r="B44" s="101" t="s">
        <v>243</v>
      </c>
      <c r="C44" s="5">
        <v>42</v>
      </c>
      <c r="D44" s="75">
        <v>457</v>
      </c>
      <c r="E44" s="102">
        <v>1</v>
      </c>
      <c r="F44" s="102">
        <v>515</v>
      </c>
      <c r="G44" s="102">
        <v>516</v>
      </c>
      <c r="H44" s="103">
        <v>112.691466083151</v>
      </c>
      <c r="I44" s="102">
        <v>0</v>
      </c>
      <c r="J44" s="102">
        <v>118</v>
      </c>
      <c r="K44" s="102">
        <v>118</v>
      </c>
      <c r="L44" s="92">
        <v>25.820568927789932</v>
      </c>
      <c r="M44" s="103">
        <v>138.51203501094091</v>
      </c>
      <c r="N44" s="84">
        <v>1</v>
      </c>
      <c r="O44" s="84">
        <v>633</v>
      </c>
      <c r="P44" s="189">
        <v>634</v>
      </c>
      <c r="Q44" s="104">
        <v>457</v>
      </c>
      <c r="R44" s="104">
        <v>1</v>
      </c>
      <c r="S44" s="104">
        <v>523</v>
      </c>
      <c r="T44" s="104">
        <v>524</v>
      </c>
      <c r="U44" s="104">
        <v>114.44201312910285</v>
      </c>
      <c r="V44" s="104">
        <v>0</v>
      </c>
      <c r="W44" s="104">
        <v>117</v>
      </c>
      <c r="X44" s="104">
        <v>117</v>
      </c>
      <c r="Y44" s="104">
        <v>25.601750547045953</v>
      </c>
      <c r="Z44" s="104">
        <v>140.04376367614879</v>
      </c>
      <c r="AA44" s="104">
        <v>1</v>
      </c>
      <c r="AB44" s="104">
        <v>640</v>
      </c>
      <c r="AC44" s="104">
        <v>641</v>
      </c>
      <c r="AD44" s="411">
        <v>457</v>
      </c>
      <c r="AE44" s="102">
        <v>0</v>
      </c>
      <c r="AF44" s="102">
        <v>518</v>
      </c>
      <c r="AG44" s="102">
        <v>518</v>
      </c>
      <c r="AH44" s="103">
        <v>113.34792122538293</v>
      </c>
      <c r="AI44" s="102">
        <v>0</v>
      </c>
      <c r="AJ44" s="102">
        <v>117</v>
      </c>
      <c r="AK44" s="102">
        <v>117</v>
      </c>
      <c r="AL44" s="92">
        <v>25.601750547045953</v>
      </c>
      <c r="AM44" s="103">
        <v>138.94967177242887</v>
      </c>
      <c r="AN44" s="84">
        <v>0</v>
      </c>
      <c r="AO44" s="84">
        <v>635</v>
      </c>
      <c r="AP44" s="104">
        <v>635</v>
      </c>
    </row>
    <row r="45" spans="1:42" x14ac:dyDescent="0.25">
      <c r="A45" s="5">
        <v>44</v>
      </c>
      <c r="B45" s="8" t="s">
        <v>104</v>
      </c>
      <c r="C45" s="5">
        <v>44</v>
      </c>
      <c r="D45" s="75">
        <v>16</v>
      </c>
      <c r="E45" s="102">
        <v>0</v>
      </c>
      <c r="F45" s="102">
        <v>25</v>
      </c>
      <c r="G45" s="102">
        <v>25</v>
      </c>
      <c r="H45" s="103">
        <v>156.25</v>
      </c>
      <c r="I45" s="102">
        <v>0</v>
      </c>
      <c r="J45" s="102">
        <v>2</v>
      </c>
      <c r="K45" s="102">
        <v>2</v>
      </c>
      <c r="L45" s="92">
        <v>12.5</v>
      </c>
      <c r="M45" s="103">
        <v>168.75</v>
      </c>
      <c r="N45" s="84">
        <v>0</v>
      </c>
      <c r="O45" s="84">
        <v>27</v>
      </c>
      <c r="P45" s="189">
        <v>27</v>
      </c>
      <c r="Q45" s="104">
        <v>16</v>
      </c>
      <c r="R45" s="104">
        <v>0</v>
      </c>
      <c r="S45" s="104">
        <v>24</v>
      </c>
      <c r="T45" s="104">
        <v>24</v>
      </c>
      <c r="U45" s="104">
        <v>150</v>
      </c>
      <c r="V45" s="104">
        <v>0</v>
      </c>
      <c r="W45" s="104">
        <v>3</v>
      </c>
      <c r="X45" s="104">
        <v>3</v>
      </c>
      <c r="Y45" s="104">
        <v>18.75</v>
      </c>
      <c r="Z45" s="104">
        <v>168.75</v>
      </c>
      <c r="AA45" s="104">
        <v>0</v>
      </c>
      <c r="AB45" s="104">
        <v>27</v>
      </c>
      <c r="AC45" s="104">
        <v>27</v>
      </c>
      <c r="AD45" s="411">
        <v>16</v>
      </c>
      <c r="AE45" s="102">
        <v>0</v>
      </c>
      <c r="AF45" s="102">
        <v>23</v>
      </c>
      <c r="AG45" s="102">
        <v>23</v>
      </c>
      <c r="AH45" s="103">
        <v>143.75</v>
      </c>
      <c r="AI45" s="102">
        <v>0</v>
      </c>
      <c r="AJ45" s="102">
        <v>3</v>
      </c>
      <c r="AK45" s="102">
        <v>3</v>
      </c>
      <c r="AL45" s="92">
        <v>18.75</v>
      </c>
      <c r="AM45" s="103">
        <v>162.5</v>
      </c>
      <c r="AN45" s="84">
        <v>0</v>
      </c>
      <c r="AO45" s="84">
        <v>26</v>
      </c>
      <c r="AP45" s="104">
        <v>26</v>
      </c>
    </row>
    <row r="46" spans="1:42" x14ac:dyDescent="0.25">
      <c r="A46" s="5">
        <v>59</v>
      </c>
      <c r="B46" s="8" t="s">
        <v>105</v>
      </c>
      <c r="C46" s="5">
        <v>59</v>
      </c>
      <c r="D46" s="75">
        <v>88</v>
      </c>
      <c r="E46" s="102">
        <v>0</v>
      </c>
      <c r="F46" s="102">
        <v>26</v>
      </c>
      <c r="G46" s="102">
        <v>26</v>
      </c>
      <c r="H46" s="103">
        <v>29.545454545454547</v>
      </c>
      <c r="I46" s="102">
        <v>0</v>
      </c>
      <c r="J46" s="102">
        <v>7</v>
      </c>
      <c r="K46" s="102">
        <v>7</v>
      </c>
      <c r="L46" s="92">
        <v>7.9545454545454541</v>
      </c>
      <c r="M46" s="103">
        <v>37.5</v>
      </c>
      <c r="N46" s="84">
        <v>0</v>
      </c>
      <c r="O46" s="84">
        <v>33</v>
      </c>
      <c r="P46" s="189">
        <v>33</v>
      </c>
      <c r="Q46" s="104">
        <v>88</v>
      </c>
      <c r="R46" s="104">
        <v>0</v>
      </c>
      <c r="S46" s="104">
        <v>24</v>
      </c>
      <c r="T46" s="104">
        <v>24</v>
      </c>
      <c r="U46" s="104">
        <v>27.27272727272727</v>
      </c>
      <c r="V46" s="104">
        <v>0</v>
      </c>
      <c r="W46" s="104">
        <v>8</v>
      </c>
      <c r="X46" s="104">
        <v>8</v>
      </c>
      <c r="Y46" s="104">
        <v>9.0909090909090917</v>
      </c>
      <c r="Z46" s="104">
        <v>36.363636363636367</v>
      </c>
      <c r="AA46" s="104">
        <v>0</v>
      </c>
      <c r="AB46" s="104">
        <v>32</v>
      </c>
      <c r="AC46" s="104">
        <v>32</v>
      </c>
      <c r="AD46" s="411">
        <v>88</v>
      </c>
      <c r="AE46" s="102">
        <v>0</v>
      </c>
      <c r="AF46" s="102">
        <v>24</v>
      </c>
      <c r="AG46" s="102">
        <v>24</v>
      </c>
      <c r="AH46" s="103">
        <v>27.27272727272727</v>
      </c>
      <c r="AI46" s="102">
        <v>0</v>
      </c>
      <c r="AJ46" s="102">
        <v>7</v>
      </c>
      <c r="AK46" s="102">
        <v>7</v>
      </c>
      <c r="AL46" s="92">
        <v>7.9545454545454541</v>
      </c>
      <c r="AM46" s="103">
        <v>35.227272727272727</v>
      </c>
      <c r="AN46" s="84">
        <v>0</v>
      </c>
      <c r="AO46" s="84">
        <v>31</v>
      </c>
      <c r="AP46" s="104">
        <v>31</v>
      </c>
    </row>
    <row r="47" spans="1:42" x14ac:dyDescent="0.25">
      <c r="A47" s="5">
        <v>113</v>
      </c>
      <c r="B47" s="8" t="s">
        <v>106</v>
      </c>
      <c r="C47" s="5">
        <v>113</v>
      </c>
      <c r="D47" s="75">
        <v>53</v>
      </c>
      <c r="E47" s="102">
        <v>0</v>
      </c>
      <c r="F47" s="102">
        <v>58</v>
      </c>
      <c r="G47" s="102">
        <v>58</v>
      </c>
      <c r="H47" s="103">
        <v>109.43396226415094</v>
      </c>
      <c r="I47" s="102">
        <v>0</v>
      </c>
      <c r="J47" s="102">
        <v>5</v>
      </c>
      <c r="K47" s="102">
        <v>5</v>
      </c>
      <c r="L47" s="92">
        <v>9.433962264150944</v>
      </c>
      <c r="M47" s="103">
        <v>118.86792452830188</v>
      </c>
      <c r="N47" s="84">
        <v>0</v>
      </c>
      <c r="O47" s="84">
        <v>63</v>
      </c>
      <c r="P47" s="189">
        <v>63</v>
      </c>
      <c r="Q47" s="104">
        <v>53</v>
      </c>
      <c r="R47" s="104">
        <v>0</v>
      </c>
      <c r="S47" s="104">
        <v>59</v>
      </c>
      <c r="T47" s="104">
        <v>59</v>
      </c>
      <c r="U47" s="104">
        <v>111.32075471698113</v>
      </c>
      <c r="V47" s="104">
        <v>0</v>
      </c>
      <c r="W47" s="104">
        <v>4</v>
      </c>
      <c r="X47" s="104">
        <v>4</v>
      </c>
      <c r="Y47" s="104">
        <v>7.5471698113207548</v>
      </c>
      <c r="Z47" s="104">
        <v>118.86792452830188</v>
      </c>
      <c r="AA47" s="104">
        <v>0</v>
      </c>
      <c r="AB47" s="104">
        <v>63</v>
      </c>
      <c r="AC47" s="104">
        <v>63</v>
      </c>
      <c r="AD47" s="411">
        <v>53</v>
      </c>
      <c r="AE47" s="102">
        <v>0</v>
      </c>
      <c r="AF47" s="102">
        <v>59</v>
      </c>
      <c r="AG47" s="102">
        <v>59</v>
      </c>
      <c r="AH47" s="103">
        <v>111.32075471698113</v>
      </c>
      <c r="AI47" s="102">
        <v>0</v>
      </c>
      <c r="AJ47" s="102">
        <v>5</v>
      </c>
      <c r="AK47" s="102">
        <v>5</v>
      </c>
      <c r="AL47" s="92">
        <v>9.433962264150944</v>
      </c>
      <c r="AM47" s="103">
        <v>120.75471698113208</v>
      </c>
      <c r="AN47" s="84">
        <v>0</v>
      </c>
      <c r="AO47" s="84">
        <v>64</v>
      </c>
      <c r="AP47" s="104">
        <v>64</v>
      </c>
    </row>
    <row r="48" spans="1:42" x14ac:dyDescent="0.25">
      <c r="A48" s="5">
        <v>125</v>
      </c>
      <c r="B48" s="8" t="s">
        <v>107</v>
      </c>
      <c r="C48" s="5">
        <v>125</v>
      </c>
      <c r="D48" s="75">
        <v>331</v>
      </c>
      <c r="E48" s="102">
        <v>0</v>
      </c>
      <c r="F48" s="102">
        <v>67</v>
      </c>
      <c r="G48" s="102">
        <v>67</v>
      </c>
      <c r="H48" s="103">
        <v>20.241691842900302</v>
      </c>
      <c r="I48" s="102">
        <v>0</v>
      </c>
      <c r="J48" s="102">
        <v>8</v>
      </c>
      <c r="K48" s="102">
        <v>8</v>
      </c>
      <c r="L48" s="92">
        <v>2.416918429003021</v>
      </c>
      <c r="M48" s="103">
        <v>22.658610271903324</v>
      </c>
      <c r="N48" s="84">
        <v>0</v>
      </c>
      <c r="O48" s="84">
        <v>75</v>
      </c>
      <c r="P48" s="189">
        <v>75</v>
      </c>
      <c r="Q48" s="104">
        <v>331</v>
      </c>
      <c r="R48" s="104">
        <v>0</v>
      </c>
      <c r="S48" s="104">
        <v>68</v>
      </c>
      <c r="T48" s="104">
        <v>68</v>
      </c>
      <c r="U48" s="104">
        <v>20.543806646525681</v>
      </c>
      <c r="V48" s="104">
        <v>0</v>
      </c>
      <c r="W48" s="104">
        <v>8</v>
      </c>
      <c r="X48" s="104">
        <v>8</v>
      </c>
      <c r="Y48" s="104">
        <v>2.416918429003021</v>
      </c>
      <c r="Z48" s="104">
        <v>22.9607250755287</v>
      </c>
      <c r="AA48" s="104">
        <v>0</v>
      </c>
      <c r="AB48" s="104">
        <v>76</v>
      </c>
      <c r="AC48" s="104">
        <v>76</v>
      </c>
      <c r="AD48" s="411">
        <v>331</v>
      </c>
      <c r="AE48" s="102">
        <v>0</v>
      </c>
      <c r="AF48" s="102">
        <v>72</v>
      </c>
      <c r="AG48" s="102">
        <v>72</v>
      </c>
      <c r="AH48" s="103">
        <v>21.75226586102719</v>
      </c>
      <c r="AI48" s="102">
        <v>0</v>
      </c>
      <c r="AJ48" s="102">
        <v>4</v>
      </c>
      <c r="AK48" s="102">
        <v>4</v>
      </c>
      <c r="AL48" s="92">
        <v>1.2084592145015105</v>
      </c>
      <c r="AM48" s="103">
        <v>22.9607250755287</v>
      </c>
      <c r="AN48" s="84">
        <v>0</v>
      </c>
      <c r="AO48" s="84">
        <v>76</v>
      </c>
      <c r="AP48" s="104">
        <v>76</v>
      </c>
    </row>
    <row r="49" spans="1:42" x14ac:dyDescent="0.25">
      <c r="A49" s="5">
        <v>138</v>
      </c>
      <c r="B49" s="8" t="s">
        <v>108</v>
      </c>
      <c r="C49" s="5">
        <v>138</v>
      </c>
      <c r="D49" s="75">
        <v>73</v>
      </c>
      <c r="E49" s="102">
        <v>0</v>
      </c>
      <c r="F49" s="102">
        <v>95</v>
      </c>
      <c r="G49" s="102">
        <v>95</v>
      </c>
      <c r="H49" s="103">
        <v>130.13698630136986</v>
      </c>
      <c r="I49" s="102">
        <v>0</v>
      </c>
      <c r="J49" s="102">
        <v>12</v>
      </c>
      <c r="K49" s="102">
        <v>12</v>
      </c>
      <c r="L49" s="92">
        <v>16.43835616438356</v>
      </c>
      <c r="M49" s="103">
        <v>146.57534246575344</v>
      </c>
      <c r="N49" s="84">
        <v>0</v>
      </c>
      <c r="O49" s="84">
        <v>107</v>
      </c>
      <c r="P49" s="189">
        <v>107</v>
      </c>
      <c r="Q49" s="104">
        <v>73</v>
      </c>
      <c r="R49" s="104">
        <v>0</v>
      </c>
      <c r="S49" s="104">
        <v>99</v>
      </c>
      <c r="T49" s="104">
        <v>99</v>
      </c>
      <c r="U49" s="104">
        <v>135.61643835616439</v>
      </c>
      <c r="V49" s="104">
        <v>0</v>
      </c>
      <c r="W49" s="104">
        <v>11</v>
      </c>
      <c r="X49" s="104">
        <v>11</v>
      </c>
      <c r="Y49" s="104">
        <v>15.068493150684931</v>
      </c>
      <c r="Z49" s="104">
        <v>150.68493150684932</v>
      </c>
      <c r="AA49" s="104">
        <v>0</v>
      </c>
      <c r="AB49" s="104">
        <v>110</v>
      </c>
      <c r="AC49" s="104">
        <v>110</v>
      </c>
      <c r="AD49" s="411">
        <v>73</v>
      </c>
      <c r="AE49" s="102">
        <v>0</v>
      </c>
      <c r="AF49" s="102">
        <v>96</v>
      </c>
      <c r="AG49" s="102">
        <v>96</v>
      </c>
      <c r="AH49" s="103">
        <v>131.50684931506848</v>
      </c>
      <c r="AI49" s="102">
        <v>0</v>
      </c>
      <c r="AJ49" s="102">
        <v>12</v>
      </c>
      <c r="AK49" s="102">
        <v>12</v>
      </c>
      <c r="AL49" s="92">
        <v>16.43835616438356</v>
      </c>
      <c r="AM49" s="103">
        <v>147.94520547945206</v>
      </c>
      <c r="AN49" s="84">
        <v>0</v>
      </c>
      <c r="AO49" s="84">
        <v>108</v>
      </c>
      <c r="AP49" s="104">
        <v>108</v>
      </c>
    </row>
    <row r="50" spans="1:42" x14ac:dyDescent="0.25">
      <c r="A50" s="5">
        <v>234</v>
      </c>
      <c r="B50" s="8" t="s">
        <v>109</v>
      </c>
      <c r="C50" s="5">
        <v>234</v>
      </c>
      <c r="D50" s="75">
        <v>148</v>
      </c>
      <c r="E50" s="102">
        <v>0</v>
      </c>
      <c r="F50" s="102">
        <v>131</v>
      </c>
      <c r="G50" s="102">
        <v>131</v>
      </c>
      <c r="H50" s="103">
        <v>88.513513513513516</v>
      </c>
      <c r="I50" s="102">
        <v>0</v>
      </c>
      <c r="J50" s="102">
        <v>8</v>
      </c>
      <c r="K50" s="102">
        <v>8</v>
      </c>
      <c r="L50" s="92">
        <v>5.4054054054054053</v>
      </c>
      <c r="M50" s="103">
        <v>93.918918918918919</v>
      </c>
      <c r="N50" s="84">
        <v>0</v>
      </c>
      <c r="O50" s="84">
        <v>139</v>
      </c>
      <c r="P50" s="189">
        <v>139</v>
      </c>
      <c r="Q50" s="104">
        <v>148</v>
      </c>
      <c r="R50" s="104">
        <v>0</v>
      </c>
      <c r="S50" s="104">
        <v>135</v>
      </c>
      <c r="T50" s="104">
        <v>135</v>
      </c>
      <c r="U50" s="104">
        <v>91.21621621621621</v>
      </c>
      <c r="V50" s="104">
        <v>0</v>
      </c>
      <c r="W50" s="104">
        <v>8</v>
      </c>
      <c r="X50" s="104">
        <v>8</v>
      </c>
      <c r="Y50" s="104">
        <v>5.4054054054054053</v>
      </c>
      <c r="Z50" s="104">
        <v>96.621621621621628</v>
      </c>
      <c r="AA50" s="104">
        <v>0</v>
      </c>
      <c r="AB50" s="104">
        <v>143</v>
      </c>
      <c r="AC50" s="104">
        <v>143</v>
      </c>
      <c r="AD50" s="411">
        <v>148</v>
      </c>
      <c r="AE50" s="102">
        <v>0</v>
      </c>
      <c r="AF50" s="102">
        <v>138</v>
      </c>
      <c r="AG50" s="102">
        <v>138</v>
      </c>
      <c r="AH50" s="103">
        <v>93.243243243243242</v>
      </c>
      <c r="AI50" s="102">
        <v>0</v>
      </c>
      <c r="AJ50" s="102">
        <v>7</v>
      </c>
      <c r="AK50" s="102">
        <v>7</v>
      </c>
      <c r="AL50" s="92">
        <v>4.7297297297297298</v>
      </c>
      <c r="AM50" s="103">
        <v>97.972972972972968</v>
      </c>
      <c r="AN50" s="84">
        <v>0</v>
      </c>
      <c r="AO50" s="84">
        <v>145</v>
      </c>
      <c r="AP50" s="104">
        <v>145</v>
      </c>
    </row>
    <row r="51" spans="1:42" x14ac:dyDescent="0.25">
      <c r="A51" s="5">
        <v>240</v>
      </c>
      <c r="B51" s="8" t="s">
        <v>110</v>
      </c>
      <c r="C51" s="5">
        <v>240</v>
      </c>
      <c r="D51" s="75">
        <v>17</v>
      </c>
      <c r="E51" s="102">
        <v>0</v>
      </c>
      <c r="F51" s="102">
        <v>18</v>
      </c>
      <c r="G51" s="102">
        <v>18</v>
      </c>
      <c r="H51" s="103">
        <v>105.88235294117648</v>
      </c>
      <c r="I51" s="102">
        <v>0</v>
      </c>
      <c r="J51" s="102">
        <v>1</v>
      </c>
      <c r="K51" s="102">
        <v>1</v>
      </c>
      <c r="L51" s="92">
        <v>5.8823529411764701</v>
      </c>
      <c r="M51" s="103">
        <v>111.76470588235294</v>
      </c>
      <c r="N51" s="84">
        <v>0</v>
      </c>
      <c r="O51" s="84">
        <v>19</v>
      </c>
      <c r="P51" s="189">
        <v>19</v>
      </c>
      <c r="Q51" s="104">
        <v>17</v>
      </c>
      <c r="R51" s="104">
        <v>0</v>
      </c>
      <c r="S51" s="104">
        <v>17</v>
      </c>
      <c r="T51" s="104">
        <v>17</v>
      </c>
      <c r="U51" s="104">
        <v>100</v>
      </c>
      <c r="V51" s="104">
        <v>0</v>
      </c>
      <c r="W51" s="104">
        <v>1</v>
      </c>
      <c r="X51" s="104">
        <v>1</v>
      </c>
      <c r="Y51" s="104">
        <v>5.8823529411764701</v>
      </c>
      <c r="Z51" s="104">
        <v>105.88235294117648</v>
      </c>
      <c r="AA51" s="104">
        <v>0</v>
      </c>
      <c r="AB51" s="104">
        <v>18</v>
      </c>
      <c r="AC51" s="104">
        <v>18</v>
      </c>
      <c r="AD51" s="411">
        <v>17</v>
      </c>
      <c r="AE51" s="102">
        <v>0</v>
      </c>
      <c r="AF51" s="102">
        <v>17</v>
      </c>
      <c r="AG51" s="102">
        <v>17</v>
      </c>
      <c r="AH51" s="103">
        <v>100</v>
      </c>
      <c r="AI51" s="102">
        <v>0</v>
      </c>
      <c r="AJ51" s="102">
        <v>1</v>
      </c>
      <c r="AK51" s="102">
        <v>1</v>
      </c>
      <c r="AL51" s="92">
        <v>5.8823529411764701</v>
      </c>
      <c r="AM51" s="103">
        <v>105.88235294117648</v>
      </c>
      <c r="AN51" s="84">
        <v>0</v>
      </c>
      <c r="AO51" s="84">
        <v>18</v>
      </c>
      <c r="AP51" s="104">
        <v>18</v>
      </c>
    </row>
    <row r="52" spans="1:42" x14ac:dyDescent="0.25">
      <c r="A52" s="5">
        <v>284</v>
      </c>
      <c r="B52" s="8" t="s">
        <v>111</v>
      </c>
      <c r="C52" s="5">
        <v>284</v>
      </c>
      <c r="D52" s="75">
        <v>80</v>
      </c>
      <c r="E52" s="102">
        <v>3</v>
      </c>
      <c r="F52" s="102">
        <v>88</v>
      </c>
      <c r="G52" s="102">
        <v>91</v>
      </c>
      <c r="H52" s="103">
        <v>110.00000000000001</v>
      </c>
      <c r="I52" s="102">
        <v>0</v>
      </c>
      <c r="J52" s="102">
        <v>7</v>
      </c>
      <c r="K52" s="102">
        <v>7</v>
      </c>
      <c r="L52" s="92">
        <v>8.75</v>
      </c>
      <c r="M52" s="103">
        <v>118.75</v>
      </c>
      <c r="N52" s="84">
        <v>3</v>
      </c>
      <c r="O52" s="84">
        <v>95</v>
      </c>
      <c r="P52" s="189">
        <v>98</v>
      </c>
      <c r="Q52" s="104">
        <v>80</v>
      </c>
      <c r="R52" s="104">
        <v>3</v>
      </c>
      <c r="S52" s="104">
        <v>87</v>
      </c>
      <c r="T52" s="104">
        <v>90</v>
      </c>
      <c r="U52" s="104">
        <v>108.74999999999999</v>
      </c>
      <c r="V52" s="104">
        <v>0</v>
      </c>
      <c r="W52" s="104">
        <v>9</v>
      </c>
      <c r="X52" s="104">
        <v>9</v>
      </c>
      <c r="Y52" s="104">
        <v>11.25</v>
      </c>
      <c r="Z52" s="104">
        <v>120</v>
      </c>
      <c r="AA52" s="104">
        <v>3</v>
      </c>
      <c r="AB52" s="104">
        <v>96</v>
      </c>
      <c r="AC52" s="104">
        <v>99</v>
      </c>
      <c r="AD52" s="411">
        <v>80</v>
      </c>
      <c r="AE52" s="102">
        <v>0</v>
      </c>
      <c r="AF52" s="102">
        <v>89</v>
      </c>
      <c r="AG52" s="102">
        <v>89</v>
      </c>
      <c r="AH52" s="103">
        <v>111.25</v>
      </c>
      <c r="AI52" s="102">
        <v>0</v>
      </c>
      <c r="AJ52" s="102">
        <v>7</v>
      </c>
      <c r="AK52" s="102">
        <v>7</v>
      </c>
      <c r="AL52" s="92">
        <v>8.75</v>
      </c>
      <c r="AM52" s="103">
        <v>120</v>
      </c>
      <c r="AN52" s="84">
        <v>0</v>
      </c>
      <c r="AO52" s="84">
        <v>96</v>
      </c>
      <c r="AP52" s="104">
        <v>96</v>
      </c>
    </row>
    <row r="53" spans="1:42" x14ac:dyDescent="0.25">
      <c r="A53" s="5">
        <v>306</v>
      </c>
      <c r="B53" s="8" t="s">
        <v>112</v>
      </c>
      <c r="C53" s="5">
        <v>306</v>
      </c>
      <c r="D53" s="75">
        <v>120</v>
      </c>
      <c r="E53" s="102">
        <v>0</v>
      </c>
      <c r="F53" s="102">
        <v>86</v>
      </c>
      <c r="G53" s="102">
        <v>86</v>
      </c>
      <c r="H53" s="103">
        <v>71.666666666666671</v>
      </c>
      <c r="I53" s="102">
        <v>0</v>
      </c>
      <c r="J53" s="102">
        <v>4</v>
      </c>
      <c r="K53" s="102">
        <v>4</v>
      </c>
      <c r="L53" s="92">
        <v>3.3333333333333335</v>
      </c>
      <c r="M53" s="103">
        <v>75</v>
      </c>
      <c r="N53" s="84">
        <v>0</v>
      </c>
      <c r="O53" s="84">
        <v>90</v>
      </c>
      <c r="P53" s="189">
        <v>90</v>
      </c>
      <c r="Q53" s="104">
        <v>120</v>
      </c>
      <c r="R53" s="104">
        <v>0</v>
      </c>
      <c r="S53" s="104">
        <v>87</v>
      </c>
      <c r="T53" s="104">
        <v>87</v>
      </c>
      <c r="U53" s="104">
        <v>72.5</v>
      </c>
      <c r="V53" s="104">
        <v>0</v>
      </c>
      <c r="W53" s="104">
        <v>4</v>
      </c>
      <c r="X53" s="104">
        <v>4</v>
      </c>
      <c r="Y53" s="104">
        <v>3.3333333333333335</v>
      </c>
      <c r="Z53" s="104">
        <v>75.833333333333329</v>
      </c>
      <c r="AA53" s="104">
        <v>0</v>
      </c>
      <c r="AB53" s="104">
        <v>91</v>
      </c>
      <c r="AC53" s="104">
        <v>91</v>
      </c>
      <c r="AD53" s="411">
        <v>120</v>
      </c>
      <c r="AE53" s="102">
        <v>0</v>
      </c>
      <c r="AF53" s="102">
        <v>89</v>
      </c>
      <c r="AG53" s="102">
        <v>89</v>
      </c>
      <c r="AH53" s="103">
        <v>74.166666666666671</v>
      </c>
      <c r="AI53" s="102">
        <v>0</v>
      </c>
      <c r="AJ53" s="102">
        <v>2</v>
      </c>
      <c r="AK53" s="102">
        <v>2</v>
      </c>
      <c r="AL53" s="92">
        <v>1.6666666666666667</v>
      </c>
      <c r="AM53" s="103">
        <v>75.833333333333329</v>
      </c>
      <c r="AN53" s="84">
        <v>0</v>
      </c>
      <c r="AO53" s="84">
        <v>91</v>
      </c>
      <c r="AP53" s="104">
        <v>91</v>
      </c>
    </row>
    <row r="54" spans="1:42" x14ac:dyDescent="0.25">
      <c r="A54" s="5">
        <v>347</v>
      </c>
      <c r="B54" s="8" t="s">
        <v>113</v>
      </c>
      <c r="C54" s="5">
        <v>347</v>
      </c>
      <c r="D54" s="75">
        <v>39</v>
      </c>
      <c r="E54" s="102">
        <v>0</v>
      </c>
      <c r="F54" s="102">
        <v>30</v>
      </c>
      <c r="G54" s="102">
        <v>30</v>
      </c>
      <c r="H54" s="103">
        <v>76.923076923076934</v>
      </c>
      <c r="I54" s="102">
        <v>0</v>
      </c>
      <c r="J54" s="102">
        <v>6</v>
      </c>
      <c r="K54" s="102">
        <v>6</v>
      </c>
      <c r="L54" s="92">
        <v>15.384615384615385</v>
      </c>
      <c r="M54" s="103">
        <v>92.307692307692307</v>
      </c>
      <c r="N54" s="84">
        <v>0</v>
      </c>
      <c r="O54" s="84">
        <v>36</v>
      </c>
      <c r="P54" s="189">
        <v>36</v>
      </c>
      <c r="Q54" s="104">
        <v>39</v>
      </c>
      <c r="R54" s="104">
        <v>0</v>
      </c>
      <c r="S54" s="104">
        <v>29</v>
      </c>
      <c r="T54" s="104">
        <v>29</v>
      </c>
      <c r="U54" s="104">
        <v>74.358974358974365</v>
      </c>
      <c r="V54" s="104">
        <v>0</v>
      </c>
      <c r="W54" s="104">
        <v>7</v>
      </c>
      <c r="X54" s="104">
        <v>7</v>
      </c>
      <c r="Y54" s="104">
        <v>17.948717948717949</v>
      </c>
      <c r="Z54" s="104">
        <v>92.307692307692307</v>
      </c>
      <c r="AA54" s="104">
        <v>0</v>
      </c>
      <c r="AB54" s="104">
        <v>36</v>
      </c>
      <c r="AC54" s="104">
        <v>36</v>
      </c>
      <c r="AD54" s="411">
        <v>39</v>
      </c>
      <c r="AE54" s="102">
        <v>0</v>
      </c>
      <c r="AF54" s="102">
        <v>29</v>
      </c>
      <c r="AG54" s="102">
        <v>29</v>
      </c>
      <c r="AH54" s="103">
        <v>74.358974358974365</v>
      </c>
      <c r="AI54" s="102">
        <v>0</v>
      </c>
      <c r="AJ54" s="102">
        <v>6</v>
      </c>
      <c r="AK54" s="102">
        <v>6</v>
      </c>
      <c r="AL54" s="92">
        <v>15.384615384615385</v>
      </c>
      <c r="AM54" s="103">
        <v>89.743589743589752</v>
      </c>
      <c r="AN54" s="84">
        <v>0</v>
      </c>
      <c r="AO54" s="84">
        <v>35</v>
      </c>
      <c r="AP54" s="104">
        <v>35</v>
      </c>
    </row>
    <row r="55" spans="1:42" x14ac:dyDescent="0.25">
      <c r="A55" s="5">
        <v>411</v>
      </c>
      <c r="B55" s="8" t="s">
        <v>114</v>
      </c>
      <c r="C55" s="5">
        <v>411</v>
      </c>
      <c r="D55" s="75">
        <v>17</v>
      </c>
      <c r="E55" s="102">
        <v>0</v>
      </c>
      <c r="F55" s="102">
        <v>24</v>
      </c>
      <c r="G55" s="102">
        <v>24</v>
      </c>
      <c r="H55" s="103">
        <v>141.1764705882353</v>
      </c>
      <c r="I55" s="102">
        <v>0</v>
      </c>
      <c r="J55" s="102">
        <v>0</v>
      </c>
      <c r="K55" s="102">
        <v>0</v>
      </c>
      <c r="L55" s="92">
        <v>0</v>
      </c>
      <c r="M55" s="103">
        <v>141.1764705882353</v>
      </c>
      <c r="N55" s="84">
        <v>0</v>
      </c>
      <c r="O55" s="84">
        <v>24</v>
      </c>
      <c r="P55" s="189">
        <v>24</v>
      </c>
      <c r="Q55" s="104">
        <v>17</v>
      </c>
      <c r="R55" s="104">
        <v>0</v>
      </c>
      <c r="S55" s="104">
        <v>26</v>
      </c>
      <c r="T55" s="104">
        <v>26</v>
      </c>
      <c r="U55" s="104">
        <v>152.94117647058823</v>
      </c>
      <c r="V55" s="104">
        <v>0</v>
      </c>
      <c r="W55" s="104">
        <v>0</v>
      </c>
      <c r="X55" s="104">
        <v>0</v>
      </c>
      <c r="Y55" s="104">
        <v>0</v>
      </c>
      <c r="Z55" s="104">
        <v>152.94117647058823</v>
      </c>
      <c r="AA55" s="104">
        <v>0</v>
      </c>
      <c r="AB55" s="104">
        <v>26</v>
      </c>
      <c r="AC55" s="104">
        <v>26</v>
      </c>
      <c r="AD55" s="411">
        <v>17</v>
      </c>
      <c r="AE55" s="102">
        <v>0</v>
      </c>
      <c r="AF55" s="102">
        <v>25</v>
      </c>
      <c r="AG55" s="102">
        <v>25</v>
      </c>
      <c r="AH55" s="103">
        <v>147.05882352941177</v>
      </c>
      <c r="AI55" s="102">
        <v>0</v>
      </c>
      <c r="AJ55" s="102">
        <v>0</v>
      </c>
      <c r="AK55" s="102">
        <v>0</v>
      </c>
      <c r="AL55" s="92">
        <v>0</v>
      </c>
      <c r="AM55" s="103">
        <v>147.05882352941177</v>
      </c>
      <c r="AN55" s="84">
        <v>0</v>
      </c>
      <c r="AO55" s="84">
        <v>25</v>
      </c>
      <c r="AP55" s="104">
        <v>25</v>
      </c>
    </row>
    <row r="56" spans="1:42" x14ac:dyDescent="0.25">
      <c r="A56" s="5">
        <v>501</v>
      </c>
      <c r="B56" s="8" t="s">
        <v>115</v>
      </c>
      <c r="C56" s="5">
        <v>501</v>
      </c>
      <c r="D56" s="75">
        <v>82</v>
      </c>
      <c r="E56" s="102">
        <v>0</v>
      </c>
      <c r="F56" s="102">
        <v>34</v>
      </c>
      <c r="G56" s="102">
        <v>34</v>
      </c>
      <c r="H56" s="103">
        <v>41.463414634146339</v>
      </c>
      <c r="I56" s="102">
        <v>0</v>
      </c>
      <c r="J56" s="102">
        <v>1</v>
      </c>
      <c r="K56" s="102">
        <v>1</v>
      </c>
      <c r="L56" s="92">
        <v>1.2195121951219512</v>
      </c>
      <c r="M56" s="103">
        <v>42.68292682926829</v>
      </c>
      <c r="N56" s="84">
        <v>0</v>
      </c>
      <c r="O56" s="84">
        <v>35</v>
      </c>
      <c r="P56" s="189">
        <v>35</v>
      </c>
      <c r="Q56" s="104">
        <v>82</v>
      </c>
      <c r="R56" s="104">
        <v>0</v>
      </c>
      <c r="S56" s="104">
        <v>34</v>
      </c>
      <c r="T56" s="104">
        <v>34</v>
      </c>
      <c r="U56" s="104">
        <v>41.463414634146339</v>
      </c>
      <c r="V56" s="104">
        <v>0</v>
      </c>
      <c r="W56" s="104">
        <v>2</v>
      </c>
      <c r="X56" s="104">
        <v>2</v>
      </c>
      <c r="Y56" s="104">
        <v>2.4390243902439024</v>
      </c>
      <c r="Z56" s="104">
        <v>43.902439024390247</v>
      </c>
      <c r="AA56" s="104">
        <v>0</v>
      </c>
      <c r="AB56" s="104">
        <v>36</v>
      </c>
      <c r="AC56" s="104">
        <v>36</v>
      </c>
      <c r="AD56" s="411">
        <v>82</v>
      </c>
      <c r="AE56" s="102">
        <v>0</v>
      </c>
      <c r="AF56" s="102">
        <v>34</v>
      </c>
      <c r="AG56" s="102">
        <v>34</v>
      </c>
      <c r="AH56" s="103">
        <v>41.463414634146339</v>
      </c>
      <c r="AI56" s="102">
        <v>0</v>
      </c>
      <c r="AJ56" s="102">
        <v>3</v>
      </c>
      <c r="AK56" s="102">
        <v>3</v>
      </c>
      <c r="AL56" s="92">
        <v>3.6585365853658534</v>
      </c>
      <c r="AM56" s="103">
        <v>45.121951219512198</v>
      </c>
      <c r="AN56" s="84">
        <v>0</v>
      </c>
      <c r="AO56" s="84">
        <v>37</v>
      </c>
      <c r="AP56" s="104">
        <v>37</v>
      </c>
    </row>
    <row r="57" spans="1:42" x14ac:dyDescent="0.25">
      <c r="A57" s="5">
        <v>543</v>
      </c>
      <c r="B57" s="8" t="s">
        <v>116</v>
      </c>
      <c r="C57" s="5">
        <v>543</v>
      </c>
      <c r="D57" s="75">
        <v>13</v>
      </c>
      <c r="E57" s="102">
        <v>0</v>
      </c>
      <c r="F57" s="102">
        <v>17</v>
      </c>
      <c r="G57" s="102">
        <v>17</v>
      </c>
      <c r="H57" s="103">
        <v>130.76923076923077</v>
      </c>
      <c r="I57" s="102">
        <v>0</v>
      </c>
      <c r="J57" s="102">
        <v>0</v>
      </c>
      <c r="K57" s="102">
        <v>0</v>
      </c>
      <c r="L57" s="92">
        <v>0</v>
      </c>
      <c r="M57" s="103">
        <v>130.76923076923077</v>
      </c>
      <c r="N57" s="84">
        <v>0</v>
      </c>
      <c r="O57" s="84">
        <v>17</v>
      </c>
      <c r="P57" s="189">
        <v>17</v>
      </c>
      <c r="Q57" s="104">
        <v>13</v>
      </c>
      <c r="R57" s="104">
        <v>0</v>
      </c>
      <c r="S57" s="104">
        <v>17</v>
      </c>
      <c r="T57" s="104">
        <v>17</v>
      </c>
      <c r="U57" s="104">
        <v>130.76923076923077</v>
      </c>
      <c r="V57" s="104">
        <v>0</v>
      </c>
      <c r="W57" s="104">
        <v>0</v>
      </c>
      <c r="X57" s="104">
        <v>0</v>
      </c>
      <c r="Y57" s="104">
        <v>0</v>
      </c>
      <c r="Z57" s="104">
        <v>130.76923076923077</v>
      </c>
      <c r="AA57" s="104">
        <v>0</v>
      </c>
      <c r="AB57" s="104">
        <v>17</v>
      </c>
      <c r="AC57" s="104">
        <v>17</v>
      </c>
      <c r="AD57" s="411">
        <v>13</v>
      </c>
      <c r="AE57" s="102">
        <v>0</v>
      </c>
      <c r="AF57" s="102">
        <v>18</v>
      </c>
      <c r="AG57" s="102">
        <v>18</v>
      </c>
      <c r="AH57" s="103">
        <v>138.46153846153845</v>
      </c>
      <c r="AI57" s="102">
        <v>0</v>
      </c>
      <c r="AJ57" s="102">
        <v>0</v>
      </c>
      <c r="AK57" s="102">
        <v>0</v>
      </c>
      <c r="AL57" s="92">
        <v>0</v>
      </c>
      <c r="AM57" s="103">
        <v>138.46153846153845</v>
      </c>
      <c r="AN57" s="84">
        <v>0</v>
      </c>
      <c r="AO57" s="84">
        <v>18</v>
      </c>
      <c r="AP57" s="104">
        <v>18</v>
      </c>
    </row>
    <row r="58" spans="1:42" x14ac:dyDescent="0.25">
      <c r="A58" s="5">
        <v>628</v>
      </c>
      <c r="B58" s="8" t="s">
        <v>117</v>
      </c>
      <c r="C58" s="5">
        <v>628</v>
      </c>
      <c r="D58" s="75">
        <v>10</v>
      </c>
      <c r="E58" s="102">
        <v>0</v>
      </c>
      <c r="F58" s="102">
        <v>9</v>
      </c>
      <c r="G58" s="102">
        <v>9</v>
      </c>
      <c r="H58" s="103">
        <v>90</v>
      </c>
      <c r="I58" s="102">
        <v>0</v>
      </c>
      <c r="J58" s="102">
        <v>2</v>
      </c>
      <c r="K58" s="102">
        <v>2</v>
      </c>
      <c r="L58" s="92">
        <v>20</v>
      </c>
      <c r="M58" s="103">
        <v>110.00000000000001</v>
      </c>
      <c r="N58" s="84">
        <v>0</v>
      </c>
      <c r="O58" s="84">
        <v>11</v>
      </c>
      <c r="P58" s="189">
        <v>11</v>
      </c>
      <c r="Q58" s="104">
        <v>10</v>
      </c>
      <c r="R58" s="104">
        <v>0</v>
      </c>
      <c r="S58" s="104">
        <v>11</v>
      </c>
      <c r="T58" s="104">
        <v>11</v>
      </c>
      <c r="U58" s="104">
        <v>110.00000000000001</v>
      </c>
      <c r="V58" s="104">
        <v>0</v>
      </c>
      <c r="W58" s="104">
        <v>1</v>
      </c>
      <c r="X58" s="104">
        <v>1</v>
      </c>
      <c r="Y58" s="104">
        <v>10</v>
      </c>
      <c r="Z58" s="104">
        <v>120</v>
      </c>
      <c r="AA58" s="104">
        <v>0</v>
      </c>
      <c r="AB58" s="104">
        <v>12</v>
      </c>
      <c r="AC58" s="104">
        <v>12</v>
      </c>
      <c r="AD58" s="411">
        <v>10</v>
      </c>
      <c r="AE58" s="102">
        <v>0</v>
      </c>
      <c r="AF58" s="102">
        <v>9</v>
      </c>
      <c r="AG58" s="102">
        <v>9</v>
      </c>
      <c r="AH58" s="103">
        <v>90</v>
      </c>
      <c r="AI58" s="102">
        <v>0</v>
      </c>
      <c r="AJ58" s="102">
        <v>2</v>
      </c>
      <c r="AK58" s="102">
        <v>2</v>
      </c>
      <c r="AL58" s="92">
        <v>20</v>
      </c>
      <c r="AM58" s="103">
        <v>110.00000000000001</v>
      </c>
      <c r="AN58" s="84">
        <v>0</v>
      </c>
      <c r="AO58" s="84">
        <v>11</v>
      </c>
      <c r="AP58" s="104">
        <v>11</v>
      </c>
    </row>
    <row r="59" spans="1:42" x14ac:dyDescent="0.25">
      <c r="A59" s="5">
        <v>656</v>
      </c>
      <c r="B59" s="8" t="s">
        <v>118</v>
      </c>
      <c r="C59" s="5">
        <v>656</v>
      </c>
      <c r="D59" s="75">
        <v>1134</v>
      </c>
      <c r="E59" s="102">
        <v>0</v>
      </c>
      <c r="F59" s="102">
        <v>908</v>
      </c>
      <c r="G59" s="102">
        <v>908</v>
      </c>
      <c r="H59" s="103">
        <v>80.070546737213405</v>
      </c>
      <c r="I59" s="102">
        <v>0</v>
      </c>
      <c r="J59" s="102">
        <v>208</v>
      </c>
      <c r="K59" s="102">
        <v>208</v>
      </c>
      <c r="L59" s="92">
        <v>18.342151675485006</v>
      </c>
      <c r="M59" s="103">
        <v>98.412698412698404</v>
      </c>
      <c r="N59" s="84">
        <v>0</v>
      </c>
      <c r="O59" s="84">
        <v>1116</v>
      </c>
      <c r="P59" s="189">
        <v>1116</v>
      </c>
      <c r="Q59" s="104">
        <v>1134</v>
      </c>
      <c r="R59" s="104">
        <v>0</v>
      </c>
      <c r="S59" s="104">
        <v>924</v>
      </c>
      <c r="T59" s="104">
        <v>924</v>
      </c>
      <c r="U59" s="104">
        <v>81.481481481481481</v>
      </c>
      <c r="V59" s="104">
        <v>0</v>
      </c>
      <c r="W59" s="104">
        <v>209</v>
      </c>
      <c r="X59" s="104">
        <v>209</v>
      </c>
      <c r="Y59" s="104">
        <v>18.430335097001763</v>
      </c>
      <c r="Z59" s="104">
        <v>99.911816578483254</v>
      </c>
      <c r="AA59" s="104">
        <v>0</v>
      </c>
      <c r="AB59" s="104">
        <v>1133</v>
      </c>
      <c r="AC59" s="104">
        <v>1133</v>
      </c>
      <c r="AD59" s="411">
        <v>1134</v>
      </c>
      <c r="AE59" s="102">
        <v>0</v>
      </c>
      <c r="AF59" s="102">
        <v>921</v>
      </c>
      <c r="AG59" s="102">
        <v>921</v>
      </c>
      <c r="AH59" s="103">
        <v>81.216931216931215</v>
      </c>
      <c r="AI59" s="102">
        <v>0</v>
      </c>
      <c r="AJ59" s="102">
        <v>215</v>
      </c>
      <c r="AK59" s="102">
        <v>215</v>
      </c>
      <c r="AL59" s="92">
        <v>18.959435626102291</v>
      </c>
      <c r="AM59" s="103">
        <v>100.17636684303351</v>
      </c>
      <c r="AN59" s="84">
        <v>0</v>
      </c>
      <c r="AO59" s="84">
        <v>1136</v>
      </c>
      <c r="AP59" s="104">
        <v>1136</v>
      </c>
    </row>
    <row r="60" spans="1:42" x14ac:dyDescent="0.25">
      <c r="A60" s="5">
        <v>761</v>
      </c>
      <c r="B60" s="8" t="s">
        <v>119</v>
      </c>
      <c r="C60" s="5">
        <v>761</v>
      </c>
      <c r="D60" s="75">
        <v>640</v>
      </c>
      <c r="E60" s="102">
        <v>0</v>
      </c>
      <c r="F60" s="102">
        <v>686</v>
      </c>
      <c r="G60" s="102">
        <v>686</v>
      </c>
      <c r="H60" s="103">
        <v>107.18749999999999</v>
      </c>
      <c r="I60" s="102">
        <v>0</v>
      </c>
      <c r="J60" s="102">
        <v>112</v>
      </c>
      <c r="K60" s="102">
        <v>112</v>
      </c>
      <c r="L60" s="92">
        <v>17.5</v>
      </c>
      <c r="M60" s="103">
        <v>124.6875</v>
      </c>
      <c r="N60" s="84">
        <v>0</v>
      </c>
      <c r="O60" s="84">
        <v>798</v>
      </c>
      <c r="P60" s="189">
        <v>798</v>
      </c>
      <c r="Q60" s="104">
        <v>640</v>
      </c>
      <c r="R60" s="104">
        <v>0</v>
      </c>
      <c r="S60" s="104">
        <v>700</v>
      </c>
      <c r="T60" s="104">
        <v>700</v>
      </c>
      <c r="U60" s="104">
        <v>109.375</v>
      </c>
      <c r="V60" s="104">
        <v>0</v>
      </c>
      <c r="W60" s="104">
        <v>101</v>
      </c>
      <c r="X60" s="104">
        <v>101</v>
      </c>
      <c r="Y60" s="104">
        <v>15.78125</v>
      </c>
      <c r="Z60" s="104">
        <v>125.15624999999999</v>
      </c>
      <c r="AA60" s="104">
        <v>0</v>
      </c>
      <c r="AB60" s="104">
        <v>801</v>
      </c>
      <c r="AC60" s="104">
        <v>801</v>
      </c>
      <c r="AD60" s="411">
        <v>640</v>
      </c>
      <c r="AE60" s="102">
        <v>0</v>
      </c>
      <c r="AF60" s="102">
        <v>711</v>
      </c>
      <c r="AG60" s="102">
        <v>711</v>
      </c>
      <c r="AH60" s="103">
        <v>111.09374999999999</v>
      </c>
      <c r="AI60" s="102">
        <v>0</v>
      </c>
      <c r="AJ60" s="102">
        <v>102</v>
      </c>
      <c r="AK60" s="102">
        <v>102</v>
      </c>
      <c r="AL60" s="92">
        <v>15.937499999999998</v>
      </c>
      <c r="AM60" s="103">
        <v>127.03125</v>
      </c>
      <c r="AN60" s="84">
        <v>0</v>
      </c>
      <c r="AO60" s="84">
        <v>813</v>
      </c>
      <c r="AP60" s="104">
        <v>813</v>
      </c>
    </row>
    <row r="61" spans="1:42" x14ac:dyDescent="0.25">
      <c r="A61" s="5">
        <v>842</v>
      </c>
      <c r="B61" s="8" t="s">
        <v>120</v>
      </c>
      <c r="C61" s="5">
        <v>842</v>
      </c>
      <c r="D61" s="75">
        <v>14</v>
      </c>
      <c r="E61" s="102">
        <v>0</v>
      </c>
      <c r="F61" s="102">
        <v>13</v>
      </c>
      <c r="G61" s="102">
        <v>13</v>
      </c>
      <c r="H61" s="103">
        <v>92.857142857142861</v>
      </c>
      <c r="I61" s="102">
        <v>0</v>
      </c>
      <c r="J61" s="102">
        <v>9</v>
      </c>
      <c r="K61" s="102">
        <v>9</v>
      </c>
      <c r="L61" s="92">
        <v>64.285714285714292</v>
      </c>
      <c r="M61" s="103">
        <v>157.14285714285714</v>
      </c>
      <c r="N61" s="84">
        <v>0</v>
      </c>
      <c r="O61" s="84">
        <v>22</v>
      </c>
      <c r="P61" s="189">
        <v>22</v>
      </c>
      <c r="Q61" s="104">
        <v>14</v>
      </c>
      <c r="R61" s="104">
        <v>0</v>
      </c>
      <c r="S61" s="104">
        <v>14</v>
      </c>
      <c r="T61" s="104">
        <v>14</v>
      </c>
      <c r="U61" s="104">
        <v>100</v>
      </c>
      <c r="V61" s="104">
        <v>0</v>
      </c>
      <c r="W61" s="104">
        <v>9</v>
      </c>
      <c r="X61" s="104">
        <v>9</v>
      </c>
      <c r="Y61" s="104">
        <v>64.285714285714292</v>
      </c>
      <c r="Z61" s="104">
        <v>164.28571428571428</v>
      </c>
      <c r="AA61" s="104">
        <v>0</v>
      </c>
      <c r="AB61" s="104">
        <v>23</v>
      </c>
      <c r="AC61" s="104">
        <v>23</v>
      </c>
      <c r="AD61" s="411">
        <v>14</v>
      </c>
      <c r="AE61" s="102">
        <v>0</v>
      </c>
      <c r="AF61" s="102">
        <v>14</v>
      </c>
      <c r="AG61" s="102">
        <v>14</v>
      </c>
      <c r="AH61" s="103">
        <v>100</v>
      </c>
      <c r="AI61" s="102">
        <v>0</v>
      </c>
      <c r="AJ61" s="102">
        <v>6</v>
      </c>
      <c r="AK61" s="102">
        <v>6</v>
      </c>
      <c r="AL61" s="92">
        <v>42.857142857142854</v>
      </c>
      <c r="AM61" s="103">
        <v>142.85714285714286</v>
      </c>
      <c r="AN61" s="84">
        <v>0</v>
      </c>
      <c r="AO61" s="84">
        <v>20</v>
      </c>
      <c r="AP61" s="104">
        <v>20</v>
      </c>
    </row>
    <row r="62" spans="1:42" x14ac:dyDescent="0.25">
      <c r="A62" s="2"/>
      <c r="B62" s="9" t="s">
        <v>121</v>
      </c>
      <c r="C62" s="2"/>
      <c r="D62" s="37">
        <v>2356</v>
      </c>
      <c r="E62" s="37">
        <v>2</v>
      </c>
      <c r="F62" s="37">
        <v>2088</v>
      </c>
      <c r="G62" s="37">
        <v>2090</v>
      </c>
      <c r="H62" s="89">
        <v>88.624787775891349</v>
      </c>
      <c r="I62" s="37">
        <v>3</v>
      </c>
      <c r="J62" s="37">
        <v>764</v>
      </c>
      <c r="K62" s="37">
        <v>767</v>
      </c>
      <c r="L62" s="93">
        <v>32.427843803056028</v>
      </c>
      <c r="M62" s="87">
        <v>121.05263157894737</v>
      </c>
      <c r="N62" s="175">
        <v>5</v>
      </c>
      <c r="O62" s="175">
        <v>2852</v>
      </c>
      <c r="P62" s="408">
        <v>2857</v>
      </c>
      <c r="Q62" s="175">
        <v>2356</v>
      </c>
      <c r="R62" s="175">
        <v>2</v>
      </c>
      <c r="S62" s="175">
        <v>2130</v>
      </c>
      <c r="T62" s="175">
        <v>2132</v>
      </c>
      <c r="U62" s="175">
        <v>90.407470288624793</v>
      </c>
      <c r="V62" s="175">
        <v>2</v>
      </c>
      <c r="W62" s="175">
        <v>771</v>
      </c>
      <c r="X62" s="175">
        <v>773</v>
      </c>
      <c r="Y62" s="175">
        <v>32.724957555178271</v>
      </c>
      <c r="Z62" s="175">
        <v>123.13242784380304</v>
      </c>
      <c r="AA62" s="175">
        <v>4</v>
      </c>
      <c r="AB62" s="175">
        <v>2901</v>
      </c>
      <c r="AC62" s="175">
        <v>2905</v>
      </c>
      <c r="AD62" s="86">
        <v>2356</v>
      </c>
      <c r="AE62" s="37">
        <v>1</v>
      </c>
      <c r="AF62" s="37">
        <v>2162</v>
      </c>
      <c r="AG62" s="37">
        <v>2163</v>
      </c>
      <c r="AH62" s="89">
        <v>91.765704584040748</v>
      </c>
      <c r="AI62" s="37">
        <v>2</v>
      </c>
      <c r="AJ62" s="37">
        <v>785</v>
      </c>
      <c r="AK62" s="37">
        <v>787</v>
      </c>
      <c r="AL62" s="93">
        <v>33.31918505942275</v>
      </c>
      <c r="AM62" s="87">
        <v>125.0848896434635</v>
      </c>
      <c r="AN62" s="175">
        <v>3</v>
      </c>
      <c r="AO62" s="175">
        <v>2947</v>
      </c>
      <c r="AP62" s="175">
        <v>2950</v>
      </c>
    </row>
    <row r="63" spans="1:42" x14ac:dyDescent="0.25">
      <c r="A63" s="5">
        <v>38</v>
      </c>
      <c r="B63" s="8" t="s">
        <v>122</v>
      </c>
      <c r="C63" s="5">
        <v>38</v>
      </c>
      <c r="D63" s="75">
        <v>5</v>
      </c>
      <c r="E63" s="102">
        <v>0</v>
      </c>
      <c r="F63" s="102">
        <v>3</v>
      </c>
      <c r="G63" s="102">
        <v>3</v>
      </c>
      <c r="H63" s="103">
        <v>60</v>
      </c>
      <c r="I63" s="102">
        <v>0</v>
      </c>
      <c r="J63" s="102">
        <v>2</v>
      </c>
      <c r="K63" s="102">
        <v>2</v>
      </c>
      <c r="L63" s="92">
        <v>40</v>
      </c>
      <c r="M63" s="103">
        <v>100</v>
      </c>
      <c r="N63" s="84">
        <v>0</v>
      </c>
      <c r="O63" s="84">
        <v>5</v>
      </c>
      <c r="P63" s="189">
        <v>5</v>
      </c>
      <c r="Q63" s="104">
        <v>5</v>
      </c>
      <c r="R63" s="104">
        <v>0</v>
      </c>
      <c r="S63" s="104">
        <v>3</v>
      </c>
      <c r="T63" s="104">
        <v>3</v>
      </c>
      <c r="U63" s="104">
        <v>60</v>
      </c>
      <c r="V63" s="104">
        <v>0</v>
      </c>
      <c r="W63" s="104">
        <v>0</v>
      </c>
      <c r="X63" s="104">
        <v>0</v>
      </c>
      <c r="Y63" s="104">
        <v>0</v>
      </c>
      <c r="Z63" s="104">
        <v>60</v>
      </c>
      <c r="AA63" s="104">
        <v>0</v>
      </c>
      <c r="AB63" s="104">
        <v>3</v>
      </c>
      <c r="AC63" s="104">
        <v>3</v>
      </c>
      <c r="AD63" s="411">
        <v>5</v>
      </c>
      <c r="AE63" s="102">
        <v>0</v>
      </c>
      <c r="AF63" s="102">
        <v>4</v>
      </c>
      <c r="AG63" s="102">
        <v>4</v>
      </c>
      <c r="AH63" s="103">
        <v>80</v>
      </c>
      <c r="AI63" s="102">
        <v>0</v>
      </c>
      <c r="AJ63" s="102">
        <v>0</v>
      </c>
      <c r="AK63" s="102">
        <v>0</v>
      </c>
      <c r="AL63" s="92">
        <v>0</v>
      </c>
      <c r="AM63" s="103">
        <v>80</v>
      </c>
      <c r="AN63" s="84">
        <v>0</v>
      </c>
      <c r="AO63" s="84">
        <v>4</v>
      </c>
      <c r="AP63" s="104">
        <v>4</v>
      </c>
    </row>
    <row r="64" spans="1:42" x14ac:dyDescent="0.25">
      <c r="A64" s="5">
        <v>86</v>
      </c>
      <c r="B64" s="8" t="s">
        <v>123</v>
      </c>
      <c r="C64" s="5">
        <v>86</v>
      </c>
      <c r="D64" s="75">
        <v>46</v>
      </c>
      <c r="E64" s="102">
        <v>0</v>
      </c>
      <c r="F64" s="102">
        <v>26</v>
      </c>
      <c r="G64" s="102">
        <v>26</v>
      </c>
      <c r="H64" s="103">
        <v>56.521739130434781</v>
      </c>
      <c r="I64" s="102">
        <v>0</v>
      </c>
      <c r="J64" s="102">
        <v>9</v>
      </c>
      <c r="K64" s="102">
        <v>9</v>
      </c>
      <c r="L64" s="92">
        <v>19.565217391304348</v>
      </c>
      <c r="M64" s="103">
        <v>76.08695652173914</v>
      </c>
      <c r="N64" s="84">
        <v>0</v>
      </c>
      <c r="O64" s="84">
        <v>35</v>
      </c>
      <c r="P64" s="189">
        <v>35</v>
      </c>
      <c r="Q64" s="104">
        <v>46</v>
      </c>
      <c r="R64" s="104">
        <v>0</v>
      </c>
      <c r="S64" s="104">
        <v>29</v>
      </c>
      <c r="T64" s="104">
        <v>29</v>
      </c>
      <c r="U64" s="104">
        <v>63.04347826086957</v>
      </c>
      <c r="V64" s="104">
        <v>0</v>
      </c>
      <c r="W64" s="104">
        <v>8</v>
      </c>
      <c r="X64" s="104">
        <v>8</v>
      </c>
      <c r="Y64" s="104">
        <v>17.391304347826086</v>
      </c>
      <c r="Z64" s="104">
        <v>80.434782608695656</v>
      </c>
      <c r="AA64" s="104">
        <v>0</v>
      </c>
      <c r="AB64" s="104">
        <v>37</v>
      </c>
      <c r="AC64" s="104">
        <v>37</v>
      </c>
      <c r="AD64" s="411">
        <v>46</v>
      </c>
      <c r="AE64" s="102">
        <v>0</v>
      </c>
      <c r="AF64" s="102">
        <v>26</v>
      </c>
      <c r="AG64" s="102">
        <v>26</v>
      </c>
      <c r="AH64" s="103">
        <v>56.521739130434781</v>
      </c>
      <c r="AI64" s="102">
        <v>0</v>
      </c>
      <c r="AJ64" s="102">
        <v>9</v>
      </c>
      <c r="AK64" s="102">
        <v>9</v>
      </c>
      <c r="AL64" s="92">
        <v>19.565217391304348</v>
      </c>
      <c r="AM64" s="103">
        <v>76.08695652173914</v>
      </c>
      <c r="AN64" s="84">
        <v>0</v>
      </c>
      <c r="AO64" s="84">
        <v>35</v>
      </c>
      <c r="AP64" s="104">
        <v>35</v>
      </c>
    </row>
    <row r="65" spans="1:42" x14ac:dyDescent="0.25">
      <c r="A65" s="5">
        <v>107</v>
      </c>
      <c r="B65" s="8" t="s">
        <v>124</v>
      </c>
      <c r="C65" s="5">
        <v>107</v>
      </c>
      <c r="D65" s="75">
        <v>4</v>
      </c>
      <c r="E65" s="102">
        <v>0</v>
      </c>
      <c r="F65" s="102">
        <v>2</v>
      </c>
      <c r="G65" s="102">
        <v>2</v>
      </c>
      <c r="H65" s="103">
        <v>50</v>
      </c>
      <c r="I65" s="102">
        <v>0</v>
      </c>
      <c r="J65" s="102">
        <v>1</v>
      </c>
      <c r="K65" s="102">
        <v>1</v>
      </c>
      <c r="L65" s="92">
        <v>25</v>
      </c>
      <c r="M65" s="103">
        <v>75</v>
      </c>
      <c r="N65" s="84">
        <v>0</v>
      </c>
      <c r="O65" s="84">
        <v>3</v>
      </c>
      <c r="P65" s="189">
        <v>3</v>
      </c>
      <c r="Q65" s="104">
        <v>4</v>
      </c>
      <c r="R65" s="104">
        <v>0</v>
      </c>
      <c r="S65" s="104">
        <v>0</v>
      </c>
      <c r="T65" s="104">
        <v>0</v>
      </c>
      <c r="U65" s="104">
        <v>0</v>
      </c>
      <c r="V65" s="104">
        <v>0</v>
      </c>
      <c r="W65" s="104">
        <v>1</v>
      </c>
      <c r="X65" s="104">
        <v>1</v>
      </c>
      <c r="Y65" s="104">
        <v>25</v>
      </c>
      <c r="Z65" s="104">
        <v>25</v>
      </c>
      <c r="AA65" s="104">
        <v>0</v>
      </c>
      <c r="AB65" s="104">
        <v>1</v>
      </c>
      <c r="AC65" s="104">
        <v>1</v>
      </c>
      <c r="AD65" s="411">
        <v>4</v>
      </c>
      <c r="AE65" s="102">
        <v>0</v>
      </c>
      <c r="AF65" s="102">
        <v>0</v>
      </c>
      <c r="AG65" s="102">
        <v>0</v>
      </c>
      <c r="AH65" s="103">
        <v>0</v>
      </c>
      <c r="AI65" s="102">
        <v>0</v>
      </c>
      <c r="AJ65" s="102">
        <v>1</v>
      </c>
      <c r="AK65" s="102">
        <v>1</v>
      </c>
      <c r="AL65" s="92">
        <v>25</v>
      </c>
      <c r="AM65" s="103">
        <v>25</v>
      </c>
      <c r="AN65" s="84">
        <v>0</v>
      </c>
      <c r="AO65" s="84">
        <v>1</v>
      </c>
      <c r="AP65" s="104">
        <v>1</v>
      </c>
    </row>
    <row r="66" spans="1:42" x14ac:dyDescent="0.25">
      <c r="A66" s="5">
        <v>134</v>
      </c>
      <c r="B66" s="8" t="s">
        <v>125</v>
      </c>
      <c r="C66" s="5">
        <v>134</v>
      </c>
      <c r="D66" s="75">
        <v>4</v>
      </c>
      <c r="E66" s="102">
        <v>0</v>
      </c>
      <c r="F66" s="102">
        <v>11</v>
      </c>
      <c r="G66" s="102">
        <v>11</v>
      </c>
      <c r="H66" s="103">
        <v>275</v>
      </c>
      <c r="I66" s="102">
        <v>0</v>
      </c>
      <c r="J66" s="102">
        <v>1</v>
      </c>
      <c r="K66" s="102">
        <v>1</v>
      </c>
      <c r="L66" s="92">
        <v>25</v>
      </c>
      <c r="M66" s="103">
        <v>300</v>
      </c>
      <c r="N66" s="84">
        <v>0</v>
      </c>
      <c r="O66" s="84">
        <v>12</v>
      </c>
      <c r="P66" s="189">
        <v>12</v>
      </c>
      <c r="Q66" s="104">
        <v>4</v>
      </c>
      <c r="R66" s="104">
        <v>0</v>
      </c>
      <c r="S66" s="104">
        <v>11</v>
      </c>
      <c r="T66" s="104">
        <v>11</v>
      </c>
      <c r="U66" s="104">
        <v>275</v>
      </c>
      <c r="V66" s="104">
        <v>0</v>
      </c>
      <c r="W66" s="104">
        <v>0</v>
      </c>
      <c r="X66" s="104">
        <v>0</v>
      </c>
      <c r="Y66" s="104">
        <v>0</v>
      </c>
      <c r="Z66" s="104">
        <v>275</v>
      </c>
      <c r="AA66" s="104">
        <v>0</v>
      </c>
      <c r="AB66" s="104">
        <v>11</v>
      </c>
      <c r="AC66" s="104">
        <v>11</v>
      </c>
      <c r="AD66" s="411">
        <v>4</v>
      </c>
      <c r="AE66" s="102">
        <v>0</v>
      </c>
      <c r="AF66" s="102">
        <v>11</v>
      </c>
      <c r="AG66" s="102">
        <v>11</v>
      </c>
      <c r="AH66" s="103">
        <v>275</v>
      </c>
      <c r="AI66" s="102">
        <v>0</v>
      </c>
      <c r="AJ66" s="102">
        <v>0</v>
      </c>
      <c r="AK66" s="102">
        <v>0</v>
      </c>
      <c r="AL66" s="92">
        <v>0</v>
      </c>
      <c r="AM66" s="103">
        <v>275</v>
      </c>
      <c r="AN66" s="84">
        <v>0</v>
      </c>
      <c r="AO66" s="84">
        <v>11</v>
      </c>
      <c r="AP66" s="104">
        <v>11</v>
      </c>
    </row>
    <row r="67" spans="1:42" x14ac:dyDescent="0.25">
      <c r="A67" s="5">
        <v>150</v>
      </c>
      <c r="B67" s="8" t="s">
        <v>126</v>
      </c>
      <c r="C67" s="5">
        <v>150</v>
      </c>
      <c r="D67" s="75">
        <v>23</v>
      </c>
      <c r="E67" s="102">
        <v>0</v>
      </c>
      <c r="F67" s="102">
        <v>41</v>
      </c>
      <c r="G67" s="102">
        <v>41</v>
      </c>
      <c r="H67" s="103">
        <v>178.26086956521738</v>
      </c>
      <c r="I67" s="102">
        <v>0</v>
      </c>
      <c r="J67" s="102">
        <v>7</v>
      </c>
      <c r="K67" s="102">
        <v>7</v>
      </c>
      <c r="L67" s="92">
        <v>30.434782608695656</v>
      </c>
      <c r="M67" s="103">
        <v>208.69565217391303</v>
      </c>
      <c r="N67" s="84">
        <v>0</v>
      </c>
      <c r="O67" s="84">
        <v>48</v>
      </c>
      <c r="P67" s="189">
        <v>48</v>
      </c>
      <c r="Q67" s="104">
        <v>23</v>
      </c>
      <c r="R67" s="104">
        <v>0</v>
      </c>
      <c r="S67" s="104">
        <v>45</v>
      </c>
      <c r="T67" s="104">
        <v>45</v>
      </c>
      <c r="U67" s="104">
        <v>195.65217391304347</v>
      </c>
      <c r="V67" s="104">
        <v>0</v>
      </c>
      <c r="W67" s="104">
        <v>7</v>
      </c>
      <c r="X67" s="104">
        <v>7</v>
      </c>
      <c r="Y67" s="104">
        <v>30.434782608695656</v>
      </c>
      <c r="Z67" s="104">
        <v>226.08695652173913</v>
      </c>
      <c r="AA67" s="104">
        <v>0</v>
      </c>
      <c r="AB67" s="104">
        <v>52</v>
      </c>
      <c r="AC67" s="104">
        <v>52</v>
      </c>
      <c r="AD67" s="411">
        <v>23</v>
      </c>
      <c r="AE67" s="102">
        <v>0</v>
      </c>
      <c r="AF67" s="102">
        <v>49</v>
      </c>
      <c r="AG67" s="102">
        <v>49</v>
      </c>
      <c r="AH67" s="103">
        <v>213.04347826086959</v>
      </c>
      <c r="AI67" s="102">
        <v>0</v>
      </c>
      <c r="AJ67" s="102">
        <v>7</v>
      </c>
      <c r="AK67" s="102">
        <v>7</v>
      </c>
      <c r="AL67" s="92">
        <v>30.434782608695656</v>
      </c>
      <c r="AM67" s="103">
        <v>243.47826086956525</v>
      </c>
      <c r="AN67" s="84">
        <v>0</v>
      </c>
      <c r="AO67" s="84">
        <v>56</v>
      </c>
      <c r="AP67" s="104">
        <v>56</v>
      </c>
    </row>
    <row r="68" spans="1:42" x14ac:dyDescent="0.25">
      <c r="A68" s="5">
        <v>237</v>
      </c>
      <c r="B68" s="101" t="s">
        <v>244</v>
      </c>
      <c r="C68" s="5">
        <v>237</v>
      </c>
      <c r="D68" s="75">
        <v>505</v>
      </c>
      <c r="E68" s="102">
        <v>0</v>
      </c>
      <c r="F68" s="102">
        <v>486</v>
      </c>
      <c r="G68" s="102">
        <v>486</v>
      </c>
      <c r="H68" s="103">
        <v>96.237623762376231</v>
      </c>
      <c r="I68" s="102">
        <v>1</v>
      </c>
      <c r="J68" s="102">
        <v>161</v>
      </c>
      <c r="K68" s="102">
        <v>162</v>
      </c>
      <c r="L68" s="92">
        <v>31.881188118811881</v>
      </c>
      <c r="M68" s="103">
        <v>128.11881188118812</v>
      </c>
      <c r="N68" s="84">
        <v>1</v>
      </c>
      <c r="O68" s="84">
        <v>647</v>
      </c>
      <c r="P68" s="189">
        <v>648</v>
      </c>
      <c r="Q68" s="104">
        <v>505</v>
      </c>
      <c r="R68" s="104">
        <v>0</v>
      </c>
      <c r="S68" s="104">
        <v>490</v>
      </c>
      <c r="T68" s="104">
        <v>490</v>
      </c>
      <c r="U68" s="104">
        <v>97.029702970297024</v>
      </c>
      <c r="V68" s="104">
        <v>1</v>
      </c>
      <c r="W68" s="104">
        <v>169</v>
      </c>
      <c r="X68" s="104">
        <v>170</v>
      </c>
      <c r="Y68" s="104">
        <v>33.46534653465347</v>
      </c>
      <c r="Z68" s="104">
        <v>130.49504950495049</v>
      </c>
      <c r="AA68" s="104">
        <v>1</v>
      </c>
      <c r="AB68" s="104">
        <v>659</v>
      </c>
      <c r="AC68" s="104">
        <v>660</v>
      </c>
      <c r="AD68" s="411">
        <v>505</v>
      </c>
      <c r="AE68" s="102">
        <v>0</v>
      </c>
      <c r="AF68" s="102">
        <v>495</v>
      </c>
      <c r="AG68" s="102">
        <v>495</v>
      </c>
      <c r="AH68" s="103">
        <v>98.019801980198025</v>
      </c>
      <c r="AI68" s="102">
        <v>1</v>
      </c>
      <c r="AJ68" s="102">
        <v>180</v>
      </c>
      <c r="AK68" s="102">
        <v>181</v>
      </c>
      <c r="AL68" s="92">
        <v>35.64356435643564</v>
      </c>
      <c r="AM68" s="103">
        <v>133.66336633663366</v>
      </c>
      <c r="AN68" s="84">
        <v>1</v>
      </c>
      <c r="AO68" s="84">
        <v>675</v>
      </c>
      <c r="AP68" s="104">
        <v>676</v>
      </c>
    </row>
    <row r="69" spans="1:42" x14ac:dyDescent="0.25">
      <c r="A69" s="5">
        <v>264</v>
      </c>
      <c r="B69" s="8" t="s">
        <v>128</v>
      </c>
      <c r="C69" s="5">
        <v>264</v>
      </c>
      <c r="D69" s="75">
        <v>247</v>
      </c>
      <c r="E69" s="102">
        <v>0</v>
      </c>
      <c r="F69" s="102">
        <v>146</v>
      </c>
      <c r="G69" s="102">
        <v>146</v>
      </c>
      <c r="H69" s="103">
        <v>59.109311740890689</v>
      </c>
      <c r="I69" s="102">
        <v>0</v>
      </c>
      <c r="J69" s="102">
        <v>115</v>
      </c>
      <c r="K69" s="102">
        <v>115</v>
      </c>
      <c r="L69" s="92">
        <v>46.558704453441294</v>
      </c>
      <c r="M69" s="103">
        <v>105.668016194332</v>
      </c>
      <c r="N69" s="84">
        <v>0</v>
      </c>
      <c r="O69" s="84">
        <v>261</v>
      </c>
      <c r="P69" s="189">
        <v>261</v>
      </c>
      <c r="Q69" s="104">
        <v>247</v>
      </c>
      <c r="R69" s="104">
        <v>0</v>
      </c>
      <c r="S69" s="104">
        <v>152</v>
      </c>
      <c r="T69" s="104">
        <v>152</v>
      </c>
      <c r="U69" s="104">
        <v>61.53846153846154</v>
      </c>
      <c r="V69" s="104">
        <v>0</v>
      </c>
      <c r="W69" s="104">
        <v>116</v>
      </c>
      <c r="X69" s="104">
        <v>116</v>
      </c>
      <c r="Y69" s="104">
        <v>46.963562753036435</v>
      </c>
      <c r="Z69" s="104">
        <v>108.50202429149797</v>
      </c>
      <c r="AA69" s="104">
        <v>0</v>
      </c>
      <c r="AB69" s="104">
        <v>268</v>
      </c>
      <c r="AC69" s="104">
        <v>268</v>
      </c>
      <c r="AD69" s="411">
        <v>247</v>
      </c>
      <c r="AE69" s="102">
        <v>0</v>
      </c>
      <c r="AF69" s="102">
        <v>158</v>
      </c>
      <c r="AG69" s="102">
        <v>158</v>
      </c>
      <c r="AH69" s="103">
        <v>63.967611336032391</v>
      </c>
      <c r="AI69" s="102">
        <v>0</v>
      </c>
      <c r="AJ69" s="102">
        <v>117</v>
      </c>
      <c r="AK69" s="102">
        <v>117</v>
      </c>
      <c r="AL69" s="92">
        <v>47.368421052631575</v>
      </c>
      <c r="AM69" s="103">
        <v>111.33603238866397</v>
      </c>
      <c r="AN69" s="84">
        <v>0</v>
      </c>
      <c r="AO69" s="84">
        <v>275</v>
      </c>
      <c r="AP69" s="104">
        <v>275</v>
      </c>
    </row>
    <row r="70" spans="1:42" x14ac:dyDescent="0.25">
      <c r="A70" s="5">
        <v>310</v>
      </c>
      <c r="B70" s="101" t="s">
        <v>245</v>
      </c>
      <c r="C70" s="5">
        <v>310</v>
      </c>
      <c r="D70" s="75">
        <v>83</v>
      </c>
      <c r="E70" s="102">
        <v>0</v>
      </c>
      <c r="F70" s="102">
        <v>58</v>
      </c>
      <c r="G70" s="102">
        <v>58</v>
      </c>
      <c r="H70" s="103">
        <v>69.879518072289159</v>
      </c>
      <c r="I70" s="102">
        <v>0</v>
      </c>
      <c r="J70" s="102">
        <v>11</v>
      </c>
      <c r="K70" s="102">
        <v>11</v>
      </c>
      <c r="L70" s="92">
        <v>13.253012048192772</v>
      </c>
      <c r="M70" s="103">
        <v>83.132530120481931</v>
      </c>
      <c r="N70" s="84">
        <v>0</v>
      </c>
      <c r="O70" s="84">
        <v>69</v>
      </c>
      <c r="P70" s="189">
        <v>69</v>
      </c>
      <c r="Q70" s="104">
        <v>83</v>
      </c>
      <c r="R70" s="104">
        <v>0</v>
      </c>
      <c r="S70" s="104">
        <v>57</v>
      </c>
      <c r="T70" s="104">
        <v>57</v>
      </c>
      <c r="U70" s="104">
        <v>68.674698795180717</v>
      </c>
      <c r="V70" s="104">
        <v>0</v>
      </c>
      <c r="W70" s="104">
        <v>12</v>
      </c>
      <c r="X70" s="104">
        <v>12</v>
      </c>
      <c r="Y70" s="104">
        <v>14.457831325301203</v>
      </c>
      <c r="Z70" s="104">
        <v>83.132530120481931</v>
      </c>
      <c r="AA70" s="104">
        <v>0</v>
      </c>
      <c r="AB70" s="104">
        <v>69</v>
      </c>
      <c r="AC70" s="104">
        <v>69</v>
      </c>
      <c r="AD70" s="411">
        <v>83</v>
      </c>
      <c r="AE70" s="102">
        <v>0</v>
      </c>
      <c r="AF70" s="102">
        <v>58</v>
      </c>
      <c r="AG70" s="102">
        <v>58</v>
      </c>
      <c r="AH70" s="103">
        <v>69.879518072289159</v>
      </c>
      <c r="AI70" s="102">
        <v>0</v>
      </c>
      <c r="AJ70" s="102">
        <v>12</v>
      </c>
      <c r="AK70" s="102">
        <v>12</v>
      </c>
      <c r="AL70" s="92">
        <v>14.457831325301203</v>
      </c>
      <c r="AM70" s="103">
        <v>84.337349397590373</v>
      </c>
      <c r="AN70" s="84">
        <v>0</v>
      </c>
      <c r="AO70" s="84">
        <v>70</v>
      </c>
      <c r="AP70" s="104">
        <v>70</v>
      </c>
    </row>
    <row r="71" spans="1:42" x14ac:dyDescent="0.25">
      <c r="A71" s="5">
        <v>315</v>
      </c>
      <c r="B71" s="8" t="s">
        <v>130</v>
      </c>
      <c r="C71" s="5">
        <v>315</v>
      </c>
      <c r="D71" s="75">
        <v>44</v>
      </c>
      <c r="E71" s="102">
        <v>0</v>
      </c>
      <c r="F71" s="102">
        <v>1</v>
      </c>
      <c r="G71" s="102">
        <v>1</v>
      </c>
      <c r="H71" s="103">
        <v>2.2727272727272729</v>
      </c>
      <c r="I71" s="102">
        <v>0</v>
      </c>
      <c r="J71" s="102">
        <v>3</v>
      </c>
      <c r="K71" s="102">
        <v>3</v>
      </c>
      <c r="L71" s="92">
        <v>6.8181818181818175</v>
      </c>
      <c r="M71" s="103">
        <v>9.0909090909090917</v>
      </c>
      <c r="N71" s="84">
        <v>0</v>
      </c>
      <c r="O71" s="84">
        <v>4</v>
      </c>
      <c r="P71" s="189">
        <v>4</v>
      </c>
      <c r="Q71" s="104">
        <v>44</v>
      </c>
      <c r="R71" s="104">
        <v>0</v>
      </c>
      <c r="S71" s="104">
        <v>1</v>
      </c>
      <c r="T71" s="104">
        <v>1</v>
      </c>
      <c r="U71" s="104">
        <v>2.2727272727272729</v>
      </c>
      <c r="V71" s="104">
        <v>0</v>
      </c>
      <c r="W71" s="104">
        <v>3</v>
      </c>
      <c r="X71" s="104">
        <v>3</v>
      </c>
      <c r="Y71" s="104">
        <v>6.8181818181818175</v>
      </c>
      <c r="Z71" s="104">
        <v>9.0909090909090917</v>
      </c>
      <c r="AA71" s="104">
        <v>0</v>
      </c>
      <c r="AB71" s="104">
        <v>4</v>
      </c>
      <c r="AC71" s="104">
        <v>4</v>
      </c>
      <c r="AD71" s="411">
        <v>44</v>
      </c>
      <c r="AE71" s="102">
        <v>0</v>
      </c>
      <c r="AF71" s="102">
        <v>1</v>
      </c>
      <c r="AG71" s="102">
        <v>1</v>
      </c>
      <c r="AH71" s="103">
        <v>2.2727272727272729</v>
      </c>
      <c r="AI71" s="102">
        <v>0</v>
      </c>
      <c r="AJ71" s="102">
        <v>3</v>
      </c>
      <c r="AK71" s="102">
        <v>3</v>
      </c>
      <c r="AL71" s="92">
        <v>6.8181818181818175</v>
      </c>
      <c r="AM71" s="103">
        <v>9.0909090909090917</v>
      </c>
      <c r="AN71" s="84">
        <v>0</v>
      </c>
      <c r="AO71" s="84">
        <v>4</v>
      </c>
      <c r="AP71" s="104">
        <v>4</v>
      </c>
    </row>
    <row r="72" spans="1:42" x14ac:dyDescent="0.25">
      <c r="A72" s="5">
        <v>361</v>
      </c>
      <c r="B72" s="8" t="s">
        <v>131</v>
      </c>
      <c r="C72" s="5">
        <v>361</v>
      </c>
      <c r="D72" s="75">
        <v>23</v>
      </c>
      <c r="E72" s="102">
        <v>0</v>
      </c>
      <c r="F72" s="102">
        <v>25</v>
      </c>
      <c r="G72" s="102">
        <v>25</v>
      </c>
      <c r="H72" s="103">
        <v>108.69565217391303</v>
      </c>
      <c r="I72" s="102">
        <v>0</v>
      </c>
      <c r="J72" s="102">
        <v>6</v>
      </c>
      <c r="K72" s="102">
        <v>6</v>
      </c>
      <c r="L72" s="92">
        <v>26.086956521739129</v>
      </c>
      <c r="M72" s="103">
        <v>134.78260869565219</v>
      </c>
      <c r="N72" s="84">
        <v>0</v>
      </c>
      <c r="O72" s="84">
        <v>31</v>
      </c>
      <c r="P72" s="189">
        <v>31</v>
      </c>
      <c r="Q72" s="104">
        <v>23</v>
      </c>
      <c r="R72" s="104">
        <v>0</v>
      </c>
      <c r="S72" s="104">
        <v>27</v>
      </c>
      <c r="T72" s="104">
        <v>27</v>
      </c>
      <c r="U72" s="104">
        <v>117.39130434782609</v>
      </c>
      <c r="V72" s="104">
        <v>0</v>
      </c>
      <c r="W72" s="104">
        <v>5</v>
      </c>
      <c r="X72" s="104">
        <v>5</v>
      </c>
      <c r="Y72" s="104">
        <v>21.739130434782609</v>
      </c>
      <c r="Z72" s="104">
        <v>139.13043478260869</v>
      </c>
      <c r="AA72" s="104">
        <v>0</v>
      </c>
      <c r="AB72" s="104">
        <v>32</v>
      </c>
      <c r="AC72" s="104">
        <v>32</v>
      </c>
      <c r="AD72" s="411">
        <v>23</v>
      </c>
      <c r="AE72" s="102">
        <v>0</v>
      </c>
      <c r="AF72" s="102">
        <v>28</v>
      </c>
      <c r="AG72" s="102">
        <v>28</v>
      </c>
      <c r="AH72" s="103">
        <v>121.73913043478262</v>
      </c>
      <c r="AI72" s="102">
        <v>0</v>
      </c>
      <c r="AJ72" s="102">
        <v>5</v>
      </c>
      <c r="AK72" s="102">
        <v>5</v>
      </c>
      <c r="AL72" s="92">
        <v>21.739130434782609</v>
      </c>
      <c r="AM72" s="103">
        <v>143.47826086956522</v>
      </c>
      <c r="AN72" s="84">
        <v>0</v>
      </c>
      <c r="AO72" s="84">
        <v>33</v>
      </c>
      <c r="AP72" s="104">
        <v>33</v>
      </c>
    </row>
    <row r="73" spans="1:42" x14ac:dyDescent="0.25">
      <c r="A73" s="5">
        <v>647</v>
      </c>
      <c r="B73" s="5" t="s">
        <v>132</v>
      </c>
      <c r="C73" s="5">
        <v>647</v>
      </c>
      <c r="D73" s="75">
        <v>63</v>
      </c>
      <c r="E73" s="102">
        <v>0</v>
      </c>
      <c r="F73" s="102">
        <v>58</v>
      </c>
      <c r="G73" s="102">
        <v>58</v>
      </c>
      <c r="H73" s="103">
        <v>92.063492063492063</v>
      </c>
      <c r="I73" s="102">
        <v>0</v>
      </c>
      <c r="J73" s="102">
        <v>11</v>
      </c>
      <c r="K73" s="102">
        <v>11</v>
      </c>
      <c r="L73" s="92">
        <v>17.460317460317459</v>
      </c>
      <c r="M73" s="103">
        <v>109.52380952380953</v>
      </c>
      <c r="N73" s="84">
        <v>0</v>
      </c>
      <c r="O73" s="84">
        <v>69</v>
      </c>
      <c r="P73" s="189">
        <v>69</v>
      </c>
      <c r="Q73" s="104">
        <v>63</v>
      </c>
      <c r="R73" s="104">
        <v>0</v>
      </c>
      <c r="S73" s="104">
        <v>60</v>
      </c>
      <c r="T73" s="104">
        <v>60</v>
      </c>
      <c r="U73" s="104">
        <v>95.238095238095227</v>
      </c>
      <c r="V73" s="104">
        <v>0</v>
      </c>
      <c r="W73" s="104">
        <v>9</v>
      </c>
      <c r="X73" s="104">
        <v>9</v>
      </c>
      <c r="Y73" s="104">
        <v>14.285714285714285</v>
      </c>
      <c r="Z73" s="104">
        <v>109.52380952380953</v>
      </c>
      <c r="AA73" s="104">
        <v>0</v>
      </c>
      <c r="AB73" s="104">
        <v>69</v>
      </c>
      <c r="AC73" s="104">
        <v>69</v>
      </c>
      <c r="AD73" s="411">
        <v>63</v>
      </c>
      <c r="AE73" s="102">
        <v>0</v>
      </c>
      <c r="AF73" s="102">
        <v>60</v>
      </c>
      <c r="AG73" s="102">
        <v>60</v>
      </c>
      <c r="AH73" s="103">
        <v>95.238095238095227</v>
      </c>
      <c r="AI73" s="102">
        <v>0</v>
      </c>
      <c r="AJ73" s="102">
        <v>9</v>
      </c>
      <c r="AK73" s="102">
        <v>9</v>
      </c>
      <c r="AL73" s="92">
        <v>14.285714285714285</v>
      </c>
      <c r="AM73" s="103">
        <v>109.52380952380953</v>
      </c>
      <c r="AN73" s="84">
        <v>0</v>
      </c>
      <c r="AO73" s="84">
        <v>69</v>
      </c>
      <c r="AP73" s="104">
        <v>69</v>
      </c>
    </row>
    <row r="74" spans="1:42" x14ac:dyDescent="0.25">
      <c r="A74" s="5">
        <v>658</v>
      </c>
      <c r="B74" s="12" t="s">
        <v>133</v>
      </c>
      <c r="C74" s="5">
        <v>658</v>
      </c>
      <c r="D74" s="75">
        <v>23</v>
      </c>
      <c r="E74" s="102">
        <v>0</v>
      </c>
      <c r="F74" s="102">
        <v>0</v>
      </c>
      <c r="G74" s="102">
        <v>0</v>
      </c>
      <c r="H74" s="103">
        <v>0</v>
      </c>
      <c r="I74" s="102">
        <v>0</v>
      </c>
      <c r="J74" s="102">
        <v>6</v>
      </c>
      <c r="K74" s="102">
        <v>6</v>
      </c>
      <c r="L74" s="92">
        <v>26.086956521739129</v>
      </c>
      <c r="M74" s="103">
        <v>26.086956521739129</v>
      </c>
      <c r="N74" s="84">
        <v>0</v>
      </c>
      <c r="O74" s="84">
        <v>6</v>
      </c>
      <c r="P74" s="189">
        <v>6</v>
      </c>
      <c r="Q74" s="104">
        <v>23</v>
      </c>
      <c r="R74" s="104">
        <v>0</v>
      </c>
      <c r="S74" s="104">
        <v>1</v>
      </c>
      <c r="T74" s="104">
        <v>1</v>
      </c>
      <c r="U74" s="104">
        <v>4.3478260869565215</v>
      </c>
      <c r="V74" s="104">
        <v>0</v>
      </c>
      <c r="W74" s="104">
        <v>2</v>
      </c>
      <c r="X74" s="104">
        <v>2</v>
      </c>
      <c r="Y74" s="104">
        <v>8.695652173913043</v>
      </c>
      <c r="Z74" s="104">
        <v>13.043478260869565</v>
      </c>
      <c r="AA74" s="104">
        <v>0</v>
      </c>
      <c r="AB74" s="104">
        <v>3</v>
      </c>
      <c r="AC74" s="104">
        <v>3</v>
      </c>
      <c r="AD74" s="411">
        <v>23</v>
      </c>
      <c r="AE74" s="102">
        <v>0</v>
      </c>
      <c r="AF74" s="102">
        <v>1</v>
      </c>
      <c r="AG74" s="102">
        <v>1</v>
      </c>
      <c r="AH74" s="103">
        <v>4.3478260869565215</v>
      </c>
      <c r="AI74" s="102">
        <v>0</v>
      </c>
      <c r="AJ74" s="102">
        <v>2</v>
      </c>
      <c r="AK74" s="102">
        <v>2</v>
      </c>
      <c r="AL74" s="92">
        <v>8.695652173913043</v>
      </c>
      <c r="AM74" s="103">
        <v>13.043478260869565</v>
      </c>
      <c r="AN74" s="84">
        <v>0</v>
      </c>
      <c r="AO74" s="84">
        <v>3</v>
      </c>
      <c r="AP74" s="104">
        <v>3</v>
      </c>
    </row>
    <row r="75" spans="1:42" x14ac:dyDescent="0.25">
      <c r="A75" s="5">
        <v>664</v>
      </c>
      <c r="B75" s="5" t="s">
        <v>134</v>
      </c>
      <c r="C75" s="5">
        <v>664</v>
      </c>
      <c r="D75" s="75">
        <v>660</v>
      </c>
      <c r="E75" s="102">
        <v>0</v>
      </c>
      <c r="F75" s="102">
        <v>657</v>
      </c>
      <c r="G75" s="102">
        <v>657</v>
      </c>
      <c r="H75" s="103">
        <v>99.545454545454547</v>
      </c>
      <c r="I75" s="102">
        <v>1</v>
      </c>
      <c r="J75" s="102">
        <v>244</v>
      </c>
      <c r="K75" s="102">
        <v>245</v>
      </c>
      <c r="L75" s="92">
        <v>36.969696969696969</v>
      </c>
      <c r="M75" s="103">
        <v>136.51515151515153</v>
      </c>
      <c r="N75" s="84">
        <v>1</v>
      </c>
      <c r="O75" s="84">
        <v>901</v>
      </c>
      <c r="P75" s="189">
        <v>902</v>
      </c>
      <c r="Q75" s="104">
        <v>660</v>
      </c>
      <c r="R75" s="104">
        <v>0</v>
      </c>
      <c r="S75" s="104">
        <v>674</v>
      </c>
      <c r="T75" s="104">
        <v>674</v>
      </c>
      <c r="U75" s="104">
        <v>102.12121212121212</v>
      </c>
      <c r="V75" s="104">
        <v>1</v>
      </c>
      <c r="W75" s="104">
        <v>229</v>
      </c>
      <c r="X75" s="104">
        <v>230</v>
      </c>
      <c r="Y75" s="104">
        <v>34.696969696969695</v>
      </c>
      <c r="Z75" s="104">
        <v>136.81818181818181</v>
      </c>
      <c r="AA75" s="104">
        <v>1</v>
      </c>
      <c r="AB75" s="104">
        <v>903</v>
      </c>
      <c r="AC75" s="104">
        <v>904</v>
      </c>
      <c r="AD75" s="411">
        <v>660</v>
      </c>
      <c r="AE75" s="102">
        <v>0</v>
      </c>
      <c r="AF75" s="102">
        <v>679</v>
      </c>
      <c r="AG75" s="102">
        <v>679</v>
      </c>
      <c r="AH75" s="103">
        <v>102.87878787878788</v>
      </c>
      <c r="AI75" s="102">
        <v>1</v>
      </c>
      <c r="AJ75" s="102">
        <v>235</v>
      </c>
      <c r="AK75" s="102">
        <v>236</v>
      </c>
      <c r="AL75" s="92">
        <v>35.606060606060609</v>
      </c>
      <c r="AM75" s="103">
        <v>138.48484848484847</v>
      </c>
      <c r="AN75" s="84">
        <v>1</v>
      </c>
      <c r="AO75" s="84">
        <v>914</v>
      </c>
      <c r="AP75" s="104">
        <v>915</v>
      </c>
    </row>
    <row r="76" spans="1:42" x14ac:dyDescent="0.25">
      <c r="A76" s="5">
        <v>686</v>
      </c>
      <c r="B76" s="11" t="s">
        <v>135</v>
      </c>
      <c r="C76" s="5">
        <v>686</v>
      </c>
      <c r="D76" s="75">
        <v>418</v>
      </c>
      <c r="E76" s="102">
        <v>1</v>
      </c>
      <c r="F76" s="102">
        <v>341</v>
      </c>
      <c r="G76" s="102">
        <v>342</v>
      </c>
      <c r="H76" s="103">
        <v>81.578947368421055</v>
      </c>
      <c r="I76" s="102">
        <v>1</v>
      </c>
      <c r="J76" s="102">
        <v>148</v>
      </c>
      <c r="K76" s="102">
        <v>149</v>
      </c>
      <c r="L76" s="92">
        <v>35.406698564593306</v>
      </c>
      <c r="M76" s="103">
        <v>116.98564593301435</v>
      </c>
      <c r="N76" s="84">
        <v>2</v>
      </c>
      <c r="O76" s="84">
        <v>489</v>
      </c>
      <c r="P76" s="189">
        <v>491</v>
      </c>
      <c r="Q76" s="104">
        <v>418</v>
      </c>
      <c r="R76" s="104">
        <v>1</v>
      </c>
      <c r="S76" s="104">
        <v>345</v>
      </c>
      <c r="T76" s="104">
        <v>346</v>
      </c>
      <c r="U76" s="104">
        <v>82.535885167464116</v>
      </c>
      <c r="V76" s="104">
        <v>0</v>
      </c>
      <c r="W76" s="104">
        <v>165</v>
      </c>
      <c r="X76" s="104">
        <v>165</v>
      </c>
      <c r="Y76" s="104">
        <v>39.473684210526315</v>
      </c>
      <c r="Z76" s="104">
        <v>122.00956937799043</v>
      </c>
      <c r="AA76" s="104">
        <v>1</v>
      </c>
      <c r="AB76" s="104">
        <v>510</v>
      </c>
      <c r="AC76" s="104">
        <v>511</v>
      </c>
      <c r="AD76" s="411">
        <v>418</v>
      </c>
      <c r="AE76" s="102">
        <v>1</v>
      </c>
      <c r="AF76" s="102">
        <v>352</v>
      </c>
      <c r="AG76" s="102">
        <v>353</v>
      </c>
      <c r="AH76" s="103">
        <v>84.210526315789465</v>
      </c>
      <c r="AI76" s="102">
        <v>0</v>
      </c>
      <c r="AJ76" s="102">
        <v>160</v>
      </c>
      <c r="AK76" s="102">
        <v>160</v>
      </c>
      <c r="AL76" s="92">
        <v>38.277511961722489</v>
      </c>
      <c r="AM76" s="103">
        <v>122.48803827751196</v>
      </c>
      <c r="AN76" s="84">
        <v>1</v>
      </c>
      <c r="AO76" s="84">
        <v>512</v>
      </c>
      <c r="AP76" s="104">
        <v>513</v>
      </c>
    </row>
    <row r="77" spans="1:42" x14ac:dyDescent="0.25">
      <c r="A77" s="5">
        <v>819</v>
      </c>
      <c r="B77" s="8" t="s">
        <v>136</v>
      </c>
      <c r="C77" s="5">
        <v>819</v>
      </c>
      <c r="D77" s="75">
        <v>18</v>
      </c>
      <c r="E77" s="102">
        <v>0</v>
      </c>
      <c r="F77" s="102">
        <v>10</v>
      </c>
      <c r="G77" s="102">
        <v>10</v>
      </c>
      <c r="H77" s="103">
        <v>55.555555555555557</v>
      </c>
      <c r="I77" s="102">
        <v>0</v>
      </c>
      <c r="J77" s="102">
        <v>0</v>
      </c>
      <c r="K77" s="102">
        <v>0</v>
      </c>
      <c r="L77" s="92">
        <v>0</v>
      </c>
      <c r="M77" s="103">
        <v>55.555555555555557</v>
      </c>
      <c r="N77" s="84">
        <v>0</v>
      </c>
      <c r="O77" s="84">
        <v>10</v>
      </c>
      <c r="P77" s="189">
        <v>10</v>
      </c>
      <c r="Q77" s="104">
        <v>18</v>
      </c>
      <c r="R77" s="104">
        <v>0</v>
      </c>
      <c r="S77" s="104">
        <v>10</v>
      </c>
      <c r="T77" s="104">
        <v>10</v>
      </c>
      <c r="U77" s="104">
        <v>55.555555555555557</v>
      </c>
      <c r="V77" s="104">
        <v>0</v>
      </c>
      <c r="W77" s="104">
        <v>1</v>
      </c>
      <c r="X77" s="104">
        <v>1</v>
      </c>
      <c r="Y77" s="104">
        <v>5.5555555555555554</v>
      </c>
      <c r="Z77" s="104">
        <v>61.111111111111114</v>
      </c>
      <c r="AA77" s="104">
        <v>0</v>
      </c>
      <c r="AB77" s="104">
        <v>11</v>
      </c>
      <c r="AC77" s="104">
        <v>11</v>
      </c>
      <c r="AD77" s="411">
        <v>18</v>
      </c>
      <c r="AE77" s="102">
        <v>0</v>
      </c>
      <c r="AF77" s="102">
        <v>15</v>
      </c>
      <c r="AG77" s="102">
        <v>15</v>
      </c>
      <c r="AH77" s="103">
        <v>83.333333333333343</v>
      </c>
      <c r="AI77" s="102">
        <v>0</v>
      </c>
      <c r="AJ77" s="102">
        <v>1</v>
      </c>
      <c r="AK77" s="102">
        <v>1</v>
      </c>
      <c r="AL77" s="92">
        <v>5.5555555555555554</v>
      </c>
      <c r="AM77" s="103">
        <v>88.888888888888886</v>
      </c>
      <c r="AN77" s="84">
        <v>0</v>
      </c>
      <c r="AO77" s="84">
        <v>16</v>
      </c>
      <c r="AP77" s="104">
        <v>16</v>
      </c>
    </row>
    <row r="78" spans="1:42" x14ac:dyDescent="0.25">
      <c r="A78" s="5">
        <v>854</v>
      </c>
      <c r="B78" s="8" t="s">
        <v>137</v>
      </c>
      <c r="C78" s="5">
        <v>854</v>
      </c>
      <c r="D78" s="75">
        <v>15</v>
      </c>
      <c r="E78" s="102">
        <v>0</v>
      </c>
      <c r="F78" s="102">
        <v>13</v>
      </c>
      <c r="G78" s="102">
        <v>13</v>
      </c>
      <c r="H78" s="103">
        <v>86.666666666666671</v>
      </c>
      <c r="I78" s="102">
        <v>0</v>
      </c>
      <c r="J78" s="102">
        <v>4</v>
      </c>
      <c r="K78" s="102">
        <v>4</v>
      </c>
      <c r="L78" s="92">
        <v>26.666666666666668</v>
      </c>
      <c r="M78" s="103">
        <v>113.33333333333333</v>
      </c>
      <c r="N78" s="84">
        <v>0</v>
      </c>
      <c r="O78" s="84">
        <v>17</v>
      </c>
      <c r="P78" s="189">
        <v>17</v>
      </c>
      <c r="Q78" s="104">
        <v>15</v>
      </c>
      <c r="R78" s="104">
        <v>0</v>
      </c>
      <c r="S78" s="104">
        <v>13</v>
      </c>
      <c r="T78" s="104">
        <v>13</v>
      </c>
      <c r="U78" s="104">
        <v>86.666666666666671</v>
      </c>
      <c r="V78" s="104">
        <v>0</v>
      </c>
      <c r="W78" s="104">
        <v>7</v>
      </c>
      <c r="X78" s="104">
        <v>7</v>
      </c>
      <c r="Y78" s="104">
        <v>46.666666666666664</v>
      </c>
      <c r="Z78" s="104">
        <v>133.33333333333331</v>
      </c>
      <c r="AA78" s="104">
        <v>0</v>
      </c>
      <c r="AB78" s="104">
        <v>20</v>
      </c>
      <c r="AC78" s="104">
        <v>20</v>
      </c>
      <c r="AD78" s="411">
        <v>15</v>
      </c>
      <c r="AE78" s="102">
        <v>0</v>
      </c>
      <c r="AF78" s="102">
        <v>13</v>
      </c>
      <c r="AG78" s="102">
        <v>13</v>
      </c>
      <c r="AH78" s="103">
        <v>86.666666666666671</v>
      </c>
      <c r="AI78" s="102">
        <v>0</v>
      </c>
      <c r="AJ78" s="102">
        <v>9</v>
      </c>
      <c r="AK78" s="102">
        <v>9</v>
      </c>
      <c r="AL78" s="92">
        <v>60</v>
      </c>
      <c r="AM78" s="103">
        <v>146.66666666666666</v>
      </c>
      <c r="AN78" s="84">
        <v>0</v>
      </c>
      <c r="AO78" s="84">
        <v>22</v>
      </c>
      <c r="AP78" s="104">
        <v>22</v>
      </c>
    </row>
    <row r="79" spans="1:42" x14ac:dyDescent="0.25">
      <c r="A79" s="5">
        <v>887</v>
      </c>
      <c r="B79" s="8" t="s">
        <v>138</v>
      </c>
      <c r="C79" s="5">
        <v>887</v>
      </c>
      <c r="D79" s="75">
        <v>175</v>
      </c>
      <c r="E79" s="102">
        <v>1</v>
      </c>
      <c r="F79" s="102">
        <v>210</v>
      </c>
      <c r="G79" s="102">
        <v>211</v>
      </c>
      <c r="H79" s="103">
        <v>120</v>
      </c>
      <c r="I79" s="102">
        <v>0</v>
      </c>
      <c r="J79" s="102">
        <v>35</v>
      </c>
      <c r="K79" s="102">
        <v>35</v>
      </c>
      <c r="L79" s="92">
        <v>20</v>
      </c>
      <c r="M79" s="103">
        <v>140</v>
      </c>
      <c r="N79" s="84">
        <v>1</v>
      </c>
      <c r="O79" s="84">
        <v>245</v>
      </c>
      <c r="P79" s="189">
        <v>246</v>
      </c>
      <c r="Q79" s="104">
        <v>175</v>
      </c>
      <c r="R79" s="104">
        <v>1</v>
      </c>
      <c r="S79" s="104">
        <v>212</v>
      </c>
      <c r="T79" s="104">
        <v>213</v>
      </c>
      <c r="U79" s="104">
        <v>121.14285714285715</v>
      </c>
      <c r="V79" s="104">
        <v>0</v>
      </c>
      <c r="W79" s="104">
        <v>37</v>
      </c>
      <c r="X79" s="104">
        <v>37</v>
      </c>
      <c r="Y79" s="104">
        <v>21.142857142857142</v>
      </c>
      <c r="Z79" s="104">
        <v>142.28571428571428</v>
      </c>
      <c r="AA79" s="104">
        <v>1</v>
      </c>
      <c r="AB79" s="104">
        <v>249</v>
      </c>
      <c r="AC79" s="104">
        <v>250</v>
      </c>
      <c r="AD79" s="411">
        <v>175</v>
      </c>
      <c r="AE79" s="102">
        <v>0</v>
      </c>
      <c r="AF79" s="102">
        <v>212</v>
      </c>
      <c r="AG79" s="102">
        <v>212</v>
      </c>
      <c r="AH79" s="103">
        <v>121.14285714285715</v>
      </c>
      <c r="AI79" s="102">
        <v>0</v>
      </c>
      <c r="AJ79" s="102">
        <v>35</v>
      </c>
      <c r="AK79" s="102">
        <v>35</v>
      </c>
      <c r="AL79" s="92">
        <v>20</v>
      </c>
      <c r="AM79" s="103">
        <v>141.14285714285714</v>
      </c>
      <c r="AN79" s="84">
        <v>0</v>
      </c>
      <c r="AO79" s="84">
        <v>247</v>
      </c>
      <c r="AP79" s="104">
        <v>247</v>
      </c>
    </row>
    <row r="80" spans="1:42" x14ac:dyDescent="0.25">
      <c r="A80" s="2"/>
      <c r="B80" s="9" t="s">
        <v>139</v>
      </c>
      <c r="C80" s="2"/>
      <c r="D80" s="37">
        <v>29153</v>
      </c>
      <c r="E80" s="37">
        <v>11</v>
      </c>
      <c r="F80" s="37">
        <v>18424</v>
      </c>
      <c r="G80" s="37">
        <v>18435</v>
      </c>
      <c r="H80" s="89">
        <v>63.197612595616235</v>
      </c>
      <c r="I80" s="37">
        <v>17</v>
      </c>
      <c r="J80" s="37">
        <v>11376</v>
      </c>
      <c r="K80" s="37">
        <v>11393</v>
      </c>
      <c r="L80" s="93">
        <v>39.021713031248929</v>
      </c>
      <c r="M80" s="87">
        <v>102.21932562686516</v>
      </c>
      <c r="N80" s="175">
        <v>28</v>
      </c>
      <c r="O80" s="175">
        <v>29800</v>
      </c>
      <c r="P80" s="408">
        <v>29828</v>
      </c>
      <c r="Q80" s="175">
        <v>29153</v>
      </c>
      <c r="R80" s="175">
        <v>11</v>
      </c>
      <c r="S80" s="175">
        <v>18721</v>
      </c>
      <c r="T80" s="175">
        <v>18732</v>
      </c>
      <c r="U80" s="175">
        <v>64.216375673172578</v>
      </c>
      <c r="V80" s="175">
        <v>15</v>
      </c>
      <c r="W80" s="175">
        <v>11494</v>
      </c>
      <c r="X80" s="175">
        <v>11509</v>
      </c>
      <c r="Y80" s="175">
        <v>39.426474119301616</v>
      </c>
      <c r="Z80" s="175">
        <v>103.64284979247418</v>
      </c>
      <c r="AA80" s="175">
        <v>26</v>
      </c>
      <c r="AB80" s="175">
        <v>30215</v>
      </c>
      <c r="AC80" s="175">
        <v>30241</v>
      </c>
      <c r="AD80" s="86">
        <v>29153</v>
      </c>
      <c r="AE80" s="37">
        <v>2</v>
      </c>
      <c r="AF80" s="37">
        <v>19037</v>
      </c>
      <c r="AG80" s="37">
        <v>19039</v>
      </c>
      <c r="AH80" s="89">
        <v>65.300312146262812</v>
      </c>
      <c r="AI80" s="37">
        <v>15</v>
      </c>
      <c r="AJ80" s="37">
        <v>11521</v>
      </c>
      <c r="AK80" s="37">
        <v>11536</v>
      </c>
      <c r="AL80" s="93">
        <v>39.519088944534012</v>
      </c>
      <c r="AM80" s="87">
        <v>104.81940109079684</v>
      </c>
      <c r="AN80" s="175">
        <v>17</v>
      </c>
      <c r="AO80" s="175">
        <v>30558</v>
      </c>
      <c r="AP80" s="175">
        <v>30575</v>
      </c>
    </row>
    <row r="81" spans="1:42" x14ac:dyDescent="0.25">
      <c r="A81" s="5">
        <v>2</v>
      </c>
      <c r="B81" s="8" t="s">
        <v>140</v>
      </c>
      <c r="C81" s="5">
        <v>2</v>
      </c>
      <c r="D81" s="75">
        <v>229</v>
      </c>
      <c r="E81" s="102">
        <v>0</v>
      </c>
      <c r="F81" s="102">
        <v>86</v>
      </c>
      <c r="G81" s="102">
        <v>86</v>
      </c>
      <c r="H81" s="103">
        <v>37.554585152838428</v>
      </c>
      <c r="I81" s="102">
        <v>0</v>
      </c>
      <c r="J81" s="102">
        <v>24</v>
      </c>
      <c r="K81" s="102">
        <v>24</v>
      </c>
      <c r="L81" s="92">
        <v>10.480349344978166</v>
      </c>
      <c r="M81" s="103">
        <v>48.034934497816593</v>
      </c>
      <c r="N81" s="84">
        <v>0</v>
      </c>
      <c r="O81" s="84">
        <v>110</v>
      </c>
      <c r="P81" s="189">
        <v>110</v>
      </c>
      <c r="Q81" s="104">
        <v>229</v>
      </c>
      <c r="R81" s="104">
        <v>0</v>
      </c>
      <c r="S81" s="104">
        <v>78</v>
      </c>
      <c r="T81" s="104">
        <v>78</v>
      </c>
      <c r="U81" s="104">
        <v>34.061135371179041</v>
      </c>
      <c r="V81" s="104">
        <v>0</v>
      </c>
      <c r="W81" s="104">
        <v>25</v>
      </c>
      <c r="X81" s="104">
        <v>25</v>
      </c>
      <c r="Y81" s="104">
        <v>10.91703056768559</v>
      </c>
      <c r="Z81" s="104">
        <v>44.978165938864628</v>
      </c>
      <c r="AA81" s="104">
        <v>0</v>
      </c>
      <c r="AB81" s="104">
        <v>103</v>
      </c>
      <c r="AC81" s="104">
        <v>103</v>
      </c>
      <c r="AD81" s="411">
        <v>229</v>
      </c>
      <c r="AE81" s="102">
        <v>0</v>
      </c>
      <c r="AF81" s="102">
        <v>75</v>
      </c>
      <c r="AG81" s="102">
        <v>75</v>
      </c>
      <c r="AH81" s="103">
        <v>32.751091703056765</v>
      </c>
      <c r="AI81" s="102">
        <v>0</v>
      </c>
      <c r="AJ81" s="102">
        <v>34</v>
      </c>
      <c r="AK81" s="102">
        <v>34</v>
      </c>
      <c r="AL81" s="92">
        <v>14.847161572052403</v>
      </c>
      <c r="AM81" s="103">
        <v>47.598253275109172</v>
      </c>
      <c r="AN81" s="84">
        <v>0</v>
      </c>
      <c r="AO81" s="84">
        <v>109</v>
      </c>
      <c r="AP81" s="104">
        <v>109</v>
      </c>
    </row>
    <row r="82" spans="1:42" x14ac:dyDescent="0.25">
      <c r="A82" s="5">
        <v>21</v>
      </c>
      <c r="B82" s="8" t="s">
        <v>141</v>
      </c>
      <c r="C82" s="5">
        <v>21</v>
      </c>
      <c r="D82" s="75">
        <v>39</v>
      </c>
      <c r="E82" s="102">
        <v>0</v>
      </c>
      <c r="F82" s="102">
        <v>28</v>
      </c>
      <c r="G82" s="102">
        <v>28</v>
      </c>
      <c r="H82" s="103">
        <v>71.794871794871796</v>
      </c>
      <c r="I82" s="102">
        <v>0</v>
      </c>
      <c r="J82" s="102">
        <v>0</v>
      </c>
      <c r="K82" s="102">
        <v>0</v>
      </c>
      <c r="L82" s="92">
        <v>0</v>
      </c>
      <c r="M82" s="103">
        <v>71.794871794871796</v>
      </c>
      <c r="N82" s="84">
        <v>0</v>
      </c>
      <c r="O82" s="84">
        <v>28</v>
      </c>
      <c r="P82" s="189">
        <v>28</v>
      </c>
      <c r="Q82" s="104">
        <v>39</v>
      </c>
      <c r="R82" s="104">
        <v>0</v>
      </c>
      <c r="S82" s="104">
        <v>23</v>
      </c>
      <c r="T82" s="104">
        <v>23</v>
      </c>
      <c r="U82" s="104">
        <v>58.974358974358978</v>
      </c>
      <c r="V82" s="104">
        <v>0</v>
      </c>
      <c r="W82" s="104">
        <v>1</v>
      </c>
      <c r="X82" s="104">
        <v>1</v>
      </c>
      <c r="Y82" s="104">
        <v>2.5641025641025639</v>
      </c>
      <c r="Z82" s="104">
        <v>61.53846153846154</v>
      </c>
      <c r="AA82" s="104">
        <v>0</v>
      </c>
      <c r="AB82" s="104">
        <v>24</v>
      </c>
      <c r="AC82" s="104">
        <v>24</v>
      </c>
      <c r="AD82" s="411">
        <v>39</v>
      </c>
      <c r="AE82" s="102">
        <v>0</v>
      </c>
      <c r="AF82" s="102">
        <v>22</v>
      </c>
      <c r="AG82" s="102">
        <v>22</v>
      </c>
      <c r="AH82" s="103">
        <v>56.410256410256409</v>
      </c>
      <c r="AI82" s="102">
        <v>0</v>
      </c>
      <c r="AJ82" s="102">
        <v>1</v>
      </c>
      <c r="AK82" s="102">
        <v>1</v>
      </c>
      <c r="AL82" s="92">
        <v>2.5641025641025639</v>
      </c>
      <c r="AM82" s="103">
        <v>58.974358974358978</v>
      </c>
      <c r="AN82" s="84">
        <v>0</v>
      </c>
      <c r="AO82" s="84">
        <v>23</v>
      </c>
      <c r="AP82" s="104">
        <v>23</v>
      </c>
    </row>
    <row r="83" spans="1:42" x14ac:dyDescent="0.25">
      <c r="A83" s="5">
        <v>55</v>
      </c>
      <c r="B83" s="8" t="s">
        <v>142</v>
      </c>
      <c r="C83" s="5">
        <v>55</v>
      </c>
      <c r="D83" s="75">
        <v>24</v>
      </c>
      <c r="E83" s="102">
        <v>0</v>
      </c>
      <c r="F83" s="102">
        <v>18</v>
      </c>
      <c r="G83" s="102">
        <v>18</v>
      </c>
      <c r="H83" s="103">
        <v>75</v>
      </c>
      <c r="I83" s="102">
        <v>0</v>
      </c>
      <c r="J83" s="102">
        <v>6</v>
      </c>
      <c r="K83" s="102">
        <v>6</v>
      </c>
      <c r="L83" s="92">
        <v>25</v>
      </c>
      <c r="M83" s="103">
        <v>100</v>
      </c>
      <c r="N83" s="84">
        <v>0</v>
      </c>
      <c r="O83" s="84">
        <v>24</v>
      </c>
      <c r="P83" s="189">
        <v>24</v>
      </c>
      <c r="Q83" s="104">
        <v>24</v>
      </c>
      <c r="R83" s="104">
        <v>0</v>
      </c>
      <c r="S83" s="104">
        <v>20</v>
      </c>
      <c r="T83" s="104">
        <v>20</v>
      </c>
      <c r="U83" s="104">
        <v>83.333333333333343</v>
      </c>
      <c r="V83" s="104">
        <v>0</v>
      </c>
      <c r="W83" s="104">
        <v>8</v>
      </c>
      <c r="X83" s="104">
        <v>8</v>
      </c>
      <c r="Y83" s="104">
        <v>33.333333333333329</v>
      </c>
      <c r="Z83" s="104">
        <v>116.66666666666667</v>
      </c>
      <c r="AA83" s="104">
        <v>0</v>
      </c>
      <c r="AB83" s="104">
        <v>28</v>
      </c>
      <c r="AC83" s="104">
        <v>28</v>
      </c>
      <c r="AD83" s="411">
        <v>24</v>
      </c>
      <c r="AE83" s="102">
        <v>0</v>
      </c>
      <c r="AF83" s="102">
        <v>20</v>
      </c>
      <c r="AG83" s="102">
        <v>20</v>
      </c>
      <c r="AH83" s="103">
        <v>83.333333333333343</v>
      </c>
      <c r="AI83" s="102">
        <v>0</v>
      </c>
      <c r="AJ83" s="102">
        <v>8</v>
      </c>
      <c r="AK83" s="102">
        <v>8</v>
      </c>
      <c r="AL83" s="92">
        <v>33.333333333333329</v>
      </c>
      <c r="AM83" s="103">
        <v>116.66666666666667</v>
      </c>
      <c r="AN83" s="84">
        <v>0</v>
      </c>
      <c r="AO83" s="84">
        <v>28</v>
      </c>
      <c r="AP83" s="104">
        <v>28</v>
      </c>
    </row>
    <row r="84" spans="1:42" ht="26.25" x14ac:dyDescent="0.25">
      <c r="A84" s="5">
        <v>148</v>
      </c>
      <c r="B84" s="13" t="s">
        <v>143</v>
      </c>
      <c r="C84" s="5">
        <v>148</v>
      </c>
      <c r="D84" s="75">
        <v>2905</v>
      </c>
      <c r="E84" s="102">
        <v>0</v>
      </c>
      <c r="F84" s="102">
        <v>1661</v>
      </c>
      <c r="G84" s="102">
        <v>1661</v>
      </c>
      <c r="H84" s="103">
        <v>57.177280550774526</v>
      </c>
      <c r="I84" s="102">
        <v>0</v>
      </c>
      <c r="J84" s="102">
        <v>1151</v>
      </c>
      <c r="K84" s="102">
        <v>1151</v>
      </c>
      <c r="L84" s="92">
        <v>39.621342512908782</v>
      </c>
      <c r="M84" s="103">
        <v>96.798623063683308</v>
      </c>
      <c r="N84" s="84">
        <v>0</v>
      </c>
      <c r="O84" s="84">
        <v>2812</v>
      </c>
      <c r="P84" s="189">
        <v>2812</v>
      </c>
      <c r="Q84" s="104">
        <v>2905</v>
      </c>
      <c r="R84" s="104">
        <v>0</v>
      </c>
      <c r="S84" s="104">
        <v>1668</v>
      </c>
      <c r="T84" s="104">
        <v>1668</v>
      </c>
      <c r="U84" s="104">
        <v>57.418244406196216</v>
      </c>
      <c r="V84" s="104">
        <v>0</v>
      </c>
      <c r="W84" s="104">
        <v>1198</v>
      </c>
      <c r="X84" s="104">
        <v>1198</v>
      </c>
      <c r="Y84" s="104">
        <v>41.239242685025815</v>
      </c>
      <c r="Z84" s="104">
        <v>98.657487091222023</v>
      </c>
      <c r="AA84" s="104">
        <v>0</v>
      </c>
      <c r="AB84" s="104">
        <v>2866</v>
      </c>
      <c r="AC84" s="104">
        <v>2866</v>
      </c>
      <c r="AD84" s="411">
        <v>2905</v>
      </c>
      <c r="AE84" s="102">
        <v>0</v>
      </c>
      <c r="AF84" s="102">
        <v>1714</v>
      </c>
      <c r="AG84" s="102">
        <v>1714</v>
      </c>
      <c r="AH84" s="103">
        <v>59.001721170395868</v>
      </c>
      <c r="AI84" s="102">
        <v>0</v>
      </c>
      <c r="AJ84" s="102">
        <v>1169</v>
      </c>
      <c r="AK84" s="102">
        <v>1169</v>
      </c>
      <c r="AL84" s="92">
        <v>40.240963855421683</v>
      </c>
      <c r="AM84" s="103">
        <v>99.242685025817551</v>
      </c>
      <c r="AN84" s="84">
        <v>0</v>
      </c>
      <c r="AO84" s="84">
        <v>2883</v>
      </c>
      <c r="AP84" s="104">
        <v>2883</v>
      </c>
    </row>
    <row r="85" spans="1:42" x14ac:dyDescent="0.25">
      <c r="A85" s="5">
        <v>197</v>
      </c>
      <c r="B85" s="8" t="s">
        <v>144</v>
      </c>
      <c r="C85" s="5">
        <v>197</v>
      </c>
      <c r="D85" s="75">
        <v>243</v>
      </c>
      <c r="E85" s="102">
        <v>0</v>
      </c>
      <c r="F85" s="102">
        <v>315</v>
      </c>
      <c r="G85" s="102">
        <v>315</v>
      </c>
      <c r="H85" s="103">
        <v>129.62962962962962</v>
      </c>
      <c r="I85" s="102">
        <v>0</v>
      </c>
      <c r="J85" s="102">
        <v>33</v>
      </c>
      <c r="K85" s="102">
        <v>33</v>
      </c>
      <c r="L85" s="92">
        <v>13.580246913580247</v>
      </c>
      <c r="M85" s="103">
        <v>143.20987654320987</v>
      </c>
      <c r="N85" s="84">
        <v>0</v>
      </c>
      <c r="O85" s="84">
        <v>348</v>
      </c>
      <c r="P85" s="189">
        <v>348</v>
      </c>
      <c r="Q85" s="104">
        <v>243</v>
      </c>
      <c r="R85" s="104">
        <v>0</v>
      </c>
      <c r="S85" s="104">
        <v>322</v>
      </c>
      <c r="T85" s="104">
        <v>322</v>
      </c>
      <c r="U85" s="104">
        <v>132.51028806584361</v>
      </c>
      <c r="V85" s="104">
        <v>0</v>
      </c>
      <c r="W85" s="104">
        <v>35</v>
      </c>
      <c r="X85" s="104">
        <v>35</v>
      </c>
      <c r="Y85" s="104">
        <v>14.403292181069959</v>
      </c>
      <c r="Z85" s="104">
        <v>146.9135802469136</v>
      </c>
      <c r="AA85" s="104">
        <v>0</v>
      </c>
      <c r="AB85" s="104">
        <v>357</v>
      </c>
      <c r="AC85" s="104">
        <v>357</v>
      </c>
      <c r="AD85" s="411">
        <v>243</v>
      </c>
      <c r="AE85" s="102">
        <v>0</v>
      </c>
      <c r="AF85" s="102">
        <v>320</v>
      </c>
      <c r="AG85" s="102">
        <v>320</v>
      </c>
      <c r="AH85" s="103">
        <v>131.68724279835391</v>
      </c>
      <c r="AI85" s="102">
        <v>0</v>
      </c>
      <c r="AJ85" s="102">
        <v>41</v>
      </c>
      <c r="AK85" s="102">
        <v>41</v>
      </c>
      <c r="AL85" s="92">
        <v>16.872427983539097</v>
      </c>
      <c r="AM85" s="103">
        <v>148.559670781893</v>
      </c>
      <c r="AN85" s="84">
        <v>0</v>
      </c>
      <c r="AO85" s="84">
        <v>361</v>
      </c>
      <c r="AP85" s="104">
        <v>361</v>
      </c>
    </row>
    <row r="86" spans="1:42" x14ac:dyDescent="0.25">
      <c r="A86" s="5">
        <v>206</v>
      </c>
      <c r="B86" s="8" t="s">
        <v>145</v>
      </c>
      <c r="C86" s="5">
        <v>206</v>
      </c>
      <c r="D86" s="75">
        <v>21</v>
      </c>
      <c r="E86" s="102">
        <v>0</v>
      </c>
      <c r="F86" s="102">
        <v>18</v>
      </c>
      <c r="G86" s="102">
        <v>18</v>
      </c>
      <c r="H86" s="103">
        <v>85.714285714285708</v>
      </c>
      <c r="I86" s="102">
        <v>0</v>
      </c>
      <c r="J86" s="102">
        <v>6</v>
      </c>
      <c r="K86" s="102">
        <v>6</v>
      </c>
      <c r="L86" s="92">
        <v>28.571428571428569</v>
      </c>
      <c r="M86" s="103">
        <v>114.28571428571428</v>
      </c>
      <c r="N86" s="84">
        <v>0</v>
      </c>
      <c r="O86" s="84">
        <v>24</v>
      </c>
      <c r="P86" s="189">
        <v>24</v>
      </c>
      <c r="Q86" s="104">
        <v>21</v>
      </c>
      <c r="R86" s="104">
        <v>0</v>
      </c>
      <c r="S86" s="104">
        <v>18</v>
      </c>
      <c r="T86" s="104">
        <v>18</v>
      </c>
      <c r="U86" s="104">
        <v>85.714285714285708</v>
      </c>
      <c r="V86" s="104">
        <v>0</v>
      </c>
      <c r="W86" s="104">
        <v>6</v>
      </c>
      <c r="X86" s="104">
        <v>6</v>
      </c>
      <c r="Y86" s="104">
        <v>28.571428571428569</v>
      </c>
      <c r="Z86" s="104">
        <v>114.28571428571428</v>
      </c>
      <c r="AA86" s="104">
        <v>0</v>
      </c>
      <c r="AB86" s="104">
        <v>24</v>
      </c>
      <c r="AC86" s="104">
        <v>24</v>
      </c>
      <c r="AD86" s="411">
        <v>21</v>
      </c>
      <c r="AE86" s="102">
        <v>0</v>
      </c>
      <c r="AF86" s="102">
        <v>17</v>
      </c>
      <c r="AG86" s="102">
        <v>17</v>
      </c>
      <c r="AH86" s="103">
        <v>80.952380952380949</v>
      </c>
      <c r="AI86" s="102">
        <v>0</v>
      </c>
      <c r="AJ86" s="102">
        <v>5</v>
      </c>
      <c r="AK86" s="102">
        <v>5</v>
      </c>
      <c r="AL86" s="92">
        <v>23.809523809523807</v>
      </c>
      <c r="AM86" s="103">
        <v>104.76190476190477</v>
      </c>
      <c r="AN86" s="84">
        <v>0</v>
      </c>
      <c r="AO86" s="84">
        <v>22</v>
      </c>
      <c r="AP86" s="104">
        <v>22</v>
      </c>
    </row>
    <row r="87" spans="1:42" x14ac:dyDescent="0.25">
      <c r="A87" s="5">
        <v>313</v>
      </c>
      <c r="B87" s="8" t="s">
        <v>146</v>
      </c>
      <c r="C87" s="5">
        <v>313</v>
      </c>
      <c r="D87" s="75">
        <v>209</v>
      </c>
      <c r="E87" s="102">
        <v>0</v>
      </c>
      <c r="F87" s="102">
        <v>188</v>
      </c>
      <c r="G87" s="102">
        <v>188</v>
      </c>
      <c r="H87" s="103">
        <v>89.952153110047846</v>
      </c>
      <c r="I87" s="102">
        <v>0</v>
      </c>
      <c r="J87" s="102">
        <v>55</v>
      </c>
      <c r="K87" s="102">
        <v>55</v>
      </c>
      <c r="L87" s="92">
        <v>26.315789473684209</v>
      </c>
      <c r="M87" s="103">
        <v>116.26794258373205</v>
      </c>
      <c r="N87" s="84">
        <v>0</v>
      </c>
      <c r="O87" s="84">
        <v>243</v>
      </c>
      <c r="P87" s="189">
        <v>243</v>
      </c>
      <c r="Q87" s="104">
        <v>209</v>
      </c>
      <c r="R87" s="104">
        <v>0</v>
      </c>
      <c r="S87" s="104">
        <v>194</v>
      </c>
      <c r="T87" s="104">
        <v>194</v>
      </c>
      <c r="U87" s="104">
        <v>92.822966507177028</v>
      </c>
      <c r="V87" s="104">
        <v>0</v>
      </c>
      <c r="W87" s="104">
        <v>57</v>
      </c>
      <c r="X87" s="104">
        <v>57</v>
      </c>
      <c r="Y87" s="104">
        <v>27.27272727272727</v>
      </c>
      <c r="Z87" s="104">
        <v>120.09569377990429</v>
      </c>
      <c r="AA87" s="104">
        <v>0</v>
      </c>
      <c r="AB87" s="104">
        <v>251</v>
      </c>
      <c r="AC87" s="104">
        <v>251</v>
      </c>
      <c r="AD87" s="411">
        <v>209</v>
      </c>
      <c r="AE87" s="102">
        <v>0</v>
      </c>
      <c r="AF87" s="102">
        <v>205</v>
      </c>
      <c r="AG87" s="102">
        <v>205</v>
      </c>
      <c r="AH87" s="103">
        <v>98.086124401913878</v>
      </c>
      <c r="AI87" s="102">
        <v>0</v>
      </c>
      <c r="AJ87" s="102">
        <v>58</v>
      </c>
      <c r="AK87" s="102">
        <v>58</v>
      </c>
      <c r="AL87" s="92">
        <v>27.751196172248804</v>
      </c>
      <c r="AM87" s="103">
        <v>125.83732057416267</v>
      </c>
      <c r="AN87" s="84">
        <v>0</v>
      </c>
      <c r="AO87" s="84">
        <v>263</v>
      </c>
      <c r="AP87" s="104">
        <v>263</v>
      </c>
    </row>
    <row r="88" spans="1:42" x14ac:dyDescent="0.25">
      <c r="A88" s="5">
        <v>318</v>
      </c>
      <c r="B88" s="8" t="s">
        <v>147</v>
      </c>
      <c r="C88" s="5">
        <v>318</v>
      </c>
      <c r="D88" s="75">
        <v>2499</v>
      </c>
      <c r="E88" s="102">
        <v>0</v>
      </c>
      <c r="F88" s="102">
        <v>1530</v>
      </c>
      <c r="G88" s="102">
        <v>1530</v>
      </c>
      <c r="H88" s="103">
        <v>61.224489795918366</v>
      </c>
      <c r="I88" s="102">
        <v>2</v>
      </c>
      <c r="J88" s="102">
        <v>1059</v>
      </c>
      <c r="K88" s="102">
        <v>1061</v>
      </c>
      <c r="L88" s="92">
        <v>42.376950780312121</v>
      </c>
      <c r="M88" s="103">
        <v>103.60144057623049</v>
      </c>
      <c r="N88" s="84">
        <v>2</v>
      </c>
      <c r="O88" s="84">
        <v>2589</v>
      </c>
      <c r="P88" s="189">
        <v>2591</v>
      </c>
      <c r="Q88" s="104">
        <v>2499</v>
      </c>
      <c r="R88" s="104">
        <v>0</v>
      </c>
      <c r="S88" s="104">
        <v>1592</v>
      </c>
      <c r="T88" s="104">
        <v>1592</v>
      </c>
      <c r="U88" s="104">
        <v>63.705482192877149</v>
      </c>
      <c r="V88" s="104">
        <v>2</v>
      </c>
      <c r="W88" s="104">
        <v>1028</v>
      </c>
      <c r="X88" s="104">
        <v>1030</v>
      </c>
      <c r="Y88" s="104">
        <v>41.13645458183273</v>
      </c>
      <c r="Z88" s="104">
        <v>104.84193677470988</v>
      </c>
      <c r="AA88" s="104">
        <v>2</v>
      </c>
      <c r="AB88" s="104">
        <v>2620</v>
      </c>
      <c r="AC88" s="104">
        <v>2622</v>
      </c>
      <c r="AD88" s="411">
        <v>2499</v>
      </c>
      <c r="AE88" s="102">
        <v>0</v>
      </c>
      <c r="AF88" s="102">
        <v>1616</v>
      </c>
      <c r="AG88" s="102">
        <v>1616</v>
      </c>
      <c r="AH88" s="103">
        <v>64.665866346538621</v>
      </c>
      <c r="AI88" s="102">
        <v>2</v>
      </c>
      <c r="AJ88" s="102">
        <v>1004</v>
      </c>
      <c r="AK88" s="102">
        <v>1006</v>
      </c>
      <c r="AL88" s="92">
        <v>40.176070428171265</v>
      </c>
      <c r="AM88" s="103">
        <v>104.84193677470988</v>
      </c>
      <c r="AN88" s="84">
        <v>2</v>
      </c>
      <c r="AO88" s="84">
        <v>2620</v>
      </c>
      <c r="AP88" s="104">
        <v>2622</v>
      </c>
    </row>
    <row r="89" spans="1:42" x14ac:dyDescent="0.25">
      <c r="A89" s="5">
        <v>321</v>
      </c>
      <c r="B89" s="8" t="s">
        <v>148</v>
      </c>
      <c r="C89" s="5">
        <v>321</v>
      </c>
      <c r="D89" s="75">
        <v>802</v>
      </c>
      <c r="E89" s="102">
        <v>0</v>
      </c>
      <c r="F89" s="102">
        <v>742</v>
      </c>
      <c r="G89" s="102">
        <v>742</v>
      </c>
      <c r="H89" s="103">
        <v>92.518703241895267</v>
      </c>
      <c r="I89" s="102">
        <v>0</v>
      </c>
      <c r="J89" s="102">
        <v>177</v>
      </c>
      <c r="K89" s="102">
        <v>177</v>
      </c>
      <c r="L89" s="92">
        <v>22.069825436408976</v>
      </c>
      <c r="M89" s="103">
        <v>114.58852867830424</v>
      </c>
      <c r="N89" s="84">
        <v>0</v>
      </c>
      <c r="O89" s="84">
        <v>919</v>
      </c>
      <c r="P89" s="189">
        <v>919</v>
      </c>
      <c r="Q89" s="104">
        <v>802</v>
      </c>
      <c r="R89" s="104">
        <v>0</v>
      </c>
      <c r="S89" s="104">
        <v>762</v>
      </c>
      <c r="T89" s="104">
        <v>762</v>
      </c>
      <c r="U89" s="104">
        <v>95.012468827930178</v>
      </c>
      <c r="V89" s="104">
        <v>0</v>
      </c>
      <c r="W89" s="104">
        <v>172</v>
      </c>
      <c r="X89" s="104">
        <v>172</v>
      </c>
      <c r="Y89" s="104">
        <v>21.446384039900249</v>
      </c>
      <c r="Z89" s="104">
        <v>116.45885286783042</v>
      </c>
      <c r="AA89" s="104">
        <v>0</v>
      </c>
      <c r="AB89" s="104">
        <v>934</v>
      </c>
      <c r="AC89" s="104">
        <v>934</v>
      </c>
      <c r="AD89" s="411">
        <v>802</v>
      </c>
      <c r="AE89" s="102">
        <v>0</v>
      </c>
      <c r="AF89" s="102">
        <v>762</v>
      </c>
      <c r="AG89" s="102">
        <v>762</v>
      </c>
      <c r="AH89" s="103">
        <v>95.012468827930178</v>
      </c>
      <c r="AI89" s="102">
        <v>0</v>
      </c>
      <c r="AJ89" s="102">
        <v>176</v>
      </c>
      <c r="AK89" s="102">
        <v>176</v>
      </c>
      <c r="AL89" s="92">
        <v>21.945137157107229</v>
      </c>
      <c r="AM89" s="103">
        <v>116.95760598503742</v>
      </c>
      <c r="AN89" s="84">
        <v>0</v>
      </c>
      <c r="AO89" s="84">
        <v>938</v>
      </c>
      <c r="AP89" s="104">
        <v>938</v>
      </c>
    </row>
    <row r="90" spans="1:42" x14ac:dyDescent="0.25">
      <c r="A90" s="5">
        <v>376</v>
      </c>
      <c r="B90" s="8" t="s">
        <v>149</v>
      </c>
      <c r="C90" s="5">
        <v>376</v>
      </c>
      <c r="D90" s="75">
        <v>1993</v>
      </c>
      <c r="E90" s="102">
        <v>1</v>
      </c>
      <c r="F90" s="102">
        <v>1340</v>
      </c>
      <c r="G90" s="102">
        <v>1341</v>
      </c>
      <c r="H90" s="103">
        <v>67.235323632714511</v>
      </c>
      <c r="I90" s="102">
        <v>3</v>
      </c>
      <c r="J90" s="102">
        <v>1086</v>
      </c>
      <c r="K90" s="102">
        <v>1089</v>
      </c>
      <c r="L90" s="92">
        <v>54.49071751128951</v>
      </c>
      <c r="M90" s="103">
        <v>121.726041144004</v>
      </c>
      <c r="N90" s="84">
        <v>4</v>
      </c>
      <c r="O90" s="84">
        <v>2426</v>
      </c>
      <c r="P90" s="189">
        <v>2430</v>
      </c>
      <c r="Q90" s="104">
        <v>1993</v>
      </c>
      <c r="R90" s="104">
        <v>1</v>
      </c>
      <c r="S90" s="104">
        <v>1349</v>
      </c>
      <c r="T90" s="104">
        <v>1350</v>
      </c>
      <c r="U90" s="104">
        <v>67.686904164576006</v>
      </c>
      <c r="V90" s="104">
        <v>3</v>
      </c>
      <c r="W90" s="104">
        <v>1113</v>
      </c>
      <c r="X90" s="104">
        <v>1116</v>
      </c>
      <c r="Y90" s="104">
        <v>55.84545910687406</v>
      </c>
      <c r="Z90" s="104">
        <v>123.53236327145008</v>
      </c>
      <c r="AA90" s="104">
        <v>4</v>
      </c>
      <c r="AB90" s="104">
        <v>2462</v>
      </c>
      <c r="AC90" s="104">
        <v>2466</v>
      </c>
      <c r="AD90" s="411">
        <v>1993</v>
      </c>
      <c r="AE90" s="102">
        <v>1</v>
      </c>
      <c r="AF90" s="102">
        <v>1370</v>
      </c>
      <c r="AG90" s="102">
        <v>1371</v>
      </c>
      <c r="AH90" s="103">
        <v>68.74059207225288</v>
      </c>
      <c r="AI90" s="102">
        <v>3</v>
      </c>
      <c r="AJ90" s="102">
        <v>1107</v>
      </c>
      <c r="AK90" s="102">
        <v>1110</v>
      </c>
      <c r="AL90" s="92">
        <v>55.544405418966377</v>
      </c>
      <c r="AM90" s="103">
        <v>124.28499749121926</v>
      </c>
      <c r="AN90" s="84">
        <v>4</v>
      </c>
      <c r="AO90" s="84">
        <v>2477</v>
      </c>
      <c r="AP90" s="104">
        <v>2481</v>
      </c>
    </row>
    <row r="91" spans="1:42" x14ac:dyDescent="0.25">
      <c r="A91" s="5">
        <v>400</v>
      </c>
      <c r="B91" s="8" t="s">
        <v>150</v>
      </c>
      <c r="C91" s="5">
        <v>400</v>
      </c>
      <c r="D91" s="75">
        <v>291</v>
      </c>
      <c r="E91" s="102">
        <v>0</v>
      </c>
      <c r="F91" s="102">
        <v>252</v>
      </c>
      <c r="G91" s="102">
        <v>252</v>
      </c>
      <c r="H91" s="103">
        <v>86.597938144329902</v>
      </c>
      <c r="I91" s="102">
        <v>0</v>
      </c>
      <c r="J91" s="102">
        <v>155</v>
      </c>
      <c r="K91" s="102">
        <v>155</v>
      </c>
      <c r="L91" s="92">
        <v>53.264604810996566</v>
      </c>
      <c r="M91" s="103">
        <v>139.86254295532646</v>
      </c>
      <c r="N91" s="84">
        <v>0</v>
      </c>
      <c r="O91" s="84">
        <v>407</v>
      </c>
      <c r="P91" s="189">
        <v>407</v>
      </c>
      <c r="Q91" s="104">
        <v>291</v>
      </c>
      <c r="R91" s="104">
        <v>0</v>
      </c>
      <c r="S91" s="104">
        <v>264</v>
      </c>
      <c r="T91" s="104">
        <v>264</v>
      </c>
      <c r="U91" s="104">
        <v>90.721649484536087</v>
      </c>
      <c r="V91" s="104">
        <v>0</v>
      </c>
      <c r="W91" s="104">
        <v>153</v>
      </c>
      <c r="X91" s="104">
        <v>153</v>
      </c>
      <c r="Y91" s="104">
        <v>52.577319587628871</v>
      </c>
      <c r="Z91" s="104">
        <v>143.29896907216494</v>
      </c>
      <c r="AA91" s="104">
        <v>0</v>
      </c>
      <c r="AB91" s="104">
        <v>417</v>
      </c>
      <c r="AC91" s="104">
        <v>417</v>
      </c>
      <c r="AD91" s="411">
        <v>291</v>
      </c>
      <c r="AE91" s="102">
        <v>0</v>
      </c>
      <c r="AF91" s="102">
        <v>271</v>
      </c>
      <c r="AG91" s="102">
        <v>271</v>
      </c>
      <c r="AH91" s="103">
        <v>93.12714776632302</v>
      </c>
      <c r="AI91" s="102">
        <v>0</v>
      </c>
      <c r="AJ91" s="102">
        <v>152</v>
      </c>
      <c r="AK91" s="102">
        <v>152</v>
      </c>
      <c r="AL91" s="92">
        <v>52.233676975945023</v>
      </c>
      <c r="AM91" s="103">
        <v>145.36082474226802</v>
      </c>
      <c r="AN91" s="84">
        <v>0</v>
      </c>
      <c r="AO91" s="84">
        <v>423</v>
      </c>
      <c r="AP91" s="104">
        <v>423</v>
      </c>
    </row>
    <row r="92" spans="1:42" x14ac:dyDescent="0.25">
      <c r="A92" s="5">
        <v>440</v>
      </c>
      <c r="B92" s="8" t="s">
        <v>151</v>
      </c>
      <c r="C92" s="5">
        <v>440</v>
      </c>
      <c r="D92" s="75">
        <v>5807</v>
      </c>
      <c r="E92" s="102">
        <v>10</v>
      </c>
      <c r="F92" s="102">
        <v>4193</v>
      </c>
      <c r="G92" s="102">
        <v>4203</v>
      </c>
      <c r="H92" s="103">
        <v>72.205958326158083</v>
      </c>
      <c r="I92" s="102">
        <v>4</v>
      </c>
      <c r="J92" s="102">
        <v>1896</v>
      </c>
      <c r="K92" s="102">
        <v>1900</v>
      </c>
      <c r="L92" s="92">
        <v>32.65024969863957</v>
      </c>
      <c r="M92" s="103">
        <v>104.85620802479765</v>
      </c>
      <c r="N92" s="84">
        <v>14</v>
      </c>
      <c r="O92" s="84">
        <v>6089</v>
      </c>
      <c r="P92" s="189">
        <v>6103</v>
      </c>
      <c r="Q92" s="104">
        <v>5807</v>
      </c>
      <c r="R92" s="104">
        <v>10</v>
      </c>
      <c r="S92" s="104">
        <v>4261</v>
      </c>
      <c r="T92" s="104">
        <v>4271</v>
      </c>
      <c r="U92" s="104">
        <v>73.376958842775963</v>
      </c>
      <c r="V92" s="104">
        <v>3</v>
      </c>
      <c r="W92" s="104">
        <v>1902</v>
      </c>
      <c r="X92" s="104">
        <v>1905</v>
      </c>
      <c r="Y92" s="104">
        <v>32.753573273635268</v>
      </c>
      <c r="Z92" s="104">
        <v>106.13053211641123</v>
      </c>
      <c r="AA92" s="104">
        <v>13</v>
      </c>
      <c r="AB92" s="104">
        <v>6163</v>
      </c>
      <c r="AC92" s="104">
        <v>6176</v>
      </c>
      <c r="AD92" s="411">
        <v>5807</v>
      </c>
      <c r="AE92" s="102">
        <v>1</v>
      </c>
      <c r="AF92" s="102">
        <v>4318</v>
      </c>
      <c r="AG92" s="102">
        <v>4319</v>
      </c>
      <c r="AH92" s="103">
        <v>74.358532805235058</v>
      </c>
      <c r="AI92" s="102">
        <v>3</v>
      </c>
      <c r="AJ92" s="102">
        <v>1920</v>
      </c>
      <c r="AK92" s="102">
        <v>1923</v>
      </c>
      <c r="AL92" s="92">
        <v>33.06354399862235</v>
      </c>
      <c r="AM92" s="103">
        <v>107.42207680385741</v>
      </c>
      <c r="AN92" s="84">
        <v>4</v>
      </c>
      <c r="AO92" s="84">
        <v>6238</v>
      </c>
      <c r="AP92" s="104">
        <v>6242</v>
      </c>
    </row>
    <row r="93" spans="1:42" x14ac:dyDescent="0.25">
      <c r="A93" s="5">
        <v>483</v>
      </c>
      <c r="B93" s="8" t="s">
        <v>152</v>
      </c>
      <c r="C93" s="5">
        <v>483</v>
      </c>
      <c r="D93" s="75">
        <v>21</v>
      </c>
      <c r="E93" s="102">
        <v>0</v>
      </c>
      <c r="F93" s="102">
        <v>13</v>
      </c>
      <c r="G93" s="102">
        <v>13</v>
      </c>
      <c r="H93" s="103">
        <v>61.904761904761905</v>
      </c>
      <c r="I93" s="102">
        <v>0</v>
      </c>
      <c r="J93" s="102">
        <v>0</v>
      </c>
      <c r="K93" s="102">
        <v>0</v>
      </c>
      <c r="L93" s="92">
        <v>0</v>
      </c>
      <c r="M93" s="103">
        <v>61.904761904761905</v>
      </c>
      <c r="N93" s="84">
        <v>0</v>
      </c>
      <c r="O93" s="84">
        <v>13</v>
      </c>
      <c r="P93" s="189">
        <v>13</v>
      </c>
      <c r="Q93" s="104">
        <v>21</v>
      </c>
      <c r="R93" s="104">
        <v>0</v>
      </c>
      <c r="S93" s="104">
        <v>13</v>
      </c>
      <c r="T93" s="104">
        <v>13</v>
      </c>
      <c r="U93" s="104">
        <v>61.904761904761905</v>
      </c>
      <c r="V93" s="104">
        <v>0</v>
      </c>
      <c r="W93" s="104">
        <v>0</v>
      </c>
      <c r="X93" s="104">
        <v>0</v>
      </c>
      <c r="Y93" s="104">
        <v>0</v>
      </c>
      <c r="Z93" s="104">
        <v>61.904761904761905</v>
      </c>
      <c r="AA93" s="104">
        <v>0</v>
      </c>
      <c r="AB93" s="104">
        <v>13</v>
      </c>
      <c r="AC93" s="104">
        <v>13</v>
      </c>
      <c r="AD93" s="411">
        <v>21</v>
      </c>
      <c r="AE93" s="102">
        <v>0</v>
      </c>
      <c r="AF93" s="102">
        <v>13</v>
      </c>
      <c r="AG93" s="102">
        <v>13</v>
      </c>
      <c r="AH93" s="103">
        <v>61.904761904761905</v>
      </c>
      <c r="AI93" s="102">
        <v>0</v>
      </c>
      <c r="AJ93" s="102">
        <v>0</v>
      </c>
      <c r="AK93" s="102">
        <v>0</v>
      </c>
      <c r="AL93" s="92">
        <v>0</v>
      </c>
      <c r="AM93" s="103">
        <v>61.904761904761905</v>
      </c>
      <c r="AN93" s="84">
        <v>0</v>
      </c>
      <c r="AO93" s="84">
        <v>13</v>
      </c>
      <c r="AP93" s="104">
        <v>13</v>
      </c>
    </row>
    <row r="94" spans="1:42" x14ac:dyDescent="0.25">
      <c r="A94" s="5">
        <v>541</v>
      </c>
      <c r="B94" s="101" t="s">
        <v>246</v>
      </c>
      <c r="C94" s="5">
        <v>541</v>
      </c>
      <c r="D94" s="75">
        <v>1021</v>
      </c>
      <c r="E94" s="102">
        <v>0</v>
      </c>
      <c r="F94" s="102">
        <v>891</v>
      </c>
      <c r="G94" s="102">
        <v>891</v>
      </c>
      <c r="H94" s="103">
        <v>87.267384916748284</v>
      </c>
      <c r="I94" s="102">
        <v>1</v>
      </c>
      <c r="J94" s="102">
        <v>234</v>
      </c>
      <c r="K94" s="102">
        <v>235</v>
      </c>
      <c r="L94" s="92">
        <v>22.918707149853084</v>
      </c>
      <c r="M94" s="103">
        <v>110.18609206660138</v>
      </c>
      <c r="N94" s="84">
        <v>1</v>
      </c>
      <c r="O94" s="84">
        <v>1125</v>
      </c>
      <c r="P94" s="189">
        <v>1126</v>
      </c>
      <c r="Q94" s="104">
        <v>1021</v>
      </c>
      <c r="R94" s="104">
        <v>0</v>
      </c>
      <c r="S94" s="104">
        <v>903</v>
      </c>
      <c r="T94" s="104">
        <v>903</v>
      </c>
      <c r="U94" s="104">
        <v>88.442703232125368</v>
      </c>
      <c r="V94" s="104">
        <v>0</v>
      </c>
      <c r="W94" s="104">
        <v>239</v>
      </c>
      <c r="X94" s="104">
        <v>239</v>
      </c>
      <c r="Y94" s="104">
        <v>23.408423114593536</v>
      </c>
      <c r="Z94" s="104">
        <v>111.8511263467189</v>
      </c>
      <c r="AA94" s="104">
        <v>0</v>
      </c>
      <c r="AB94" s="104">
        <v>1142</v>
      </c>
      <c r="AC94" s="104">
        <v>1142</v>
      </c>
      <c r="AD94" s="411">
        <v>1021</v>
      </c>
      <c r="AE94" s="102">
        <v>0</v>
      </c>
      <c r="AF94" s="102">
        <v>924</v>
      </c>
      <c r="AG94" s="102">
        <v>924</v>
      </c>
      <c r="AH94" s="103">
        <v>90.499510284035253</v>
      </c>
      <c r="AI94" s="102">
        <v>0</v>
      </c>
      <c r="AJ94" s="102">
        <v>233</v>
      </c>
      <c r="AK94" s="102">
        <v>233</v>
      </c>
      <c r="AL94" s="92">
        <v>22.820763956904997</v>
      </c>
      <c r="AM94" s="103">
        <v>113.32027424094025</v>
      </c>
      <c r="AN94" s="84">
        <v>0</v>
      </c>
      <c r="AO94" s="84">
        <v>1157</v>
      </c>
      <c r="AP94" s="104">
        <v>1157</v>
      </c>
    </row>
    <row r="95" spans="1:42" x14ac:dyDescent="0.25">
      <c r="A95" s="5">
        <v>607</v>
      </c>
      <c r="B95" s="101" t="s">
        <v>247</v>
      </c>
      <c r="C95" s="5">
        <v>607</v>
      </c>
      <c r="D95" s="75">
        <v>841</v>
      </c>
      <c r="E95" s="102">
        <v>0</v>
      </c>
      <c r="F95" s="102">
        <v>393</v>
      </c>
      <c r="G95" s="102">
        <v>393</v>
      </c>
      <c r="H95" s="103">
        <v>46.730083234244944</v>
      </c>
      <c r="I95" s="102">
        <v>0</v>
      </c>
      <c r="J95" s="102">
        <v>393</v>
      </c>
      <c r="K95" s="102">
        <v>393</v>
      </c>
      <c r="L95" s="92">
        <v>46.730083234244944</v>
      </c>
      <c r="M95" s="103">
        <v>93.460166468489888</v>
      </c>
      <c r="N95" s="84">
        <v>0</v>
      </c>
      <c r="O95" s="84">
        <v>786</v>
      </c>
      <c r="P95" s="189">
        <v>786</v>
      </c>
      <c r="Q95" s="104">
        <v>841</v>
      </c>
      <c r="R95" s="104">
        <v>0</v>
      </c>
      <c r="S95" s="104">
        <v>396</v>
      </c>
      <c r="T95" s="104">
        <v>396</v>
      </c>
      <c r="U95" s="104">
        <v>47.086801426872768</v>
      </c>
      <c r="V95" s="104">
        <v>0</v>
      </c>
      <c r="W95" s="104">
        <v>414</v>
      </c>
      <c r="X95" s="104">
        <v>414</v>
      </c>
      <c r="Y95" s="104">
        <v>49.227110582639718</v>
      </c>
      <c r="Z95" s="104">
        <v>96.313912009512478</v>
      </c>
      <c r="AA95" s="104">
        <v>0</v>
      </c>
      <c r="AB95" s="104">
        <v>810</v>
      </c>
      <c r="AC95" s="104">
        <v>810</v>
      </c>
      <c r="AD95" s="411">
        <v>841</v>
      </c>
      <c r="AE95" s="102">
        <v>0</v>
      </c>
      <c r="AF95" s="102">
        <v>406</v>
      </c>
      <c r="AG95" s="102">
        <v>406</v>
      </c>
      <c r="AH95" s="103">
        <v>48.275862068965516</v>
      </c>
      <c r="AI95" s="102">
        <v>0</v>
      </c>
      <c r="AJ95" s="102">
        <v>417</v>
      </c>
      <c r="AK95" s="102">
        <v>417</v>
      </c>
      <c r="AL95" s="92">
        <v>49.583828775267541</v>
      </c>
      <c r="AM95" s="103">
        <v>97.859690844233057</v>
      </c>
      <c r="AN95" s="84">
        <v>0</v>
      </c>
      <c r="AO95" s="84">
        <v>823</v>
      </c>
      <c r="AP95" s="104">
        <v>823</v>
      </c>
    </row>
    <row r="96" spans="1:42" x14ac:dyDescent="0.25">
      <c r="A96" s="5">
        <v>615</v>
      </c>
      <c r="B96" s="8" t="s">
        <v>155</v>
      </c>
      <c r="C96" s="5">
        <v>615</v>
      </c>
      <c r="D96" s="75">
        <v>8751</v>
      </c>
      <c r="E96" s="102">
        <v>0</v>
      </c>
      <c r="F96" s="102">
        <v>3858</v>
      </c>
      <c r="G96" s="102">
        <v>3858</v>
      </c>
      <c r="H96" s="103">
        <v>44.086390126842645</v>
      </c>
      <c r="I96" s="102">
        <v>6</v>
      </c>
      <c r="J96" s="102">
        <v>4286</v>
      </c>
      <c r="K96" s="102">
        <v>4292</v>
      </c>
      <c r="L96" s="92">
        <v>48.977259741743801</v>
      </c>
      <c r="M96" s="103">
        <v>93.063649868586452</v>
      </c>
      <c r="N96" s="84">
        <v>6</v>
      </c>
      <c r="O96" s="84">
        <v>8144</v>
      </c>
      <c r="P96" s="189">
        <v>8150</v>
      </c>
      <c r="Q96" s="104">
        <v>8751</v>
      </c>
      <c r="R96" s="104">
        <v>0</v>
      </c>
      <c r="S96" s="104">
        <v>3911</v>
      </c>
      <c r="T96" s="104">
        <v>3911</v>
      </c>
      <c r="U96" s="104">
        <v>44.692035195977603</v>
      </c>
      <c r="V96" s="104">
        <v>6</v>
      </c>
      <c r="W96" s="104">
        <v>4328</v>
      </c>
      <c r="X96" s="104">
        <v>4334</v>
      </c>
      <c r="Y96" s="104">
        <v>49.457204890869619</v>
      </c>
      <c r="Z96" s="104">
        <v>94.149240086847215</v>
      </c>
      <c r="AA96" s="104">
        <v>6</v>
      </c>
      <c r="AB96" s="104">
        <v>8239</v>
      </c>
      <c r="AC96" s="104">
        <v>8245</v>
      </c>
      <c r="AD96" s="411">
        <v>8751</v>
      </c>
      <c r="AE96" s="102">
        <v>0</v>
      </c>
      <c r="AF96" s="102">
        <v>3998</v>
      </c>
      <c r="AG96" s="102">
        <v>3998</v>
      </c>
      <c r="AH96" s="103">
        <v>45.686207290595362</v>
      </c>
      <c r="AI96" s="102">
        <v>6</v>
      </c>
      <c r="AJ96" s="102">
        <v>4387</v>
      </c>
      <c r="AK96" s="102">
        <v>4393</v>
      </c>
      <c r="AL96" s="92">
        <v>50.131413552736824</v>
      </c>
      <c r="AM96" s="103">
        <v>95.817620843332179</v>
      </c>
      <c r="AN96" s="84">
        <v>6</v>
      </c>
      <c r="AO96" s="84">
        <v>8385</v>
      </c>
      <c r="AP96" s="104">
        <v>8391</v>
      </c>
    </row>
    <row r="97" spans="1:42" x14ac:dyDescent="0.25">
      <c r="A97" s="5">
        <v>649</v>
      </c>
      <c r="B97" s="8" t="s">
        <v>156</v>
      </c>
      <c r="C97" s="5">
        <v>649</v>
      </c>
      <c r="D97" s="75">
        <v>103</v>
      </c>
      <c r="E97" s="102">
        <v>0</v>
      </c>
      <c r="F97" s="102">
        <v>109</v>
      </c>
      <c r="G97" s="102">
        <v>109</v>
      </c>
      <c r="H97" s="103">
        <v>105.8252427184466</v>
      </c>
      <c r="I97" s="102">
        <v>0</v>
      </c>
      <c r="J97" s="102">
        <v>7</v>
      </c>
      <c r="K97" s="102">
        <v>7</v>
      </c>
      <c r="L97" s="92">
        <v>6.7961165048543686</v>
      </c>
      <c r="M97" s="103">
        <v>112.62135922330097</v>
      </c>
      <c r="N97" s="84">
        <v>0</v>
      </c>
      <c r="O97" s="84">
        <v>116</v>
      </c>
      <c r="P97" s="189">
        <v>116</v>
      </c>
      <c r="Q97" s="104">
        <v>103</v>
      </c>
      <c r="R97" s="104">
        <v>0</v>
      </c>
      <c r="S97" s="104">
        <v>110</v>
      </c>
      <c r="T97" s="104">
        <v>110</v>
      </c>
      <c r="U97" s="104">
        <v>106.79611650485437</v>
      </c>
      <c r="V97" s="104">
        <v>0</v>
      </c>
      <c r="W97" s="104">
        <v>7</v>
      </c>
      <c r="X97" s="104">
        <v>7</v>
      </c>
      <c r="Y97" s="104">
        <v>6.7961165048543686</v>
      </c>
      <c r="Z97" s="104">
        <v>113.59223300970874</v>
      </c>
      <c r="AA97" s="104">
        <v>0</v>
      </c>
      <c r="AB97" s="104">
        <v>117</v>
      </c>
      <c r="AC97" s="104">
        <v>117</v>
      </c>
      <c r="AD97" s="411">
        <v>103</v>
      </c>
      <c r="AE97" s="102">
        <v>0</v>
      </c>
      <c r="AF97" s="102">
        <v>110</v>
      </c>
      <c r="AG97" s="102">
        <v>110</v>
      </c>
      <c r="AH97" s="103">
        <v>106.79611650485437</v>
      </c>
      <c r="AI97" s="102">
        <v>0</v>
      </c>
      <c r="AJ97" s="102">
        <v>6</v>
      </c>
      <c r="AK97" s="102">
        <v>6</v>
      </c>
      <c r="AL97" s="92">
        <v>5.825242718446602</v>
      </c>
      <c r="AM97" s="103">
        <v>112.62135922330097</v>
      </c>
      <c r="AN97" s="84">
        <v>0</v>
      </c>
      <c r="AO97" s="84">
        <v>116</v>
      </c>
      <c r="AP97" s="104">
        <v>116</v>
      </c>
    </row>
    <row r="98" spans="1:42" x14ac:dyDescent="0.25">
      <c r="A98" s="5">
        <v>652</v>
      </c>
      <c r="B98" s="8" t="s">
        <v>157</v>
      </c>
      <c r="C98" s="5">
        <v>652</v>
      </c>
      <c r="D98" s="75">
        <v>58</v>
      </c>
      <c r="E98" s="102">
        <v>0</v>
      </c>
      <c r="F98" s="102">
        <v>11</v>
      </c>
      <c r="G98" s="102">
        <v>11</v>
      </c>
      <c r="H98" s="103">
        <v>18.96551724137931</v>
      </c>
      <c r="I98" s="102">
        <v>0</v>
      </c>
      <c r="J98" s="102">
        <v>0</v>
      </c>
      <c r="K98" s="102">
        <v>0</v>
      </c>
      <c r="L98" s="92">
        <v>0</v>
      </c>
      <c r="M98" s="103">
        <v>18.96551724137931</v>
      </c>
      <c r="N98" s="84">
        <v>0</v>
      </c>
      <c r="O98" s="84">
        <v>11</v>
      </c>
      <c r="P98" s="189">
        <v>11</v>
      </c>
      <c r="Q98" s="104">
        <v>58</v>
      </c>
      <c r="R98" s="104">
        <v>0</v>
      </c>
      <c r="S98" s="104">
        <v>12</v>
      </c>
      <c r="T98" s="104">
        <v>12</v>
      </c>
      <c r="U98" s="104">
        <v>20.689655172413794</v>
      </c>
      <c r="V98" s="104">
        <v>0</v>
      </c>
      <c r="W98" s="104">
        <v>1</v>
      </c>
      <c r="X98" s="104">
        <v>1</v>
      </c>
      <c r="Y98" s="104">
        <v>1.7241379310344827</v>
      </c>
      <c r="Z98" s="104">
        <v>22.413793103448278</v>
      </c>
      <c r="AA98" s="104">
        <v>0</v>
      </c>
      <c r="AB98" s="104">
        <v>13</v>
      </c>
      <c r="AC98" s="104">
        <v>13</v>
      </c>
      <c r="AD98" s="411">
        <v>58</v>
      </c>
      <c r="AE98" s="102">
        <v>0</v>
      </c>
      <c r="AF98" s="102">
        <v>13</v>
      </c>
      <c r="AG98" s="102">
        <v>13</v>
      </c>
      <c r="AH98" s="103">
        <v>22.413793103448278</v>
      </c>
      <c r="AI98" s="102">
        <v>0</v>
      </c>
      <c r="AJ98" s="102">
        <v>2</v>
      </c>
      <c r="AK98" s="102">
        <v>2</v>
      </c>
      <c r="AL98" s="92">
        <v>3.4482758620689653</v>
      </c>
      <c r="AM98" s="103">
        <v>25.862068965517242</v>
      </c>
      <c r="AN98" s="84">
        <v>0</v>
      </c>
      <c r="AO98" s="84">
        <v>15</v>
      </c>
      <c r="AP98" s="104">
        <v>15</v>
      </c>
    </row>
    <row r="99" spans="1:42" x14ac:dyDescent="0.25">
      <c r="A99" s="5">
        <v>660</v>
      </c>
      <c r="B99" s="8" t="s">
        <v>158</v>
      </c>
      <c r="C99" s="5">
        <v>660</v>
      </c>
      <c r="D99" s="75">
        <v>183</v>
      </c>
      <c r="E99" s="102">
        <v>0</v>
      </c>
      <c r="F99" s="102">
        <v>234</v>
      </c>
      <c r="G99" s="102">
        <v>234</v>
      </c>
      <c r="H99" s="103">
        <v>127.86885245901641</v>
      </c>
      <c r="I99" s="102">
        <v>0</v>
      </c>
      <c r="J99" s="102">
        <v>24</v>
      </c>
      <c r="K99" s="102">
        <v>24</v>
      </c>
      <c r="L99" s="92">
        <v>13.114754098360656</v>
      </c>
      <c r="M99" s="103">
        <v>140.98360655737704</v>
      </c>
      <c r="N99" s="84">
        <v>0</v>
      </c>
      <c r="O99" s="84">
        <v>258</v>
      </c>
      <c r="P99" s="189">
        <v>258</v>
      </c>
      <c r="Q99" s="104">
        <v>183</v>
      </c>
      <c r="R99" s="104">
        <v>0</v>
      </c>
      <c r="S99" s="104">
        <v>235</v>
      </c>
      <c r="T99" s="104">
        <v>235</v>
      </c>
      <c r="U99" s="104">
        <v>128.41530054644809</v>
      </c>
      <c r="V99" s="104">
        <v>0</v>
      </c>
      <c r="W99" s="104">
        <v>23</v>
      </c>
      <c r="X99" s="104">
        <v>23</v>
      </c>
      <c r="Y99" s="104">
        <v>12.568306010928962</v>
      </c>
      <c r="Z99" s="104">
        <v>140.98360655737704</v>
      </c>
      <c r="AA99" s="104">
        <v>0</v>
      </c>
      <c r="AB99" s="104">
        <v>258</v>
      </c>
      <c r="AC99" s="104">
        <v>258</v>
      </c>
      <c r="AD99" s="411">
        <v>183</v>
      </c>
      <c r="AE99" s="102">
        <v>0</v>
      </c>
      <c r="AF99" s="102">
        <v>233</v>
      </c>
      <c r="AG99" s="102">
        <v>233</v>
      </c>
      <c r="AH99" s="103">
        <v>127.32240437158471</v>
      </c>
      <c r="AI99" s="102">
        <v>0</v>
      </c>
      <c r="AJ99" s="102">
        <v>29</v>
      </c>
      <c r="AK99" s="102">
        <v>29</v>
      </c>
      <c r="AL99" s="92">
        <v>15.846994535519126</v>
      </c>
      <c r="AM99" s="103">
        <v>143.16939890710384</v>
      </c>
      <c r="AN99" s="84">
        <v>0</v>
      </c>
      <c r="AO99" s="84">
        <v>262</v>
      </c>
      <c r="AP99" s="104">
        <v>262</v>
      </c>
    </row>
    <row r="100" spans="1:42" x14ac:dyDescent="0.25">
      <c r="A100" s="5">
        <v>667</v>
      </c>
      <c r="B100" s="8" t="s">
        <v>159</v>
      </c>
      <c r="C100" s="5">
        <v>667</v>
      </c>
      <c r="D100" s="75">
        <v>191</v>
      </c>
      <c r="E100" s="102">
        <v>0</v>
      </c>
      <c r="F100" s="102">
        <v>186</v>
      </c>
      <c r="G100" s="102">
        <v>186</v>
      </c>
      <c r="H100" s="103">
        <v>97.382198952879577</v>
      </c>
      <c r="I100" s="102">
        <v>0</v>
      </c>
      <c r="J100" s="102">
        <v>19</v>
      </c>
      <c r="K100" s="102">
        <v>19</v>
      </c>
      <c r="L100" s="92">
        <v>9.9476439790575917</v>
      </c>
      <c r="M100" s="103">
        <v>107.32984293193716</v>
      </c>
      <c r="N100" s="84">
        <v>0</v>
      </c>
      <c r="O100" s="84">
        <v>205</v>
      </c>
      <c r="P100" s="189">
        <v>205</v>
      </c>
      <c r="Q100" s="104">
        <v>191</v>
      </c>
      <c r="R100" s="104">
        <v>0</v>
      </c>
      <c r="S100" s="104">
        <v>188</v>
      </c>
      <c r="T100" s="104">
        <v>188</v>
      </c>
      <c r="U100" s="104">
        <v>98.429319371727757</v>
      </c>
      <c r="V100" s="104">
        <v>0</v>
      </c>
      <c r="W100" s="104">
        <v>17</v>
      </c>
      <c r="X100" s="104">
        <v>17</v>
      </c>
      <c r="Y100" s="104">
        <v>8.9005235602094235</v>
      </c>
      <c r="Z100" s="104">
        <v>107.32984293193716</v>
      </c>
      <c r="AA100" s="104">
        <v>0</v>
      </c>
      <c r="AB100" s="104">
        <v>205</v>
      </c>
      <c r="AC100" s="104">
        <v>205</v>
      </c>
      <c r="AD100" s="411">
        <v>191</v>
      </c>
      <c r="AE100" s="102">
        <v>0</v>
      </c>
      <c r="AF100" s="102">
        <v>191</v>
      </c>
      <c r="AG100" s="102">
        <v>191</v>
      </c>
      <c r="AH100" s="103">
        <v>100</v>
      </c>
      <c r="AI100" s="102">
        <v>0</v>
      </c>
      <c r="AJ100" s="102">
        <v>13</v>
      </c>
      <c r="AK100" s="102">
        <v>13</v>
      </c>
      <c r="AL100" s="92">
        <v>6.8062827225130889</v>
      </c>
      <c r="AM100" s="103">
        <v>106.80628272251309</v>
      </c>
      <c r="AN100" s="84">
        <v>0</v>
      </c>
      <c r="AO100" s="84">
        <v>204</v>
      </c>
      <c r="AP100" s="104">
        <v>204</v>
      </c>
    </row>
    <row r="101" spans="1:42" x14ac:dyDescent="0.25">
      <c r="A101" s="5">
        <v>674</v>
      </c>
      <c r="B101" s="101" t="s">
        <v>248</v>
      </c>
      <c r="C101" s="5">
        <v>674</v>
      </c>
      <c r="D101" s="75">
        <v>336</v>
      </c>
      <c r="E101" s="102">
        <v>0</v>
      </c>
      <c r="F101" s="102">
        <v>299</v>
      </c>
      <c r="G101" s="102">
        <v>299</v>
      </c>
      <c r="H101" s="103">
        <v>88.988095238095227</v>
      </c>
      <c r="I101" s="102">
        <v>0</v>
      </c>
      <c r="J101" s="102">
        <v>47</v>
      </c>
      <c r="K101" s="102">
        <v>47</v>
      </c>
      <c r="L101" s="92">
        <v>13.988095238095239</v>
      </c>
      <c r="M101" s="103">
        <v>102.97619047619047</v>
      </c>
      <c r="N101" s="84">
        <v>0</v>
      </c>
      <c r="O101" s="84">
        <v>346</v>
      </c>
      <c r="P101" s="189">
        <v>346</v>
      </c>
      <c r="Q101" s="104">
        <v>336</v>
      </c>
      <c r="R101" s="104">
        <v>0</v>
      </c>
      <c r="S101" s="104">
        <v>301</v>
      </c>
      <c r="T101" s="104">
        <v>301</v>
      </c>
      <c r="U101" s="104">
        <v>89.583333333333343</v>
      </c>
      <c r="V101" s="104">
        <v>0</v>
      </c>
      <c r="W101" s="104">
        <v>54</v>
      </c>
      <c r="X101" s="104">
        <v>54</v>
      </c>
      <c r="Y101" s="104">
        <v>16.071428571428573</v>
      </c>
      <c r="Z101" s="104">
        <v>105.65476190476191</v>
      </c>
      <c r="AA101" s="104">
        <v>0</v>
      </c>
      <c r="AB101" s="104">
        <v>355</v>
      </c>
      <c r="AC101" s="104">
        <v>355</v>
      </c>
      <c r="AD101" s="411">
        <v>336</v>
      </c>
      <c r="AE101" s="102">
        <v>0</v>
      </c>
      <c r="AF101" s="102">
        <v>319</v>
      </c>
      <c r="AG101" s="102">
        <v>319</v>
      </c>
      <c r="AH101" s="103">
        <v>94.94047619047619</v>
      </c>
      <c r="AI101" s="102">
        <v>0</v>
      </c>
      <c r="AJ101" s="102">
        <v>48</v>
      </c>
      <c r="AK101" s="102">
        <v>48</v>
      </c>
      <c r="AL101" s="92">
        <v>14.285714285714285</v>
      </c>
      <c r="AM101" s="103">
        <v>109.22619047619047</v>
      </c>
      <c r="AN101" s="84">
        <v>0</v>
      </c>
      <c r="AO101" s="84">
        <v>367</v>
      </c>
      <c r="AP101" s="104">
        <v>367</v>
      </c>
    </row>
    <row r="102" spans="1:42" x14ac:dyDescent="0.25">
      <c r="A102" s="5">
        <v>697</v>
      </c>
      <c r="B102" s="14" t="s">
        <v>161</v>
      </c>
      <c r="C102" s="5">
        <v>697</v>
      </c>
      <c r="D102" s="75">
        <v>1747</v>
      </c>
      <c r="E102" s="102">
        <v>0</v>
      </c>
      <c r="F102" s="102">
        <v>1452</v>
      </c>
      <c r="G102" s="102">
        <v>1452</v>
      </c>
      <c r="H102" s="103">
        <v>83.113909559244419</v>
      </c>
      <c r="I102" s="102">
        <v>1</v>
      </c>
      <c r="J102" s="102">
        <v>646</v>
      </c>
      <c r="K102" s="102">
        <v>647</v>
      </c>
      <c r="L102" s="92">
        <v>36.97767601602748</v>
      </c>
      <c r="M102" s="103">
        <v>120.09158557527189</v>
      </c>
      <c r="N102" s="84">
        <v>1</v>
      </c>
      <c r="O102" s="84">
        <v>2098</v>
      </c>
      <c r="P102" s="189">
        <v>2099</v>
      </c>
      <c r="Q102" s="104">
        <v>1747</v>
      </c>
      <c r="R102" s="104">
        <v>0</v>
      </c>
      <c r="S102" s="104">
        <v>1488</v>
      </c>
      <c r="T102" s="104">
        <v>1488</v>
      </c>
      <c r="U102" s="104">
        <v>85.174585002862045</v>
      </c>
      <c r="V102" s="104">
        <v>1</v>
      </c>
      <c r="W102" s="104">
        <v>648</v>
      </c>
      <c r="X102" s="104">
        <v>649</v>
      </c>
      <c r="Y102" s="104">
        <v>37.092157985117346</v>
      </c>
      <c r="Z102" s="104">
        <v>122.2667429879794</v>
      </c>
      <c r="AA102" s="104">
        <v>1</v>
      </c>
      <c r="AB102" s="104">
        <v>2136</v>
      </c>
      <c r="AC102" s="104">
        <v>2137</v>
      </c>
      <c r="AD102" s="411">
        <v>1747</v>
      </c>
      <c r="AE102" s="102">
        <v>0</v>
      </c>
      <c r="AF102" s="102">
        <v>1501</v>
      </c>
      <c r="AG102" s="102">
        <v>1501</v>
      </c>
      <c r="AH102" s="103">
        <v>85.918717801946201</v>
      </c>
      <c r="AI102" s="102">
        <v>1</v>
      </c>
      <c r="AJ102" s="102">
        <v>648</v>
      </c>
      <c r="AK102" s="102">
        <v>649</v>
      </c>
      <c r="AL102" s="92">
        <v>37.092157985117346</v>
      </c>
      <c r="AM102" s="103">
        <v>123.01087578706354</v>
      </c>
      <c r="AN102" s="84">
        <v>1</v>
      </c>
      <c r="AO102" s="84">
        <v>2149</v>
      </c>
      <c r="AP102" s="104">
        <v>2150</v>
      </c>
    </row>
    <row r="103" spans="1:42" x14ac:dyDescent="0.25">
      <c r="A103" s="5">
        <v>756</v>
      </c>
      <c r="B103" s="8" t="s">
        <v>162</v>
      </c>
      <c r="C103" s="5">
        <v>756</v>
      </c>
      <c r="D103" s="75">
        <v>839</v>
      </c>
      <c r="E103" s="102">
        <v>0</v>
      </c>
      <c r="F103" s="102">
        <v>607</v>
      </c>
      <c r="G103" s="102">
        <v>607</v>
      </c>
      <c r="H103" s="103">
        <v>72.348033373063174</v>
      </c>
      <c r="I103" s="102">
        <v>0</v>
      </c>
      <c r="J103" s="102">
        <v>72</v>
      </c>
      <c r="K103" s="102">
        <v>72</v>
      </c>
      <c r="L103" s="92">
        <v>8.5816448152562579</v>
      </c>
      <c r="M103" s="103">
        <v>80.929678188319429</v>
      </c>
      <c r="N103" s="84">
        <v>0</v>
      </c>
      <c r="O103" s="84">
        <v>679</v>
      </c>
      <c r="P103" s="189">
        <v>679</v>
      </c>
      <c r="Q103" s="104">
        <v>839</v>
      </c>
      <c r="R103" s="104">
        <v>0</v>
      </c>
      <c r="S103" s="104">
        <v>613</v>
      </c>
      <c r="T103" s="104">
        <v>613</v>
      </c>
      <c r="U103" s="104">
        <v>73.063170441001191</v>
      </c>
      <c r="V103" s="104">
        <v>0</v>
      </c>
      <c r="W103" s="104">
        <v>65</v>
      </c>
      <c r="X103" s="104">
        <v>65</v>
      </c>
      <c r="Y103" s="104">
        <v>7.7473182359952322</v>
      </c>
      <c r="Z103" s="104">
        <v>80.810488676996428</v>
      </c>
      <c r="AA103" s="104">
        <v>0</v>
      </c>
      <c r="AB103" s="104">
        <v>678</v>
      </c>
      <c r="AC103" s="104">
        <v>678</v>
      </c>
      <c r="AD103" s="411">
        <v>839</v>
      </c>
      <c r="AE103" s="102">
        <v>0</v>
      </c>
      <c r="AF103" s="102">
        <v>619</v>
      </c>
      <c r="AG103" s="102">
        <v>619</v>
      </c>
      <c r="AH103" s="103">
        <v>73.778307508939207</v>
      </c>
      <c r="AI103" s="102">
        <v>0</v>
      </c>
      <c r="AJ103" s="102">
        <v>63</v>
      </c>
      <c r="AK103" s="102">
        <v>63</v>
      </c>
      <c r="AL103" s="92">
        <v>7.5089392133492252</v>
      </c>
      <c r="AM103" s="103">
        <v>81.287246722288444</v>
      </c>
      <c r="AN103" s="84">
        <v>0</v>
      </c>
      <c r="AO103" s="84">
        <v>682</v>
      </c>
      <c r="AP103" s="104">
        <v>682</v>
      </c>
    </row>
    <row r="104" spans="1:42" ht="25.5" x14ac:dyDescent="0.25">
      <c r="A104" s="71">
        <v>9814</v>
      </c>
      <c r="B104" s="176" t="s">
        <v>163</v>
      </c>
      <c r="C104" s="71">
        <v>9814</v>
      </c>
      <c r="D104" s="37">
        <v>3173</v>
      </c>
      <c r="E104" s="37">
        <v>5</v>
      </c>
      <c r="F104" s="37">
        <v>2714</v>
      </c>
      <c r="G104" s="37">
        <v>2719</v>
      </c>
      <c r="H104" s="89">
        <v>85.53419476835802</v>
      </c>
      <c r="I104" s="37">
        <v>2</v>
      </c>
      <c r="J104" s="37">
        <v>672</v>
      </c>
      <c r="K104" s="37">
        <v>674</v>
      </c>
      <c r="L104" s="93">
        <v>21.178695241096754</v>
      </c>
      <c r="M104" s="87">
        <v>106.71289000945477</v>
      </c>
      <c r="N104" s="37">
        <v>7</v>
      </c>
      <c r="O104" s="37">
        <v>3386</v>
      </c>
      <c r="P104" s="406">
        <v>3393</v>
      </c>
      <c r="Q104" s="37">
        <v>3173</v>
      </c>
      <c r="R104" s="37">
        <v>5</v>
      </c>
      <c r="S104" s="37">
        <v>2751</v>
      </c>
      <c r="T104" s="37">
        <v>2756</v>
      </c>
      <c r="U104" s="37">
        <v>86.700283643239842</v>
      </c>
      <c r="V104" s="37">
        <v>3</v>
      </c>
      <c r="W104" s="37">
        <v>672</v>
      </c>
      <c r="X104" s="37">
        <v>675</v>
      </c>
      <c r="Y104" s="37">
        <v>21.178695241096754</v>
      </c>
      <c r="Z104" s="37">
        <v>107.87897888433659</v>
      </c>
      <c r="AA104" s="37">
        <v>8</v>
      </c>
      <c r="AB104" s="37">
        <v>3423</v>
      </c>
      <c r="AC104" s="37">
        <v>3431</v>
      </c>
      <c r="AD104" s="86">
        <v>3173</v>
      </c>
      <c r="AE104" s="37">
        <v>0</v>
      </c>
      <c r="AF104" s="37">
        <v>2783</v>
      </c>
      <c r="AG104" s="37">
        <v>2783</v>
      </c>
      <c r="AH104" s="89">
        <v>87.708792940434918</v>
      </c>
      <c r="AI104" s="37">
        <v>2</v>
      </c>
      <c r="AJ104" s="37">
        <v>657</v>
      </c>
      <c r="AK104" s="37">
        <v>659</v>
      </c>
      <c r="AL104" s="93">
        <v>20.705956508036557</v>
      </c>
      <c r="AM104" s="87">
        <v>108.41474944847147</v>
      </c>
      <c r="AN104" s="37">
        <v>2</v>
      </c>
      <c r="AO104" s="37">
        <v>3440</v>
      </c>
      <c r="AP104" s="37">
        <v>3442</v>
      </c>
    </row>
    <row r="105" spans="1:42" x14ac:dyDescent="0.25">
      <c r="A105" s="5">
        <v>30</v>
      </c>
      <c r="B105" s="8" t="s">
        <v>164</v>
      </c>
      <c r="C105" s="5">
        <v>30</v>
      </c>
      <c r="D105" s="75">
        <v>653</v>
      </c>
      <c r="E105" s="102">
        <v>5</v>
      </c>
      <c r="F105" s="102">
        <v>597</v>
      </c>
      <c r="G105" s="102">
        <v>602</v>
      </c>
      <c r="H105" s="103">
        <v>91.424196018376719</v>
      </c>
      <c r="I105" s="102">
        <v>2</v>
      </c>
      <c r="J105" s="102">
        <v>335</v>
      </c>
      <c r="K105" s="102">
        <v>337</v>
      </c>
      <c r="L105" s="92">
        <v>51.301684532924966</v>
      </c>
      <c r="M105" s="103">
        <v>142.72588055130169</v>
      </c>
      <c r="N105" s="84">
        <v>7</v>
      </c>
      <c r="O105" s="84">
        <v>932</v>
      </c>
      <c r="P105" s="189">
        <v>939</v>
      </c>
      <c r="Q105" s="104">
        <v>653</v>
      </c>
      <c r="R105" s="104">
        <v>5</v>
      </c>
      <c r="S105" s="104">
        <v>618</v>
      </c>
      <c r="T105" s="104">
        <v>623</v>
      </c>
      <c r="U105" s="104">
        <v>94.640122511485444</v>
      </c>
      <c r="V105" s="104">
        <v>2</v>
      </c>
      <c r="W105" s="104">
        <v>332</v>
      </c>
      <c r="X105" s="104">
        <v>334</v>
      </c>
      <c r="Y105" s="104">
        <v>50.842266462480858</v>
      </c>
      <c r="Z105" s="104">
        <v>145.48238897396629</v>
      </c>
      <c r="AA105" s="104">
        <v>7</v>
      </c>
      <c r="AB105" s="104">
        <v>950</v>
      </c>
      <c r="AC105" s="104">
        <v>957</v>
      </c>
      <c r="AD105" s="411">
        <v>653</v>
      </c>
      <c r="AE105" s="102">
        <v>0</v>
      </c>
      <c r="AF105" s="102">
        <v>625</v>
      </c>
      <c r="AG105" s="102">
        <v>625</v>
      </c>
      <c r="AH105" s="103">
        <v>95.712098009188367</v>
      </c>
      <c r="AI105" s="102">
        <v>2</v>
      </c>
      <c r="AJ105" s="102">
        <v>340</v>
      </c>
      <c r="AK105" s="102">
        <v>342</v>
      </c>
      <c r="AL105" s="92">
        <v>52.067381316998471</v>
      </c>
      <c r="AM105" s="103">
        <v>147.77947932618682</v>
      </c>
      <c r="AN105" s="84">
        <v>2</v>
      </c>
      <c r="AO105" s="84">
        <v>965</v>
      </c>
      <c r="AP105" s="104">
        <v>967</v>
      </c>
    </row>
    <row r="106" spans="1:42" x14ac:dyDescent="0.25">
      <c r="A106" s="5">
        <v>34</v>
      </c>
      <c r="B106" s="8" t="s">
        <v>165</v>
      </c>
      <c r="C106" s="5">
        <v>34</v>
      </c>
      <c r="D106" s="75">
        <v>373</v>
      </c>
      <c r="E106" s="102">
        <v>0</v>
      </c>
      <c r="F106" s="102">
        <v>398</v>
      </c>
      <c r="G106" s="102">
        <v>398</v>
      </c>
      <c r="H106" s="103">
        <v>106.70241286863271</v>
      </c>
      <c r="I106" s="102">
        <v>0</v>
      </c>
      <c r="J106" s="102">
        <v>70</v>
      </c>
      <c r="K106" s="102">
        <v>70</v>
      </c>
      <c r="L106" s="92">
        <v>18.766756032171582</v>
      </c>
      <c r="M106" s="103">
        <v>125.46916890080428</v>
      </c>
      <c r="N106" s="84">
        <v>0</v>
      </c>
      <c r="O106" s="84">
        <v>468</v>
      </c>
      <c r="P106" s="189">
        <v>468</v>
      </c>
      <c r="Q106" s="104">
        <v>373</v>
      </c>
      <c r="R106" s="104">
        <v>0</v>
      </c>
      <c r="S106" s="104">
        <v>401</v>
      </c>
      <c r="T106" s="104">
        <v>401</v>
      </c>
      <c r="U106" s="104">
        <v>107.50670241286863</v>
      </c>
      <c r="V106" s="104">
        <v>0</v>
      </c>
      <c r="W106" s="104">
        <v>64</v>
      </c>
      <c r="X106" s="104">
        <v>64</v>
      </c>
      <c r="Y106" s="104">
        <v>17.158176943699733</v>
      </c>
      <c r="Z106" s="104">
        <v>124.66487935656836</v>
      </c>
      <c r="AA106" s="104">
        <v>0</v>
      </c>
      <c r="AB106" s="104">
        <v>465</v>
      </c>
      <c r="AC106" s="104">
        <v>465</v>
      </c>
      <c r="AD106" s="411">
        <v>373</v>
      </c>
      <c r="AE106" s="102">
        <v>0</v>
      </c>
      <c r="AF106" s="102">
        <v>403</v>
      </c>
      <c r="AG106" s="102">
        <v>403</v>
      </c>
      <c r="AH106" s="103">
        <v>108.04289544235925</v>
      </c>
      <c r="AI106" s="102">
        <v>0</v>
      </c>
      <c r="AJ106" s="102">
        <v>61</v>
      </c>
      <c r="AK106" s="102">
        <v>61</v>
      </c>
      <c r="AL106" s="92">
        <v>16.353887399463808</v>
      </c>
      <c r="AM106" s="103">
        <v>124.39678284182305</v>
      </c>
      <c r="AN106" s="84">
        <v>0</v>
      </c>
      <c r="AO106" s="84">
        <v>464</v>
      </c>
      <c r="AP106" s="104">
        <v>464</v>
      </c>
    </row>
    <row r="107" spans="1:42" x14ac:dyDescent="0.25">
      <c r="A107" s="5">
        <v>36</v>
      </c>
      <c r="B107" s="8" t="s">
        <v>166</v>
      </c>
      <c r="C107" s="5">
        <v>36</v>
      </c>
      <c r="D107" s="75">
        <v>165</v>
      </c>
      <c r="E107" s="102">
        <v>0</v>
      </c>
      <c r="F107" s="102">
        <v>66</v>
      </c>
      <c r="G107" s="102">
        <v>66</v>
      </c>
      <c r="H107" s="103">
        <v>40</v>
      </c>
      <c r="I107" s="102">
        <v>0</v>
      </c>
      <c r="J107" s="102">
        <v>23</v>
      </c>
      <c r="K107" s="102">
        <v>23</v>
      </c>
      <c r="L107" s="92">
        <v>13.939393939393941</v>
      </c>
      <c r="M107" s="103">
        <v>53.939393939393945</v>
      </c>
      <c r="N107" s="84">
        <v>0</v>
      </c>
      <c r="O107" s="84">
        <v>89</v>
      </c>
      <c r="P107" s="189">
        <v>89</v>
      </c>
      <c r="Q107" s="104">
        <v>165</v>
      </c>
      <c r="R107" s="104">
        <v>0</v>
      </c>
      <c r="S107" s="104">
        <v>66</v>
      </c>
      <c r="T107" s="104">
        <v>66</v>
      </c>
      <c r="U107" s="104">
        <v>40</v>
      </c>
      <c r="V107" s="104">
        <v>1</v>
      </c>
      <c r="W107" s="104">
        <v>26</v>
      </c>
      <c r="X107" s="104">
        <v>27</v>
      </c>
      <c r="Y107" s="104">
        <v>15.757575757575756</v>
      </c>
      <c r="Z107" s="104">
        <v>55.757575757575765</v>
      </c>
      <c r="AA107" s="104">
        <v>1</v>
      </c>
      <c r="AB107" s="104">
        <v>92</v>
      </c>
      <c r="AC107" s="104">
        <v>93</v>
      </c>
      <c r="AD107" s="411">
        <v>165</v>
      </c>
      <c r="AE107" s="102">
        <v>0</v>
      </c>
      <c r="AF107" s="102">
        <v>66</v>
      </c>
      <c r="AG107" s="102">
        <v>66</v>
      </c>
      <c r="AH107" s="103">
        <v>40</v>
      </c>
      <c r="AI107" s="102">
        <v>0</v>
      </c>
      <c r="AJ107" s="102">
        <v>25</v>
      </c>
      <c r="AK107" s="102">
        <v>25</v>
      </c>
      <c r="AL107" s="92">
        <v>15.151515151515152</v>
      </c>
      <c r="AM107" s="103">
        <v>55.151515151515149</v>
      </c>
      <c r="AN107" s="84">
        <v>0</v>
      </c>
      <c r="AO107" s="84">
        <v>91</v>
      </c>
      <c r="AP107" s="104">
        <v>91</v>
      </c>
    </row>
    <row r="108" spans="1:42" x14ac:dyDescent="0.25">
      <c r="A108" s="5">
        <v>91</v>
      </c>
      <c r="B108" s="8" t="s">
        <v>167</v>
      </c>
      <c r="C108" s="5">
        <v>91</v>
      </c>
      <c r="D108" s="75">
        <v>93</v>
      </c>
      <c r="E108" s="102">
        <v>0</v>
      </c>
      <c r="F108" s="102">
        <v>59</v>
      </c>
      <c r="G108" s="102">
        <v>59</v>
      </c>
      <c r="H108" s="103">
        <v>63.44086021505376</v>
      </c>
      <c r="I108" s="102">
        <v>0</v>
      </c>
      <c r="J108" s="102">
        <v>1</v>
      </c>
      <c r="K108" s="102">
        <v>1</v>
      </c>
      <c r="L108" s="92">
        <v>1.0752688172043012</v>
      </c>
      <c r="M108" s="103">
        <v>64.516129032258064</v>
      </c>
      <c r="N108" s="84">
        <v>0</v>
      </c>
      <c r="O108" s="84">
        <v>60</v>
      </c>
      <c r="P108" s="189">
        <v>60</v>
      </c>
      <c r="Q108" s="104">
        <v>93</v>
      </c>
      <c r="R108" s="104">
        <v>0</v>
      </c>
      <c r="S108" s="104">
        <v>61</v>
      </c>
      <c r="T108" s="104">
        <v>61</v>
      </c>
      <c r="U108" s="104">
        <v>65.591397849462368</v>
      </c>
      <c r="V108" s="104">
        <v>0</v>
      </c>
      <c r="W108" s="104">
        <v>1</v>
      </c>
      <c r="X108" s="104">
        <v>1</v>
      </c>
      <c r="Y108" s="104">
        <v>1.0752688172043012</v>
      </c>
      <c r="Z108" s="104">
        <v>66.666666666666657</v>
      </c>
      <c r="AA108" s="104">
        <v>0</v>
      </c>
      <c r="AB108" s="104">
        <v>62</v>
      </c>
      <c r="AC108" s="104">
        <v>62</v>
      </c>
      <c r="AD108" s="411">
        <v>93</v>
      </c>
      <c r="AE108" s="102">
        <v>0</v>
      </c>
      <c r="AF108" s="102">
        <v>60</v>
      </c>
      <c r="AG108" s="102">
        <v>60</v>
      </c>
      <c r="AH108" s="103">
        <v>64.516129032258064</v>
      </c>
      <c r="AI108" s="102">
        <v>0</v>
      </c>
      <c r="AJ108" s="102">
        <v>1</v>
      </c>
      <c r="AK108" s="102">
        <v>1</v>
      </c>
      <c r="AL108" s="92">
        <v>1.0752688172043012</v>
      </c>
      <c r="AM108" s="103">
        <v>65.591397849462368</v>
      </c>
      <c r="AN108" s="84">
        <v>0</v>
      </c>
      <c r="AO108" s="84">
        <v>61</v>
      </c>
      <c r="AP108" s="104">
        <v>61</v>
      </c>
    </row>
    <row r="109" spans="1:42" x14ac:dyDescent="0.25">
      <c r="A109" s="5">
        <v>93</v>
      </c>
      <c r="B109" s="8" t="s">
        <v>168</v>
      </c>
      <c r="C109" s="5">
        <v>93</v>
      </c>
      <c r="D109" s="75">
        <v>52</v>
      </c>
      <c r="E109" s="102">
        <v>0</v>
      </c>
      <c r="F109" s="102">
        <v>63</v>
      </c>
      <c r="G109" s="102">
        <v>63</v>
      </c>
      <c r="H109" s="103">
        <v>121.15384615384615</v>
      </c>
      <c r="I109" s="102">
        <v>0</v>
      </c>
      <c r="J109" s="102">
        <v>5</v>
      </c>
      <c r="K109" s="102">
        <v>5</v>
      </c>
      <c r="L109" s="92">
        <v>9.6153846153846168</v>
      </c>
      <c r="M109" s="103">
        <v>130.76923076923077</v>
      </c>
      <c r="N109" s="84">
        <v>0</v>
      </c>
      <c r="O109" s="84">
        <v>68</v>
      </c>
      <c r="P109" s="189">
        <v>68</v>
      </c>
      <c r="Q109" s="104">
        <v>52</v>
      </c>
      <c r="R109" s="104">
        <v>0</v>
      </c>
      <c r="S109" s="104">
        <v>70</v>
      </c>
      <c r="T109" s="104">
        <v>70</v>
      </c>
      <c r="U109" s="104">
        <v>134.61538461538461</v>
      </c>
      <c r="V109" s="104">
        <v>0</v>
      </c>
      <c r="W109" s="104">
        <v>6</v>
      </c>
      <c r="X109" s="104">
        <v>6</v>
      </c>
      <c r="Y109" s="104">
        <v>11.538461538461538</v>
      </c>
      <c r="Z109" s="104">
        <v>146.15384615384613</v>
      </c>
      <c r="AA109" s="104">
        <v>0</v>
      </c>
      <c r="AB109" s="104">
        <v>76</v>
      </c>
      <c r="AC109" s="104">
        <v>76</v>
      </c>
      <c r="AD109" s="411">
        <v>52</v>
      </c>
      <c r="AE109" s="102">
        <v>0</v>
      </c>
      <c r="AF109" s="102">
        <v>72</v>
      </c>
      <c r="AG109" s="102">
        <v>72</v>
      </c>
      <c r="AH109" s="103">
        <v>138.46153846153845</v>
      </c>
      <c r="AI109" s="102">
        <v>0</v>
      </c>
      <c r="AJ109" s="102">
        <v>6</v>
      </c>
      <c r="AK109" s="102">
        <v>6</v>
      </c>
      <c r="AL109" s="92">
        <v>11.538461538461538</v>
      </c>
      <c r="AM109" s="103">
        <v>150</v>
      </c>
      <c r="AN109" s="84">
        <v>0</v>
      </c>
      <c r="AO109" s="84">
        <v>78</v>
      </c>
      <c r="AP109" s="104">
        <v>78</v>
      </c>
    </row>
    <row r="110" spans="1:42" x14ac:dyDescent="0.25">
      <c r="A110" s="5">
        <v>101</v>
      </c>
      <c r="B110" s="5" t="s">
        <v>169</v>
      </c>
      <c r="C110" s="5">
        <v>101</v>
      </c>
      <c r="D110" s="75">
        <v>332</v>
      </c>
      <c r="E110" s="102">
        <v>0</v>
      </c>
      <c r="F110" s="102">
        <v>311</v>
      </c>
      <c r="G110" s="102">
        <v>311</v>
      </c>
      <c r="H110" s="103">
        <v>93.674698795180717</v>
      </c>
      <c r="I110" s="102">
        <v>0</v>
      </c>
      <c r="J110" s="102">
        <v>29</v>
      </c>
      <c r="K110" s="102">
        <v>29</v>
      </c>
      <c r="L110" s="92">
        <v>8.7349397590361448</v>
      </c>
      <c r="M110" s="103">
        <v>102.40963855421687</v>
      </c>
      <c r="N110" s="84">
        <v>0</v>
      </c>
      <c r="O110" s="84">
        <v>340</v>
      </c>
      <c r="P110" s="189">
        <v>340</v>
      </c>
      <c r="Q110" s="104">
        <v>332</v>
      </c>
      <c r="R110" s="104">
        <v>0</v>
      </c>
      <c r="S110" s="104">
        <v>319</v>
      </c>
      <c r="T110" s="104">
        <v>319</v>
      </c>
      <c r="U110" s="104">
        <v>96.084337349397586</v>
      </c>
      <c r="V110" s="104">
        <v>0</v>
      </c>
      <c r="W110" s="104">
        <v>24</v>
      </c>
      <c r="X110" s="104">
        <v>24</v>
      </c>
      <c r="Y110" s="104">
        <v>7.2289156626506017</v>
      </c>
      <c r="Z110" s="104">
        <v>103.31325301204819</v>
      </c>
      <c r="AA110" s="104">
        <v>0</v>
      </c>
      <c r="AB110" s="104">
        <v>343</v>
      </c>
      <c r="AC110" s="104">
        <v>343</v>
      </c>
      <c r="AD110" s="411">
        <v>332</v>
      </c>
      <c r="AE110" s="102">
        <v>0</v>
      </c>
      <c r="AF110" s="102">
        <v>319</v>
      </c>
      <c r="AG110" s="102">
        <v>319</v>
      </c>
      <c r="AH110" s="103">
        <v>96.084337349397586</v>
      </c>
      <c r="AI110" s="102">
        <v>0</v>
      </c>
      <c r="AJ110" s="102">
        <v>20</v>
      </c>
      <c r="AK110" s="102">
        <v>20</v>
      </c>
      <c r="AL110" s="92">
        <v>6.024096385542169</v>
      </c>
      <c r="AM110" s="103">
        <v>102.10843373493977</v>
      </c>
      <c r="AN110" s="84">
        <v>0</v>
      </c>
      <c r="AO110" s="84">
        <v>339</v>
      </c>
      <c r="AP110" s="104">
        <v>339</v>
      </c>
    </row>
    <row r="111" spans="1:42" x14ac:dyDescent="0.25">
      <c r="A111" s="5">
        <v>145</v>
      </c>
      <c r="B111" s="8" t="s">
        <v>170</v>
      </c>
      <c r="C111" s="5">
        <v>145</v>
      </c>
      <c r="D111" s="75">
        <v>18</v>
      </c>
      <c r="E111" s="102">
        <v>0</v>
      </c>
      <c r="F111" s="102">
        <v>21</v>
      </c>
      <c r="G111" s="102">
        <v>21</v>
      </c>
      <c r="H111" s="103">
        <v>116.66666666666667</v>
      </c>
      <c r="I111" s="102">
        <v>0</v>
      </c>
      <c r="J111" s="102">
        <v>1</v>
      </c>
      <c r="K111" s="102">
        <v>1</v>
      </c>
      <c r="L111" s="92">
        <v>5.5555555555555554</v>
      </c>
      <c r="M111" s="103">
        <v>122.22222222222223</v>
      </c>
      <c r="N111" s="84">
        <v>0</v>
      </c>
      <c r="O111" s="84">
        <v>22</v>
      </c>
      <c r="P111" s="189">
        <v>22</v>
      </c>
      <c r="Q111" s="104">
        <v>18</v>
      </c>
      <c r="R111" s="104">
        <v>0</v>
      </c>
      <c r="S111" s="104">
        <v>20</v>
      </c>
      <c r="T111" s="104">
        <v>20</v>
      </c>
      <c r="U111" s="104">
        <v>111.11111111111111</v>
      </c>
      <c r="V111" s="104">
        <v>0</v>
      </c>
      <c r="W111" s="104">
        <v>2</v>
      </c>
      <c r="X111" s="104">
        <v>2</v>
      </c>
      <c r="Y111" s="104">
        <v>11.111111111111111</v>
      </c>
      <c r="Z111" s="104">
        <v>122.22222222222223</v>
      </c>
      <c r="AA111" s="104">
        <v>0</v>
      </c>
      <c r="AB111" s="104">
        <v>22</v>
      </c>
      <c r="AC111" s="104">
        <v>22</v>
      </c>
      <c r="AD111" s="411">
        <v>18</v>
      </c>
      <c r="AE111" s="102">
        <v>0</v>
      </c>
      <c r="AF111" s="102">
        <v>21</v>
      </c>
      <c r="AG111" s="102">
        <v>21</v>
      </c>
      <c r="AH111" s="103">
        <v>116.66666666666667</v>
      </c>
      <c r="AI111" s="102">
        <v>0</v>
      </c>
      <c r="AJ111" s="102">
        <v>1</v>
      </c>
      <c r="AK111" s="102">
        <v>1</v>
      </c>
      <c r="AL111" s="92">
        <v>5.5555555555555554</v>
      </c>
      <c r="AM111" s="103">
        <v>122.22222222222223</v>
      </c>
      <c r="AN111" s="84">
        <v>0</v>
      </c>
      <c r="AO111" s="84">
        <v>22</v>
      </c>
      <c r="AP111" s="104">
        <v>22</v>
      </c>
    </row>
    <row r="112" spans="1:42" x14ac:dyDescent="0.25">
      <c r="A112" s="5">
        <v>209</v>
      </c>
      <c r="B112" s="8" t="s">
        <v>171</v>
      </c>
      <c r="C112" s="5">
        <v>209</v>
      </c>
      <c r="D112" s="75">
        <v>82</v>
      </c>
      <c r="E112" s="102">
        <v>0</v>
      </c>
      <c r="F112" s="102">
        <v>95</v>
      </c>
      <c r="G112" s="102">
        <v>95</v>
      </c>
      <c r="H112" s="103">
        <v>115.85365853658536</v>
      </c>
      <c r="I112" s="102">
        <v>0</v>
      </c>
      <c r="J112" s="102">
        <v>5</v>
      </c>
      <c r="K112" s="102">
        <v>5</v>
      </c>
      <c r="L112" s="92">
        <v>6.0975609756097562</v>
      </c>
      <c r="M112" s="103">
        <v>121.95121951219512</v>
      </c>
      <c r="N112" s="84">
        <v>0</v>
      </c>
      <c r="O112" s="84">
        <v>100</v>
      </c>
      <c r="P112" s="189">
        <v>100</v>
      </c>
      <c r="Q112" s="104">
        <v>82</v>
      </c>
      <c r="R112" s="104">
        <v>0</v>
      </c>
      <c r="S112" s="104">
        <v>97</v>
      </c>
      <c r="T112" s="104">
        <v>97</v>
      </c>
      <c r="U112" s="104">
        <v>118.29268292682926</v>
      </c>
      <c r="V112" s="104">
        <v>0</v>
      </c>
      <c r="W112" s="104">
        <v>5</v>
      </c>
      <c r="X112" s="104">
        <v>5</v>
      </c>
      <c r="Y112" s="104">
        <v>6.0975609756097562</v>
      </c>
      <c r="Z112" s="104">
        <v>124.39024390243902</v>
      </c>
      <c r="AA112" s="104">
        <v>0</v>
      </c>
      <c r="AB112" s="104">
        <v>102</v>
      </c>
      <c r="AC112" s="104">
        <v>102</v>
      </c>
      <c r="AD112" s="411">
        <v>82</v>
      </c>
      <c r="AE112" s="102">
        <v>0</v>
      </c>
      <c r="AF112" s="102">
        <v>100</v>
      </c>
      <c r="AG112" s="102">
        <v>100</v>
      </c>
      <c r="AH112" s="103">
        <v>121.95121951219512</v>
      </c>
      <c r="AI112" s="102">
        <v>0</v>
      </c>
      <c r="AJ112" s="102">
        <v>5</v>
      </c>
      <c r="AK112" s="102">
        <v>5</v>
      </c>
      <c r="AL112" s="92">
        <v>6.0975609756097562</v>
      </c>
      <c r="AM112" s="103">
        <v>128.04878048780489</v>
      </c>
      <c r="AN112" s="84">
        <v>0</v>
      </c>
      <c r="AO112" s="84">
        <v>105</v>
      </c>
      <c r="AP112" s="104">
        <v>105</v>
      </c>
    </row>
    <row r="113" spans="1:42" x14ac:dyDescent="0.25">
      <c r="A113" s="5">
        <v>282</v>
      </c>
      <c r="B113" s="8" t="s">
        <v>172</v>
      </c>
      <c r="C113" s="5">
        <v>282</v>
      </c>
      <c r="D113" s="75">
        <v>201</v>
      </c>
      <c r="E113" s="102">
        <v>0</v>
      </c>
      <c r="F113" s="102">
        <v>156</v>
      </c>
      <c r="G113" s="102">
        <v>156</v>
      </c>
      <c r="H113" s="103">
        <v>77.611940298507463</v>
      </c>
      <c r="I113" s="102">
        <v>0</v>
      </c>
      <c r="J113" s="102">
        <v>36</v>
      </c>
      <c r="K113" s="102">
        <v>36</v>
      </c>
      <c r="L113" s="92">
        <v>17.910447761194028</v>
      </c>
      <c r="M113" s="103">
        <v>95.522388059701484</v>
      </c>
      <c r="N113" s="84">
        <v>0</v>
      </c>
      <c r="O113" s="84">
        <v>192</v>
      </c>
      <c r="P113" s="189">
        <v>192</v>
      </c>
      <c r="Q113" s="104">
        <v>201</v>
      </c>
      <c r="R113" s="104">
        <v>0</v>
      </c>
      <c r="S113" s="104">
        <v>156</v>
      </c>
      <c r="T113" s="104">
        <v>156</v>
      </c>
      <c r="U113" s="104">
        <v>77.611940298507463</v>
      </c>
      <c r="V113" s="104">
        <v>0</v>
      </c>
      <c r="W113" s="104">
        <v>40</v>
      </c>
      <c r="X113" s="104">
        <v>40</v>
      </c>
      <c r="Y113" s="104">
        <v>19.900497512437813</v>
      </c>
      <c r="Z113" s="104">
        <v>97.512437810945272</v>
      </c>
      <c r="AA113" s="104">
        <v>0</v>
      </c>
      <c r="AB113" s="104">
        <v>196</v>
      </c>
      <c r="AC113" s="104">
        <v>196</v>
      </c>
      <c r="AD113" s="411">
        <v>201</v>
      </c>
      <c r="AE113" s="102">
        <v>0</v>
      </c>
      <c r="AF113" s="102">
        <v>158</v>
      </c>
      <c r="AG113" s="102">
        <v>158</v>
      </c>
      <c r="AH113" s="103">
        <v>78.606965174129357</v>
      </c>
      <c r="AI113" s="102">
        <v>0</v>
      </c>
      <c r="AJ113" s="102">
        <v>38</v>
      </c>
      <c r="AK113" s="102">
        <v>38</v>
      </c>
      <c r="AL113" s="92">
        <v>18.905472636815919</v>
      </c>
      <c r="AM113" s="103">
        <v>97.512437810945272</v>
      </c>
      <c r="AN113" s="84">
        <v>0</v>
      </c>
      <c r="AO113" s="84">
        <v>196</v>
      </c>
      <c r="AP113" s="104">
        <v>196</v>
      </c>
    </row>
    <row r="114" spans="1:42" x14ac:dyDescent="0.25">
      <c r="A114" s="5">
        <v>353</v>
      </c>
      <c r="B114" s="8" t="s">
        <v>173</v>
      </c>
      <c r="C114" s="5">
        <v>353</v>
      </c>
      <c r="D114" s="75">
        <v>17</v>
      </c>
      <c r="E114" s="102">
        <v>0</v>
      </c>
      <c r="F114" s="102">
        <v>17</v>
      </c>
      <c r="G114" s="102">
        <v>17</v>
      </c>
      <c r="H114" s="103">
        <v>100</v>
      </c>
      <c r="I114" s="102">
        <v>0</v>
      </c>
      <c r="J114" s="102">
        <v>4</v>
      </c>
      <c r="K114" s="102">
        <v>4</v>
      </c>
      <c r="L114" s="92">
        <v>23.52941176470588</v>
      </c>
      <c r="M114" s="103">
        <v>123.52941176470588</v>
      </c>
      <c r="N114" s="84">
        <v>0</v>
      </c>
      <c r="O114" s="84">
        <v>21</v>
      </c>
      <c r="P114" s="189">
        <v>21</v>
      </c>
      <c r="Q114" s="104">
        <v>17</v>
      </c>
      <c r="R114" s="104">
        <v>0</v>
      </c>
      <c r="S114" s="104">
        <v>17</v>
      </c>
      <c r="T114" s="104">
        <v>17</v>
      </c>
      <c r="U114" s="104">
        <v>100</v>
      </c>
      <c r="V114" s="104">
        <v>0</v>
      </c>
      <c r="W114" s="104">
        <v>4</v>
      </c>
      <c r="X114" s="104">
        <v>4</v>
      </c>
      <c r="Y114" s="104">
        <v>23.52941176470588</v>
      </c>
      <c r="Z114" s="104">
        <v>123.52941176470588</v>
      </c>
      <c r="AA114" s="104">
        <v>0</v>
      </c>
      <c r="AB114" s="104">
        <v>21</v>
      </c>
      <c r="AC114" s="104">
        <v>21</v>
      </c>
      <c r="AD114" s="411">
        <v>17</v>
      </c>
      <c r="AE114" s="102">
        <v>0</v>
      </c>
      <c r="AF114" s="102">
        <v>18</v>
      </c>
      <c r="AG114" s="102">
        <v>18</v>
      </c>
      <c r="AH114" s="103">
        <v>105.88235294117648</v>
      </c>
      <c r="AI114" s="102">
        <v>0</v>
      </c>
      <c r="AJ114" s="102">
        <v>4</v>
      </c>
      <c r="AK114" s="102">
        <v>4</v>
      </c>
      <c r="AL114" s="92">
        <v>23.52941176470588</v>
      </c>
      <c r="AM114" s="103">
        <v>129.41176470588235</v>
      </c>
      <c r="AN114" s="84">
        <v>0</v>
      </c>
      <c r="AO114" s="84">
        <v>22</v>
      </c>
      <c r="AP114" s="104">
        <v>22</v>
      </c>
    </row>
    <row r="115" spans="1:42" x14ac:dyDescent="0.25">
      <c r="A115" s="5">
        <v>364</v>
      </c>
      <c r="B115" s="8" t="s">
        <v>174</v>
      </c>
      <c r="C115" s="5">
        <v>364</v>
      </c>
      <c r="D115" s="75">
        <v>132</v>
      </c>
      <c r="E115" s="102">
        <v>0</v>
      </c>
      <c r="F115" s="102">
        <v>87</v>
      </c>
      <c r="G115" s="102">
        <v>87</v>
      </c>
      <c r="H115" s="103">
        <v>65.909090909090907</v>
      </c>
      <c r="I115" s="102">
        <v>0</v>
      </c>
      <c r="J115" s="102">
        <v>23</v>
      </c>
      <c r="K115" s="102">
        <v>23</v>
      </c>
      <c r="L115" s="92">
        <v>17.424242424242426</v>
      </c>
      <c r="M115" s="103">
        <v>83.333333333333343</v>
      </c>
      <c r="N115" s="84">
        <v>0</v>
      </c>
      <c r="O115" s="84">
        <v>110</v>
      </c>
      <c r="P115" s="189">
        <v>110</v>
      </c>
      <c r="Q115" s="104">
        <v>132</v>
      </c>
      <c r="R115" s="104">
        <v>0</v>
      </c>
      <c r="S115" s="104">
        <v>84</v>
      </c>
      <c r="T115" s="104">
        <v>84</v>
      </c>
      <c r="U115" s="104">
        <v>63.636363636363633</v>
      </c>
      <c r="V115" s="104">
        <v>0</v>
      </c>
      <c r="W115" s="104">
        <v>29</v>
      </c>
      <c r="X115" s="104">
        <v>29</v>
      </c>
      <c r="Y115" s="104">
        <v>21.969696969696969</v>
      </c>
      <c r="Z115" s="104">
        <v>85.606060606060609</v>
      </c>
      <c r="AA115" s="104">
        <v>0</v>
      </c>
      <c r="AB115" s="104">
        <v>113</v>
      </c>
      <c r="AC115" s="104">
        <v>113</v>
      </c>
      <c r="AD115" s="411">
        <v>132</v>
      </c>
      <c r="AE115" s="102">
        <v>0</v>
      </c>
      <c r="AF115" s="102">
        <v>86</v>
      </c>
      <c r="AG115" s="102">
        <v>86</v>
      </c>
      <c r="AH115" s="103">
        <v>65.151515151515156</v>
      </c>
      <c r="AI115" s="102">
        <v>0</v>
      </c>
      <c r="AJ115" s="102">
        <v>26</v>
      </c>
      <c r="AK115" s="102">
        <v>26</v>
      </c>
      <c r="AL115" s="92">
        <v>19.696969696969695</v>
      </c>
      <c r="AM115" s="103">
        <v>84.848484848484844</v>
      </c>
      <c r="AN115" s="84">
        <v>0</v>
      </c>
      <c r="AO115" s="84">
        <v>112</v>
      </c>
      <c r="AP115" s="104">
        <v>112</v>
      </c>
    </row>
    <row r="116" spans="1:42" x14ac:dyDescent="0.25">
      <c r="A116" s="5">
        <v>368</v>
      </c>
      <c r="B116" s="8" t="s">
        <v>175</v>
      </c>
      <c r="C116" s="5">
        <v>368</v>
      </c>
      <c r="D116" s="75">
        <v>90</v>
      </c>
      <c r="E116" s="102">
        <v>0</v>
      </c>
      <c r="F116" s="102">
        <v>70</v>
      </c>
      <c r="G116" s="102">
        <v>70</v>
      </c>
      <c r="H116" s="103">
        <v>77.777777777777786</v>
      </c>
      <c r="I116" s="102">
        <v>0</v>
      </c>
      <c r="J116" s="102">
        <v>24</v>
      </c>
      <c r="K116" s="102">
        <v>24</v>
      </c>
      <c r="L116" s="92">
        <v>26.666666666666668</v>
      </c>
      <c r="M116" s="103">
        <v>104.44444444444446</v>
      </c>
      <c r="N116" s="84">
        <v>0</v>
      </c>
      <c r="O116" s="84">
        <v>94</v>
      </c>
      <c r="P116" s="189">
        <v>94</v>
      </c>
      <c r="Q116" s="104">
        <v>90</v>
      </c>
      <c r="R116" s="104">
        <v>0</v>
      </c>
      <c r="S116" s="104">
        <v>65</v>
      </c>
      <c r="T116" s="104">
        <v>65</v>
      </c>
      <c r="U116" s="104">
        <v>72.222222222222214</v>
      </c>
      <c r="V116" s="104">
        <v>0</v>
      </c>
      <c r="W116" s="104">
        <v>31</v>
      </c>
      <c r="X116" s="104">
        <v>31</v>
      </c>
      <c r="Y116" s="104">
        <v>34.444444444444443</v>
      </c>
      <c r="Z116" s="104">
        <v>106.66666666666667</v>
      </c>
      <c r="AA116" s="104">
        <v>0</v>
      </c>
      <c r="AB116" s="104">
        <v>96</v>
      </c>
      <c r="AC116" s="104">
        <v>96</v>
      </c>
      <c r="AD116" s="411">
        <v>90</v>
      </c>
      <c r="AE116" s="102">
        <v>0</v>
      </c>
      <c r="AF116" s="102">
        <v>63</v>
      </c>
      <c r="AG116" s="102">
        <v>63</v>
      </c>
      <c r="AH116" s="103">
        <v>70</v>
      </c>
      <c r="AI116" s="102">
        <v>0</v>
      </c>
      <c r="AJ116" s="102">
        <v>30</v>
      </c>
      <c r="AK116" s="102">
        <v>30</v>
      </c>
      <c r="AL116" s="92">
        <v>33.333333333333329</v>
      </c>
      <c r="AM116" s="103">
        <v>103.33333333333334</v>
      </c>
      <c r="AN116" s="84">
        <v>0</v>
      </c>
      <c r="AO116" s="84">
        <v>93</v>
      </c>
      <c r="AP116" s="104">
        <v>93</v>
      </c>
    </row>
    <row r="117" spans="1:42" x14ac:dyDescent="0.25">
      <c r="A117" s="5">
        <v>390</v>
      </c>
      <c r="B117" s="8" t="s">
        <v>176</v>
      </c>
      <c r="C117" s="5">
        <v>390</v>
      </c>
      <c r="D117" s="75">
        <v>159</v>
      </c>
      <c r="E117" s="102">
        <v>0</v>
      </c>
      <c r="F117" s="102">
        <v>123</v>
      </c>
      <c r="G117" s="102">
        <v>123</v>
      </c>
      <c r="H117" s="103">
        <v>77.358490566037744</v>
      </c>
      <c r="I117" s="102">
        <v>0</v>
      </c>
      <c r="J117" s="102">
        <v>16</v>
      </c>
      <c r="K117" s="102">
        <v>16</v>
      </c>
      <c r="L117" s="92">
        <v>10.062893081761008</v>
      </c>
      <c r="M117" s="103">
        <v>87.421383647798748</v>
      </c>
      <c r="N117" s="84">
        <v>0</v>
      </c>
      <c r="O117" s="84">
        <v>139</v>
      </c>
      <c r="P117" s="189">
        <v>139</v>
      </c>
      <c r="Q117" s="104">
        <v>159</v>
      </c>
      <c r="R117" s="104">
        <v>0</v>
      </c>
      <c r="S117" s="104">
        <v>129</v>
      </c>
      <c r="T117" s="104">
        <v>129</v>
      </c>
      <c r="U117" s="104">
        <v>81.132075471698116</v>
      </c>
      <c r="V117" s="104">
        <v>0</v>
      </c>
      <c r="W117" s="104">
        <v>16</v>
      </c>
      <c r="X117" s="104">
        <v>16</v>
      </c>
      <c r="Y117" s="104">
        <v>10.062893081761008</v>
      </c>
      <c r="Z117" s="104">
        <v>91.19496855345912</v>
      </c>
      <c r="AA117" s="104">
        <v>0</v>
      </c>
      <c r="AB117" s="104">
        <v>145</v>
      </c>
      <c r="AC117" s="104">
        <v>145</v>
      </c>
      <c r="AD117" s="411">
        <v>159</v>
      </c>
      <c r="AE117" s="102">
        <v>0</v>
      </c>
      <c r="AF117" s="102">
        <v>128</v>
      </c>
      <c r="AG117" s="102">
        <v>128</v>
      </c>
      <c r="AH117" s="103">
        <v>80.503144654088061</v>
      </c>
      <c r="AI117" s="102">
        <v>0</v>
      </c>
      <c r="AJ117" s="102">
        <v>16</v>
      </c>
      <c r="AK117" s="102">
        <v>16</v>
      </c>
      <c r="AL117" s="92">
        <v>10.062893081761008</v>
      </c>
      <c r="AM117" s="103">
        <v>90.566037735849065</v>
      </c>
      <c r="AN117" s="84">
        <v>0</v>
      </c>
      <c r="AO117" s="84">
        <v>144</v>
      </c>
      <c r="AP117" s="104">
        <v>144</v>
      </c>
    </row>
    <row r="118" spans="1:42" x14ac:dyDescent="0.25">
      <c r="A118" s="5">
        <v>467</v>
      </c>
      <c r="B118" s="8" t="s">
        <v>177</v>
      </c>
      <c r="C118" s="5">
        <v>467</v>
      </c>
      <c r="D118" s="75">
        <v>11</v>
      </c>
      <c r="E118" s="102">
        <v>0</v>
      </c>
      <c r="F118" s="102">
        <v>8</v>
      </c>
      <c r="G118" s="102">
        <v>8</v>
      </c>
      <c r="H118" s="103">
        <v>72.727272727272734</v>
      </c>
      <c r="I118" s="102">
        <v>0</v>
      </c>
      <c r="J118" s="102">
        <v>6</v>
      </c>
      <c r="K118" s="102">
        <v>6</v>
      </c>
      <c r="L118" s="92">
        <v>54.54545454545454</v>
      </c>
      <c r="M118" s="103">
        <v>127.27272727272727</v>
      </c>
      <c r="N118" s="84">
        <v>0</v>
      </c>
      <c r="O118" s="84">
        <v>14</v>
      </c>
      <c r="P118" s="189">
        <v>14</v>
      </c>
      <c r="Q118" s="104">
        <v>11</v>
      </c>
      <c r="R118" s="104">
        <v>0</v>
      </c>
      <c r="S118" s="104">
        <v>7</v>
      </c>
      <c r="T118" s="104">
        <v>7</v>
      </c>
      <c r="U118" s="104">
        <v>63.636363636363633</v>
      </c>
      <c r="V118" s="104">
        <v>0</v>
      </c>
      <c r="W118" s="104">
        <v>6</v>
      </c>
      <c r="X118" s="104">
        <v>6</v>
      </c>
      <c r="Y118" s="104">
        <v>54.54545454545454</v>
      </c>
      <c r="Z118" s="104">
        <v>118.18181818181819</v>
      </c>
      <c r="AA118" s="104">
        <v>0</v>
      </c>
      <c r="AB118" s="104">
        <v>13</v>
      </c>
      <c r="AC118" s="104">
        <v>13</v>
      </c>
      <c r="AD118" s="411">
        <v>11</v>
      </c>
      <c r="AE118" s="102">
        <v>0</v>
      </c>
      <c r="AF118" s="102">
        <v>7</v>
      </c>
      <c r="AG118" s="102">
        <v>7</v>
      </c>
      <c r="AH118" s="103">
        <v>63.636363636363633</v>
      </c>
      <c r="AI118" s="102">
        <v>0</v>
      </c>
      <c r="AJ118" s="102">
        <v>6</v>
      </c>
      <c r="AK118" s="102">
        <v>6</v>
      </c>
      <c r="AL118" s="92">
        <v>54.54545454545454</v>
      </c>
      <c r="AM118" s="103">
        <v>118.18181818181819</v>
      </c>
      <c r="AN118" s="84">
        <v>0</v>
      </c>
      <c r="AO118" s="84">
        <v>13</v>
      </c>
      <c r="AP118" s="104">
        <v>13</v>
      </c>
    </row>
    <row r="119" spans="1:42" x14ac:dyDescent="0.25">
      <c r="A119" s="5">
        <v>576</v>
      </c>
      <c r="B119" s="8" t="s">
        <v>178</v>
      </c>
      <c r="C119" s="5">
        <v>576</v>
      </c>
      <c r="D119" s="75">
        <v>14</v>
      </c>
      <c r="E119" s="102">
        <v>0</v>
      </c>
      <c r="F119" s="102">
        <v>11</v>
      </c>
      <c r="G119" s="102">
        <v>11</v>
      </c>
      <c r="H119" s="103">
        <v>78.571428571428569</v>
      </c>
      <c r="I119" s="102">
        <v>0</v>
      </c>
      <c r="J119" s="102">
        <v>3</v>
      </c>
      <c r="K119" s="102">
        <v>3</v>
      </c>
      <c r="L119" s="92">
        <v>21.428571428571427</v>
      </c>
      <c r="M119" s="103">
        <v>100</v>
      </c>
      <c r="N119" s="84">
        <v>0</v>
      </c>
      <c r="O119" s="84">
        <v>14</v>
      </c>
      <c r="P119" s="189">
        <v>14</v>
      </c>
      <c r="Q119" s="104">
        <v>14</v>
      </c>
      <c r="R119" s="104">
        <v>0</v>
      </c>
      <c r="S119" s="104">
        <v>11</v>
      </c>
      <c r="T119" s="104">
        <v>11</v>
      </c>
      <c r="U119" s="104">
        <v>78.571428571428569</v>
      </c>
      <c r="V119" s="104">
        <v>0</v>
      </c>
      <c r="W119" s="104">
        <v>3</v>
      </c>
      <c r="X119" s="104">
        <v>3</v>
      </c>
      <c r="Y119" s="104">
        <v>21.428571428571427</v>
      </c>
      <c r="Z119" s="104">
        <v>100</v>
      </c>
      <c r="AA119" s="104">
        <v>0</v>
      </c>
      <c r="AB119" s="104">
        <v>14</v>
      </c>
      <c r="AC119" s="104">
        <v>14</v>
      </c>
      <c r="AD119" s="411">
        <v>14</v>
      </c>
      <c r="AE119" s="102">
        <v>0</v>
      </c>
      <c r="AF119" s="102">
        <v>12</v>
      </c>
      <c r="AG119" s="102">
        <v>12</v>
      </c>
      <c r="AH119" s="103">
        <v>85.714285714285708</v>
      </c>
      <c r="AI119" s="102">
        <v>0</v>
      </c>
      <c r="AJ119" s="102">
        <v>3</v>
      </c>
      <c r="AK119" s="102">
        <v>3</v>
      </c>
      <c r="AL119" s="92">
        <v>21.428571428571427</v>
      </c>
      <c r="AM119" s="103">
        <v>107.14285714285714</v>
      </c>
      <c r="AN119" s="84">
        <v>0</v>
      </c>
      <c r="AO119" s="84">
        <v>15</v>
      </c>
      <c r="AP119" s="104">
        <v>15</v>
      </c>
    </row>
    <row r="120" spans="1:42" x14ac:dyDescent="0.25">
      <c r="A120" s="5">
        <v>642</v>
      </c>
      <c r="B120" s="8" t="s">
        <v>179</v>
      </c>
      <c r="C120" s="5">
        <v>642</v>
      </c>
      <c r="D120" s="75">
        <v>162</v>
      </c>
      <c r="E120" s="102">
        <v>0</v>
      </c>
      <c r="F120" s="102">
        <v>146</v>
      </c>
      <c r="G120" s="102">
        <v>146</v>
      </c>
      <c r="H120" s="103">
        <v>90.123456790123456</v>
      </c>
      <c r="I120" s="102">
        <v>0</v>
      </c>
      <c r="J120" s="102">
        <v>12</v>
      </c>
      <c r="K120" s="102">
        <v>12</v>
      </c>
      <c r="L120" s="92">
        <v>7.4074074074074066</v>
      </c>
      <c r="M120" s="103">
        <v>97.53086419753086</v>
      </c>
      <c r="N120" s="84">
        <v>0</v>
      </c>
      <c r="O120" s="84">
        <v>158</v>
      </c>
      <c r="P120" s="189">
        <v>158</v>
      </c>
      <c r="Q120" s="104">
        <v>162</v>
      </c>
      <c r="R120" s="104">
        <v>0</v>
      </c>
      <c r="S120" s="104">
        <v>145</v>
      </c>
      <c r="T120" s="104">
        <v>145</v>
      </c>
      <c r="U120" s="104">
        <v>89.506172839506178</v>
      </c>
      <c r="V120" s="104">
        <v>0</v>
      </c>
      <c r="W120" s="104">
        <v>12</v>
      </c>
      <c r="X120" s="104">
        <v>12</v>
      </c>
      <c r="Y120" s="104">
        <v>7.4074074074074066</v>
      </c>
      <c r="Z120" s="104">
        <v>96.913580246913583</v>
      </c>
      <c r="AA120" s="104">
        <v>0</v>
      </c>
      <c r="AB120" s="104">
        <v>157</v>
      </c>
      <c r="AC120" s="104">
        <v>157</v>
      </c>
      <c r="AD120" s="411">
        <v>162</v>
      </c>
      <c r="AE120" s="102">
        <v>0</v>
      </c>
      <c r="AF120" s="102">
        <v>147</v>
      </c>
      <c r="AG120" s="102">
        <v>147</v>
      </c>
      <c r="AH120" s="103">
        <v>90.740740740740748</v>
      </c>
      <c r="AI120" s="102">
        <v>0</v>
      </c>
      <c r="AJ120" s="102">
        <v>12</v>
      </c>
      <c r="AK120" s="102">
        <v>12</v>
      </c>
      <c r="AL120" s="92">
        <v>7.4074074074074066</v>
      </c>
      <c r="AM120" s="103">
        <v>98.148148148148152</v>
      </c>
      <c r="AN120" s="84">
        <v>0</v>
      </c>
      <c r="AO120" s="84">
        <v>159</v>
      </c>
      <c r="AP120" s="104">
        <v>159</v>
      </c>
    </row>
    <row r="121" spans="1:42" x14ac:dyDescent="0.25">
      <c r="A121" s="5">
        <v>679</v>
      </c>
      <c r="B121" s="8" t="s">
        <v>180</v>
      </c>
      <c r="C121" s="5">
        <v>679</v>
      </c>
      <c r="D121" s="75">
        <v>186</v>
      </c>
      <c r="E121" s="102">
        <v>0</v>
      </c>
      <c r="F121" s="102">
        <v>170</v>
      </c>
      <c r="G121" s="102">
        <v>170</v>
      </c>
      <c r="H121" s="103">
        <v>91.397849462365585</v>
      </c>
      <c r="I121" s="102">
        <v>0</v>
      </c>
      <c r="J121" s="102">
        <v>9</v>
      </c>
      <c r="K121" s="102">
        <v>9</v>
      </c>
      <c r="L121" s="92">
        <v>4.838709677419355</v>
      </c>
      <c r="M121" s="103">
        <v>96.236559139784944</v>
      </c>
      <c r="N121" s="84">
        <v>0</v>
      </c>
      <c r="O121" s="84">
        <v>179</v>
      </c>
      <c r="P121" s="189">
        <v>179</v>
      </c>
      <c r="Q121" s="104">
        <v>186</v>
      </c>
      <c r="R121" s="104">
        <v>0</v>
      </c>
      <c r="S121" s="104">
        <v>167</v>
      </c>
      <c r="T121" s="104">
        <v>167</v>
      </c>
      <c r="U121" s="104">
        <v>89.784946236559136</v>
      </c>
      <c r="V121" s="104">
        <v>0</v>
      </c>
      <c r="W121" s="104">
        <v>12</v>
      </c>
      <c r="X121" s="104">
        <v>12</v>
      </c>
      <c r="Y121" s="104">
        <v>6.4516129032258061</v>
      </c>
      <c r="Z121" s="104">
        <v>96.236559139784944</v>
      </c>
      <c r="AA121" s="104">
        <v>0</v>
      </c>
      <c r="AB121" s="104">
        <v>179</v>
      </c>
      <c r="AC121" s="104">
        <v>179</v>
      </c>
      <c r="AD121" s="411">
        <v>186</v>
      </c>
      <c r="AE121" s="102">
        <v>0</v>
      </c>
      <c r="AF121" s="102">
        <v>171</v>
      </c>
      <c r="AG121" s="102">
        <v>171</v>
      </c>
      <c r="AH121" s="103">
        <v>91.935483870967744</v>
      </c>
      <c r="AI121" s="102">
        <v>0</v>
      </c>
      <c r="AJ121" s="102">
        <v>8</v>
      </c>
      <c r="AK121" s="102">
        <v>8</v>
      </c>
      <c r="AL121" s="92">
        <v>4.3010752688172049</v>
      </c>
      <c r="AM121" s="103">
        <v>96.236559139784944</v>
      </c>
      <c r="AN121" s="84">
        <v>0</v>
      </c>
      <c r="AO121" s="84">
        <v>179</v>
      </c>
      <c r="AP121" s="104">
        <v>179</v>
      </c>
    </row>
    <row r="122" spans="1:42" x14ac:dyDescent="0.25">
      <c r="A122" s="5">
        <v>789</v>
      </c>
      <c r="B122" s="8" t="s">
        <v>181</v>
      </c>
      <c r="C122" s="5">
        <v>789</v>
      </c>
      <c r="D122" s="75">
        <v>97</v>
      </c>
      <c r="E122" s="102">
        <v>0</v>
      </c>
      <c r="F122" s="102">
        <v>93</v>
      </c>
      <c r="G122" s="102">
        <v>93</v>
      </c>
      <c r="H122" s="103">
        <v>95.876288659793815</v>
      </c>
      <c r="I122" s="102">
        <v>0</v>
      </c>
      <c r="J122" s="102">
        <v>12</v>
      </c>
      <c r="K122" s="102">
        <v>12</v>
      </c>
      <c r="L122" s="92">
        <v>12.371134020618557</v>
      </c>
      <c r="M122" s="103">
        <v>108.24742268041237</v>
      </c>
      <c r="N122" s="84">
        <v>0</v>
      </c>
      <c r="O122" s="84">
        <v>105</v>
      </c>
      <c r="P122" s="189">
        <v>105</v>
      </c>
      <c r="Q122" s="104">
        <v>97</v>
      </c>
      <c r="R122" s="104">
        <v>0</v>
      </c>
      <c r="S122" s="104">
        <v>94</v>
      </c>
      <c r="T122" s="104">
        <v>94</v>
      </c>
      <c r="U122" s="104">
        <v>96.907216494845358</v>
      </c>
      <c r="V122" s="104">
        <v>0</v>
      </c>
      <c r="W122" s="104">
        <v>10</v>
      </c>
      <c r="X122" s="104">
        <v>10</v>
      </c>
      <c r="Y122" s="104">
        <v>10.309278350515463</v>
      </c>
      <c r="Z122" s="104">
        <v>107.21649484536083</v>
      </c>
      <c r="AA122" s="104">
        <v>0</v>
      </c>
      <c r="AB122" s="104">
        <v>104</v>
      </c>
      <c r="AC122" s="104">
        <v>104</v>
      </c>
      <c r="AD122" s="411">
        <v>97</v>
      </c>
      <c r="AE122" s="102">
        <v>0</v>
      </c>
      <c r="AF122" s="102">
        <v>95</v>
      </c>
      <c r="AG122" s="102">
        <v>95</v>
      </c>
      <c r="AH122" s="103">
        <v>97.9381443298969</v>
      </c>
      <c r="AI122" s="102">
        <v>0</v>
      </c>
      <c r="AJ122" s="102">
        <v>11</v>
      </c>
      <c r="AK122" s="102">
        <v>11</v>
      </c>
      <c r="AL122" s="92">
        <v>11.340206185567011</v>
      </c>
      <c r="AM122" s="103">
        <v>109.27835051546391</v>
      </c>
      <c r="AN122" s="84">
        <v>0</v>
      </c>
      <c r="AO122" s="84">
        <v>106</v>
      </c>
      <c r="AP122" s="104">
        <v>106</v>
      </c>
    </row>
    <row r="123" spans="1:42" x14ac:dyDescent="0.25">
      <c r="A123" s="5">
        <v>792</v>
      </c>
      <c r="B123" s="8" t="s">
        <v>182</v>
      </c>
      <c r="C123" s="5">
        <v>792</v>
      </c>
      <c r="D123" s="75">
        <v>51</v>
      </c>
      <c r="E123" s="102">
        <v>0</v>
      </c>
      <c r="F123" s="102">
        <v>25</v>
      </c>
      <c r="G123" s="102">
        <v>25</v>
      </c>
      <c r="H123" s="103">
        <v>49.019607843137251</v>
      </c>
      <c r="I123" s="102">
        <v>0</v>
      </c>
      <c r="J123" s="102">
        <v>3</v>
      </c>
      <c r="K123" s="102">
        <v>3</v>
      </c>
      <c r="L123" s="92">
        <v>5.8823529411764701</v>
      </c>
      <c r="M123" s="103">
        <v>54.901960784313729</v>
      </c>
      <c r="N123" s="84">
        <v>0</v>
      </c>
      <c r="O123" s="84">
        <v>28</v>
      </c>
      <c r="P123" s="189">
        <v>28</v>
      </c>
      <c r="Q123" s="104">
        <v>51</v>
      </c>
      <c r="R123" s="104">
        <v>0</v>
      </c>
      <c r="S123" s="104">
        <v>24</v>
      </c>
      <c r="T123" s="104">
        <v>24</v>
      </c>
      <c r="U123" s="104">
        <v>47.058823529411761</v>
      </c>
      <c r="V123" s="104">
        <v>0</v>
      </c>
      <c r="W123" s="104">
        <v>0</v>
      </c>
      <c r="X123" s="104">
        <v>0</v>
      </c>
      <c r="Y123" s="104">
        <v>0</v>
      </c>
      <c r="Z123" s="104">
        <v>47.058823529411761</v>
      </c>
      <c r="AA123" s="104">
        <v>0</v>
      </c>
      <c r="AB123" s="104">
        <v>24</v>
      </c>
      <c r="AC123" s="104">
        <v>24</v>
      </c>
      <c r="AD123" s="411">
        <v>51</v>
      </c>
      <c r="AE123" s="102">
        <v>0</v>
      </c>
      <c r="AF123" s="102">
        <v>24</v>
      </c>
      <c r="AG123" s="102">
        <v>24</v>
      </c>
      <c r="AH123" s="103">
        <v>47.058823529411761</v>
      </c>
      <c r="AI123" s="102">
        <v>0</v>
      </c>
      <c r="AJ123" s="102">
        <v>0</v>
      </c>
      <c r="AK123" s="102">
        <v>0</v>
      </c>
      <c r="AL123" s="92">
        <v>0</v>
      </c>
      <c r="AM123" s="103">
        <v>47.058823529411761</v>
      </c>
      <c r="AN123" s="84">
        <v>0</v>
      </c>
      <c r="AO123" s="84">
        <v>24</v>
      </c>
      <c r="AP123" s="104">
        <v>24</v>
      </c>
    </row>
    <row r="124" spans="1:42" x14ac:dyDescent="0.25">
      <c r="A124" s="5">
        <v>809</v>
      </c>
      <c r="B124" s="8" t="s">
        <v>183</v>
      </c>
      <c r="C124" s="5">
        <v>809</v>
      </c>
      <c r="D124" s="75">
        <v>36</v>
      </c>
      <c r="E124" s="102">
        <v>0</v>
      </c>
      <c r="F124" s="102">
        <v>13</v>
      </c>
      <c r="G124" s="102">
        <v>13</v>
      </c>
      <c r="H124" s="103">
        <v>36.111111111111107</v>
      </c>
      <c r="I124" s="102">
        <v>0</v>
      </c>
      <c r="J124" s="102">
        <v>19</v>
      </c>
      <c r="K124" s="102">
        <v>19</v>
      </c>
      <c r="L124" s="92">
        <v>52.777777777777779</v>
      </c>
      <c r="M124" s="103">
        <v>88.888888888888886</v>
      </c>
      <c r="N124" s="84">
        <v>0</v>
      </c>
      <c r="O124" s="84">
        <v>32</v>
      </c>
      <c r="P124" s="189">
        <v>32</v>
      </c>
      <c r="Q124" s="104">
        <v>36</v>
      </c>
      <c r="R124" s="104">
        <v>0</v>
      </c>
      <c r="S124" s="104">
        <v>13</v>
      </c>
      <c r="T124" s="104">
        <v>13</v>
      </c>
      <c r="U124" s="104">
        <v>36.111111111111107</v>
      </c>
      <c r="V124" s="104">
        <v>0</v>
      </c>
      <c r="W124" s="104">
        <v>14</v>
      </c>
      <c r="X124" s="104">
        <v>14</v>
      </c>
      <c r="Y124" s="104">
        <v>38.888888888888893</v>
      </c>
      <c r="Z124" s="104">
        <v>75</v>
      </c>
      <c r="AA124" s="104">
        <v>0</v>
      </c>
      <c r="AB124" s="104">
        <v>27</v>
      </c>
      <c r="AC124" s="104">
        <v>27</v>
      </c>
      <c r="AD124" s="411">
        <v>36</v>
      </c>
      <c r="AE124" s="102">
        <v>0</v>
      </c>
      <c r="AF124" s="102">
        <v>15</v>
      </c>
      <c r="AG124" s="102">
        <v>15</v>
      </c>
      <c r="AH124" s="103">
        <v>41.666666666666671</v>
      </c>
      <c r="AI124" s="102">
        <v>0</v>
      </c>
      <c r="AJ124" s="102">
        <v>14</v>
      </c>
      <c r="AK124" s="102">
        <v>14</v>
      </c>
      <c r="AL124" s="92">
        <v>38.888888888888893</v>
      </c>
      <c r="AM124" s="103">
        <v>80.555555555555557</v>
      </c>
      <c r="AN124" s="84">
        <v>0</v>
      </c>
      <c r="AO124" s="84">
        <v>29</v>
      </c>
      <c r="AP124" s="104">
        <v>29</v>
      </c>
    </row>
    <row r="125" spans="1:42" x14ac:dyDescent="0.25">
      <c r="A125" s="5">
        <v>847</v>
      </c>
      <c r="B125" s="8" t="s">
        <v>184</v>
      </c>
      <c r="C125" s="5">
        <v>847</v>
      </c>
      <c r="D125" s="75">
        <v>116</v>
      </c>
      <c r="E125" s="102">
        <v>0</v>
      </c>
      <c r="F125" s="102">
        <v>107</v>
      </c>
      <c r="G125" s="102">
        <v>107</v>
      </c>
      <c r="H125" s="103">
        <v>92.241379310344826</v>
      </c>
      <c r="I125" s="102">
        <v>0</v>
      </c>
      <c r="J125" s="102">
        <v>9</v>
      </c>
      <c r="K125" s="102">
        <v>9</v>
      </c>
      <c r="L125" s="92">
        <v>7.7586206896551726</v>
      </c>
      <c r="M125" s="103">
        <v>100</v>
      </c>
      <c r="N125" s="84">
        <v>0</v>
      </c>
      <c r="O125" s="84">
        <v>116</v>
      </c>
      <c r="P125" s="189">
        <v>116</v>
      </c>
      <c r="Q125" s="104">
        <v>116</v>
      </c>
      <c r="R125" s="104">
        <v>0</v>
      </c>
      <c r="S125" s="104">
        <v>105</v>
      </c>
      <c r="T125" s="104">
        <v>105</v>
      </c>
      <c r="U125" s="104">
        <v>90.517241379310349</v>
      </c>
      <c r="V125" s="104">
        <v>0</v>
      </c>
      <c r="W125" s="104">
        <v>9</v>
      </c>
      <c r="X125" s="104">
        <v>9</v>
      </c>
      <c r="Y125" s="104">
        <v>7.7586206896551726</v>
      </c>
      <c r="Z125" s="104">
        <v>98.275862068965509</v>
      </c>
      <c r="AA125" s="104">
        <v>0</v>
      </c>
      <c r="AB125" s="104">
        <v>114</v>
      </c>
      <c r="AC125" s="104">
        <v>114</v>
      </c>
      <c r="AD125" s="411">
        <v>116</v>
      </c>
      <c r="AE125" s="102">
        <v>0</v>
      </c>
      <c r="AF125" s="102">
        <v>111</v>
      </c>
      <c r="AG125" s="102">
        <v>111</v>
      </c>
      <c r="AH125" s="103">
        <v>95.689655172413794</v>
      </c>
      <c r="AI125" s="102">
        <v>0</v>
      </c>
      <c r="AJ125" s="102">
        <v>7</v>
      </c>
      <c r="AK125" s="102">
        <v>7</v>
      </c>
      <c r="AL125" s="92">
        <v>6.0344827586206895</v>
      </c>
      <c r="AM125" s="103">
        <v>101.72413793103448</v>
      </c>
      <c r="AN125" s="84">
        <v>0</v>
      </c>
      <c r="AO125" s="84">
        <v>118</v>
      </c>
      <c r="AP125" s="104">
        <v>118</v>
      </c>
    </row>
    <row r="126" spans="1:42" x14ac:dyDescent="0.25">
      <c r="A126" s="5">
        <v>856</v>
      </c>
      <c r="B126" s="8" t="s">
        <v>185</v>
      </c>
      <c r="C126" s="5">
        <v>856</v>
      </c>
      <c r="D126" s="75">
        <v>17</v>
      </c>
      <c r="E126" s="102">
        <v>0</v>
      </c>
      <c r="F126" s="102">
        <v>9</v>
      </c>
      <c r="G126" s="102">
        <v>9</v>
      </c>
      <c r="H126" s="103">
        <v>52.941176470588239</v>
      </c>
      <c r="I126" s="102">
        <v>0</v>
      </c>
      <c r="J126" s="102">
        <v>5</v>
      </c>
      <c r="K126" s="102">
        <v>5</v>
      </c>
      <c r="L126" s="92">
        <v>29.411764705882355</v>
      </c>
      <c r="M126" s="103">
        <v>82.35294117647058</v>
      </c>
      <c r="N126" s="84">
        <v>0</v>
      </c>
      <c r="O126" s="84">
        <v>14</v>
      </c>
      <c r="P126" s="189">
        <v>14</v>
      </c>
      <c r="Q126" s="104">
        <v>17</v>
      </c>
      <c r="R126" s="104">
        <v>0</v>
      </c>
      <c r="S126" s="104">
        <v>12</v>
      </c>
      <c r="T126" s="104">
        <v>12</v>
      </c>
      <c r="U126" s="104">
        <v>70.588235294117652</v>
      </c>
      <c r="V126" s="104">
        <v>0</v>
      </c>
      <c r="W126" s="104">
        <v>4</v>
      </c>
      <c r="X126" s="104">
        <v>4</v>
      </c>
      <c r="Y126" s="104">
        <v>23.52941176470588</v>
      </c>
      <c r="Z126" s="104">
        <v>94.117647058823522</v>
      </c>
      <c r="AA126" s="104">
        <v>0</v>
      </c>
      <c r="AB126" s="104">
        <v>16</v>
      </c>
      <c r="AC126" s="104">
        <v>16</v>
      </c>
      <c r="AD126" s="411">
        <v>17</v>
      </c>
      <c r="AE126" s="102">
        <v>0</v>
      </c>
      <c r="AF126" s="102">
        <v>13</v>
      </c>
      <c r="AG126" s="102">
        <v>13</v>
      </c>
      <c r="AH126" s="103">
        <v>76.470588235294116</v>
      </c>
      <c r="AI126" s="102">
        <v>0</v>
      </c>
      <c r="AJ126" s="102">
        <v>2</v>
      </c>
      <c r="AK126" s="102">
        <v>2</v>
      </c>
      <c r="AL126" s="92">
        <v>11.76470588235294</v>
      </c>
      <c r="AM126" s="103">
        <v>88.235294117647058</v>
      </c>
      <c r="AN126" s="84">
        <v>0</v>
      </c>
      <c r="AO126" s="84">
        <v>15</v>
      </c>
      <c r="AP126" s="104">
        <v>15</v>
      </c>
    </row>
    <row r="127" spans="1:42" x14ac:dyDescent="0.25">
      <c r="A127" s="5">
        <v>861</v>
      </c>
      <c r="B127" s="8" t="s">
        <v>186</v>
      </c>
      <c r="C127" s="5">
        <v>861</v>
      </c>
      <c r="D127" s="75">
        <v>116</v>
      </c>
      <c r="E127" s="102">
        <v>0</v>
      </c>
      <c r="F127" s="102">
        <v>69</v>
      </c>
      <c r="G127" s="102">
        <v>69</v>
      </c>
      <c r="H127" s="103">
        <v>59.482758620689658</v>
      </c>
      <c r="I127" s="102">
        <v>0</v>
      </c>
      <c r="J127" s="102">
        <v>22</v>
      </c>
      <c r="K127" s="102">
        <v>22</v>
      </c>
      <c r="L127" s="92">
        <v>18.96551724137931</v>
      </c>
      <c r="M127" s="103">
        <v>78.448275862068968</v>
      </c>
      <c r="N127" s="84">
        <v>0</v>
      </c>
      <c r="O127" s="84">
        <v>91</v>
      </c>
      <c r="P127" s="189">
        <v>91</v>
      </c>
      <c r="Q127" s="104">
        <v>116</v>
      </c>
      <c r="R127" s="104">
        <v>0</v>
      </c>
      <c r="S127" s="104">
        <v>70</v>
      </c>
      <c r="T127" s="104">
        <v>70</v>
      </c>
      <c r="U127" s="104">
        <v>60.344827586206897</v>
      </c>
      <c r="V127" s="104">
        <v>0</v>
      </c>
      <c r="W127" s="104">
        <v>22</v>
      </c>
      <c r="X127" s="104">
        <v>22</v>
      </c>
      <c r="Y127" s="104">
        <v>18.96551724137931</v>
      </c>
      <c r="Z127" s="104">
        <v>79.310344827586206</v>
      </c>
      <c r="AA127" s="104">
        <v>0</v>
      </c>
      <c r="AB127" s="104">
        <v>92</v>
      </c>
      <c r="AC127" s="104">
        <v>92</v>
      </c>
      <c r="AD127" s="411">
        <v>116</v>
      </c>
      <c r="AE127" s="102">
        <v>0</v>
      </c>
      <c r="AF127" s="102">
        <v>69</v>
      </c>
      <c r="AG127" s="102">
        <v>69</v>
      </c>
      <c r="AH127" s="103">
        <v>59.482758620689658</v>
      </c>
      <c r="AI127" s="102">
        <v>0</v>
      </c>
      <c r="AJ127" s="102">
        <v>21</v>
      </c>
      <c r="AK127" s="102">
        <v>21</v>
      </c>
      <c r="AL127" s="92">
        <v>18.103448275862068</v>
      </c>
      <c r="AM127" s="103">
        <v>77.58620689655173</v>
      </c>
      <c r="AN127" s="84">
        <v>0</v>
      </c>
      <c r="AO127" s="84">
        <v>90</v>
      </c>
      <c r="AP127" s="104">
        <v>90</v>
      </c>
    </row>
    <row r="128" spans="1:42" ht="25.5" x14ac:dyDescent="0.25">
      <c r="A128" s="85">
        <v>2454</v>
      </c>
      <c r="B128" s="176" t="s">
        <v>187</v>
      </c>
      <c r="C128" s="85">
        <v>2454</v>
      </c>
      <c r="D128" s="37">
        <v>192494</v>
      </c>
      <c r="E128" s="37">
        <v>4</v>
      </c>
      <c r="F128" s="37">
        <v>96177</v>
      </c>
      <c r="G128" s="37">
        <v>96181</v>
      </c>
      <c r="H128" s="89">
        <v>49.963635230188991</v>
      </c>
      <c r="I128" s="37">
        <v>217</v>
      </c>
      <c r="J128" s="37">
        <v>60308</v>
      </c>
      <c r="K128" s="37">
        <v>60525</v>
      </c>
      <c r="L128" s="93">
        <v>31.329807682317373</v>
      </c>
      <c r="M128" s="87">
        <v>81.293442912506364</v>
      </c>
      <c r="N128" s="175">
        <v>221</v>
      </c>
      <c r="O128" s="37">
        <v>156485</v>
      </c>
      <c r="P128" s="406">
        <v>156706</v>
      </c>
      <c r="Q128" s="37">
        <v>192494</v>
      </c>
      <c r="R128" s="37">
        <v>4</v>
      </c>
      <c r="S128" s="37">
        <v>98463</v>
      </c>
      <c r="T128" s="37">
        <v>98467</v>
      </c>
      <c r="U128" s="37">
        <v>51.151204712874168</v>
      </c>
      <c r="V128" s="37">
        <v>196</v>
      </c>
      <c r="W128" s="37">
        <v>60346</v>
      </c>
      <c r="X128" s="37">
        <v>60542</v>
      </c>
      <c r="Y128" s="37">
        <v>31.349548557357632</v>
      </c>
      <c r="Z128" s="37">
        <v>82.500753270231797</v>
      </c>
      <c r="AA128" s="37">
        <v>200</v>
      </c>
      <c r="AB128" s="37">
        <v>158809</v>
      </c>
      <c r="AC128" s="37">
        <v>159009</v>
      </c>
      <c r="AD128" s="86">
        <v>192494</v>
      </c>
      <c r="AE128" s="37">
        <v>2</v>
      </c>
      <c r="AF128" s="37">
        <v>99647</v>
      </c>
      <c r="AG128" s="37">
        <v>99649</v>
      </c>
      <c r="AH128" s="89">
        <v>51.766288819391768</v>
      </c>
      <c r="AI128" s="37">
        <v>188</v>
      </c>
      <c r="AJ128" s="37">
        <v>60931</v>
      </c>
      <c r="AK128" s="37">
        <v>61119</v>
      </c>
      <c r="AL128" s="93">
        <v>31.653454133635332</v>
      </c>
      <c r="AM128" s="87">
        <v>83.419742953027111</v>
      </c>
      <c r="AN128" s="175">
        <v>190</v>
      </c>
      <c r="AO128" s="37">
        <v>160578</v>
      </c>
      <c r="AP128" s="37">
        <v>160768</v>
      </c>
    </row>
    <row r="129" spans="1:42" x14ac:dyDescent="0.25">
      <c r="A129" s="5">
        <v>1</v>
      </c>
      <c r="B129" s="5" t="s">
        <v>188</v>
      </c>
      <c r="C129" s="5">
        <v>1</v>
      </c>
      <c r="D129" s="75">
        <v>139931</v>
      </c>
      <c r="E129" s="102">
        <v>2</v>
      </c>
      <c r="F129" s="102">
        <v>65238</v>
      </c>
      <c r="G129" s="102">
        <v>65240</v>
      </c>
      <c r="H129" s="103">
        <v>46.621549192101824</v>
      </c>
      <c r="I129" s="102">
        <v>140</v>
      </c>
      <c r="J129" s="102">
        <v>40349</v>
      </c>
      <c r="K129" s="102">
        <v>40489</v>
      </c>
      <c r="L129" s="92">
        <v>28.834925784851105</v>
      </c>
      <c r="M129" s="103">
        <v>75.456474976952919</v>
      </c>
      <c r="N129" s="84">
        <v>142</v>
      </c>
      <c r="O129" s="84">
        <v>105587</v>
      </c>
      <c r="P129" s="405">
        <v>105729</v>
      </c>
      <c r="Q129" s="102">
        <v>139931</v>
      </c>
      <c r="R129" s="102">
        <v>2</v>
      </c>
      <c r="S129" s="102">
        <v>67338</v>
      </c>
      <c r="T129" s="102">
        <v>67340</v>
      </c>
      <c r="U129" s="102">
        <v>48.122288842358017</v>
      </c>
      <c r="V129" s="102">
        <v>130</v>
      </c>
      <c r="W129" s="102">
        <v>40225</v>
      </c>
      <c r="X129" s="102">
        <v>40355</v>
      </c>
      <c r="Y129" s="102">
        <v>28.746310681693121</v>
      </c>
      <c r="Z129" s="102">
        <v>76.868599524051135</v>
      </c>
      <c r="AA129" s="102">
        <v>132</v>
      </c>
      <c r="AB129" s="102">
        <v>107563</v>
      </c>
      <c r="AC129" s="102">
        <v>107695</v>
      </c>
      <c r="AD129" s="411">
        <v>139931</v>
      </c>
      <c r="AE129" s="102">
        <v>0</v>
      </c>
      <c r="AF129" s="102">
        <v>67981</v>
      </c>
      <c r="AG129" s="102">
        <v>67981</v>
      </c>
      <c r="AH129" s="103">
        <v>48.58180103050789</v>
      </c>
      <c r="AI129" s="102">
        <v>124</v>
      </c>
      <c r="AJ129" s="102">
        <v>40586</v>
      </c>
      <c r="AK129" s="102">
        <v>40710</v>
      </c>
      <c r="AL129" s="92">
        <v>29.004294973951449</v>
      </c>
      <c r="AM129" s="103">
        <v>77.586096004459336</v>
      </c>
      <c r="AN129" s="84">
        <v>124</v>
      </c>
      <c r="AO129" s="84">
        <v>108567</v>
      </c>
      <c r="AP129" s="102">
        <v>108691</v>
      </c>
    </row>
    <row r="130" spans="1:42" x14ac:dyDescent="0.25">
      <c r="A130" s="5">
        <v>79</v>
      </c>
      <c r="B130" s="8" t="s">
        <v>189</v>
      </c>
      <c r="C130" s="5">
        <v>79</v>
      </c>
      <c r="D130" s="75">
        <v>1174</v>
      </c>
      <c r="E130" s="102">
        <v>0</v>
      </c>
      <c r="F130" s="102">
        <v>1111</v>
      </c>
      <c r="G130" s="102">
        <v>1111</v>
      </c>
      <c r="H130" s="103">
        <v>94.633730834752981</v>
      </c>
      <c r="I130" s="102">
        <v>1</v>
      </c>
      <c r="J130" s="102">
        <v>271</v>
      </c>
      <c r="K130" s="102">
        <v>272</v>
      </c>
      <c r="L130" s="92">
        <v>23.083475298126068</v>
      </c>
      <c r="M130" s="103">
        <v>117.71720613287904</v>
      </c>
      <c r="N130" s="84">
        <v>1</v>
      </c>
      <c r="O130" s="84">
        <v>1382</v>
      </c>
      <c r="P130" s="405">
        <v>1383</v>
      </c>
      <c r="Q130" s="102">
        <v>1174</v>
      </c>
      <c r="R130" s="102">
        <v>0</v>
      </c>
      <c r="S130" s="102">
        <v>1127</v>
      </c>
      <c r="T130" s="102">
        <v>1127</v>
      </c>
      <c r="U130" s="102">
        <v>95.996592844974444</v>
      </c>
      <c r="V130" s="102">
        <v>1</v>
      </c>
      <c r="W130" s="102">
        <v>285</v>
      </c>
      <c r="X130" s="102">
        <v>286</v>
      </c>
      <c r="Y130" s="102">
        <v>24.275979557069846</v>
      </c>
      <c r="Z130" s="102">
        <v>120.2725724020443</v>
      </c>
      <c r="AA130" s="102">
        <v>1</v>
      </c>
      <c r="AB130" s="102">
        <v>1412</v>
      </c>
      <c r="AC130" s="102">
        <v>1413</v>
      </c>
      <c r="AD130" s="411">
        <v>1174</v>
      </c>
      <c r="AE130" s="102">
        <v>0</v>
      </c>
      <c r="AF130" s="102">
        <v>1133</v>
      </c>
      <c r="AG130" s="102">
        <v>1133</v>
      </c>
      <c r="AH130" s="103">
        <v>96.507666098807505</v>
      </c>
      <c r="AI130" s="102">
        <v>1</v>
      </c>
      <c r="AJ130" s="102">
        <v>281</v>
      </c>
      <c r="AK130" s="102">
        <v>282</v>
      </c>
      <c r="AL130" s="92">
        <v>23.93526405451448</v>
      </c>
      <c r="AM130" s="103">
        <v>120.44293015332197</v>
      </c>
      <c r="AN130" s="84">
        <v>1</v>
      </c>
      <c r="AO130" s="84">
        <v>1414</v>
      </c>
      <c r="AP130" s="102">
        <v>1415</v>
      </c>
    </row>
    <row r="131" spans="1:42" x14ac:dyDescent="0.25">
      <c r="A131" s="5">
        <v>88</v>
      </c>
      <c r="B131" s="8" t="s">
        <v>190</v>
      </c>
      <c r="C131" s="5">
        <v>88</v>
      </c>
      <c r="D131" s="75">
        <v>23167</v>
      </c>
      <c r="E131" s="102">
        <v>2</v>
      </c>
      <c r="F131" s="102">
        <v>13145</v>
      </c>
      <c r="G131" s="102">
        <v>13147</v>
      </c>
      <c r="H131" s="103">
        <v>56.740190788621746</v>
      </c>
      <c r="I131" s="102">
        <v>25</v>
      </c>
      <c r="J131" s="102">
        <v>6955</v>
      </c>
      <c r="K131" s="102">
        <v>6980</v>
      </c>
      <c r="L131" s="92">
        <v>30.021150774808998</v>
      </c>
      <c r="M131" s="103">
        <v>86.761341563430733</v>
      </c>
      <c r="N131" s="84">
        <v>27</v>
      </c>
      <c r="O131" s="84">
        <v>20100</v>
      </c>
      <c r="P131" s="405">
        <v>20127</v>
      </c>
      <c r="Q131" s="102">
        <v>23167</v>
      </c>
      <c r="R131" s="102">
        <v>2</v>
      </c>
      <c r="S131" s="102">
        <v>13372</v>
      </c>
      <c r="T131" s="102">
        <v>13374</v>
      </c>
      <c r="U131" s="102">
        <v>57.720032805283374</v>
      </c>
      <c r="V131" s="102">
        <v>20</v>
      </c>
      <c r="W131" s="102">
        <v>7007</v>
      </c>
      <c r="X131" s="102">
        <v>7027</v>
      </c>
      <c r="Y131" s="102">
        <v>30.245607976863642</v>
      </c>
      <c r="Z131" s="102">
        <v>87.96564078214702</v>
      </c>
      <c r="AA131" s="102">
        <v>22</v>
      </c>
      <c r="AB131" s="102">
        <v>20379</v>
      </c>
      <c r="AC131" s="102">
        <v>20401</v>
      </c>
      <c r="AD131" s="411">
        <v>23167</v>
      </c>
      <c r="AE131" s="102">
        <v>2</v>
      </c>
      <c r="AF131" s="102">
        <v>13801</v>
      </c>
      <c r="AG131" s="102">
        <v>13803</v>
      </c>
      <c r="AH131" s="103">
        <v>59.571804722234212</v>
      </c>
      <c r="AI131" s="102">
        <v>18</v>
      </c>
      <c r="AJ131" s="102">
        <v>7131</v>
      </c>
      <c r="AK131" s="102">
        <v>7149</v>
      </c>
      <c r="AL131" s="92">
        <v>30.780852074070875</v>
      </c>
      <c r="AM131" s="103">
        <v>90.352656796305084</v>
      </c>
      <c r="AN131" s="84">
        <v>20</v>
      </c>
      <c r="AO131" s="84">
        <v>20932</v>
      </c>
      <c r="AP131" s="102">
        <v>20952</v>
      </c>
    </row>
    <row r="132" spans="1:42" x14ac:dyDescent="0.25">
      <c r="A132" s="5">
        <v>129</v>
      </c>
      <c r="B132" s="8" t="s">
        <v>191</v>
      </c>
      <c r="C132" s="5">
        <v>129</v>
      </c>
      <c r="D132" s="75">
        <v>2360</v>
      </c>
      <c r="E132" s="102">
        <v>0</v>
      </c>
      <c r="F132" s="102">
        <v>1436</v>
      </c>
      <c r="G132" s="102">
        <v>1436</v>
      </c>
      <c r="H132" s="103">
        <v>60.847457627118636</v>
      </c>
      <c r="I132" s="102">
        <v>3</v>
      </c>
      <c r="J132" s="102">
        <v>1103</v>
      </c>
      <c r="K132" s="102">
        <v>1106</v>
      </c>
      <c r="L132" s="92">
        <v>46.737288135593218</v>
      </c>
      <c r="M132" s="103">
        <v>107.58474576271186</v>
      </c>
      <c r="N132" s="84">
        <v>3</v>
      </c>
      <c r="O132" s="84">
        <v>2539</v>
      </c>
      <c r="P132" s="405">
        <v>2542</v>
      </c>
      <c r="Q132" s="102">
        <v>2360</v>
      </c>
      <c r="R132" s="102">
        <v>0</v>
      </c>
      <c r="S132" s="102">
        <v>1440</v>
      </c>
      <c r="T132" s="102">
        <v>1440</v>
      </c>
      <c r="U132" s="102">
        <v>61.016949152542374</v>
      </c>
      <c r="V132" s="102">
        <v>1</v>
      </c>
      <c r="W132" s="102">
        <v>1120</v>
      </c>
      <c r="X132" s="102">
        <v>1121</v>
      </c>
      <c r="Y132" s="102">
        <v>47.457627118644069</v>
      </c>
      <c r="Z132" s="102">
        <v>108.47457627118644</v>
      </c>
      <c r="AA132" s="102">
        <v>1</v>
      </c>
      <c r="AB132" s="102">
        <v>2560</v>
      </c>
      <c r="AC132" s="102">
        <v>2561</v>
      </c>
      <c r="AD132" s="411">
        <v>2360</v>
      </c>
      <c r="AE132" s="102">
        <v>0</v>
      </c>
      <c r="AF132" s="102">
        <v>1451</v>
      </c>
      <c r="AG132" s="102">
        <v>1451</v>
      </c>
      <c r="AH132" s="103">
        <v>61.483050847457633</v>
      </c>
      <c r="AI132" s="102">
        <v>1</v>
      </c>
      <c r="AJ132" s="102">
        <v>1149</v>
      </c>
      <c r="AK132" s="102">
        <v>1150</v>
      </c>
      <c r="AL132" s="92">
        <v>48.686440677966104</v>
      </c>
      <c r="AM132" s="103">
        <v>110.16949152542372</v>
      </c>
      <c r="AN132" s="84">
        <v>1</v>
      </c>
      <c r="AO132" s="84">
        <v>2600</v>
      </c>
      <c r="AP132" s="102">
        <v>2601</v>
      </c>
    </row>
    <row r="133" spans="1:42" x14ac:dyDescent="0.25">
      <c r="A133" s="5">
        <v>212</v>
      </c>
      <c r="B133" s="8" t="s">
        <v>192</v>
      </c>
      <c r="C133" s="5">
        <v>212</v>
      </c>
      <c r="D133" s="75">
        <v>1596</v>
      </c>
      <c r="E133" s="102">
        <v>0</v>
      </c>
      <c r="F133" s="102">
        <v>1080</v>
      </c>
      <c r="G133" s="102">
        <v>1080</v>
      </c>
      <c r="H133" s="103">
        <v>67.669172932330824</v>
      </c>
      <c r="I133" s="102">
        <v>4</v>
      </c>
      <c r="J133" s="102">
        <v>468</v>
      </c>
      <c r="K133" s="102">
        <v>472</v>
      </c>
      <c r="L133" s="92">
        <v>29.323308270676691</v>
      </c>
      <c r="M133" s="103">
        <v>96.992481203007515</v>
      </c>
      <c r="N133" s="84">
        <v>4</v>
      </c>
      <c r="O133" s="84">
        <v>1548</v>
      </c>
      <c r="P133" s="405">
        <v>1552</v>
      </c>
      <c r="Q133" s="102">
        <v>1596</v>
      </c>
      <c r="R133" s="102">
        <v>0</v>
      </c>
      <c r="S133" s="102">
        <v>1102</v>
      </c>
      <c r="T133" s="102">
        <v>1102</v>
      </c>
      <c r="U133" s="102">
        <v>69.047619047619051</v>
      </c>
      <c r="V133" s="102">
        <v>3</v>
      </c>
      <c r="W133" s="102">
        <v>472</v>
      </c>
      <c r="X133" s="102">
        <v>475</v>
      </c>
      <c r="Y133" s="102">
        <v>29.573934837092729</v>
      </c>
      <c r="Z133" s="102">
        <v>98.621553884711773</v>
      </c>
      <c r="AA133" s="102">
        <v>3</v>
      </c>
      <c r="AB133" s="102">
        <v>1574</v>
      </c>
      <c r="AC133" s="102">
        <v>1577</v>
      </c>
      <c r="AD133" s="411">
        <v>1596</v>
      </c>
      <c r="AE133" s="102">
        <v>0</v>
      </c>
      <c r="AF133" s="102">
        <v>1105</v>
      </c>
      <c r="AG133" s="102">
        <v>1105</v>
      </c>
      <c r="AH133" s="103">
        <v>69.235588972431074</v>
      </c>
      <c r="AI133" s="102">
        <v>3</v>
      </c>
      <c r="AJ133" s="102">
        <v>469</v>
      </c>
      <c r="AK133" s="102">
        <v>472</v>
      </c>
      <c r="AL133" s="92">
        <v>29.385964912280706</v>
      </c>
      <c r="AM133" s="103">
        <v>98.621553884711773</v>
      </c>
      <c r="AN133" s="84">
        <v>3</v>
      </c>
      <c r="AO133" s="84">
        <v>1574</v>
      </c>
      <c r="AP133" s="102">
        <v>1577</v>
      </c>
    </row>
    <row r="134" spans="1:42" x14ac:dyDescent="0.25">
      <c r="A134" s="5">
        <v>266</v>
      </c>
      <c r="B134" s="8" t="s">
        <v>193</v>
      </c>
      <c r="C134" s="5">
        <v>266</v>
      </c>
      <c r="D134" s="75">
        <v>3969</v>
      </c>
      <c r="E134" s="102">
        <v>0</v>
      </c>
      <c r="F134" s="102">
        <v>1764</v>
      </c>
      <c r="G134" s="102">
        <v>1764</v>
      </c>
      <c r="H134" s="103">
        <v>44.444444444444443</v>
      </c>
      <c r="I134" s="102">
        <v>12</v>
      </c>
      <c r="J134" s="102">
        <v>2069</v>
      </c>
      <c r="K134" s="102">
        <v>2081</v>
      </c>
      <c r="L134" s="92">
        <v>52.128999748047363</v>
      </c>
      <c r="M134" s="103">
        <v>96.573444192491806</v>
      </c>
      <c r="N134" s="84">
        <v>12</v>
      </c>
      <c r="O134" s="84">
        <v>3833</v>
      </c>
      <c r="P134" s="405">
        <v>3845</v>
      </c>
      <c r="Q134" s="102">
        <v>3969</v>
      </c>
      <c r="R134" s="102">
        <v>0</v>
      </c>
      <c r="S134" s="102">
        <v>1792</v>
      </c>
      <c r="T134" s="102">
        <v>1792</v>
      </c>
      <c r="U134" s="102">
        <v>45.149911816578481</v>
      </c>
      <c r="V134" s="102">
        <v>12</v>
      </c>
      <c r="W134" s="102">
        <v>2063</v>
      </c>
      <c r="X134" s="102">
        <v>2075</v>
      </c>
      <c r="Y134" s="102">
        <v>51.977828168304363</v>
      </c>
      <c r="Z134" s="102">
        <v>97.127739984882851</v>
      </c>
      <c r="AA134" s="102">
        <v>12</v>
      </c>
      <c r="AB134" s="102">
        <v>3855</v>
      </c>
      <c r="AC134" s="102">
        <v>3867</v>
      </c>
      <c r="AD134" s="411">
        <v>3969</v>
      </c>
      <c r="AE134" s="102">
        <v>0</v>
      </c>
      <c r="AF134" s="102">
        <v>1758</v>
      </c>
      <c r="AG134" s="102">
        <v>1758</v>
      </c>
      <c r="AH134" s="103">
        <v>44.293272864701436</v>
      </c>
      <c r="AI134" s="102">
        <v>13</v>
      </c>
      <c r="AJ134" s="102">
        <v>2080</v>
      </c>
      <c r="AK134" s="102">
        <v>2093</v>
      </c>
      <c r="AL134" s="92">
        <v>52.406147644242886</v>
      </c>
      <c r="AM134" s="103">
        <v>96.699420508944328</v>
      </c>
      <c r="AN134" s="84">
        <v>13</v>
      </c>
      <c r="AO134" s="84">
        <v>3838</v>
      </c>
      <c r="AP134" s="102">
        <v>3851</v>
      </c>
    </row>
    <row r="135" spans="1:42" x14ac:dyDescent="0.25">
      <c r="A135" s="5">
        <v>308</v>
      </c>
      <c r="B135" s="8" t="s">
        <v>194</v>
      </c>
      <c r="C135" s="5">
        <v>308</v>
      </c>
      <c r="D135" s="75">
        <v>1549</v>
      </c>
      <c r="E135" s="102">
        <v>0</v>
      </c>
      <c r="F135" s="102">
        <v>1280</v>
      </c>
      <c r="G135" s="102">
        <v>1280</v>
      </c>
      <c r="H135" s="103">
        <v>82.633957391865721</v>
      </c>
      <c r="I135" s="102">
        <v>2</v>
      </c>
      <c r="J135" s="102">
        <v>538</v>
      </c>
      <c r="K135" s="102">
        <v>540</v>
      </c>
      <c r="L135" s="92">
        <v>34.732085216268558</v>
      </c>
      <c r="M135" s="103">
        <v>117.36604260813428</v>
      </c>
      <c r="N135" s="84">
        <v>2</v>
      </c>
      <c r="O135" s="84">
        <v>1818</v>
      </c>
      <c r="P135" s="405">
        <v>1820</v>
      </c>
      <c r="Q135" s="102">
        <v>1549</v>
      </c>
      <c r="R135" s="102">
        <v>0</v>
      </c>
      <c r="S135" s="102">
        <v>1009</v>
      </c>
      <c r="T135" s="102">
        <v>1009</v>
      </c>
      <c r="U135" s="102">
        <v>65.138799225306656</v>
      </c>
      <c r="V135" s="102">
        <v>2</v>
      </c>
      <c r="W135" s="102">
        <v>513</v>
      </c>
      <c r="X135" s="102">
        <v>515</v>
      </c>
      <c r="Y135" s="102">
        <v>33.118140735958683</v>
      </c>
      <c r="Z135" s="102">
        <v>98.256939961265331</v>
      </c>
      <c r="AA135" s="102">
        <v>2</v>
      </c>
      <c r="AB135" s="102">
        <v>1522</v>
      </c>
      <c r="AC135" s="102">
        <v>1524</v>
      </c>
      <c r="AD135" s="411">
        <v>1549</v>
      </c>
      <c r="AE135" s="102">
        <v>0</v>
      </c>
      <c r="AF135" s="102">
        <v>1022</v>
      </c>
      <c r="AG135" s="102">
        <v>1022</v>
      </c>
      <c r="AH135" s="103">
        <v>65.978050355067779</v>
      </c>
      <c r="AI135" s="102">
        <v>1</v>
      </c>
      <c r="AJ135" s="102">
        <v>513</v>
      </c>
      <c r="AK135" s="102">
        <v>514</v>
      </c>
      <c r="AL135" s="92">
        <v>33.118140735958683</v>
      </c>
      <c r="AM135" s="103">
        <v>99.096191091026469</v>
      </c>
      <c r="AN135" s="84">
        <v>1</v>
      </c>
      <c r="AO135" s="84">
        <v>1535</v>
      </c>
      <c r="AP135" s="102">
        <v>1536</v>
      </c>
    </row>
    <row r="136" spans="1:42" x14ac:dyDescent="0.25">
      <c r="A136" s="5">
        <v>360</v>
      </c>
      <c r="B136" s="12" t="s">
        <v>195</v>
      </c>
      <c r="C136" s="5">
        <v>360</v>
      </c>
      <c r="D136" s="75">
        <v>13107</v>
      </c>
      <c r="E136" s="102">
        <v>0</v>
      </c>
      <c r="F136" s="102">
        <v>7570</v>
      </c>
      <c r="G136" s="102">
        <v>7570</v>
      </c>
      <c r="H136" s="103">
        <v>57.75539787899595</v>
      </c>
      <c r="I136" s="102">
        <v>21</v>
      </c>
      <c r="J136" s="102">
        <v>6290</v>
      </c>
      <c r="K136" s="102">
        <v>6311</v>
      </c>
      <c r="L136" s="92">
        <v>47.989623865110246</v>
      </c>
      <c r="M136" s="103">
        <v>105.74502174410621</v>
      </c>
      <c r="N136" s="84">
        <v>21</v>
      </c>
      <c r="O136" s="84">
        <v>13860</v>
      </c>
      <c r="P136" s="405">
        <v>13881</v>
      </c>
      <c r="Q136" s="102">
        <v>13107</v>
      </c>
      <c r="R136" s="102">
        <v>0</v>
      </c>
      <c r="S136" s="102">
        <v>7707</v>
      </c>
      <c r="T136" s="102">
        <v>7707</v>
      </c>
      <c r="U136" s="102">
        <v>58.800640878919666</v>
      </c>
      <c r="V136" s="102">
        <v>18</v>
      </c>
      <c r="W136" s="102">
        <v>6375</v>
      </c>
      <c r="X136" s="102">
        <v>6393</v>
      </c>
      <c r="Y136" s="102">
        <v>48.638132295719842</v>
      </c>
      <c r="Z136" s="102">
        <v>107.43877317463951</v>
      </c>
      <c r="AA136" s="102">
        <v>18</v>
      </c>
      <c r="AB136" s="102">
        <v>14082</v>
      </c>
      <c r="AC136" s="102">
        <v>14100</v>
      </c>
      <c r="AD136" s="411">
        <v>13107</v>
      </c>
      <c r="AE136" s="102">
        <v>0</v>
      </c>
      <c r="AF136" s="102">
        <v>7771</v>
      </c>
      <c r="AG136" s="102">
        <v>7771</v>
      </c>
      <c r="AH136" s="103">
        <v>59.288929579613949</v>
      </c>
      <c r="AI136" s="102">
        <v>18</v>
      </c>
      <c r="AJ136" s="102">
        <v>6438</v>
      </c>
      <c r="AK136" s="102">
        <v>6456</v>
      </c>
      <c r="AL136" s="92">
        <v>49.118791485465778</v>
      </c>
      <c r="AM136" s="103">
        <v>108.40772106507973</v>
      </c>
      <c r="AN136" s="84">
        <v>18</v>
      </c>
      <c r="AO136" s="84">
        <v>14209</v>
      </c>
      <c r="AP136" s="102">
        <v>14227</v>
      </c>
    </row>
    <row r="137" spans="1:42" x14ac:dyDescent="0.25">
      <c r="A137" s="5">
        <v>380</v>
      </c>
      <c r="B137" s="8" t="s">
        <v>196</v>
      </c>
      <c r="C137" s="5">
        <v>380</v>
      </c>
      <c r="D137" s="75">
        <v>2206</v>
      </c>
      <c r="E137" s="102">
        <v>0</v>
      </c>
      <c r="F137" s="102">
        <v>1126</v>
      </c>
      <c r="G137" s="102">
        <v>1126</v>
      </c>
      <c r="H137" s="103">
        <v>51.042611060743425</v>
      </c>
      <c r="I137" s="102">
        <v>3</v>
      </c>
      <c r="J137" s="102">
        <v>762</v>
      </c>
      <c r="K137" s="102">
        <v>765</v>
      </c>
      <c r="L137" s="92">
        <v>34.542157751586586</v>
      </c>
      <c r="M137" s="103">
        <v>85.584768812330012</v>
      </c>
      <c r="N137" s="84">
        <v>3</v>
      </c>
      <c r="O137" s="84">
        <v>1888</v>
      </c>
      <c r="P137" s="405">
        <v>1891</v>
      </c>
      <c r="Q137" s="102">
        <v>2206</v>
      </c>
      <c r="R137" s="102">
        <v>0</v>
      </c>
      <c r="S137" s="102">
        <v>1132</v>
      </c>
      <c r="T137" s="102">
        <v>1132</v>
      </c>
      <c r="U137" s="102">
        <v>51.314596554850411</v>
      </c>
      <c r="V137" s="102">
        <v>3</v>
      </c>
      <c r="W137" s="102">
        <v>782</v>
      </c>
      <c r="X137" s="102">
        <v>785</v>
      </c>
      <c r="Y137" s="102">
        <v>35.448776065276519</v>
      </c>
      <c r="Z137" s="102">
        <v>86.763372620126916</v>
      </c>
      <c r="AA137" s="102">
        <v>3</v>
      </c>
      <c r="AB137" s="102">
        <v>1914</v>
      </c>
      <c r="AC137" s="102">
        <v>1917</v>
      </c>
      <c r="AD137" s="411">
        <v>2206</v>
      </c>
      <c r="AE137" s="102">
        <v>0</v>
      </c>
      <c r="AF137" s="102">
        <v>1151</v>
      </c>
      <c r="AG137" s="102">
        <v>1151</v>
      </c>
      <c r="AH137" s="103">
        <v>52.175883952855848</v>
      </c>
      <c r="AI137" s="102">
        <v>3</v>
      </c>
      <c r="AJ137" s="102">
        <v>785</v>
      </c>
      <c r="AK137" s="102">
        <v>788</v>
      </c>
      <c r="AL137" s="92">
        <v>35.584768812330012</v>
      </c>
      <c r="AM137" s="103">
        <v>87.760652765185853</v>
      </c>
      <c r="AN137" s="84">
        <v>3</v>
      </c>
      <c r="AO137" s="84">
        <v>1936</v>
      </c>
      <c r="AP137" s="102">
        <v>1939</v>
      </c>
    </row>
    <row r="138" spans="1:42" x14ac:dyDescent="0.25">
      <c r="A138" s="5">
        <v>631</v>
      </c>
      <c r="B138" s="8" t="s">
        <v>197</v>
      </c>
      <c r="C138" s="5">
        <v>631</v>
      </c>
      <c r="D138" s="75">
        <v>3435</v>
      </c>
      <c r="E138" s="102">
        <v>0</v>
      </c>
      <c r="F138" s="102">
        <v>2427</v>
      </c>
      <c r="G138" s="102">
        <v>2427</v>
      </c>
      <c r="H138" s="103">
        <v>70.655021834061131</v>
      </c>
      <c r="I138" s="102">
        <v>6</v>
      </c>
      <c r="J138" s="102">
        <v>1503</v>
      </c>
      <c r="K138" s="102">
        <v>1509</v>
      </c>
      <c r="L138" s="92">
        <v>43.755458515283841</v>
      </c>
      <c r="M138" s="103">
        <v>114.41048034934498</v>
      </c>
      <c r="N138" s="84">
        <v>6</v>
      </c>
      <c r="O138" s="84">
        <v>3930</v>
      </c>
      <c r="P138" s="405">
        <v>3936</v>
      </c>
      <c r="Q138" s="102">
        <v>3435</v>
      </c>
      <c r="R138" s="102">
        <v>0</v>
      </c>
      <c r="S138" s="102">
        <v>2444</v>
      </c>
      <c r="T138" s="102">
        <v>2444</v>
      </c>
      <c r="U138" s="102">
        <v>71.149927219796211</v>
      </c>
      <c r="V138" s="102">
        <v>6</v>
      </c>
      <c r="W138" s="102">
        <v>1504</v>
      </c>
      <c r="X138" s="102">
        <v>1510</v>
      </c>
      <c r="Y138" s="102">
        <v>43.784570596797671</v>
      </c>
      <c r="Z138" s="102">
        <v>114.93449781659389</v>
      </c>
      <c r="AA138" s="102">
        <v>6</v>
      </c>
      <c r="AB138" s="102">
        <v>3948</v>
      </c>
      <c r="AC138" s="102">
        <v>3954</v>
      </c>
      <c r="AD138" s="411">
        <v>3435</v>
      </c>
      <c r="AE138" s="102">
        <v>0</v>
      </c>
      <c r="AF138" s="102">
        <v>2474</v>
      </c>
      <c r="AG138" s="102">
        <v>2474</v>
      </c>
      <c r="AH138" s="103">
        <v>72.023289665211067</v>
      </c>
      <c r="AI138" s="102">
        <v>6</v>
      </c>
      <c r="AJ138" s="102">
        <v>1499</v>
      </c>
      <c r="AK138" s="102">
        <v>1505</v>
      </c>
      <c r="AL138" s="92">
        <v>43.639010189228529</v>
      </c>
      <c r="AM138" s="103">
        <v>115.66229985443958</v>
      </c>
      <c r="AN138" s="84">
        <v>6</v>
      </c>
      <c r="AO138" s="84">
        <v>3973</v>
      </c>
      <c r="AP138" s="102">
        <v>3979</v>
      </c>
    </row>
    <row r="139" spans="1:42" ht="66" customHeight="1" x14ac:dyDescent="0.25">
      <c r="B139" s="182"/>
      <c r="AD139" s="202" t="s">
        <v>198</v>
      </c>
      <c r="AE139" s="480" t="s">
        <v>573</v>
      </c>
      <c r="AF139" s="480"/>
      <c r="AG139" s="480"/>
      <c r="AH139" s="480"/>
      <c r="AI139" s="480"/>
      <c r="AJ139" s="480"/>
      <c r="AK139" s="480"/>
      <c r="AL139" s="480"/>
      <c r="AM139" s="480"/>
      <c r="AN139" s="480"/>
      <c r="AO139" s="480"/>
      <c r="AP139" s="480"/>
    </row>
    <row r="140" spans="1:42" ht="34.5" customHeight="1" x14ac:dyDescent="0.25">
      <c r="B140" s="181"/>
      <c r="AD140" s="475" t="s">
        <v>25</v>
      </c>
      <c r="AE140" s="475"/>
      <c r="AF140" s="475"/>
      <c r="AG140" s="476" t="s">
        <v>26</v>
      </c>
      <c r="AH140" s="476"/>
      <c r="AI140" s="476"/>
      <c r="AJ140" s="476"/>
      <c r="AK140" s="476"/>
      <c r="AL140" s="476"/>
      <c r="AM140" s="476"/>
      <c r="AN140" s="476"/>
      <c r="AO140" s="476"/>
      <c r="AP140" s="476"/>
    </row>
    <row r="141" spans="1:42" ht="36.75" customHeight="1" x14ac:dyDescent="0.25">
      <c r="B141" s="181"/>
      <c r="AD141" s="475" t="s">
        <v>356</v>
      </c>
      <c r="AE141" s="475"/>
      <c r="AF141" s="475"/>
      <c r="AG141" s="476" t="s">
        <v>357</v>
      </c>
      <c r="AH141" s="476"/>
      <c r="AI141" s="476"/>
      <c r="AJ141" s="476"/>
      <c r="AK141" s="476"/>
      <c r="AL141" s="476"/>
      <c r="AM141" s="476"/>
      <c r="AN141" s="476"/>
      <c r="AO141" s="476"/>
      <c r="AP141" s="476"/>
    </row>
    <row r="142" spans="1:42" x14ac:dyDescent="0.25">
      <c r="B142" s="181"/>
      <c r="D142" s="181"/>
      <c r="E142" s="181"/>
      <c r="F142" s="181"/>
      <c r="G142" s="181"/>
      <c r="H142" s="181"/>
      <c r="I142" s="181"/>
      <c r="J142" s="181"/>
      <c r="K142" s="181"/>
      <c r="L142" s="181"/>
    </row>
    <row r="143" spans="1:42" x14ac:dyDescent="0.25">
      <c r="B143" s="181"/>
      <c r="D143" s="181"/>
      <c r="E143" s="181"/>
      <c r="F143" s="181"/>
      <c r="G143" s="181"/>
      <c r="H143" s="181"/>
      <c r="I143" s="181"/>
      <c r="J143" s="181"/>
      <c r="K143" s="181"/>
      <c r="L143" s="181"/>
    </row>
    <row r="144" spans="1:42" x14ac:dyDescent="0.25">
      <c r="B144" s="181"/>
      <c r="D144" t="s">
        <v>571</v>
      </c>
      <c r="E144" s="181"/>
      <c r="F144" s="181"/>
      <c r="G144" s="181"/>
      <c r="H144" s="181"/>
      <c r="I144" s="181"/>
      <c r="J144" s="181"/>
      <c r="K144" s="181"/>
      <c r="L144" s="181"/>
    </row>
    <row r="145" spans="2:43" x14ac:dyDescent="0.25">
      <c r="B145" s="181"/>
      <c r="D145" s="181"/>
      <c r="E145" s="181"/>
      <c r="F145" s="181"/>
      <c r="G145" s="181"/>
      <c r="H145" s="181"/>
      <c r="I145" s="181"/>
      <c r="J145" s="181"/>
      <c r="K145" s="181"/>
      <c r="L145" s="181"/>
    </row>
    <row r="146" spans="2:43" ht="39.75" customHeight="1" x14ac:dyDescent="0.25">
      <c r="B146" s="181"/>
      <c r="E146" s="283"/>
      <c r="F146" s="283"/>
      <c r="G146" s="283"/>
      <c r="H146" s="283"/>
      <c r="J146" s="283"/>
      <c r="K146" s="283"/>
      <c r="L146" s="283"/>
      <c r="M146" s="283"/>
      <c r="N146" s="283"/>
      <c r="O146" s="283"/>
      <c r="P146" s="283"/>
      <c r="Q146" s="283"/>
      <c r="R146" s="283"/>
      <c r="S146" s="283"/>
      <c r="T146" s="283"/>
      <c r="U146" s="283"/>
      <c r="V146" s="283"/>
      <c r="W146" s="283"/>
      <c r="Y146" s="283"/>
      <c r="Z146" s="283"/>
      <c r="AA146" s="283"/>
      <c r="AB146" s="283"/>
      <c r="AC146" s="283"/>
      <c r="AD146" s="474" t="s">
        <v>574</v>
      </c>
      <c r="AE146" s="474"/>
      <c r="AF146" s="474"/>
      <c r="AG146" s="474"/>
      <c r="AH146" s="474"/>
      <c r="AI146" s="474"/>
      <c r="AJ146" s="474"/>
      <c r="AK146" s="474"/>
      <c r="AL146" s="474"/>
      <c r="AM146" s="474"/>
      <c r="AN146" s="474"/>
      <c r="AO146" s="474"/>
      <c r="AP146" s="474"/>
      <c r="AQ146" s="283"/>
    </row>
    <row r="147" spans="2:43" ht="51" x14ac:dyDescent="0.25">
      <c r="B147" s="181"/>
      <c r="H147" s="181"/>
      <c r="I147" s="181"/>
      <c r="J147" s="181"/>
      <c r="K147" s="181"/>
      <c r="L147" s="181"/>
      <c r="X147" s="200" t="s">
        <v>355</v>
      </c>
      <c r="Y147" s="196" t="s">
        <v>250</v>
      </c>
      <c r="Z147" s="197" t="s">
        <v>251</v>
      </c>
      <c r="AA147" s="197" t="s">
        <v>252</v>
      </c>
      <c r="AB147" s="197" t="s">
        <v>253</v>
      </c>
    </row>
    <row r="148" spans="2:43" x14ac:dyDescent="0.25">
      <c r="B148" s="181"/>
      <c r="H148" s="181"/>
      <c r="I148" s="181"/>
      <c r="J148" s="181"/>
      <c r="K148" s="181"/>
      <c r="L148" s="181"/>
      <c r="X148" s="124">
        <v>2022</v>
      </c>
      <c r="Y148" s="203">
        <v>44896</v>
      </c>
      <c r="Z148" s="75">
        <v>19713</v>
      </c>
      <c r="AA148" s="75">
        <v>157372</v>
      </c>
      <c r="AB148" s="75">
        <v>177085</v>
      </c>
    </row>
    <row r="149" spans="2:43" x14ac:dyDescent="0.25">
      <c r="B149" s="181"/>
      <c r="H149" s="181"/>
      <c r="I149" s="181"/>
      <c r="J149" s="181"/>
      <c r="K149" s="181"/>
      <c r="L149" s="181"/>
      <c r="X149" s="124">
        <v>2023</v>
      </c>
      <c r="Y149" s="284">
        <v>44927</v>
      </c>
      <c r="Z149" s="75">
        <v>18753</v>
      </c>
      <c r="AA149" s="75">
        <v>160416</v>
      </c>
      <c r="AB149" s="75">
        <v>179169</v>
      </c>
    </row>
    <row r="150" spans="2:43" x14ac:dyDescent="0.25">
      <c r="B150" s="181"/>
      <c r="H150" s="181"/>
      <c r="I150" s="181"/>
      <c r="J150" s="181"/>
      <c r="K150" s="181"/>
      <c r="L150" s="181"/>
      <c r="X150" s="124">
        <v>2023</v>
      </c>
      <c r="Y150" s="284">
        <v>44958</v>
      </c>
      <c r="Z150" s="75">
        <v>17862</v>
      </c>
      <c r="AA150" s="75">
        <v>164261</v>
      </c>
      <c r="AB150" s="75">
        <v>182123</v>
      </c>
    </row>
    <row r="151" spans="2:43" ht="18.75" customHeight="1" x14ac:dyDescent="0.25">
      <c r="B151" s="181"/>
      <c r="H151" s="181"/>
      <c r="I151" s="181"/>
      <c r="J151" s="181"/>
      <c r="K151" s="181"/>
      <c r="L151" s="181"/>
      <c r="X151" s="124">
        <v>2023</v>
      </c>
      <c r="Y151" s="285">
        <v>44986</v>
      </c>
      <c r="Z151" s="75">
        <v>16894</v>
      </c>
      <c r="AA151" s="75">
        <v>171077</v>
      </c>
      <c r="AB151" s="75">
        <v>187971</v>
      </c>
    </row>
    <row r="152" spans="2:43" x14ac:dyDescent="0.25">
      <c r="B152" s="181"/>
      <c r="H152" s="181"/>
      <c r="I152" s="181"/>
      <c r="J152" s="181"/>
      <c r="K152" s="181"/>
      <c r="L152" s="181"/>
      <c r="X152" s="124">
        <v>2023</v>
      </c>
      <c r="Y152" s="284">
        <v>45017</v>
      </c>
      <c r="Z152" s="256">
        <v>13411</v>
      </c>
      <c r="AA152" s="256">
        <v>178625</v>
      </c>
      <c r="AB152" s="256">
        <v>192036</v>
      </c>
    </row>
    <row r="153" spans="2:43" x14ac:dyDescent="0.25">
      <c r="B153" s="181"/>
      <c r="H153" s="181"/>
      <c r="I153" s="181"/>
      <c r="J153" s="181"/>
      <c r="K153" s="181"/>
      <c r="L153" s="181"/>
      <c r="X153" s="124">
        <v>2023</v>
      </c>
      <c r="Y153" s="284">
        <v>45047</v>
      </c>
      <c r="Z153" s="75">
        <v>12865</v>
      </c>
      <c r="AA153" s="75">
        <v>182754</v>
      </c>
      <c r="AB153" s="75">
        <v>195619</v>
      </c>
    </row>
    <row r="154" spans="2:43" x14ac:dyDescent="0.25">
      <c r="B154" s="181"/>
      <c r="H154" s="181"/>
      <c r="I154" s="181"/>
      <c r="J154" s="181"/>
      <c r="K154" s="181"/>
      <c r="L154" s="181"/>
      <c r="X154" s="124">
        <v>2023</v>
      </c>
      <c r="Y154" s="284">
        <v>45078</v>
      </c>
      <c r="Z154" s="256">
        <v>6877</v>
      </c>
      <c r="AA154" s="256">
        <v>188578</v>
      </c>
      <c r="AB154" s="256">
        <v>195455</v>
      </c>
    </row>
    <row r="155" spans="2:43" x14ac:dyDescent="0.25">
      <c r="B155" s="181"/>
      <c r="H155" s="181"/>
      <c r="I155" s="181"/>
      <c r="J155" s="181"/>
      <c r="K155" s="181"/>
      <c r="L155" s="181"/>
      <c r="X155" s="124">
        <v>2023</v>
      </c>
      <c r="Y155" s="284">
        <v>45108</v>
      </c>
      <c r="Z155" s="256">
        <v>1846</v>
      </c>
      <c r="AA155" s="256">
        <v>192533</v>
      </c>
      <c r="AB155" s="256">
        <v>194379</v>
      </c>
    </row>
    <row r="156" spans="2:43" x14ac:dyDescent="0.25">
      <c r="B156" s="181"/>
      <c r="H156" s="181"/>
      <c r="I156" s="181"/>
      <c r="J156" s="181"/>
      <c r="K156" s="181"/>
      <c r="L156" s="181"/>
      <c r="X156" s="124">
        <v>2023</v>
      </c>
      <c r="Y156" s="284">
        <v>45139</v>
      </c>
      <c r="Z156" s="256">
        <v>1112</v>
      </c>
      <c r="AA156" s="256">
        <v>198485</v>
      </c>
      <c r="AB156" s="256">
        <v>199597</v>
      </c>
    </row>
    <row r="157" spans="2:43" ht="16.5" customHeight="1" x14ac:dyDescent="0.25">
      <c r="B157" s="181"/>
      <c r="H157" s="181"/>
      <c r="I157" s="181"/>
      <c r="J157" s="181"/>
      <c r="K157" s="181"/>
      <c r="L157" s="181"/>
      <c r="X157" s="124">
        <v>2023</v>
      </c>
      <c r="Y157" s="284">
        <v>45170</v>
      </c>
      <c r="Z157" s="256">
        <v>964</v>
      </c>
      <c r="AA157" s="256">
        <v>203073</v>
      </c>
      <c r="AB157" s="256">
        <v>204037</v>
      </c>
    </row>
    <row r="158" spans="2:43" x14ac:dyDescent="0.25">
      <c r="B158" s="181"/>
      <c r="H158" s="181"/>
      <c r="I158" s="181"/>
      <c r="J158" s="181"/>
      <c r="K158" s="181"/>
      <c r="L158" s="181"/>
      <c r="X158" s="124">
        <v>2023</v>
      </c>
      <c r="Y158" s="284">
        <v>45200</v>
      </c>
      <c r="Z158" s="75">
        <v>874</v>
      </c>
      <c r="AA158" s="75">
        <v>206201</v>
      </c>
      <c r="AB158" s="75">
        <v>207075</v>
      </c>
    </row>
    <row r="159" spans="2:43" x14ac:dyDescent="0.25">
      <c r="B159" s="181"/>
      <c r="H159" s="181"/>
      <c r="I159" s="181"/>
      <c r="J159" s="181"/>
      <c r="K159" s="181"/>
      <c r="L159" s="181"/>
      <c r="X159" s="124">
        <v>2023</v>
      </c>
      <c r="Y159" s="284">
        <v>45231</v>
      </c>
      <c r="Z159" s="124">
        <v>544</v>
      </c>
      <c r="AA159" s="75">
        <v>209898</v>
      </c>
      <c r="AB159" s="75">
        <v>210442</v>
      </c>
    </row>
    <row r="160" spans="2:43" x14ac:dyDescent="0.25">
      <c r="B160" s="181"/>
      <c r="H160" s="181"/>
      <c r="I160" s="181"/>
      <c r="J160" s="181"/>
      <c r="K160" s="181"/>
      <c r="L160" s="181"/>
      <c r="X160" s="124">
        <v>2023</v>
      </c>
      <c r="Y160" s="284">
        <v>45261</v>
      </c>
      <c r="Z160" s="124">
        <v>492</v>
      </c>
      <c r="AA160" s="75">
        <v>211175</v>
      </c>
      <c r="AB160" s="75">
        <v>211667</v>
      </c>
    </row>
    <row r="161" spans="2:28" x14ac:dyDescent="0.25">
      <c r="B161" s="181"/>
      <c r="H161" s="181"/>
      <c r="I161" s="181"/>
      <c r="J161" s="181"/>
      <c r="K161" s="181"/>
      <c r="L161" s="181"/>
      <c r="X161" s="124">
        <v>2024</v>
      </c>
      <c r="Y161" s="284">
        <v>45292</v>
      </c>
      <c r="Z161" s="75">
        <v>300</v>
      </c>
      <c r="AA161" s="75">
        <v>211578</v>
      </c>
      <c r="AB161" s="75">
        <v>211878</v>
      </c>
    </row>
    <row r="162" spans="2:28" x14ac:dyDescent="0.25">
      <c r="B162" s="181"/>
      <c r="H162" s="181"/>
      <c r="I162" s="181"/>
      <c r="J162" s="181"/>
      <c r="K162" s="181"/>
      <c r="L162" s="181"/>
      <c r="X162" s="124">
        <v>2024</v>
      </c>
      <c r="Y162" s="284">
        <v>45323</v>
      </c>
      <c r="Z162" s="75">
        <v>276</v>
      </c>
      <c r="AA162" s="75">
        <v>214661</v>
      </c>
      <c r="AB162" s="75">
        <v>214937</v>
      </c>
    </row>
    <row r="163" spans="2:28" x14ac:dyDescent="0.25">
      <c r="B163" s="181"/>
      <c r="H163" s="181"/>
      <c r="I163" s="181"/>
      <c r="J163" s="181"/>
      <c r="K163" s="181"/>
      <c r="L163" s="181"/>
      <c r="X163" s="124">
        <v>2024</v>
      </c>
      <c r="Y163" s="284">
        <v>45352</v>
      </c>
      <c r="Z163" s="420">
        <v>218</v>
      </c>
      <c r="AA163" s="420">
        <v>216961</v>
      </c>
      <c r="AB163" s="420">
        <v>217179</v>
      </c>
    </row>
    <row r="164" spans="2:28" x14ac:dyDescent="0.25">
      <c r="B164" s="181"/>
      <c r="H164" s="181"/>
      <c r="I164" s="181"/>
      <c r="J164" s="181"/>
      <c r="K164" s="181"/>
      <c r="L164" s="181"/>
    </row>
    <row r="165" spans="2:28" ht="76.5" x14ac:dyDescent="0.25">
      <c r="B165" s="181"/>
      <c r="H165" s="181"/>
      <c r="I165" s="181"/>
      <c r="J165" s="181"/>
      <c r="K165" s="181"/>
      <c r="L165" s="181"/>
      <c r="X165" s="200" t="s">
        <v>355</v>
      </c>
      <c r="Y165" s="200" t="s">
        <v>254</v>
      </c>
      <c r="Z165" s="201" t="s">
        <v>255</v>
      </c>
      <c r="AA165" s="201" t="s">
        <v>256</v>
      </c>
      <c r="AB165" s="201" t="s">
        <v>257</v>
      </c>
    </row>
    <row r="166" spans="2:28" x14ac:dyDescent="0.25">
      <c r="B166" s="181"/>
      <c r="H166" s="181"/>
      <c r="I166" s="181"/>
      <c r="J166" s="181"/>
      <c r="K166" s="181"/>
      <c r="L166" s="181"/>
      <c r="X166" s="124">
        <v>2022</v>
      </c>
      <c r="Y166" s="204">
        <v>44896</v>
      </c>
      <c r="Z166" s="264">
        <v>234864</v>
      </c>
      <c r="AA166" s="264">
        <v>157372</v>
      </c>
      <c r="AB166" s="91">
        <v>67.005586211594789</v>
      </c>
    </row>
    <row r="167" spans="2:28" x14ac:dyDescent="0.25">
      <c r="B167" s="181"/>
      <c r="H167" s="181"/>
      <c r="I167" s="181"/>
      <c r="J167" s="181"/>
      <c r="K167" s="181"/>
      <c r="L167" s="181"/>
      <c r="X167" s="124">
        <v>2023</v>
      </c>
      <c r="Y167" s="285">
        <v>44927</v>
      </c>
      <c r="Z167" s="75">
        <v>247821</v>
      </c>
      <c r="AA167" s="75">
        <v>160416</v>
      </c>
      <c r="AB167" s="91">
        <v>68.301655426118941</v>
      </c>
    </row>
    <row r="168" spans="2:28" x14ac:dyDescent="0.25">
      <c r="B168" s="181"/>
      <c r="H168" s="181"/>
      <c r="I168" s="181"/>
      <c r="J168" s="181"/>
      <c r="K168" s="181"/>
      <c r="L168" s="181"/>
      <c r="X168" s="124">
        <v>2023</v>
      </c>
      <c r="Y168" s="285">
        <v>44958</v>
      </c>
      <c r="Z168" s="75">
        <v>246878</v>
      </c>
      <c r="AA168" s="208">
        <v>164261</v>
      </c>
      <c r="AB168" s="91">
        <v>66.535292735683214</v>
      </c>
    </row>
    <row r="169" spans="2:28" x14ac:dyDescent="0.25">
      <c r="B169" s="181"/>
      <c r="H169" s="181"/>
      <c r="I169" s="181"/>
      <c r="J169" s="181"/>
      <c r="K169" s="181"/>
      <c r="L169" s="181"/>
      <c r="X169" s="124">
        <v>2023</v>
      </c>
      <c r="Y169" s="285">
        <v>44986</v>
      </c>
      <c r="Z169" s="75">
        <v>246878</v>
      </c>
      <c r="AA169" s="208">
        <v>171077</v>
      </c>
      <c r="AB169" s="91">
        <v>83.205620185537143</v>
      </c>
    </row>
    <row r="170" spans="2:28" x14ac:dyDescent="0.25">
      <c r="B170" s="181"/>
      <c r="H170" s="181"/>
      <c r="I170" s="181"/>
      <c r="J170" s="181"/>
      <c r="K170" s="181"/>
      <c r="L170" s="181"/>
      <c r="X170" s="124">
        <v>2023</v>
      </c>
      <c r="Y170" s="285">
        <v>45017</v>
      </c>
      <c r="Z170" s="75">
        <v>246878</v>
      </c>
      <c r="AA170" s="208">
        <v>178625</v>
      </c>
      <c r="AB170" s="253">
        <v>83.205620185537143</v>
      </c>
    </row>
    <row r="171" spans="2:28" x14ac:dyDescent="0.25">
      <c r="B171" s="181"/>
      <c r="H171" s="181"/>
      <c r="I171" s="181"/>
      <c r="J171" s="181"/>
      <c r="K171" s="181"/>
      <c r="L171" s="181"/>
      <c r="X171" s="124">
        <v>2023</v>
      </c>
      <c r="Y171" s="285">
        <v>45047</v>
      </c>
      <c r="Z171" s="75">
        <v>247821</v>
      </c>
      <c r="AA171" s="208">
        <v>182754</v>
      </c>
      <c r="AB171" s="254">
        <v>73.744355805198097</v>
      </c>
    </row>
    <row r="172" spans="2:28" x14ac:dyDescent="0.25">
      <c r="B172" s="181"/>
      <c r="H172" s="181"/>
      <c r="I172" s="181"/>
      <c r="J172" s="181"/>
      <c r="K172" s="181"/>
      <c r="L172" s="181"/>
      <c r="X172" s="124">
        <v>2023</v>
      </c>
      <c r="Y172" s="285">
        <v>45078</v>
      </c>
      <c r="Z172" s="75">
        <v>247821</v>
      </c>
      <c r="AA172" s="84">
        <v>188578</v>
      </c>
      <c r="AB172" s="255">
        <v>76.094439131469898</v>
      </c>
    </row>
    <row r="173" spans="2:28" x14ac:dyDescent="0.25">
      <c r="B173" s="181"/>
      <c r="H173" s="181"/>
      <c r="I173" s="181"/>
      <c r="J173" s="181"/>
      <c r="K173" s="181"/>
      <c r="L173" s="181"/>
      <c r="X173" s="124">
        <v>2023</v>
      </c>
      <c r="Y173" s="285">
        <v>45108</v>
      </c>
      <c r="Z173" s="75">
        <v>247821</v>
      </c>
      <c r="AA173" s="84">
        <v>192533</v>
      </c>
      <c r="AB173" s="255">
        <v>77.690349082603973</v>
      </c>
    </row>
    <row r="174" spans="2:28" x14ac:dyDescent="0.25">
      <c r="B174" s="181"/>
      <c r="H174" s="181"/>
      <c r="I174" s="181"/>
      <c r="J174" s="181"/>
      <c r="K174" s="181"/>
      <c r="L174" s="181"/>
      <c r="X174" s="124">
        <v>2023</v>
      </c>
      <c r="Y174" s="285">
        <v>45139</v>
      </c>
      <c r="Z174" s="75">
        <v>247821</v>
      </c>
      <c r="AA174" s="84">
        <v>198485</v>
      </c>
      <c r="AB174" s="255">
        <v>80.092082591870749</v>
      </c>
    </row>
    <row r="175" spans="2:28" x14ac:dyDescent="0.25">
      <c r="X175" s="124">
        <v>2023</v>
      </c>
      <c r="Y175" s="285">
        <v>45170</v>
      </c>
      <c r="Z175" s="75">
        <v>247821</v>
      </c>
      <c r="AA175" s="84">
        <v>203073</v>
      </c>
      <c r="AB175" s="257">
        <v>81.943418838597211</v>
      </c>
    </row>
    <row r="176" spans="2:28" x14ac:dyDescent="0.25">
      <c r="X176" s="124">
        <v>2023</v>
      </c>
      <c r="Y176" s="285">
        <v>45200</v>
      </c>
      <c r="Z176" s="75">
        <v>247821</v>
      </c>
      <c r="AA176" s="84">
        <v>206201</v>
      </c>
      <c r="AB176" s="255">
        <v>83.205620185537143</v>
      </c>
    </row>
    <row r="177" spans="24:28" x14ac:dyDescent="0.25">
      <c r="X177" s="124">
        <v>2023</v>
      </c>
      <c r="Y177" s="285">
        <v>45231</v>
      </c>
      <c r="Z177" s="75">
        <v>247821</v>
      </c>
      <c r="AA177" s="84">
        <v>209898</v>
      </c>
      <c r="AB177" s="255">
        <v>84.697422736571966</v>
      </c>
    </row>
    <row r="178" spans="24:28" x14ac:dyDescent="0.25">
      <c r="X178" s="124">
        <v>2023</v>
      </c>
      <c r="Y178" s="285">
        <v>45261</v>
      </c>
      <c r="Z178" s="75">
        <v>247821</v>
      </c>
      <c r="AA178" s="75">
        <v>211175</v>
      </c>
      <c r="AB178" s="255">
        <v>85.212714015357861</v>
      </c>
    </row>
    <row r="179" spans="24:28" x14ac:dyDescent="0.25">
      <c r="X179" s="124">
        <v>2024</v>
      </c>
      <c r="Y179" s="284">
        <v>45292</v>
      </c>
      <c r="Z179" s="75">
        <v>247821</v>
      </c>
      <c r="AA179" s="75">
        <v>211578</v>
      </c>
      <c r="AB179" s="255">
        <v>85.375331388381127</v>
      </c>
    </row>
    <row r="180" spans="24:28" x14ac:dyDescent="0.25">
      <c r="X180" s="124">
        <v>2024</v>
      </c>
      <c r="Y180" s="284">
        <v>45323</v>
      </c>
      <c r="Z180" s="75">
        <v>247821</v>
      </c>
      <c r="AA180" s="75">
        <v>214661</v>
      </c>
      <c r="AB180" s="255">
        <v>86.619374467861888</v>
      </c>
    </row>
    <row r="181" spans="24:28" x14ac:dyDescent="0.25">
      <c r="X181" s="124">
        <v>2024</v>
      </c>
      <c r="Y181" s="284">
        <v>45352</v>
      </c>
      <c r="Z181" s="420">
        <v>247821</v>
      </c>
      <c r="AA181" s="420">
        <v>216961</v>
      </c>
      <c r="AB181" s="421">
        <v>87.547463693553013</v>
      </c>
    </row>
  </sheetData>
  <mergeCells count="10">
    <mergeCell ref="AD146:AP146"/>
    <mergeCell ref="A1:B1"/>
    <mergeCell ref="AD141:AF141"/>
    <mergeCell ref="AG141:AP141"/>
    <mergeCell ref="D2:P2"/>
    <mergeCell ref="AE139:AP139"/>
    <mergeCell ref="AD140:AF140"/>
    <mergeCell ref="AG140:AP140"/>
    <mergeCell ref="AD2:AP2"/>
    <mergeCell ref="Q2:AC2"/>
  </mergeCells>
  <pageMargins left="0.7" right="0.7" top="0.75" bottom="0.75" header="0.3" footer="0.3"/>
  <pageSetup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33CC33"/>
  </sheetPr>
  <dimension ref="A1:W99"/>
  <sheetViews>
    <sheetView zoomScale="85" zoomScaleNormal="85" workbookViewId="0">
      <selection activeCell="G1" sqref="G1"/>
    </sheetView>
  </sheetViews>
  <sheetFormatPr baseColWidth="10" defaultColWidth="11.42578125" defaultRowHeight="15" x14ac:dyDescent="0.25"/>
  <cols>
    <col min="1" max="1" width="19.28515625" bestFit="1" customWidth="1"/>
    <col min="2" max="2" width="25.85546875" customWidth="1"/>
    <col min="3" max="3" width="17.140625" customWidth="1"/>
    <col min="4" max="4" width="12.5703125" customWidth="1"/>
    <col min="5" max="5" width="11.85546875" customWidth="1"/>
    <col min="6" max="6" width="11" customWidth="1"/>
    <col min="7" max="7" width="11.140625" customWidth="1"/>
    <col min="8" max="8" width="9.85546875" customWidth="1"/>
    <col min="9" max="9" width="14.28515625" customWidth="1"/>
    <col min="10" max="10" width="15.140625" customWidth="1"/>
    <col min="11" max="11" width="14.85546875" bestFit="1" customWidth="1"/>
    <col min="12" max="12" width="19.140625" bestFit="1" customWidth="1"/>
    <col min="13" max="13" width="13.5703125" bestFit="1" customWidth="1"/>
    <col min="16" max="16" width="14.85546875" bestFit="1" customWidth="1"/>
    <col min="21" max="21" width="12.140625" customWidth="1"/>
  </cols>
  <sheetData>
    <row r="1" spans="1:23" ht="33" customHeight="1" x14ac:dyDescent="0.25">
      <c r="A1" s="487" t="s">
        <v>258</v>
      </c>
      <c r="B1" s="487"/>
      <c r="C1" s="487"/>
      <c r="D1" s="487"/>
      <c r="E1" s="487"/>
      <c r="F1" s="487"/>
      <c r="G1" s="379" t="s">
        <v>572</v>
      </c>
      <c r="H1" s="422"/>
      <c r="T1" s="488"/>
      <c r="U1" s="488"/>
      <c r="V1" s="488"/>
      <c r="W1" s="488"/>
    </row>
    <row r="2" spans="1:23" s="153" customFormat="1" ht="39" customHeight="1" x14ac:dyDescent="0.2">
      <c r="A2" s="150" t="s">
        <v>259</v>
      </c>
      <c r="B2" s="151" t="s">
        <v>260</v>
      </c>
      <c r="C2" s="151" t="s">
        <v>204</v>
      </c>
      <c r="D2" s="155" t="s">
        <v>261</v>
      </c>
      <c r="E2" s="152" t="s">
        <v>262</v>
      </c>
      <c r="F2" s="151" t="s">
        <v>263</v>
      </c>
      <c r="I2" s="492" t="s">
        <v>258</v>
      </c>
      <c r="J2" s="492"/>
      <c r="K2" s="492"/>
      <c r="L2" s="492"/>
      <c r="M2" s="492"/>
      <c r="N2" s="492"/>
      <c r="O2" s="492"/>
      <c r="P2" s="492"/>
    </row>
    <row r="3" spans="1:23" ht="18.95" customHeight="1" x14ac:dyDescent="0.25">
      <c r="A3" s="154" t="s">
        <v>222</v>
      </c>
      <c r="B3" s="155" t="s">
        <v>264</v>
      </c>
      <c r="C3" s="211">
        <v>2</v>
      </c>
      <c r="D3" s="211">
        <v>112440</v>
      </c>
      <c r="E3" s="156">
        <v>112442</v>
      </c>
      <c r="F3" s="157">
        <v>79.778350113166312</v>
      </c>
      <c r="G3" s="45"/>
      <c r="H3" s="45"/>
    </row>
    <row r="4" spans="1:23" ht="18.95" customHeight="1" x14ac:dyDescent="0.25">
      <c r="A4" s="154"/>
      <c r="B4" s="155" t="s">
        <v>265</v>
      </c>
      <c r="C4" s="211">
        <v>0</v>
      </c>
      <c r="D4" s="211">
        <v>6641</v>
      </c>
      <c r="E4" s="156">
        <v>6641</v>
      </c>
      <c r="F4" s="157">
        <v>4.7118338619158102</v>
      </c>
      <c r="G4" s="158"/>
      <c r="H4" s="45"/>
    </row>
    <row r="5" spans="1:23" ht="18.95" customHeight="1" x14ac:dyDescent="0.25">
      <c r="A5" s="159" t="s">
        <v>214</v>
      </c>
      <c r="B5" s="155" t="s">
        <v>361</v>
      </c>
      <c r="C5" s="211">
        <v>3</v>
      </c>
      <c r="D5" s="211">
        <v>8779</v>
      </c>
      <c r="E5" s="156">
        <v>8782</v>
      </c>
      <c r="F5" s="157">
        <v>6.230887663807354</v>
      </c>
      <c r="G5" s="158"/>
      <c r="H5" s="45"/>
    </row>
    <row r="6" spans="1:23" ht="18.95" customHeight="1" x14ac:dyDescent="0.25">
      <c r="A6" s="159"/>
      <c r="B6" s="155" t="s">
        <v>267</v>
      </c>
      <c r="C6" s="211">
        <v>0</v>
      </c>
      <c r="D6" s="211">
        <v>7500</v>
      </c>
      <c r="E6" s="156">
        <v>7500</v>
      </c>
      <c r="F6" s="157">
        <v>5.3213001000404416</v>
      </c>
      <c r="G6" s="158"/>
      <c r="H6" s="45"/>
    </row>
    <row r="7" spans="1:23" ht="18.95" customHeight="1" x14ac:dyDescent="0.25">
      <c r="A7" s="159" t="s">
        <v>216</v>
      </c>
      <c r="B7" s="155" t="s">
        <v>268</v>
      </c>
      <c r="C7" s="211">
        <v>0</v>
      </c>
      <c r="D7" s="211">
        <v>5128</v>
      </c>
      <c r="E7" s="156">
        <v>5128</v>
      </c>
      <c r="F7" s="157">
        <v>3.6383502550676514</v>
      </c>
      <c r="G7" s="158"/>
      <c r="H7" s="45"/>
    </row>
    <row r="8" spans="1:23" ht="18.95" customHeight="1" x14ac:dyDescent="0.25">
      <c r="A8" s="154" t="s">
        <v>223</v>
      </c>
      <c r="B8" s="155" t="s">
        <v>269</v>
      </c>
      <c r="C8" s="211">
        <v>0</v>
      </c>
      <c r="D8" s="211">
        <v>16</v>
      </c>
      <c r="E8" s="156">
        <v>16</v>
      </c>
      <c r="F8" s="157">
        <v>1.1352106880086277E-2</v>
      </c>
      <c r="G8" s="158"/>
      <c r="H8" s="45"/>
    </row>
    <row r="9" spans="1:23" ht="18.95" customHeight="1" x14ac:dyDescent="0.25">
      <c r="A9" s="159" t="s">
        <v>217</v>
      </c>
      <c r="B9" s="155" t="s">
        <v>270</v>
      </c>
      <c r="C9" s="211">
        <v>0</v>
      </c>
      <c r="D9" s="211">
        <v>375</v>
      </c>
      <c r="E9" s="156">
        <v>375</v>
      </c>
      <c r="F9" s="157">
        <v>0.26606500500202213</v>
      </c>
      <c r="G9" s="158"/>
      <c r="H9" s="45"/>
    </row>
    <row r="10" spans="1:23" ht="18.95" customHeight="1" x14ac:dyDescent="0.25">
      <c r="A10" s="160" t="s">
        <v>218</v>
      </c>
      <c r="B10" s="155" t="s">
        <v>271</v>
      </c>
      <c r="C10" s="211">
        <v>0</v>
      </c>
      <c r="D10" s="211">
        <v>59</v>
      </c>
      <c r="E10" s="156">
        <v>59</v>
      </c>
      <c r="F10" s="157">
        <v>4.186089412031814E-2</v>
      </c>
      <c r="G10" s="158"/>
      <c r="H10" s="45"/>
    </row>
    <row r="11" spans="1:23" ht="18.95" customHeight="1" x14ac:dyDescent="0.25">
      <c r="A11" s="159" t="s">
        <v>272</v>
      </c>
      <c r="B11" s="155" t="s">
        <v>273</v>
      </c>
      <c r="C11" s="211">
        <v>0</v>
      </c>
      <c r="D11" s="211">
        <v>0</v>
      </c>
      <c r="E11" s="156">
        <v>0</v>
      </c>
      <c r="F11" s="157">
        <v>0</v>
      </c>
      <c r="G11" s="158"/>
      <c r="H11" s="45"/>
    </row>
    <row r="12" spans="1:23" ht="18.95" customHeight="1" x14ac:dyDescent="0.25">
      <c r="A12" s="159" t="s">
        <v>274</v>
      </c>
      <c r="B12" s="155" t="s">
        <v>275</v>
      </c>
      <c r="C12" s="211">
        <v>0</v>
      </c>
      <c r="D12" s="211">
        <v>0</v>
      </c>
      <c r="E12" s="156">
        <v>0</v>
      </c>
      <c r="F12" s="157">
        <v>0</v>
      </c>
      <c r="G12" s="158"/>
      <c r="H12" s="45"/>
    </row>
    <row r="13" spans="1:23" ht="18.95" customHeight="1" x14ac:dyDescent="0.25">
      <c r="A13" s="160" t="s">
        <v>276</v>
      </c>
      <c r="B13" s="155" t="s">
        <v>277</v>
      </c>
      <c r="C13" s="211">
        <v>0</v>
      </c>
      <c r="D13" s="211">
        <v>0</v>
      </c>
      <c r="E13" s="156">
        <v>0</v>
      </c>
      <c r="F13" s="157">
        <v>0</v>
      </c>
      <c r="G13" s="158"/>
      <c r="H13" s="45"/>
    </row>
    <row r="14" spans="1:23" ht="18.95" customHeight="1" x14ac:dyDescent="0.25">
      <c r="A14" s="160" t="s">
        <v>278</v>
      </c>
      <c r="B14" s="155" t="s">
        <v>279</v>
      </c>
      <c r="C14" s="211">
        <v>0</v>
      </c>
      <c r="D14" s="211">
        <v>0</v>
      </c>
      <c r="E14" s="156">
        <v>0</v>
      </c>
      <c r="F14" s="157">
        <v>0</v>
      </c>
      <c r="G14" s="158"/>
      <c r="H14" s="45"/>
    </row>
    <row r="15" spans="1:23" ht="18.95" customHeight="1" x14ac:dyDescent="0.25">
      <c r="A15" s="160" t="s">
        <v>280</v>
      </c>
      <c r="B15" s="155" t="s">
        <v>281</v>
      </c>
      <c r="C15" s="211">
        <v>0</v>
      </c>
      <c r="D15" s="211">
        <v>0</v>
      </c>
      <c r="E15" s="156">
        <v>0</v>
      </c>
      <c r="F15" s="157">
        <v>0</v>
      </c>
      <c r="G15" s="158"/>
      <c r="H15" s="45"/>
      <c r="P15" s="66"/>
      <c r="Q15" s="66"/>
      <c r="R15" s="66"/>
      <c r="S15" s="66"/>
    </row>
    <row r="16" spans="1:23" ht="18.95" customHeight="1" x14ac:dyDescent="0.25">
      <c r="A16" s="160" t="s">
        <v>282</v>
      </c>
      <c r="B16" s="155" t="s">
        <v>283</v>
      </c>
      <c r="C16" s="211">
        <v>0</v>
      </c>
      <c r="D16" s="211">
        <v>0</v>
      </c>
      <c r="E16" s="156">
        <v>0</v>
      </c>
      <c r="F16" s="157">
        <v>0</v>
      </c>
      <c r="G16" s="158"/>
      <c r="H16" s="45"/>
      <c r="P16" s="66"/>
    </row>
    <row r="17" spans="1:17" ht="18.95" customHeight="1" x14ac:dyDescent="0.25">
      <c r="A17" s="160" t="s">
        <v>284</v>
      </c>
      <c r="B17" s="155" t="s">
        <v>285</v>
      </c>
      <c r="C17" s="211">
        <v>0</v>
      </c>
      <c r="D17" s="211">
        <v>0</v>
      </c>
      <c r="E17" s="156">
        <v>0</v>
      </c>
      <c r="F17" s="157">
        <v>0</v>
      </c>
      <c r="G17" s="158"/>
      <c r="H17" s="45"/>
    </row>
    <row r="18" spans="1:17" ht="18.95" customHeight="1" x14ac:dyDescent="0.25">
      <c r="A18" s="160" t="s">
        <v>286</v>
      </c>
      <c r="B18" s="155" t="s">
        <v>287</v>
      </c>
      <c r="C18" s="211">
        <v>0</v>
      </c>
      <c r="D18" s="211">
        <v>0</v>
      </c>
      <c r="E18" s="156">
        <v>0</v>
      </c>
      <c r="F18" s="157">
        <v>0</v>
      </c>
      <c r="G18" s="158"/>
      <c r="H18" s="45"/>
    </row>
    <row r="19" spans="1:17" ht="18.95" customHeight="1" x14ac:dyDescent="0.25">
      <c r="A19" s="160" t="s">
        <v>288</v>
      </c>
      <c r="B19" s="155" t="s">
        <v>289</v>
      </c>
      <c r="C19" s="211">
        <v>0</v>
      </c>
      <c r="D19" s="211">
        <v>0</v>
      </c>
      <c r="E19" s="156">
        <v>0</v>
      </c>
      <c r="F19" s="157">
        <v>0</v>
      </c>
      <c r="G19" s="158"/>
      <c r="H19" s="45"/>
    </row>
    <row r="20" spans="1:17" ht="18.95" customHeight="1" x14ac:dyDescent="0.25">
      <c r="A20" s="160" t="s">
        <v>290</v>
      </c>
      <c r="B20" s="161"/>
      <c r="C20" s="161">
        <v>5</v>
      </c>
      <c r="D20" s="554">
        <v>140938</v>
      </c>
      <c r="E20" s="162">
        <v>140943</v>
      </c>
      <c r="F20" s="163">
        <v>99.999999999999986</v>
      </c>
      <c r="G20" s="158"/>
      <c r="H20" s="45"/>
      <c r="L20" s="66"/>
    </row>
    <row r="21" spans="1:17" ht="18.95" customHeight="1" x14ac:dyDescent="0.25">
      <c r="A21" s="154" t="s">
        <v>220</v>
      </c>
      <c r="B21" s="155" t="s">
        <v>265</v>
      </c>
      <c r="C21" s="211">
        <v>0</v>
      </c>
      <c r="D21" s="211">
        <v>6626</v>
      </c>
      <c r="E21" s="212">
        <v>6626</v>
      </c>
      <c r="F21" s="213"/>
      <c r="G21" s="158"/>
      <c r="H21" s="45"/>
      <c r="L21" s="66"/>
    </row>
    <row r="22" spans="1:17" ht="18.95" customHeight="1" x14ac:dyDescent="0.25">
      <c r="A22" s="154" t="s">
        <v>219</v>
      </c>
      <c r="B22" s="155" t="s">
        <v>265</v>
      </c>
      <c r="C22" s="211">
        <v>0</v>
      </c>
      <c r="D22" s="211">
        <v>15</v>
      </c>
      <c r="E22" s="212">
        <v>15</v>
      </c>
      <c r="F22" s="213"/>
      <c r="G22" s="158"/>
      <c r="H22" s="45"/>
      <c r="L22" s="66"/>
    </row>
    <row r="23" spans="1:17" ht="32.25" customHeight="1" x14ac:dyDescent="0.25">
      <c r="A23" s="159" t="s">
        <v>221</v>
      </c>
      <c r="B23" s="155" t="s">
        <v>267</v>
      </c>
      <c r="C23" s="211">
        <v>0</v>
      </c>
      <c r="D23" s="211">
        <v>4602</v>
      </c>
      <c r="E23" s="212">
        <v>4602</v>
      </c>
      <c r="F23" s="153"/>
      <c r="G23" s="158"/>
      <c r="K23" s="164"/>
      <c r="L23" s="171"/>
    </row>
    <row r="24" spans="1:17" ht="32.25" customHeight="1" x14ac:dyDescent="0.25">
      <c r="A24" s="159" t="s">
        <v>215</v>
      </c>
      <c r="B24" s="155" t="s">
        <v>267</v>
      </c>
      <c r="C24" s="211">
        <v>0</v>
      </c>
      <c r="D24" s="211">
        <v>2898</v>
      </c>
      <c r="E24" s="212">
        <v>2898</v>
      </c>
      <c r="G24" s="158"/>
      <c r="K24" s="164"/>
      <c r="L24" s="171"/>
    </row>
    <row r="25" spans="1:17" ht="32.25" customHeight="1" x14ac:dyDescent="0.25">
      <c r="A25" s="167" t="s">
        <v>291</v>
      </c>
      <c r="B25" s="167"/>
      <c r="C25" s="167"/>
      <c r="D25" s="167"/>
      <c r="E25" s="167"/>
      <c r="F25" s="167"/>
      <c r="G25" s="158"/>
      <c r="K25" s="164"/>
      <c r="L25" s="171"/>
    </row>
    <row r="26" spans="1:17" ht="30.75" customHeight="1" x14ac:dyDescent="0.25">
      <c r="A26" s="150" t="s">
        <v>259</v>
      </c>
      <c r="B26" s="151" t="s">
        <v>260</v>
      </c>
      <c r="C26" s="151" t="s">
        <v>204</v>
      </c>
      <c r="D26" s="151" t="s">
        <v>261</v>
      </c>
      <c r="E26" s="152" t="s">
        <v>262</v>
      </c>
      <c r="F26" s="151" t="s">
        <v>263</v>
      </c>
      <c r="G26" s="158"/>
      <c r="I26" s="493" t="s">
        <v>291</v>
      </c>
      <c r="J26" s="493"/>
      <c r="K26" s="493"/>
      <c r="L26" s="493"/>
      <c r="M26" s="493"/>
      <c r="N26" s="493"/>
      <c r="O26" s="493"/>
      <c r="P26" s="493"/>
      <c r="Q26" s="493"/>
    </row>
    <row r="27" spans="1:17" ht="22.5" customHeight="1" x14ac:dyDescent="0.25">
      <c r="A27" s="154" t="s">
        <v>209</v>
      </c>
      <c r="B27" s="155" t="s">
        <v>361</v>
      </c>
      <c r="C27" s="155">
        <v>153</v>
      </c>
      <c r="D27" s="155">
        <v>34039</v>
      </c>
      <c r="E27" s="156">
        <v>34192</v>
      </c>
      <c r="F27" s="157">
        <v>44.850202004302432</v>
      </c>
    </row>
    <row r="28" spans="1:17" ht="35.25" customHeight="1" x14ac:dyDescent="0.25">
      <c r="A28" s="154" t="s">
        <v>207</v>
      </c>
      <c r="B28" s="155" t="s">
        <v>268</v>
      </c>
      <c r="C28" s="155">
        <v>28</v>
      </c>
      <c r="D28" s="155">
        <v>17000</v>
      </c>
      <c r="E28" s="156">
        <v>17028</v>
      </c>
      <c r="F28" s="157">
        <v>22.335904297182431</v>
      </c>
    </row>
    <row r="29" spans="1:17" ht="36" customHeight="1" x14ac:dyDescent="0.25">
      <c r="A29" s="154"/>
      <c r="B29" s="155" t="s">
        <v>267</v>
      </c>
      <c r="C29" s="155">
        <v>0</v>
      </c>
      <c r="D29" s="155">
        <v>12847</v>
      </c>
      <c r="E29" s="156">
        <v>12847</v>
      </c>
      <c r="F29" s="157">
        <v>16.851618657851933</v>
      </c>
    </row>
    <row r="30" spans="1:17" ht="33" customHeight="1" x14ac:dyDescent="0.25">
      <c r="A30" s="154" t="s">
        <v>210</v>
      </c>
      <c r="B30" s="155" t="s">
        <v>264</v>
      </c>
      <c r="C30" s="155">
        <v>2</v>
      </c>
      <c r="D30" s="155">
        <v>9950</v>
      </c>
      <c r="E30" s="156">
        <v>9952</v>
      </c>
      <c r="F30" s="157">
        <v>13.05420011543103</v>
      </c>
    </row>
    <row r="31" spans="1:17" ht="18.95" customHeight="1" x14ac:dyDescent="0.25">
      <c r="A31" s="154" t="s">
        <v>203</v>
      </c>
      <c r="B31" s="155" t="s">
        <v>270</v>
      </c>
      <c r="C31" s="155">
        <v>26</v>
      </c>
      <c r="D31" s="155">
        <v>1582</v>
      </c>
      <c r="E31" s="156">
        <v>1608</v>
      </c>
      <c r="F31" s="157">
        <v>2.1092397292617662</v>
      </c>
      <c r="H31" s="168"/>
      <c r="I31" s="168"/>
    </row>
    <row r="32" spans="1:17" ht="18.95" customHeight="1" x14ac:dyDescent="0.25">
      <c r="A32" s="154"/>
      <c r="B32" s="155" t="s">
        <v>265</v>
      </c>
      <c r="C32" s="155">
        <v>3</v>
      </c>
      <c r="D32" s="155">
        <v>528</v>
      </c>
      <c r="E32" s="156">
        <v>531</v>
      </c>
      <c r="F32" s="157">
        <v>0.69652132850621762</v>
      </c>
      <c r="H32" s="168"/>
      <c r="I32" s="168"/>
      <c r="J32" s="169"/>
      <c r="K32" s="168"/>
    </row>
    <row r="33" spans="1:14" ht="18.95" customHeight="1" x14ac:dyDescent="0.25">
      <c r="A33" s="154" t="s">
        <v>208</v>
      </c>
      <c r="B33" s="155" t="s">
        <v>271</v>
      </c>
      <c r="C33" s="155">
        <v>1</v>
      </c>
      <c r="D33" s="155">
        <v>74</v>
      </c>
      <c r="E33" s="156">
        <v>75</v>
      </c>
      <c r="F33" s="157">
        <v>9.8378718715567443E-2</v>
      </c>
      <c r="H33" s="168"/>
      <c r="I33" s="168"/>
      <c r="J33" s="169"/>
      <c r="K33" s="168"/>
    </row>
    <row r="34" spans="1:14" ht="18.95" customHeight="1" x14ac:dyDescent="0.25">
      <c r="A34" s="154" t="s">
        <v>206</v>
      </c>
      <c r="B34" s="155" t="s">
        <v>292</v>
      </c>
      <c r="C34" s="155">
        <v>0</v>
      </c>
      <c r="D34" s="155">
        <v>2</v>
      </c>
      <c r="E34" s="156">
        <v>2</v>
      </c>
      <c r="F34" s="157">
        <v>2.6234324990817987E-3</v>
      </c>
      <c r="H34" s="168"/>
      <c r="I34" s="168"/>
      <c r="J34" s="169"/>
      <c r="K34" s="168"/>
    </row>
    <row r="35" spans="1:14" ht="18.95" customHeight="1" x14ac:dyDescent="0.25">
      <c r="A35" s="154" t="s">
        <v>213</v>
      </c>
      <c r="B35" s="155" t="s">
        <v>295</v>
      </c>
      <c r="C35" s="155">
        <v>0</v>
      </c>
      <c r="D35" s="155">
        <v>1</v>
      </c>
      <c r="E35" s="156">
        <v>1</v>
      </c>
      <c r="F35" s="157">
        <v>1.3117162495408993E-3</v>
      </c>
      <c r="H35" s="168"/>
      <c r="I35" s="168"/>
      <c r="J35" s="169"/>
      <c r="K35" s="168"/>
    </row>
    <row r="36" spans="1:14" ht="18.95" customHeight="1" x14ac:dyDescent="0.25">
      <c r="A36" s="154" t="s">
        <v>390</v>
      </c>
      <c r="B36" s="155" t="s">
        <v>279</v>
      </c>
      <c r="C36" s="155">
        <v>0</v>
      </c>
      <c r="D36" s="155">
        <v>0</v>
      </c>
      <c r="E36" s="156">
        <v>0</v>
      </c>
      <c r="F36" s="157">
        <v>0</v>
      </c>
      <c r="J36" s="169"/>
      <c r="K36" s="168"/>
    </row>
    <row r="37" spans="1:14" ht="18.95" customHeight="1" x14ac:dyDescent="0.25">
      <c r="A37" s="154" t="s">
        <v>293</v>
      </c>
      <c r="B37" s="155" t="s">
        <v>269</v>
      </c>
      <c r="C37" s="155">
        <v>0</v>
      </c>
      <c r="D37" s="155">
        <v>0</v>
      </c>
      <c r="E37" s="156">
        <v>0</v>
      </c>
      <c r="F37" s="157">
        <v>0</v>
      </c>
      <c r="H37" s="168"/>
      <c r="I37" s="168"/>
      <c r="J37" s="169"/>
      <c r="K37" s="168"/>
    </row>
    <row r="38" spans="1:14" ht="18.95" customHeight="1" x14ac:dyDescent="0.25">
      <c r="A38" s="154" t="s">
        <v>294</v>
      </c>
      <c r="B38" s="155" t="s">
        <v>275</v>
      </c>
      <c r="C38" s="155">
        <v>0</v>
      </c>
      <c r="D38" s="155">
        <v>0</v>
      </c>
      <c r="E38" s="156">
        <v>0</v>
      </c>
      <c r="F38" s="157">
        <v>0</v>
      </c>
      <c r="H38" s="168"/>
      <c r="I38" s="168"/>
      <c r="J38" s="169"/>
      <c r="K38" s="168"/>
    </row>
    <row r="39" spans="1:14" ht="18.95" customHeight="1" x14ac:dyDescent="0.25">
      <c r="A39" s="154" t="s">
        <v>296</v>
      </c>
      <c r="B39" s="155" t="s">
        <v>281</v>
      </c>
      <c r="C39" s="155">
        <v>0</v>
      </c>
      <c r="D39" s="155">
        <v>0</v>
      </c>
      <c r="E39" s="156">
        <v>0</v>
      </c>
      <c r="F39" s="157">
        <v>0</v>
      </c>
      <c r="H39" s="168"/>
      <c r="I39" s="168"/>
      <c r="J39" s="169"/>
      <c r="K39" s="168"/>
    </row>
    <row r="40" spans="1:14" ht="18.95" customHeight="1" x14ac:dyDescent="0.25">
      <c r="A40" s="154" t="s">
        <v>297</v>
      </c>
      <c r="B40" s="155" t="s">
        <v>298</v>
      </c>
      <c r="C40" s="155">
        <v>0</v>
      </c>
      <c r="D40" s="155">
        <v>0</v>
      </c>
      <c r="E40" s="156">
        <v>0</v>
      </c>
      <c r="F40" s="157">
        <v>0</v>
      </c>
      <c r="H40" s="168"/>
      <c r="I40" s="168"/>
      <c r="J40" s="169"/>
      <c r="K40" s="168"/>
    </row>
    <row r="41" spans="1:14" ht="18.95" customHeight="1" x14ac:dyDescent="0.25">
      <c r="A41" s="154" t="s">
        <v>299</v>
      </c>
      <c r="B41" s="155" t="s">
        <v>300</v>
      </c>
      <c r="C41" s="155">
        <v>0</v>
      </c>
      <c r="D41" s="155">
        <v>0</v>
      </c>
      <c r="E41" s="156">
        <v>0</v>
      </c>
      <c r="F41" s="157">
        <v>0</v>
      </c>
      <c r="H41" s="168"/>
      <c r="I41" s="168"/>
      <c r="J41" s="169"/>
      <c r="K41" s="168"/>
      <c r="L41" s="168"/>
      <c r="N41" s="45"/>
    </row>
    <row r="42" spans="1:14" ht="18.95" customHeight="1" x14ac:dyDescent="0.25">
      <c r="A42" s="154" t="s">
        <v>301</v>
      </c>
      <c r="B42" s="155" t="s">
        <v>302</v>
      </c>
      <c r="C42" s="155">
        <v>0</v>
      </c>
      <c r="D42" s="155">
        <v>0</v>
      </c>
      <c r="E42" s="156">
        <v>0</v>
      </c>
      <c r="F42" s="157">
        <v>0</v>
      </c>
      <c r="H42" s="168"/>
      <c r="I42" s="168"/>
      <c r="J42" s="169"/>
    </row>
    <row r="43" spans="1:14" ht="18.95" customHeight="1" x14ac:dyDescent="0.25">
      <c r="A43" s="161" t="s">
        <v>303</v>
      </c>
      <c r="B43" s="161"/>
      <c r="C43" s="155">
        <v>213</v>
      </c>
      <c r="D43" s="211">
        <v>76023</v>
      </c>
      <c r="E43" s="162">
        <v>76236</v>
      </c>
      <c r="F43" s="163">
        <v>100</v>
      </c>
      <c r="G43" s="168"/>
      <c r="H43" s="168"/>
      <c r="I43" s="168"/>
      <c r="J43" s="169"/>
    </row>
    <row r="44" spans="1:14" ht="18.95" customHeight="1" x14ac:dyDescent="0.25">
      <c r="A44" s="154" t="s">
        <v>205</v>
      </c>
      <c r="B44" s="155" t="s">
        <v>265</v>
      </c>
      <c r="C44" s="155">
        <v>2</v>
      </c>
      <c r="D44" s="155">
        <v>491</v>
      </c>
      <c r="E44" s="158"/>
      <c r="F44" s="158"/>
      <c r="G44" s="168"/>
      <c r="H44" s="168"/>
      <c r="I44" s="168"/>
      <c r="J44" s="169"/>
      <c r="K44" s="168"/>
    </row>
    <row r="45" spans="1:14" ht="18.95" customHeight="1" x14ac:dyDescent="0.25">
      <c r="A45" s="154" t="s">
        <v>212</v>
      </c>
      <c r="B45" s="155" t="s">
        <v>265</v>
      </c>
      <c r="C45" s="155">
        <v>1</v>
      </c>
      <c r="D45" s="155">
        <v>37</v>
      </c>
      <c r="E45" s="158"/>
      <c r="F45" s="158"/>
      <c r="G45" s="168"/>
      <c r="H45" s="168"/>
      <c r="I45" s="168"/>
      <c r="J45" s="169"/>
      <c r="K45" s="168"/>
      <c r="L45" s="66"/>
    </row>
    <row r="46" spans="1:14" ht="32.25" customHeight="1" x14ac:dyDescent="0.25">
      <c r="A46" s="159" t="s">
        <v>201</v>
      </c>
      <c r="B46" s="155" t="s">
        <v>267</v>
      </c>
      <c r="C46" s="155">
        <v>0</v>
      </c>
      <c r="D46" s="155">
        <v>12331</v>
      </c>
      <c r="E46" s="158"/>
      <c r="F46" s="158"/>
      <c r="G46" s="158"/>
      <c r="H46" s="45"/>
      <c r="K46" s="168"/>
      <c r="L46" s="171"/>
    </row>
    <row r="47" spans="1:14" ht="32.25" customHeight="1" x14ac:dyDescent="0.25">
      <c r="A47" s="159" t="s">
        <v>211</v>
      </c>
      <c r="B47" s="155" t="s">
        <v>267</v>
      </c>
      <c r="C47" s="155">
        <v>0</v>
      </c>
      <c r="D47" s="155">
        <v>516</v>
      </c>
      <c r="E47" s="153"/>
      <c r="G47" s="158"/>
      <c r="L47" s="171"/>
    </row>
    <row r="48" spans="1:14" ht="32.25" customHeight="1" x14ac:dyDescent="0.25">
      <c r="A48" s="485"/>
      <c r="B48" s="486"/>
      <c r="C48" s="166"/>
      <c r="D48" s="166"/>
      <c r="E48" s="288"/>
      <c r="G48" s="158"/>
      <c r="K48" s="164"/>
      <c r="L48" s="171"/>
    </row>
    <row r="49" spans="1:20" ht="38.25" customHeight="1" x14ac:dyDescent="0.25">
      <c r="A49" s="165"/>
      <c r="B49" s="166"/>
      <c r="C49" s="166"/>
      <c r="D49" s="166"/>
      <c r="G49" s="158"/>
      <c r="K49" s="493" t="s">
        <v>393</v>
      </c>
      <c r="L49" s="493"/>
      <c r="M49" s="493"/>
      <c r="N49" s="493"/>
      <c r="O49" s="493"/>
      <c r="P49" s="493"/>
      <c r="Q49" s="493"/>
      <c r="R49" s="493"/>
      <c r="S49" s="493"/>
      <c r="T49" s="493"/>
    </row>
    <row r="50" spans="1:20" ht="27.75" customHeight="1" x14ac:dyDescent="0.25">
      <c r="A50" s="224"/>
      <c r="B50" s="225"/>
      <c r="C50" s="490" t="s">
        <v>305</v>
      </c>
      <c r="D50" s="491"/>
      <c r="E50" s="489" t="s">
        <v>200</v>
      </c>
      <c r="F50" s="489"/>
      <c r="G50" s="484" t="s">
        <v>199</v>
      </c>
      <c r="H50" s="484"/>
      <c r="I50" s="292" t="s">
        <v>306</v>
      </c>
      <c r="J50" s="169"/>
      <c r="K50" s="164"/>
      <c r="L50" s="164"/>
    </row>
    <row r="51" spans="1:20" ht="36.75" customHeight="1" x14ac:dyDescent="0.25">
      <c r="A51" s="290" t="s">
        <v>307</v>
      </c>
      <c r="B51" s="290" t="s">
        <v>304</v>
      </c>
      <c r="C51" s="289" t="s">
        <v>204</v>
      </c>
      <c r="D51" s="289" t="s">
        <v>261</v>
      </c>
      <c r="E51" s="289" t="s">
        <v>204</v>
      </c>
      <c r="F51" s="289" t="s">
        <v>261</v>
      </c>
      <c r="G51" s="289" t="s">
        <v>204</v>
      </c>
      <c r="H51" s="289" t="s">
        <v>261</v>
      </c>
      <c r="I51" s="291" t="s">
        <v>308</v>
      </c>
      <c r="J51" s="169"/>
      <c r="K51" s="169"/>
      <c r="L51" s="164"/>
    </row>
    <row r="52" spans="1:20" ht="18.95" customHeight="1" x14ac:dyDescent="0.25">
      <c r="A52" s="44" t="s">
        <v>264</v>
      </c>
      <c r="B52" s="226">
        <v>122394</v>
      </c>
      <c r="C52" s="226">
        <v>4</v>
      </c>
      <c r="D52" s="226">
        <v>122390</v>
      </c>
      <c r="E52" s="227">
        <v>2</v>
      </c>
      <c r="F52" s="227">
        <v>112440</v>
      </c>
      <c r="G52" s="228">
        <v>2</v>
      </c>
      <c r="H52" s="228">
        <v>9950</v>
      </c>
      <c r="I52" s="222">
        <v>0.56356277540646194</v>
      </c>
      <c r="J52" s="169"/>
      <c r="K52" s="169"/>
      <c r="L52" s="164"/>
    </row>
    <row r="53" spans="1:20" ht="18.95" customHeight="1" x14ac:dyDescent="0.25">
      <c r="A53" s="44" t="s">
        <v>361</v>
      </c>
      <c r="B53" s="226">
        <v>42974</v>
      </c>
      <c r="C53" s="226">
        <v>156</v>
      </c>
      <c r="D53" s="226">
        <v>42818</v>
      </c>
      <c r="E53" s="227">
        <v>3</v>
      </c>
      <c r="F53" s="227">
        <v>8779</v>
      </c>
      <c r="G53" s="228">
        <v>153</v>
      </c>
      <c r="H53" s="228">
        <v>34039</v>
      </c>
      <c r="I53" s="222">
        <v>0.19787364340014457</v>
      </c>
      <c r="J53" s="169"/>
      <c r="K53" s="168"/>
      <c r="L53" s="164"/>
    </row>
    <row r="54" spans="1:20" ht="18.95" customHeight="1" x14ac:dyDescent="0.25">
      <c r="A54" s="44" t="s">
        <v>268</v>
      </c>
      <c r="B54" s="226">
        <v>22156</v>
      </c>
      <c r="C54" s="226">
        <v>28</v>
      </c>
      <c r="D54" s="226">
        <v>22128</v>
      </c>
      <c r="E54" s="227">
        <v>0</v>
      </c>
      <c r="F54" s="227">
        <v>5128</v>
      </c>
      <c r="G54" s="228">
        <v>28</v>
      </c>
      <c r="H54" s="228">
        <v>17000</v>
      </c>
      <c r="I54" s="222">
        <v>0.10201723002684422</v>
      </c>
      <c r="J54" s="169"/>
      <c r="L54" s="164"/>
    </row>
    <row r="55" spans="1:20" ht="18.95" customHeight="1" x14ac:dyDescent="0.25">
      <c r="A55" s="44" t="s">
        <v>267</v>
      </c>
      <c r="B55" s="226">
        <v>20347</v>
      </c>
      <c r="C55" s="226">
        <v>0</v>
      </c>
      <c r="D55" s="226">
        <v>20347</v>
      </c>
      <c r="E55" s="227">
        <v>0</v>
      </c>
      <c r="F55" s="227">
        <v>7500</v>
      </c>
      <c r="G55" s="228">
        <v>0</v>
      </c>
      <c r="H55" s="228">
        <v>12847</v>
      </c>
      <c r="I55" s="222">
        <v>9.3687695403330898E-2</v>
      </c>
      <c r="J55" s="169"/>
      <c r="L55" s="164"/>
    </row>
    <row r="56" spans="1:20" ht="18.95" customHeight="1" x14ac:dyDescent="0.25">
      <c r="A56" s="214" t="s">
        <v>265</v>
      </c>
      <c r="B56" s="226">
        <v>7172</v>
      </c>
      <c r="C56" s="226">
        <v>3</v>
      </c>
      <c r="D56" s="226">
        <v>7169</v>
      </c>
      <c r="E56" s="227">
        <v>0</v>
      </c>
      <c r="F56" s="227">
        <v>6641</v>
      </c>
      <c r="G56" s="228">
        <v>3</v>
      </c>
      <c r="H56" s="228">
        <v>528</v>
      </c>
      <c r="I56" s="222">
        <v>3.3023450701955531E-2</v>
      </c>
      <c r="J56" s="169"/>
      <c r="L56" s="164"/>
    </row>
    <row r="57" spans="1:20" ht="18.95" customHeight="1" x14ac:dyDescent="0.25">
      <c r="A57" s="44" t="s">
        <v>270</v>
      </c>
      <c r="B57" s="226">
        <v>1983</v>
      </c>
      <c r="C57" s="226">
        <v>26</v>
      </c>
      <c r="D57" s="226">
        <v>1957</v>
      </c>
      <c r="E57" s="227">
        <v>0</v>
      </c>
      <c r="F57" s="227">
        <v>375</v>
      </c>
      <c r="G57" s="228">
        <v>26</v>
      </c>
      <c r="H57" s="228">
        <v>1582</v>
      </c>
      <c r="I57" s="222">
        <v>9.1307170582791159E-3</v>
      </c>
      <c r="J57" s="169"/>
      <c r="L57" s="164"/>
    </row>
    <row r="58" spans="1:20" ht="18.95" customHeight="1" x14ac:dyDescent="0.25">
      <c r="A58" s="44" t="s">
        <v>271</v>
      </c>
      <c r="B58" s="226">
        <v>134</v>
      </c>
      <c r="C58" s="226">
        <v>1</v>
      </c>
      <c r="D58" s="226">
        <v>133</v>
      </c>
      <c r="E58" s="227">
        <v>0</v>
      </c>
      <c r="F58" s="227">
        <v>59</v>
      </c>
      <c r="G58" s="228">
        <v>1</v>
      </c>
      <c r="H58" s="228">
        <v>74</v>
      </c>
      <c r="I58" s="222">
        <v>6.1700256470469063E-4</v>
      </c>
      <c r="J58" s="169"/>
      <c r="L58" s="164"/>
    </row>
    <row r="59" spans="1:20" ht="18.95" customHeight="1" x14ac:dyDescent="0.25">
      <c r="A59" s="44" t="s">
        <v>269</v>
      </c>
      <c r="B59" s="226">
        <v>16</v>
      </c>
      <c r="C59" s="226">
        <v>0</v>
      </c>
      <c r="D59" s="226">
        <v>16</v>
      </c>
      <c r="E59" s="227">
        <v>0</v>
      </c>
      <c r="F59" s="227">
        <v>16</v>
      </c>
      <c r="G59" s="228">
        <v>0</v>
      </c>
      <c r="H59" s="228">
        <v>0</v>
      </c>
      <c r="I59" s="222">
        <v>7.3671948024440668E-5</v>
      </c>
      <c r="J59" s="169"/>
      <c r="L59" s="164"/>
    </row>
    <row r="60" spans="1:20" ht="18.95" customHeight="1" x14ac:dyDescent="0.25">
      <c r="A60" s="44" t="s">
        <v>292</v>
      </c>
      <c r="B60" s="226">
        <v>2</v>
      </c>
      <c r="C60" s="226">
        <v>0</v>
      </c>
      <c r="D60" s="226">
        <v>2</v>
      </c>
      <c r="E60" s="227">
        <v>0</v>
      </c>
      <c r="F60" s="227">
        <v>0</v>
      </c>
      <c r="G60" s="228">
        <v>0</v>
      </c>
      <c r="H60" s="228">
        <v>2</v>
      </c>
      <c r="I60" s="222">
        <v>9.2089935030550835E-6</v>
      </c>
      <c r="J60" s="169"/>
      <c r="L60" s="164"/>
    </row>
    <row r="61" spans="1:20" ht="18.95" customHeight="1" x14ac:dyDescent="0.25">
      <c r="A61" s="44" t="s">
        <v>295</v>
      </c>
      <c r="B61" s="226">
        <v>1</v>
      </c>
      <c r="C61" s="226">
        <v>0</v>
      </c>
      <c r="D61" s="226">
        <v>1</v>
      </c>
      <c r="E61" s="227">
        <v>0</v>
      </c>
      <c r="F61" s="227">
        <v>0</v>
      </c>
      <c r="G61" s="228">
        <v>0</v>
      </c>
      <c r="H61" s="228">
        <v>1</v>
      </c>
      <c r="I61" s="222">
        <v>4.6044967515275417E-6</v>
      </c>
      <c r="J61" s="169"/>
      <c r="L61" s="164"/>
    </row>
    <row r="62" spans="1:20" x14ac:dyDescent="0.25">
      <c r="A62" s="44" t="s">
        <v>273</v>
      </c>
      <c r="B62" s="226">
        <v>0</v>
      </c>
      <c r="C62" s="226">
        <v>0</v>
      </c>
      <c r="D62" s="226">
        <v>0</v>
      </c>
      <c r="E62" s="227">
        <v>0</v>
      </c>
      <c r="F62" s="227">
        <v>0</v>
      </c>
      <c r="G62" s="228">
        <v>0</v>
      </c>
      <c r="H62" s="228">
        <v>0</v>
      </c>
      <c r="I62" s="222">
        <v>0</v>
      </c>
      <c r="J62" s="169"/>
    </row>
    <row r="63" spans="1:20" x14ac:dyDescent="0.25">
      <c r="A63" s="44" t="s">
        <v>275</v>
      </c>
      <c r="B63" s="226">
        <v>0</v>
      </c>
      <c r="C63" s="226">
        <v>0</v>
      </c>
      <c r="D63" s="226">
        <v>0</v>
      </c>
      <c r="E63" s="227">
        <v>0</v>
      </c>
      <c r="F63" s="227">
        <v>0</v>
      </c>
      <c r="G63" s="228">
        <v>0</v>
      </c>
      <c r="H63" s="228">
        <v>0</v>
      </c>
      <c r="I63" s="222">
        <v>0</v>
      </c>
      <c r="J63" s="169"/>
    </row>
    <row r="64" spans="1:20" x14ac:dyDescent="0.25">
      <c r="A64" s="44" t="s">
        <v>277</v>
      </c>
      <c r="B64" s="226">
        <v>0</v>
      </c>
      <c r="C64" s="226">
        <v>0</v>
      </c>
      <c r="D64" s="226">
        <v>0</v>
      </c>
      <c r="E64" s="227">
        <v>0</v>
      </c>
      <c r="F64" s="227">
        <v>0</v>
      </c>
      <c r="G64" s="228">
        <v>0</v>
      </c>
      <c r="H64" s="228">
        <v>0</v>
      </c>
      <c r="I64" s="222">
        <v>0</v>
      </c>
      <c r="J64" s="169"/>
    </row>
    <row r="65" spans="1:10" x14ac:dyDescent="0.25">
      <c r="A65" s="44" t="s">
        <v>279</v>
      </c>
      <c r="B65" s="226">
        <v>0</v>
      </c>
      <c r="C65" s="226">
        <v>0</v>
      </c>
      <c r="D65" s="226">
        <v>0</v>
      </c>
      <c r="E65" s="227">
        <v>0</v>
      </c>
      <c r="F65" s="227">
        <v>0</v>
      </c>
      <c r="G65" s="228">
        <v>0</v>
      </c>
      <c r="H65" s="228">
        <v>0</v>
      </c>
      <c r="I65" s="222">
        <v>0</v>
      </c>
      <c r="J65" s="169"/>
    </row>
    <row r="66" spans="1:10" x14ac:dyDescent="0.25">
      <c r="A66" s="44" t="s">
        <v>281</v>
      </c>
      <c r="B66" s="226">
        <v>0</v>
      </c>
      <c r="C66" s="226">
        <v>0</v>
      </c>
      <c r="D66" s="226">
        <v>0</v>
      </c>
      <c r="E66" s="227">
        <v>0</v>
      </c>
      <c r="F66" s="227">
        <v>0</v>
      </c>
      <c r="G66" s="228">
        <v>0</v>
      </c>
      <c r="H66" s="228">
        <v>0</v>
      </c>
      <c r="I66" s="222">
        <v>0</v>
      </c>
      <c r="J66" s="169"/>
    </row>
    <row r="67" spans="1:10" x14ac:dyDescent="0.25">
      <c r="A67" s="44" t="s">
        <v>283</v>
      </c>
      <c r="B67" s="226">
        <v>0</v>
      </c>
      <c r="C67" s="226">
        <v>0</v>
      </c>
      <c r="D67" s="226">
        <v>0</v>
      </c>
      <c r="E67" s="227">
        <v>0</v>
      </c>
      <c r="F67" s="227">
        <v>0</v>
      </c>
      <c r="G67" s="228">
        <v>0</v>
      </c>
      <c r="H67" s="228">
        <v>0</v>
      </c>
      <c r="I67" s="222">
        <v>0</v>
      </c>
      <c r="J67" s="169"/>
    </row>
    <row r="68" spans="1:10" x14ac:dyDescent="0.25">
      <c r="A68" s="44" t="s">
        <v>285</v>
      </c>
      <c r="B68" s="226">
        <v>0</v>
      </c>
      <c r="C68" s="226">
        <v>0</v>
      </c>
      <c r="D68" s="226">
        <v>0</v>
      </c>
      <c r="E68" s="227">
        <v>0</v>
      </c>
      <c r="F68" s="227">
        <v>0</v>
      </c>
      <c r="G68" s="228">
        <v>0</v>
      </c>
      <c r="H68" s="228">
        <v>0</v>
      </c>
      <c r="I68" s="222">
        <v>0</v>
      </c>
      <c r="J68" s="169"/>
    </row>
    <row r="69" spans="1:10" x14ac:dyDescent="0.25">
      <c r="A69" s="44" t="s">
        <v>287</v>
      </c>
      <c r="B69" s="226">
        <v>0</v>
      </c>
      <c r="C69" s="226">
        <v>0</v>
      </c>
      <c r="D69" s="226">
        <v>0</v>
      </c>
      <c r="E69" s="227">
        <v>0</v>
      </c>
      <c r="F69" s="227">
        <v>0</v>
      </c>
      <c r="G69" s="228">
        <v>0</v>
      </c>
      <c r="H69" s="228">
        <v>0</v>
      </c>
      <c r="I69" s="222">
        <v>0</v>
      </c>
      <c r="J69" s="169"/>
    </row>
    <row r="70" spans="1:10" x14ac:dyDescent="0.25">
      <c r="A70" s="44" t="s">
        <v>289</v>
      </c>
      <c r="B70" s="226">
        <v>0</v>
      </c>
      <c r="C70" s="226">
        <v>0</v>
      </c>
      <c r="D70" s="226">
        <v>0</v>
      </c>
      <c r="E70" s="227">
        <v>0</v>
      </c>
      <c r="F70" s="227">
        <v>0</v>
      </c>
      <c r="G70" s="228">
        <v>0</v>
      </c>
      <c r="H70" s="228">
        <v>0</v>
      </c>
      <c r="I70" s="222">
        <v>0</v>
      </c>
      <c r="J70" s="169"/>
    </row>
    <row r="71" spans="1:10" x14ac:dyDescent="0.25">
      <c r="A71" s="44"/>
      <c r="B71" s="226">
        <v>217179</v>
      </c>
      <c r="C71" s="226">
        <v>218</v>
      </c>
      <c r="D71" s="226">
        <v>216961</v>
      </c>
      <c r="E71" s="227">
        <v>5</v>
      </c>
      <c r="F71" s="227">
        <v>140938</v>
      </c>
      <c r="G71" s="228">
        <v>213</v>
      </c>
      <c r="H71" s="228">
        <v>76023</v>
      </c>
      <c r="I71" s="223">
        <v>1</v>
      </c>
    </row>
    <row r="72" spans="1:10" x14ac:dyDescent="0.25">
      <c r="A72" s="165"/>
      <c r="B72" s="166"/>
      <c r="C72" s="166"/>
      <c r="D72" s="166"/>
      <c r="F72" s="66"/>
      <c r="H72" s="384"/>
    </row>
    <row r="73" spans="1:10" x14ac:dyDescent="0.25">
      <c r="A73" s="165"/>
      <c r="B73" s="166"/>
      <c r="C73" s="166"/>
      <c r="D73" s="166"/>
      <c r="H73" s="168"/>
      <c r="I73" s="66"/>
    </row>
    <row r="74" spans="1:10" x14ac:dyDescent="0.25">
      <c r="A74" s="165"/>
      <c r="B74" s="166"/>
      <c r="C74" s="166"/>
      <c r="D74" s="166"/>
      <c r="F74" s="66"/>
      <c r="H74" s="66"/>
    </row>
    <row r="75" spans="1:10" x14ac:dyDescent="0.25">
      <c r="A75" s="165"/>
      <c r="B75" s="166"/>
      <c r="C75" s="166"/>
      <c r="D75" s="166"/>
      <c r="G75" s="168"/>
      <c r="H75" s="168"/>
    </row>
    <row r="76" spans="1:10" x14ac:dyDescent="0.25">
      <c r="A76" s="165"/>
      <c r="B76" s="166"/>
      <c r="C76" s="166"/>
      <c r="D76" s="166"/>
      <c r="G76" s="168"/>
      <c r="H76" s="168"/>
      <c r="I76" s="168"/>
      <c r="J76" s="169"/>
    </row>
    <row r="77" spans="1:10" x14ac:dyDescent="0.25">
      <c r="A77" s="165"/>
      <c r="B77" s="166"/>
      <c r="C77" s="166"/>
      <c r="D77" s="166"/>
      <c r="G77" s="168"/>
      <c r="H77" s="168"/>
      <c r="I77" s="168"/>
      <c r="J77" s="169"/>
    </row>
    <row r="78" spans="1:10" x14ac:dyDescent="0.25">
      <c r="A78" t="s">
        <v>198</v>
      </c>
      <c r="B78" t="s">
        <v>309</v>
      </c>
      <c r="E78" s="287" t="s">
        <v>572</v>
      </c>
      <c r="G78" s="168"/>
      <c r="H78" s="168"/>
      <c r="I78" s="168"/>
      <c r="J78" s="169"/>
    </row>
    <row r="79" spans="1:10" ht="25.5" x14ac:dyDescent="0.25">
      <c r="A79" s="205" t="s">
        <v>25</v>
      </c>
      <c r="B79" s="205" t="s">
        <v>25</v>
      </c>
      <c r="C79" s="210" t="s">
        <v>26</v>
      </c>
      <c r="D79" s="205"/>
      <c r="I79" s="168"/>
      <c r="J79" s="169"/>
    </row>
    <row r="80" spans="1:10" ht="25.5" x14ac:dyDescent="0.25">
      <c r="A80" s="199" t="s">
        <v>310</v>
      </c>
      <c r="B80" s="199" t="s">
        <v>310</v>
      </c>
      <c r="C80" s="210" t="s">
        <v>358</v>
      </c>
      <c r="D80" s="199"/>
      <c r="I80" s="168"/>
      <c r="J80" s="169"/>
    </row>
    <row r="81" spans="1:8" x14ac:dyDescent="0.25">
      <c r="A81" s="165"/>
      <c r="B81" s="166"/>
      <c r="C81" s="166"/>
      <c r="D81" s="166"/>
    </row>
    <row r="82" spans="1:8" ht="19.899999999999999" customHeight="1" x14ac:dyDescent="0.25">
      <c r="A82" s="165"/>
      <c r="B82" s="166"/>
      <c r="C82" s="166"/>
      <c r="D82" s="166"/>
    </row>
    <row r="83" spans="1:8" ht="16.899999999999999" customHeight="1" x14ac:dyDescent="0.25">
      <c r="A83" s="165"/>
      <c r="B83" s="166"/>
      <c r="C83" s="166"/>
      <c r="D83" s="166"/>
    </row>
    <row r="84" spans="1:8" ht="13.9" customHeight="1" x14ac:dyDescent="0.25">
      <c r="A84" s="165"/>
      <c r="B84" s="166"/>
      <c r="C84" s="166"/>
      <c r="D84" s="166"/>
    </row>
    <row r="85" spans="1:8" x14ac:dyDescent="0.25">
      <c r="A85" s="165"/>
      <c r="B85" s="166"/>
      <c r="C85" s="166"/>
      <c r="D85" s="166"/>
    </row>
    <row r="86" spans="1:8" x14ac:dyDescent="0.25">
      <c r="H86" s="170"/>
    </row>
    <row r="90" spans="1:8" x14ac:dyDescent="0.25">
      <c r="H90" s="170"/>
    </row>
    <row r="91" spans="1:8" x14ac:dyDescent="0.25">
      <c r="H91" s="170"/>
    </row>
    <row r="92" spans="1:8" x14ac:dyDescent="0.25">
      <c r="H92" s="170"/>
    </row>
    <row r="93" spans="1:8" x14ac:dyDescent="0.25">
      <c r="H93" s="170"/>
    </row>
    <row r="94" spans="1:8" x14ac:dyDescent="0.25">
      <c r="H94" s="170"/>
    </row>
    <row r="95" spans="1:8" x14ac:dyDescent="0.25">
      <c r="H95" s="170"/>
    </row>
    <row r="96" spans="1:8" x14ac:dyDescent="0.25">
      <c r="H96" s="170"/>
    </row>
    <row r="97" spans="8:8" x14ac:dyDescent="0.25">
      <c r="H97" s="170"/>
    </row>
    <row r="98" spans="8:8" x14ac:dyDescent="0.25">
      <c r="H98" s="170"/>
    </row>
    <row r="99" spans="8:8" x14ac:dyDescent="0.25">
      <c r="H99" s="170"/>
    </row>
  </sheetData>
  <sortState ref="A50:G68">
    <sortCondition descending="1" ref="B50:B68"/>
  </sortState>
  <mergeCells count="10">
    <mergeCell ref="G50:H50"/>
    <mergeCell ref="A48:B48"/>
    <mergeCell ref="A1:F1"/>
    <mergeCell ref="V1:W1"/>
    <mergeCell ref="T1:U1"/>
    <mergeCell ref="E50:F50"/>
    <mergeCell ref="C50:D50"/>
    <mergeCell ref="I2:P2"/>
    <mergeCell ref="I26:Q26"/>
    <mergeCell ref="K49:T49"/>
  </mergeCells>
  <pageMargins left="0.7" right="0.7" top="0.75" bottom="0.75" header="0.3" footer="0.3"/>
  <pageSetup orientation="portrait"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33CC33"/>
  </sheetPr>
  <dimension ref="A1:S144"/>
  <sheetViews>
    <sheetView zoomScale="96" zoomScaleNormal="96" workbookViewId="0">
      <selection activeCell="S1" sqref="S1"/>
    </sheetView>
  </sheetViews>
  <sheetFormatPr baseColWidth="10" defaultColWidth="11.42578125" defaultRowHeight="15" x14ac:dyDescent="0.25"/>
  <cols>
    <col min="1" max="1" width="27" customWidth="1"/>
    <col min="2" max="2" width="22.28515625" customWidth="1"/>
    <col min="4" max="4" width="13.28515625" customWidth="1"/>
    <col min="7" max="7" width="14.7109375" customWidth="1"/>
    <col min="8" max="8" width="13.42578125" customWidth="1"/>
    <col min="9" max="9" width="13.140625" customWidth="1"/>
    <col min="10" max="10" width="14.140625" customWidth="1"/>
    <col min="11" max="11" width="13.28515625" customWidth="1"/>
    <col min="12" max="12" width="12.7109375" customWidth="1"/>
    <col min="13" max="13" width="13.85546875" customWidth="1"/>
    <col min="16" max="16" width="12.85546875" customWidth="1"/>
    <col min="17" max="17" width="15.85546875" customWidth="1"/>
  </cols>
  <sheetData>
    <row r="1" spans="1:19" ht="48" customHeight="1" x14ac:dyDescent="0.25">
      <c r="A1" s="494" t="s">
        <v>311</v>
      </c>
      <c r="B1" s="494"/>
      <c r="C1" s="494"/>
      <c r="D1" s="494"/>
      <c r="E1" s="494"/>
      <c r="F1" s="494"/>
      <c r="G1" s="494"/>
      <c r="H1" s="494"/>
      <c r="I1" s="494"/>
      <c r="J1" s="494"/>
      <c r="K1" s="494"/>
      <c r="L1" s="494"/>
      <c r="M1" s="494"/>
      <c r="N1" s="494"/>
      <c r="O1" s="494"/>
      <c r="P1" s="494"/>
      <c r="Q1" s="494"/>
      <c r="R1" s="494"/>
      <c r="S1" s="379" t="s">
        <v>575</v>
      </c>
    </row>
    <row r="2" spans="1:19" ht="25.5" customHeight="1" x14ac:dyDescent="0.25">
      <c r="A2" s="258" t="s">
        <v>312</v>
      </c>
      <c r="B2" s="293" t="s">
        <v>572</v>
      </c>
      <c r="C2" s="134"/>
      <c r="D2" s="385" t="s">
        <v>313</v>
      </c>
      <c r="E2" s="119"/>
      <c r="F2" s="119"/>
      <c r="G2" s="119"/>
      <c r="H2" s="119"/>
      <c r="I2" s="119"/>
      <c r="J2" s="119"/>
      <c r="K2" s="119"/>
      <c r="L2" s="119"/>
      <c r="M2" s="119"/>
      <c r="N2" s="119"/>
      <c r="O2" s="119"/>
      <c r="P2" s="90"/>
      <c r="Q2" s="90"/>
      <c r="R2" s="497" t="s">
        <v>314</v>
      </c>
      <c r="S2" s="65"/>
    </row>
    <row r="3" spans="1:19" ht="55.5" customHeight="1" x14ac:dyDescent="0.25">
      <c r="A3" s="136" t="s">
        <v>48</v>
      </c>
      <c r="B3" s="138" t="s">
        <v>315</v>
      </c>
      <c r="C3" s="140" t="s">
        <v>316</v>
      </c>
      <c r="D3" s="38" t="s">
        <v>317</v>
      </c>
      <c r="E3" s="386" t="s">
        <v>265</v>
      </c>
      <c r="F3" s="39" t="s">
        <v>318</v>
      </c>
      <c r="G3" s="39" t="s">
        <v>319</v>
      </c>
      <c r="H3" s="386" t="s">
        <v>320</v>
      </c>
      <c r="I3" s="52" t="s">
        <v>321</v>
      </c>
      <c r="J3" s="39" t="s">
        <v>322</v>
      </c>
      <c r="K3" s="39" t="s">
        <v>323</v>
      </c>
      <c r="L3" s="39" t="s">
        <v>324</v>
      </c>
      <c r="M3" s="39" t="s">
        <v>352</v>
      </c>
      <c r="N3" s="39" t="s">
        <v>269</v>
      </c>
      <c r="O3" s="72" t="s">
        <v>325</v>
      </c>
      <c r="P3" s="72" t="s">
        <v>326</v>
      </c>
      <c r="Q3" s="72" t="s">
        <v>273</v>
      </c>
      <c r="R3" s="498"/>
    </row>
    <row r="4" spans="1:19" x14ac:dyDescent="0.25">
      <c r="A4" s="137"/>
      <c r="B4" s="139"/>
      <c r="C4" s="141"/>
      <c r="D4" s="53" t="s">
        <v>222</v>
      </c>
      <c r="E4" s="54" t="s">
        <v>220</v>
      </c>
      <c r="F4" s="54" t="s">
        <v>327</v>
      </c>
      <c r="G4" s="55" t="s">
        <v>215</v>
      </c>
      <c r="H4" s="55" t="s">
        <v>219</v>
      </c>
      <c r="I4" s="56" t="s">
        <v>214</v>
      </c>
      <c r="J4" s="57" t="s">
        <v>221</v>
      </c>
      <c r="K4" s="57" t="s">
        <v>216</v>
      </c>
      <c r="L4" s="57" t="s">
        <v>217</v>
      </c>
      <c r="M4" s="54" t="s">
        <v>218</v>
      </c>
      <c r="N4" s="54" t="s">
        <v>223</v>
      </c>
      <c r="O4" s="73" t="s">
        <v>278</v>
      </c>
      <c r="P4" s="73" t="s">
        <v>280</v>
      </c>
      <c r="Q4" s="73" t="s">
        <v>272</v>
      </c>
      <c r="R4" s="499"/>
    </row>
    <row r="5" spans="1:19" ht="30" x14ac:dyDescent="0.25">
      <c r="A5" s="142" t="s">
        <v>328</v>
      </c>
      <c r="B5" s="143"/>
      <c r="C5" s="144"/>
      <c r="D5" s="40">
        <v>116</v>
      </c>
      <c r="E5" s="41">
        <v>39</v>
      </c>
      <c r="F5" s="41">
        <v>22</v>
      </c>
      <c r="G5" s="58">
        <v>11</v>
      </c>
      <c r="H5" s="58">
        <v>11</v>
      </c>
      <c r="I5" s="59">
        <v>24</v>
      </c>
      <c r="J5" s="60">
        <v>55</v>
      </c>
      <c r="K5" s="60">
        <v>24</v>
      </c>
      <c r="L5" s="60">
        <v>5</v>
      </c>
      <c r="M5" s="41">
        <v>2</v>
      </c>
      <c r="N5" s="41">
        <v>3</v>
      </c>
      <c r="O5" s="74">
        <v>0</v>
      </c>
      <c r="P5" s="74">
        <v>0</v>
      </c>
      <c r="Q5" s="74">
        <v>0</v>
      </c>
      <c r="R5" s="135"/>
      <c r="S5" s="33"/>
    </row>
    <row r="6" spans="1:19" x14ac:dyDescent="0.25">
      <c r="A6" s="61" t="s">
        <v>329</v>
      </c>
      <c r="B6" s="62"/>
      <c r="C6" s="62"/>
      <c r="D6" s="51">
        <v>112442</v>
      </c>
      <c r="E6" s="51">
        <v>6626</v>
      </c>
      <c r="F6" s="51">
        <v>0</v>
      </c>
      <c r="G6" s="51">
        <v>2898</v>
      </c>
      <c r="H6" s="51">
        <v>15</v>
      </c>
      <c r="I6" s="51">
        <v>8782</v>
      </c>
      <c r="J6" s="51">
        <v>4602</v>
      </c>
      <c r="K6" s="51">
        <v>5128</v>
      </c>
      <c r="L6" s="51">
        <v>375</v>
      </c>
      <c r="M6" s="51">
        <v>59</v>
      </c>
      <c r="N6" s="51">
        <v>16</v>
      </c>
      <c r="O6" s="51">
        <v>0</v>
      </c>
      <c r="P6" s="51">
        <v>0</v>
      </c>
      <c r="Q6" s="51">
        <v>0</v>
      </c>
      <c r="R6" s="51">
        <v>140943</v>
      </c>
      <c r="S6" s="33"/>
    </row>
    <row r="7" spans="1:19" x14ac:dyDescent="0.25">
      <c r="A7" s="63" t="s">
        <v>330</v>
      </c>
      <c r="B7" s="64"/>
      <c r="C7" s="64"/>
      <c r="D7" s="100">
        <v>1328</v>
      </c>
      <c r="E7" s="100">
        <v>73</v>
      </c>
      <c r="F7" s="100">
        <v>0</v>
      </c>
      <c r="G7" s="100">
        <v>240</v>
      </c>
      <c r="H7" s="100">
        <v>0</v>
      </c>
      <c r="I7" s="100">
        <v>25</v>
      </c>
      <c r="J7" s="100">
        <v>74</v>
      </c>
      <c r="K7" s="100">
        <v>0</v>
      </c>
      <c r="L7" s="100">
        <v>0</v>
      </c>
      <c r="M7" s="100">
        <v>0</v>
      </c>
      <c r="N7" s="100">
        <v>0</v>
      </c>
      <c r="O7" s="100">
        <v>0</v>
      </c>
      <c r="P7" s="100">
        <v>0</v>
      </c>
      <c r="Q7" s="100">
        <v>0</v>
      </c>
      <c r="R7" s="100">
        <v>1740</v>
      </c>
    </row>
    <row r="8" spans="1:19" x14ac:dyDescent="0.25">
      <c r="A8" s="8" t="s">
        <v>65</v>
      </c>
      <c r="B8" s="76" t="s">
        <v>331</v>
      </c>
      <c r="C8" s="78">
        <v>142</v>
      </c>
      <c r="D8" s="23">
        <v>19</v>
      </c>
      <c r="E8" s="23">
        <v>0</v>
      </c>
      <c r="F8" s="23">
        <v>0</v>
      </c>
      <c r="G8" s="23">
        <v>0</v>
      </c>
      <c r="H8" s="23">
        <v>0</v>
      </c>
      <c r="I8" s="23">
        <v>0</v>
      </c>
      <c r="J8" s="23">
        <v>0</v>
      </c>
      <c r="K8" s="23">
        <v>0</v>
      </c>
      <c r="L8" s="23">
        <v>0</v>
      </c>
      <c r="M8" s="23">
        <v>0</v>
      </c>
      <c r="N8" s="23">
        <v>0</v>
      </c>
      <c r="O8" s="23">
        <v>0</v>
      </c>
      <c r="P8" s="23">
        <v>0</v>
      </c>
      <c r="Q8" s="173">
        <v>0</v>
      </c>
      <c r="R8" s="23">
        <v>19</v>
      </c>
      <c r="S8" s="33"/>
    </row>
    <row r="9" spans="1:19" x14ac:dyDescent="0.25">
      <c r="A9" s="8" t="s">
        <v>66</v>
      </c>
      <c r="B9" s="76" t="s">
        <v>331</v>
      </c>
      <c r="C9" s="78">
        <v>425</v>
      </c>
      <c r="D9" s="23">
        <v>83</v>
      </c>
      <c r="E9" s="23">
        <v>0</v>
      </c>
      <c r="F9" s="23">
        <v>0</v>
      </c>
      <c r="G9" s="23">
        <v>0</v>
      </c>
      <c r="H9" s="23">
        <v>0</v>
      </c>
      <c r="I9" s="23">
        <v>0</v>
      </c>
      <c r="J9" s="23">
        <v>5</v>
      </c>
      <c r="K9" s="23">
        <v>0</v>
      </c>
      <c r="L9" s="23">
        <v>0</v>
      </c>
      <c r="M9" s="23">
        <v>0</v>
      </c>
      <c r="N9" s="23">
        <v>0</v>
      </c>
      <c r="O9" s="23">
        <v>0</v>
      </c>
      <c r="P9" s="23">
        <v>0</v>
      </c>
      <c r="Q9" s="173">
        <v>0</v>
      </c>
      <c r="R9" s="23">
        <v>88</v>
      </c>
      <c r="S9" s="33"/>
    </row>
    <row r="10" spans="1:19" x14ac:dyDescent="0.25">
      <c r="A10" s="5" t="s">
        <v>67</v>
      </c>
      <c r="B10" s="76" t="s">
        <v>331</v>
      </c>
      <c r="C10" s="78">
        <v>579</v>
      </c>
      <c r="D10" s="23">
        <v>383</v>
      </c>
      <c r="E10" s="23">
        <v>73</v>
      </c>
      <c r="F10" s="23">
        <v>0</v>
      </c>
      <c r="G10" s="23">
        <v>240</v>
      </c>
      <c r="H10" s="23">
        <v>0</v>
      </c>
      <c r="I10" s="23">
        <v>0</v>
      </c>
      <c r="J10" s="23">
        <v>35</v>
      </c>
      <c r="K10" s="23">
        <v>0</v>
      </c>
      <c r="L10" s="23">
        <v>0</v>
      </c>
      <c r="M10" s="23">
        <v>0</v>
      </c>
      <c r="N10" s="23">
        <v>0</v>
      </c>
      <c r="O10" s="23">
        <v>0</v>
      </c>
      <c r="P10" s="23">
        <v>0</v>
      </c>
      <c r="Q10" s="173">
        <v>0</v>
      </c>
      <c r="R10" s="23">
        <v>731</v>
      </c>
      <c r="S10" s="33"/>
    </row>
    <row r="11" spans="1:19" x14ac:dyDescent="0.25">
      <c r="A11" s="8" t="s">
        <v>68</v>
      </c>
      <c r="B11" s="76" t="s">
        <v>331</v>
      </c>
      <c r="C11" s="78">
        <v>585</v>
      </c>
      <c r="D11" s="23">
        <v>38</v>
      </c>
      <c r="E11" s="23">
        <v>0</v>
      </c>
      <c r="F11" s="23">
        <v>0</v>
      </c>
      <c r="G11" s="23">
        <v>0</v>
      </c>
      <c r="H11" s="23">
        <v>0</v>
      </c>
      <c r="I11" s="23">
        <v>0</v>
      </c>
      <c r="J11" s="23">
        <v>0</v>
      </c>
      <c r="K11" s="23">
        <v>0</v>
      </c>
      <c r="L11" s="23">
        <v>0</v>
      </c>
      <c r="M11" s="23">
        <v>0</v>
      </c>
      <c r="N11" s="23">
        <v>0</v>
      </c>
      <c r="O11" s="23">
        <v>0</v>
      </c>
      <c r="P11" s="23">
        <v>0</v>
      </c>
      <c r="Q11" s="173">
        <v>0</v>
      </c>
      <c r="R11" s="23">
        <v>38</v>
      </c>
      <c r="S11" s="33"/>
    </row>
    <row r="12" spans="1:19" x14ac:dyDescent="0.25">
      <c r="A12" s="8" t="s">
        <v>69</v>
      </c>
      <c r="B12" s="76" t="s">
        <v>331</v>
      </c>
      <c r="C12" s="78">
        <v>591</v>
      </c>
      <c r="D12" s="23">
        <v>612</v>
      </c>
      <c r="E12" s="23">
        <v>0</v>
      </c>
      <c r="F12" s="23">
        <v>0</v>
      </c>
      <c r="G12" s="23">
        <v>0</v>
      </c>
      <c r="H12" s="23">
        <v>0</v>
      </c>
      <c r="I12" s="23">
        <v>25</v>
      </c>
      <c r="J12" s="23">
        <v>30</v>
      </c>
      <c r="K12" s="23">
        <v>0</v>
      </c>
      <c r="L12" s="23">
        <v>0</v>
      </c>
      <c r="M12" s="23">
        <v>0</v>
      </c>
      <c r="N12" s="23">
        <v>0</v>
      </c>
      <c r="O12" s="23">
        <v>0</v>
      </c>
      <c r="P12" s="23">
        <v>0</v>
      </c>
      <c r="Q12" s="173">
        <v>0</v>
      </c>
      <c r="R12" s="23">
        <v>667</v>
      </c>
      <c r="S12" s="34"/>
    </row>
    <row r="13" spans="1:19" x14ac:dyDescent="0.25">
      <c r="A13" s="8" t="s">
        <v>70</v>
      </c>
      <c r="B13" s="76" t="s">
        <v>331</v>
      </c>
      <c r="C13" s="78">
        <v>893</v>
      </c>
      <c r="D13" s="23">
        <v>193</v>
      </c>
      <c r="E13" s="23">
        <v>0</v>
      </c>
      <c r="F13" s="23">
        <v>0</v>
      </c>
      <c r="G13" s="23">
        <v>0</v>
      </c>
      <c r="H13" s="23">
        <v>0</v>
      </c>
      <c r="I13" s="23">
        <v>0</v>
      </c>
      <c r="J13" s="23">
        <v>4</v>
      </c>
      <c r="K13" s="23">
        <v>0</v>
      </c>
      <c r="L13" s="23">
        <v>0</v>
      </c>
      <c r="M13" s="23">
        <v>0</v>
      </c>
      <c r="N13" s="23">
        <v>0</v>
      </c>
      <c r="O13" s="23">
        <v>0</v>
      </c>
      <c r="P13" s="23">
        <v>0</v>
      </c>
      <c r="Q13" s="173">
        <v>0</v>
      </c>
      <c r="R13" s="23">
        <v>197</v>
      </c>
      <c r="S13" s="45"/>
    </row>
    <row r="14" spans="1:19" x14ac:dyDescent="0.25">
      <c r="A14" s="35" t="s">
        <v>332</v>
      </c>
      <c r="B14" s="77"/>
      <c r="C14" s="79"/>
      <c r="D14" s="80">
        <v>714</v>
      </c>
      <c r="E14" s="80">
        <v>1297</v>
      </c>
      <c r="F14" s="80">
        <v>0</v>
      </c>
      <c r="G14" s="80">
        <v>2</v>
      </c>
      <c r="H14" s="80">
        <v>5</v>
      </c>
      <c r="I14" s="80">
        <v>0</v>
      </c>
      <c r="J14" s="80">
        <v>19</v>
      </c>
      <c r="K14" s="80">
        <v>0</v>
      </c>
      <c r="L14" s="80">
        <v>0</v>
      </c>
      <c r="M14" s="80">
        <v>0</v>
      </c>
      <c r="N14" s="80">
        <v>3</v>
      </c>
      <c r="O14" s="80">
        <v>0</v>
      </c>
      <c r="P14" s="80">
        <v>0</v>
      </c>
      <c r="Q14" s="80">
        <v>0</v>
      </c>
      <c r="R14" s="80">
        <v>2040</v>
      </c>
      <c r="S14" s="45"/>
    </row>
    <row r="15" spans="1:19" x14ac:dyDescent="0.25">
      <c r="A15" s="8" t="s">
        <v>72</v>
      </c>
      <c r="B15" s="76" t="s">
        <v>333</v>
      </c>
      <c r="C15" s="78">
        <v>120</v>
      </c>
      <c r="D15" s="23">
        <v>3</v>
      </c>
      <c r="E15" s="23">
        <v>40</v>
      </c>
      <c r="F15" s="23">
        <v>0</v>
      </c>
      <c r="G15" s="23">
        <v>0</v>
      </c>
      <c r="H15" s="23">
        <v>0</v>
      </c>
      <c r="I15" s="23">
        <v>0</v>
      </c>
      <c r="J15" s="23">
        <v>0</v>
      </c>
      <c r="K15" s="23">
        <v>0</v>
      </c>
      <c r="L15" s="23">
        <v>0</v>
      </c>
      <c r="M15" s="23">
        <v>0</v>
      </c>
      <c r="N15" s="23">
        <v>0</v>
      </c>
      <c r="O15" s="23">
        <v>0</v>
      </c>
      <c r="P15" s="23">
        <v>0</v>
      </c>
      <c r="Q15" s="173">
        <v>0</v>
      </c>
      <c r="R15" s="23">
        <v>43</v>
      </c>
      <c r="S15" s="45"/>
    </row>
    <row r="16" spans="1:19" x14ac:dyDescent="0.25">
      <c r="A16" s="8" t="s">
        <v>73</v>
      </c>
      <c r="B16" s="76" t="s">
        <v>333</v>
      </c>
      <c r="C16" s="78">
        <v>154</v>
      </c>
      <c r="D16" s="23">
        <v>638</v>
      </c>
      <c r="E16" s="23">
        <v>859</v>
      </c>
      <c r="F16" s="23">
        <v>0</v>
      </c>
      <c r="G16" s="23">
        <v>2</v>
      </c>
      <c r="H16" s="23">
        <v>3</v>
      </c>
      <c r="I16" s="23">
        <v>0</v>
      </c>
      <c r="J16" s="23">
        <v>15</v>
      </c>
      <c r="K16" s="23">
        <v>0</v>
      </c>
      <c r="L16" s="23">
        <v>0</v>
      </c>
      <c r="M16" s="23">
        <v>0</v>
      </c>
      <c r="N16" s="23">
        <v>3</v>
      </c>
      <c r="O16" s="23">
        <v>0</v>
      </c>
      <c r="P16" s="23">
        <v>0</v>
      </c>
      <c r="Q16" s="173">
        <v>0</v>
      </c>
      <c r="R16" s="23">
        <v>1520</v>
      </c>
      <c r="S16" s="45"/>
    </row>
    <row r="17" spans="1:19" x14ac:dyDescent="0.25">
      <c r="A17" s="8" t="s">
        <v>74</v>
      </c>
      <c r="B17" s="76" t="s">
        <v>333</v>
      </c>
      <c r="C17" s="78">
        <v>250</v>
      </c>
      <c r="D17" s="23">
        <v>11</v>
      </c>
      <c r="E17" s="23">
        <v>180</v>
      </c>
      <c r="F17" s="23">
        <v>0</v>
      </c>
      <c r="G17" s="23">
        <v>0</v>
      </c>
      <c r="H17" s="23">
        <v>1</v>
      </c>
      <c r="I17" s="23">
        <v>0</v>
      </c>
      <c r="J17" s="23">
        <v>2</v>
      </c>
      <c r="K17" s="23">
        <v>0</v>
      </c>
      <c r="L17" s="23">
        <v>0</v>
      </c>
      <c r="M17" s="23">
        <v>0</v>
      </c>
      <c r="N17" s="23">
        <v>0</v>
      </c>
      <c r="O17" s="23">
        <v>0</v>
      </c>
      <c r="P17" s="23">
        <v>0</v>
      </c>
      <c r="Q17" s="173">
        <v>0</v>
      </c>
      <c r="R17" s="23">
        <v>194</v>
      </c>
      <c r="S17" s="45"/>
    </row>
    <row r="18" spans="1:19" x14ac:dyDescent="0.25">
      <c r="A18" s="8" t="s">
        <v>75</v>
      </c>
      <c r="B18" s="76" t="s">
        <v>333</v>
      </c>
      <c r="C18" s="78">
        <v>495</v>
      </c>
      <c r="D18" s="23">
        <v>18</v>
      </c>
      <c r="E18" s="23">
        <v>25</v>
      </c>
      <c r="F18" s="23">
        <v>0</v>
      </c>
      <c r="G18" s="23">
        <v>0</v>
      </c>
      <c r="H18" s="23">
        <v>1</v>
      </c>
      <c r="I18" s="23">
        <v>0</v>
      </c>
      <c r="J18" s="23">
        <v>0</v>
      </c>
      <c r="K18" s="23">
        <v>0</v>
      </c>
      <c r="L18" s="23">
        <v>0</v>
      </c>
      <c r="M18" s="23">
        <v>0</v>
      </c>
      <c r="N18" s="23">
        <v>0</v>
      </c>
      <c r="O18" s="23">
        <v>0</v>
      </c>
      <c r="P18" s="23">
        <v>0</v>
      </c>
      <c r="Q18" s="173">
        <v>0</v>
      </c>
      <c r="R18" s="23">
        <v>44</v>
      </c>
      <c r="S18" s="45"/>
    </row>
    <row r="19" spans="1:19" x14ac:dyDescent="0.25">
      <c r="A19" s="8" t="s">
        <v>76</v>
      </c>
      <c r="B19" s="76" t="s">
        <v>333</v>
      </c>
      <c r="C19" s="78">
        <v>790</v>
      </c>
      <c r="D19" s="23">
        <v>13</v>
      </c>
      <c r="E19" s="23">
        <v>79</v>
      </c>
      <c r="F19" s="23">
        <v>0</v>
      </c>
      <c r="G19" s="23">
        <v>0</v>
      </c>
      <c r="H19" s="23">
        <v>0</v>
      </c>
      <c r="I19" s="23">
        <v>0</v>
      </c>
      <c r="J19" s="23">
        <v>0</v>
      </c>
      <c r="K19" s="23">
        <v>0</v>
      </c>
      <c r="L19" s="23">
        <v>0</v>
      </c>
      <c r="M19" s="23">
        <v>0</v>
      </c>
      <c r="N19" s="23">
        <v>0</v>
      </c>
      <c r="O19" s="23">
        <v>0</v>
      </c>
      <c r="P19" s="23">
        <v>0</v>
      </c>
      <c r="Q19" s="173">
        <v>0</v>
      </c>
      <c r="R19" s="23">
        <v>92</v>
      </c>
      <c r="S19" s="45"/>
    </row>
    <row r="20" spans="1:19" x14ac:dyDescent="0.25">
      <c r="A20" s="10" t="s">
        <v>77</v>
      </c>
      <c r="B20" s="76" t="s">
        <v>333</v>
      </c>
      <c r="C20" s="78">
        <v>895</v>
      </c>
      <c r="D20" s="23">
        <v>31</v>
      </c>
      <c r="E20" s="23">
        <v>114</v>
      </c>
      <c r="F20" s="23">
        <v>0</v>
      </c>
      <c r="G20" s="23">
        <v>0</v>
      </c>
      <c r="H20" s="23">
        <v>0</v>
      </c>
      <c r="I20" s="23">
        <v>0</v>
      </c>
      <c r="J20" s="23">
        <v>2</v>
      </c>
      <c r="K20" s="23">
        <v>0</v>
      </c>
      <c r="L20" s="23">
        <v>0</v>
      </c>
      <c r="M20" s="23">
        <v>0</v>
      </c>
      <c r="N20" s="23">
        <v>0</v>
      </c>
      <c r="O20" s="23">
        <v>0</v>
      </c>
      <c r="P20" s="23">
        <v>0</v>
      </c>
      <c r="Q20" s="173">
        <v>0</v>
      </c>
      <c r="R20" s="23">
        <v>147</v>
      </c>
      <c r="S20" s="70"/>
    </row>
    <row r="21" spans="1:19" x14ac:dyDescent="0.25">
      <c r="A21" s="35" t="s">
        <v>334</v>
      </c>
      <c r="B21" s="77"/>
      <c r="C21" s="79"/>
      <c r="D21" s="80">
        <v>3971</v>
      </c>
      <c r="E21" s="80">
        <v>1445</v>
      </c>
      <c r="F21" s="80">
        <v>0</v>
      </c>
      <c r="G21" s="80">
        <v>2514</v>
      </c>
      <c r="H21" s="80">
        <v>0</v>
      </c>
      <c r="I21" s="80">
        <v>103</v>
      </c>
      <c r="J21" s="80">
        <v>176</v>
      </c>
      <c r="K21" s="80">
        <v>10</v>
      </c>
      <c r="L21" s="80">
        <v>0</v>
      </c>
      <c r="M21" s="80">
        <v>0</v>
      </c>
      <c r="N21" s="80">
        <v>1</v>
      </c>
      <c r="O21" s="80">
        <v>0</v>
      </c>
      <c r="P21" s="80">
        <v>0</v>
      </c>
      <c r="Q21" s="80">
        <v>0</v>
      </c>
      <c r="R21" s="80">
        <v>8220</v>
      </c>
      <c r="S21" s="45"/>
    </row>
    <row r="22" spans="1:19" x14ac:dyDescent="0.25">
      <c r="A22" s="8" t="s">
        <v>79</v>
      </c>
      <c r="B22" s="76" t="s">
        <v>335</v>
      </c>
      <c r="C22" s="78">
        <v>45</v>
      </c>
      <c r="D22" s="23">
        <v>2380</v>
      </c>
      <c r="E22" s="23">
        <v>638</v>
      </c>
      <c r="F22" s="23">
        <v>0</v>
      </c>
      <c r="G22" s="23">
        <v>128</v>
      </c>
      <c r="H22" s="23">
        <v>0</v>
      </c>
      <c r="I22" s="23">
        <v>70</v>
      </c>
      <c r="J22" s="23">
        <v>89</v>
      </c>
      <c r="K22" s="23">
        <v>6</v>
      </c>
      <c r="L22" s="23">
        <v>0</v>
      </c>
      <c r="M22" s="23">
        <v>0</v>
      </c>
      <c r="N22" s="23">
        <v>1</v>
      </c>
      <c r="O22" s="23">
        <v>0</v>
      </c>
      <c r="P22" s="23">
        <v>0</v>
      </c>
      <c r="Q22" s="173">
        <v>0</v>
      </c>
      <c r="R22" s="23">
        <v>3312</v>
      </c>
      <c r="S22" s="45"/>
    </row>
    <row r="23" spans="1:19" x14ac:dyDescent="0.25">
      <c r="A23" s="8" t="s">
        <v>80</v>
      </c>
      <c r="B23" s="76" t="s">
        <v>335</v>
      </c>
      <c r="C23" s="78">
        <v>51</v>
      </c>
      <c r="D23" s="23">
        <v>98</v>
      </c>
      <c r="E23" s="23">
        <v>0</v>
      </c>
      <c r="F23" s="23">
        <v>0</v>
      </c>
      <c r="G23" s="23">
        <v>96</v>
      </c>
      <c r="H23" s="23">
        <v>0</v>
      </c>
      <c r="I23" s="23">
        <v>0</v>
      </c>
      <c r="J23" s="23">
        <v>10</v>
      </c>
      <c r="K23" s="23">
        <v>0</v>
      </c>
      <c r="L23" s="23">
        <v>0</v>
      </c>
      <c r="M23" s="23">
        <v>0</v>
      </c>
      <c r="N23" s="23">
        <v>0</v>
      </c>
      <c r="O23" s="23">
        <v>0</v>
      </c>
      <c r="P23" s="23">
        <v>0</v>
      </c>
      <c r="Q23" s="173">
        <v>0</v>
      </c>
      <c r="R23" s="23">
        <v>204</v>
      </c>
      <c r="S23" s="45"/>
    </row>
    <row r="24" spans="1:19" x14ac:dyDescent="0.25">
      <c r="A24" s="8" t="s">
        <v>81</v>
      </c>
      <c r="B24" s="76" t="s">
        <v>335</v>
      </c>
      <c r="C24" s="78">
        <v>147</v>
      </c>
      <c r="D24" s="23">
        <v>305</v>
      </c>
      <c r="E24" s="23">
        <v>559</v>
      </c>
      <c r="F24" s="23">
        <v>0</v>
      </c>
      <c r="G24" s="23">
        <v>45</v>
      </c>
      <c r="H24" s="23">
        <v>0</v>
      </c>
      <c r="I24" s="23">
        <v>13</v>
      </c>
      <c r="J24" s="23">
        <v>26</v>
      </c>
      <c r="K24" s="23">
        <v>2</v>
      </c>
      <c r="L24" s="23">
        <v>0</v>
      </c>
      <c r="M24" s="23">
        <v>0</v>
      </c>
      <c r="N24" s="23">
        <v>0</v>
      </c>
      <c r="O24" s="23">
        <v>0</v>
      </c>
      <c r="P24" s="23">
        <v>0</v>
      </c>
      <c r="Q24" s="173">
        <v>0</v>
      </c>
      <c r="R24" s="23">
        <v>950</v>
      </c>
      <c r="S24" s="45"/>
    </row>
    <row r="25" spans="1:19" x14ac:dyDescent="0.25">
      <c r="A25" s="8" t="s">
        <v>82</v>
      </c>
      <c r="B25" s="76" t="s">
        <v>335</v>
      </c>
      <c r="C25" s="78">
        <v>172</v>
      </c>
      <c r="D25" s="23">
        <v>415</v>
      </c>
      <c r="E25" s="23">
        <v>47</v>
      </c>
      <c r="F25" s="23">
        <v>0</v>
      </c>
      <c r="G25" s="23">
        <v>214</v>
      </c>
      <c r="H25" s="23">
        <v>0</v>
      </c>
      <c r="I25" s="23">
        <v>17</v>
      </c>
      <c r="J25" s="23">
        <v>21</v>
      </c>
      <c r="K25" s="23">
        <v>2</v>
      </c>
      <c r="L25" s="23">
        <v>0</v>
      </c>
      <c r="M25" s="23">
        <v>0</v>
      </c>
      <c r="N25" s="23">
        <v>0</v>
      </c>
      <c r="O25" s="23">
        <v>0</v>
      </c>
      <c r="P25" s="23">
        <v>0</v>
      </c>
      <c r="Q25" s="173">
        <v>0</v>
      </c>
      <c r="R25" s="23">
        <v>716</v>
      </c>
      <c r="S25" s="46"/>
    </row>
    <row r="26" spans="1:19" x14ac:dyDescent="0.25">
      <c r="A26" s="8" t="s">
        <v>83</v>
      </c>
      <c r="B26" s="76" t="s">
        <v>335</v>
      </c>
      <c r="C26" s="78">
        <v>475</v>
      </c>
      <c r="D26" s="23">
        <v>1</v>
      </c>
      <c r="E26" s="23">
        <v>0</v>
      </c>
      <c r="F26" s="23">
        <v>0</v>
      </c>
      <c r="G26" s="23">
        <v>0</v>
      </c>
      <c r="H26" s="23">
        <v>0</v>
      </c>
      <c r="I26" s="23">
        <v>0</v>
      </c>
      <c r="J26" s="23">
        <v>0</v>
      </c>
      <c r="K26" s="23">
        <v>0</v>
      </c>
      <c r="L26" s="23">
        <v>0</v>
      </c>
      <c r="M26" s="23">
        <v>0</v>
      </c>
      <c r="N26" s="23">
        <v>0</v>
      </c>
      <c r="O26" s="23">
        <v>0</v>
      </c>
      <c r="P26" s="23">
        <v>0</v>
      </c>
      <c r="Q26" s="173">
        <v>0</v>
      </c>
      <c r="R26" s="23">
        <v>1</v>
      </c>
    </row>
    <row r="27" spans="1:19" x14ac:dyDescent="0.25">
      <c r="A27" s="8" t="s">
        <v>84</v>
      </c>
      <c r="B27" s="76" t="s">
        <v>335</v>
      </c>
      <c r="C27" s="78">
        <v>480</v>
      </c>
      <c r="D27" s="23">
        <v>154</v>
      </c>
      <c r="E27" s="23">
        <v>110</v>
      </c>
      <c r="F27" s="23">
        <v>0</v>
      </c>
      <c r="G27" s="23">
        <v>17</v>
      </c>
      <c r="H27" s="23">
        <v>0</v>
      </c>
      <c r="I27" s="23">
        <v>0</v>
      </c>
      <c r="J27" s="23">
        <v>1</v>
      </c>
      <c r="K27" s="23">
        <v>0</v>
      </c>
      <c r="L27" s="23">
        <v>0</v>
      </c>
      <c r="M27" s="23">
        <v>0</v>
      </c>
      <c r="N27" s="23">
        <v>0</v>
      </c>
      <c r="O27" s="23">
        <v>0</v>
      </c>
      <c r="P27" s="23">
        <v>0</v>
      </c>
      <c r="Q27" s="173">
        <v>0</v>
      </c>
      <c r="R27" s="23">
        <v>282</v>
      </c>
    </row>
    <row r="28" spans="1:19" x14ac:dyDescent="0.25">
      <c r="A28" s="8" t="s">
        <v>85</v>
      </c>
      <c r="B28" s="76" t="s">
        <v>335</v>
      </c>
      <c r="C28" s="78">
        <v>490</v>
      </c>
      <c r="D28" s="23">
        <v>170</v>
      </c>
      <c r="E28" s="23">
        <v>73</v>
      </c>
      <c r="F28" s="23">
        <v>0</v>
      </c>
      <c r="G28" s="23">
        <v>161</v>
      </c>
      <c r="H28" s="23">
        <v>0</v>
      </c>
      <c r="I28" s="23">
        <v>0</v>
      </c>
      <c r="J28" s="23">
        <v>7</v>
      </c>
      <c r="K28" s="23">
        <v>0</v>
      </c>
      <c r="L28" s="23">
        <v>0</v>
      </c>
      <c r="M28" s="23">
        <v>0</v>
      </c>
      <c r="N28" s="23">
        <v>0</v>
      </c>
      <c r="O28" s="23">
        <v>0</v>
      </c>
      <c r="P28" s="23">
        <v>0</v>
      </c>
      <c r="Q28" s="173">
        <v>0</v>
      </c>
      <c r="R28" s="23">
        <v>411</v>
      </c>
    </row>
    <row r="29" spans="1:19" x14ac:dyDescent="0.25">
      <c r="A29" s="8" t="s">
        <v>86</v>
      </c>
      <c r="B29" s="76" t="s">
        <v>335</v>
      </c>
      <c r="C29" s="78">
        <v>659</v>
      </c>
      <c r="D29" s="23">
        <v>61</v>
      </c>
      <c r="E29" s="23">
        <v>0</v>
      </c>
      <c r="F29" s="23">
        <v>0</v>
      </c>
      <c r="G29" s="23">
        <v>74</v>
      </c>
      <c r="H29" s="23">
        <v>0</v>
      </c>
      <c r="I29" s="23">
        <v>0</v>
      </c>
      <c r="J29" s="23">
        <v>7</v>
      </c>
      <c r="K29" s="23">
        <v>0</v>
      </c>
      <c r="L29" s="23">
        <v>0</v>
      </c>
      <c r="M29" s="23">
        <v>0</v>
      </c>
      <c r="N29" s="23">
        <v>0</v>
      </c>
      <c r="O29" s="23">
        <v>0</v>
      </c>
      <c r="P29" s="23">
        <v>0</v>
      </c>
      <c r="Q29" s="173">
        <v>0</v>
      </c>
      <c r="R29" s="23">
        <v>142</v>
      </c>
    </row>
    <row r="30" spans="1:19" x14ac:dyDescent="0.25">
      <c r="A30" s="8" t="s">
        <v>87</v>
      </c>
      <c r="B30" s="76" t="s">
        <v>335</v>
      </c>
      <c r="C30" s="78">
        <v>665</v>
      </c>
      <c r="D30" s="23">
        <v>57</v>
      </c>
      <c r="E30" s="23">
        <v>11</v>
      </c>
      <c r="F30" s="23">
        <v>0</v>
      </c>
      <c r="G30" s="23">
        <v>19</v>
      </c>
      <c r="H30" s="23">
        <v>0</v>
      </c>
      <c r="I30" s="23">
        <v>0</v>
      </c>
      <c r="J30" s="23">
        <v>1</v>
      </c>
      <c r="K30" s="23">
        <v>0</v>
      </c>
      <c r="L30" s="23">
        <v>0</v>
      </c>
      <c r="M30" s="23">
        <v>0</v>
      </c>
      <c r="N30" s="23">
        <v>0</v>
      </c>
      <c r="O30" s="23">
        <v>0</v>
      </c>
      <c r="P30" s="23">
        <v>0</v>
      </c>
      <c r="Q30" s="173">
        <v>0</v>
      </c>
      <c r="R30" s="23">
        <v>88</v>
      </c>
    </row>
    <row r="31" spans="1:19" x14ac:dyDescent="0.25">
      <c r="A31" s="8" t="s">
        <v>88</v>
      </c>
      <c r="B31" s="76" t="s">
        <v>335</v>
      </c>
      <c r="C31" s="78">
        <v>837</v>
      </c>
      <c r="D31" s="23">
        <v>325</v>
      </c>
      <c r="E31" s="23">
        <v>7</v>
      </c>
      <c r="F31" s="23">
        <v>0</v>
      </c>
      <c r="G31" s="23">
        <v>1760</v>
      </c>
      <c r="H31" s="23">
        <v>0</v>
      </c>
      <c r="I31" s="23">
        <v>3</v>
      </c>
      <c r="J31" s="23">
        <v>14</v>
      </c>
      <c r="K31" s="23">
        <v>0</v>
      </c>
      <c r="L31" s="23">
        <v>0</v>
      </c>
      <c r="M31" s="23">
        <v>0</v>
      </c>
      <c r="N31" s="23">
        <v>0</v>
      </c>
      <c r="O31" s="23">
        <v>0</v>
      </c>
      <c r="P31" s="23">
        <v>0</v>
      </c>
      <c r="Q31" s="173">
        <v>0</v>
      </c>
      <c r="R31" s="23">
        <v>2109</v>
      </c>
    </row>
    <row r="32" spans="1:19" x14ac:dyDescent="0.25">
      <c r="A32" s="8" t="s">
        <v>89</v>
      </c>
      <c r="B32" s="76" t="s">
        <v>335</v>
      </c>
      <c r="C32" s="78">
        <v>873</v>
      </c>
      <c r="D32" s="23">
        <v>5</v>
      </c>
      <c r="E32" s="23">
        <v>0</v>
      </c>
      <c r="F32" s="23">
        <v>0</v>
      </c>
      <c r="G32" s="23">
        <v>0</v>
      </c>
      <c r="H32" s="23">
        <v>0</v>
      </c>
      <c r="I32" s="23">
        <v>0</v>
      </c>
      <c r="J32" s="23">
        <v>0</v>
      </c>
      <c r="K32" s="23">
        <v>0</v>
      </c>
      <c r="L32" s="23">
        <v>0</v>
      </c>
      <c r="M32" s="23">
        <v>0</v>
      </c>
      <c r="N32" s="23">
        <v>0</v>
      </c>
      <c r="O32" s="23">
        <v>0</v>
      </c>
      <c r="P32" s="23">
        <v>0</v>
      </c>
      <c r="Q32" s="173">
        <v>0</v>
      </c>
      <c r="R32" s="23">
        <v>5</v>
      </c>
    </row>
    <row r="33" spans="1:18" x14ac:dyDescent="0.25">
      <c r="A33" s="35" t="s">
        <v>336</v>
      </c>
      <c r="B33" s="77"/>
      <c r="C33" s="79"/>
      <c r="D33" s="80">
        <v>1356</v>
      </c>
      <c r="E33" s="80">
        <v>971</v>
      </c>
      <c r="F33" s="80">
        <v>0</v>
      </c>
      <c r="G33" s="80">
        <v>7</v>
      </c>
      <c r="H33" s="80">
        <v>0</v>
      </c>
      <c r="I33" s="80">
        <v>0</v>
      </c>
      <c r="J33" s="80">
        <v>84</v>
      </c>
      <c r="K33" s="80">
        <v>0</v>
      </c>
      <c r="L33" s="80">
        <v>0</v>
      </c>
      <c r="M33" s="80">
        <v>0</v>
      </c>
      <c r="N33" s="80">
        <v>0</v>
      </c>
      <c r="O33" s="80">
        <v>0</v>
      </c>
      <c r="P33" s="80">
        <v>0</v>
      </c>
      <c r="Q33" s="80">
        <v>0</v>
      </c>
      <c r="R33" s="80">
        <v>2418</v>
      </c>
    </row>
    <row r="34" spans="1:18" x14ac:dyDescent="0.25">
      <c r="A34" s="8" t="s">
        <v>91</v>
      </c>
      <c r="B34" s="76" t="s">
        <v>337</v>
      </c>
      <c r="C34" s="78">
        <v>31</v>
      </c>
      <c r="D34" s="23">
        <v>24</v>
      </c>
      <c r="E34" s="23">
        <v>64</v>
      </c>
      <c r="F34" s="23">
        <v>0</v>
      </c>
      <c r="G34" s="23">
        <v>0</v>
      </c>
      <c r="H34" s="23">
        <v>0</v>
      </c>
      <c r="I34" s="23">
        <v>0</v>
      </c>
      <c r="J34" s="23">
        <v>2</v>
      </c>
      <c r="K34" s="23">
        <v>0</v>
      </c>
      <c r="L34" s="23">
        <v>0</v>
      </c>
      <c r="M34" s="23">
        <v>0</v>
      </c>
      <c r="N34" s="23">
        <v>0</v>
      </c>
      <c r="O34" s="23">
        <v>0</v>
      </c>
      <c r="P34" s="23">
        <v>0</v>
      </c>
      <c r="Q34" s="173">
        <v>0</v>
      </c>
      <c r="R34" s="23">
        <v>90</v>
      </c>
    </row>
    <row r="35" spans="1:18" x14ac:dyDescent="0.25">
      <c r="A35" s="8" t="s">
        <v>92</v>
      </c>
      <c r="B35" s="76" t="s">
        <v>337</v>
      </c>
      <c r="C35" s="78">
        <v>40</v>
      </c>
      <c r="D35" s="23">
        <v>6</v>
      </c>
      <c r="E35" s="23">
        <v>61</v>
      </c>
      <c r="F35" s="23">
        <v>0</v>
      </c>
      <c r="G35" s="23">
        <v>0</v>
      </c>
      <c r="H35" s="23">
        <v>0</v>
      </c>
      <c r="I35" s="23">
        <v>0</v>
      </c>
      <c r="J35" s="23">
        <v>2</v>
      </c>
      <c r="K35" s="23">
        <v>0</v>
      </c>
      <c r="L35" s="23">
        <v>0</v>
      </c>
      <c r="M35" s="23">
        <v>0</v>
      </c>
      <c r="N35" s="23">
        <v>0</v>
      </c>
      <c r="O35" s="23">
        <v>0</v>
      </c>
      <c r="P35" s="23">
        <v>0</v>
      </c>
      <c r="Q35" s="173">
        <v>0</v>
      </c>
      <c r="R35" s="23">
        <v>69</v>
      </c>
    </row>
    <row r="36" spans="1:18" x14ac:dyDescent="0.25">
      <c r="A36" s="8" t="s">
        <v>93</v>
      </c>
      <c r="B36" s="76" t="s">
        <v>337</v>
      </c>
      <c r="C36" s="78">
        <v>190</v>
      </c>
      <c r="D36" s="23">
        <v>171</v>
      </c>
      <c r="E36" s="23">
        <v>0</v>
      </c>
      <c r="F36" s="23">
        <v>0</v>
      </c>
      <c r="G36" s="23">
        <v>0</v>
      </c>
      <c r="H36" s="23">
        <v>0</v>
      </c>
      <c r="I36" s="23">
        <v>0</v>
      </c>
      <c r="J36" s="23">
        <v>8</v>
      </c>
      <c r="K36" s="23">
        <v>0</v>
      </c>
      <c r="L36" s="23">
        <v>0</v>
      </c>
      <c r="M36" s="23">
        <v>0</v>
      </c>
      <c r="N36" s="23">
        <v>0</v>
      </c>
      <c r="O36" s="23">
        <v>0</v>
      </c>
      <c r="P36" s="23">
        <v>0</v>
      </c>
      <c r="Q36" s="173">
        <v>0</v>
      </c>
      <c r="R36" s="23">
        <v>179</v>
      </c>
    </row>
    <row r="37" spans="1:18" x14ac:dyDescent="0.25">
      <c r="A37" s="8" t="s">
        <v>94</v>
      </c>
      <c r="B37" s="76" t="s">
        <v>337</v>
      </c>
      <c r="C37" s="78">
        <v>604</v>
      </c>
      <c r="D37" s="23">
        <v>130</v>
      </c>
      <c r="E37" s="23">
        <v>333</v>
      </c>
      <c r="F37" s="23">
        <v>0</v>
      </c>
      <c r="G37" s="23">
        <v>0</v>
      </c>
      <c r="H37" s="23">
        <v>0</v>
      </c>
      <c r="I37" s="23">
        <v>0</v>
      </c>
      <c r="J37" s="23">
        <v>11</v>
      </c>
      <c r="K37" s="23">
        <v>0</v>
      </c>
      <c r="L37" s="23">
        <v>0</v>
      </c>
      <c r="M37" s="23">
        <v>0</v>
      </c>
      <c r="N37" s="23">
        <v>0</v>
      </c>
      <c r="O37" s="23">
        <v>0</v>
      </c>
      <c r="P37" s="23">
        <v>0</v>
      </c>
      <c r="Q37" s="173">
        <v>0</v>
      </c>
      <c r="R37" s="23">
        <v>474</v>
      </c>
    </row>
    <row r="38" spans="1:18" x14ac:dyDescent="0.25">
      <c r="A38" s="8" t="s">
        <v>95</v>
      </c>
      <c r="B38" s="76" t="s">
        <v>337</v>
      </c>
      <c r="C38" s="78">
        <v>670</v>
      </c>
      <c r="D38" s="23">
        <v>245</v>
      </c>
      <c r="E38" s="23">
        <v>0</v>
      </c>
      <c r="F38" s="23">
        <v>0</v>
      </c>
      <c r="G38" s="23">
        <v>0</v>
      </c>
      <c r="H38" s="23">
        <v>0</v>
      </c>
      <c r="I38" s="23">
        <v>0</v>
      </c>
      <c r="J38" s="23">
        <v>10</v>
      </c>
      <c r="K38" s="23">
        <v>0</v>
      </c>
      <c r="L38" s="23">
        <v>0</v>
      </c>
      <c r="M38" s="23">
        <v>0</v>
      </c>
      <c r="N38" s="23">
        <v>0</v>
      </c>
      <c r="O38" s="23">
        <v>0</v>
      </c>
      <c r="P38" s="23">
        <v>0</v>
      </c>
      <c r="Q38" s="173">
        <v>0</v>
      </c>
      <c r="R38" s="23">
        <v>255</v>
      </c>
    </row>
    <row r="39" spans="1:18" x14ac:dyDescent="0.25">
      <c r="A39" s="8" t="s">
        <v>96</v>
      </c>
      <c r="B39" s="76" t="s">
        <v>337</v>
      </c>
      <c r="C39" s="78">
        <v>690</v>
      </c>
      <c r="D39" s="23">
        <v>129</v>
      </c>
      <c r="E39" s="23">
        <v>0</v>
      </c>
      <c r="F39" s="23">
        <v>0</v>
      </c>
      <c r="G39" s="23">
        <v>0</v>
      </c>
      <c r="H39" s="23">
        <v>0</v>
      </c>
      <c r="I39" s="23">
        <v>0</v>
      </c>
      <c r="J39" s="23">
        <v>7</v>
      </c>
      <c r="K39" s="23">
        <v>0</v>
      </c>
      <c r="L39" s="23">
        <v>0</v>
      </c>
      <c r="M39" s="23">
        <v>0</v>
      </c>
      <c r="N39" s="23">
        <v>0</v>
      </c>
      <c r="O39" s="23">
        <v>0</v>
      </c>
      <c r="P39" s="23">
        <v>0</v>
      </c>
      <c r="Q39" s="173">
        <v>0</v>
      </c>
      <c r="R39" s="23">
        <v>136</v>
      </c>
    </row>
    <row r="40" spans="1:18" x14ac:dyDescent="0.25">
      <c r="A40" s="8" t="s">
        <v>97</v>
      </c>
      <c r="B40" s="76" t="s">
        <v>337</v>
      </c>
      <c r="C40" s="78">
        <v>736</v>
      </c>
      <c r="D40" s="23">
        <v>330</v>
      </c>
      <c r="E40" s="23">
        <v>408</v>
      </c>
      <c r="F40" s="23">
        <v>0</v>
      </c>
      <c r="G40" s="23">
        <v>1</v>
      </c>
      <c r="H40" s="23">
        <v>0</v>
      </c>
      <c r="I40" s="23">
        <v>0</v>
      </c>
      <c r="J40" s="23">
        <v>32</v>
      </c>
      <c r="K40" s="23">
        <v>0</v>
      </c>
      <c r="L40" s="23">
        <v>0</v>
      </c>
      <c r="M40" s="23">
        <v>0</v>
      </c>
      <c r="N40" s="23">
        <v>0</v>
      </c>
      <c r="O40" s="23">
        <v>0</v>
      </c>
      <c r="P40" s="23">
        <v>0</v>
      </c>
      <c r="Q40" s="173">
        <v>0</v>
      </c>
      <c r="R40" s="23">
        <v>771</v>
      </c>
    </row>
    <row r="41" spans="1:18" x14ac:dyDescent="0.25">
      <c r="A41" s="8" t="s">
        <v>98</v>
      </c>
      <c r="B41" s="76" t="s">
        <v>337</v>
      </c>
      <c r="C41" s="78">
        <v>858</v>
      </c>
      <c r="D41" s="23">
        <v>181</v>
      </c>
      <c r="E41" s="23">
        <v>0</v>
      </c>
      <c r="F41" s="23">
        <v>0</v>
      </c>
      <c r="G41" s="23">
        <v>0</v>
      </c>
      <c r="H41" s="23">
        <v>0</v>
      </c>
      <c r="I41" s="23">
        <v>0</v>
      </c>
      <c r="J41" s="23">
        <v>9</v>
      </c>
      <c r="K41" s="23">
        <v>0</v>
      </c>
      <c r="L41" s="23">
        <v>0</v>
      </c>
      <c r="M41" s="23">
        <v>0</v>
      </c>
      <c r="N41" s="23">
        <v>0</v>
      </c>
      <c r="O41" s="23">
        <v>0</v>
      </c>
      <c r="P41" s="23">
        <v>0</v>
      </c>
      <c r="Q41" s="173">
        <v>0</v>
      </c>
      <c r="R41" s="23">
        <v>190</v>
      </c>
    </row>
    <row r="42" spans="1:18" x14ac:dyDescent="0.25">
      <c r="A42" s="8" t="s">
        <v>99</v>
      </c>
      <c r="B42" s="76" t="s">
        <v>337</v>
      </c>
      <c r="C42" s="78">
        <v>885</v>
      </c>
      <c r="D42" s="23">
        <v>37</v>
      </c>
      <c r="E42" s="23">
        <v>0</v>
      </c>
      <c r="F42" s="23">
        <v>0</v>
      </c>
      <c r="G42" s="23">
        <v>6</v>
      </c>
      <c r="H42" s="23">
        <v>0</v>
      </c>
      <c r="I42" s="23">
        <v>0</v>
      </c>
      <c r="J42" s="23">
        <v>1</v>
      </c>
      <c r="K42" s="23">
        <v>0</v>
      </c>
      <c r="L42" s="23">
        <v>0</v>
      </c>
      <c r="M42" s="23">
        <v>0</v>
      </c>
      <c r="N42" s="23">
        <v>0</v>
      </c>
      <c r="O42" s="23">
        <v>0</v>
      </c>
      <c r="P42" s="23">
        <v>0</v>
      </c>
      <c r="Q42" s="173">
        <v>0</v>
      </c>
      <c r="R42" s="23">
        <v>44</v>
      </c>
    </row>
    <row r="43" spans="1:18" x14ac:dyDescent="0.25">
      <c r="A43" s="8" t="s">
        <v>100</v>
      </c>
      <c r="B43" s="76" t="s">
        <v>337</v>
      </c>
      <c r="C43" s="78">
        <v>890</v>
      </c>
      <c r="D43" s="23">
        <v>103</v>
      </c>
      <c r="E43" s="23">
        <v>105</v>
      </c>
      <c r="F43" s="23">
        <v>0</v>
      </c>
      <c r="G43" s="23">
        <v>0</v>
      </c>
      <c r="H43" s="23">
        <v>0</v>
      </c>
      <c r="I43" s="23">
        <v>0</v>
      </c>
      <c r="J43" s="23">
        <v>2</v>
      </c>
      <c r="K43" s="23">
        <v>0</v>
      </c>
      <c r="L43" s="23">
        <v>0</v>
      </c>
      <c r="M43" s="23">
        <v>0</v>
      </c>
      <c r="N43" s="23">
        <v>0</v>
      </c>
      <c r="O43" s="23">
        <v>0</v>
      </c>
      <c r="P43" s="23">
        <v>0</v>
      </c>
      <c r="Q43" s="173">
        <v>0</v>
      </c>
      <c r="R43" s="23">
        <v>210</v>
      </c>
    </row>
    <row r="44" spans="1:18" x14ac:dyDescent="0.25">
      <c r="A44" s="35" t="s">
        <v>338</v>
      </c>
      <c r="B44" s="77"/>
      <c r="C44" s="80"/>
      <c r="D44" s="80">
        <v>2109</v>
      </c>
      <c r="E44" s="80">
        <v>464</v>
      </c>
      <c r="F44" s="80">
        <v>0</v>
      </c>
      <c r="G44" s="80">
        <v>6</v>
      </c>
      <c r="H44" s="80">
        <v>1</v>
      </c>
      <c r="I44" s="80">
        <v>81</v>
      </c>
      <c r="J44" s="80">
        <v>219</v>
      </c>
      <c r="K44" s="80">
        <v>0</v>
      </c>
      <c r="L44" s="80">
        <v>0</v>
      </c>
      <c r="M44" s="80">
        <v>0</v>
      </c>
      <c r="N44" s="80">
        <v>11</v>
      </c>
      <c r="O44" s="80">
        <v>0</v>
      </c>
      <c r="P44" s="80">
        <v>0</v>
      </c>
      <c r="Q44" s="80"/>
      <c r="R44" s="80">
        <v>2891</v>
      </c>
    </row>
    <row r="45" spans="1:18" x14ac:dyDescent="0.25">
      <c r="A45" s="8" t="s">
        <v>102</v>
      </c>
      <c r="B45" s="76" t="s">
        <v>339</v>
      </c>
      <c r="C45" s="78">
        <v>4</v>
      </c>
      <c r="D45" s="23">
        <v>4</v>
      </c>
      <c r="E45" s="23">
        <v>0</v>
      </c>
      <c r="F45" s="23">
        <v>0</v>
      </c>
      <c r="G45" s="23">
        <v>0</v>
      </c>
      <c r="H45" s="23">
        <v>0</v>
      </c>
      <c r="I45" s="23">
        <v>0</v>
      </c>
      <c r="J45" s="23">
        <v>1</v>
      </c>
      <c r="K45" s="23">
        <v>0</v>
      </c>
      <c r="L45" s="23">
        <v>0</v>
      </c>
      <c r="M45" s="23">
        <v>0</v>
      </c>
      <c r="N45" s="23">
        <v>0</v>
      </c>
      <c r="O45" s="23">
        <v>0</v>
      </c>
      <c r="P45" s="23">
        <v>0</v>
      </c>
      <c r="Q45" s="173">
        <v>0</v>
      </c>
      <c r="R45" s="23">
        <v>5</v>
      </c>
    </row>
    <row r="46" spans="1:18" x14ac:dyDescent="0.25">
      <c r="A46" s="11" t="s">
        <v>103</v>
      </c>
      <c r="B46" s="76" t="s">
        <v>339</v>
      </c>
      <c r="C46" s="78">
        <v>42</v>
      </c>
      <c r="D46" s="23">
        <v>209</v>
      </c>
      <c r="E46" s="23">
        <v>238</v>
      </c>
      <c r="F46" s="23">
        <v>0</v>
      </c>
      <c r="G46" s="23">
        <v>6</v>
      </c>
      <c r="H46" s="23">
        <v>1</v>
      </c>
      <c r="I46" s="23">
        <v>0</v>
      </c>
      <c r="J46" s="23">
        <v>64</v>
      </c>
      <c r="K46" s="23">
        <v>0</v>
      </c>
      <c r="L46" s="23">
        <v>0</v>
      </c>
      <c r="M46" s="23">
        <v>0</v>
      </c>
      <c r="N46" s="23">
        <v>0</v>
      </c>
      <c r="O46" s="23">
        <v>0</v>
      </c>
      <c r="P46" s="23">
        <v>0</v>
      </c>
      <c r="Q46" s="173">
        <v>0</v>
      </c>
      <c r="R46" s="23">
        <v>518</v>
      </c>
    </row>
    <row r="47" spans="1:18" x14ac:dyDescent="0.25">
      <c r="A47" s="8" t="s">
        <v>104</v>
      </c>
      <c r="B47" s="76" t="s">
        <v>339</v>
      </c>
      <c r="C47" s="78">
        <v>44</v>
      </c>
      <c r="D47" s="23">
        <v>23</v>
      </c>
      <c r="E47" s="23">
        <v>0</v>
      </c>
      <c r="F47" s="23">
        <v>0</v>
      </c>
      <c r="G47" s="23">
        <v>0</v>
      </c>
      <c r="H47" s="23">
        <v>0</v>
      </c>
      <c r="I47" s="23">
        <v>0</v>
      </c>
      <c r="J47" s="23">
        <v>0</v>
      </c>
      <c r="K47" s="23">
        <v>0</v>
      </c>
      <c r="L47" s="23">
        <v>0</v>
      </c>
      <c r="M47" s="23">
        <v>0</v>
      </c>
      <c r="N47" s="23">
        <v>0</v>
      </c>
      <c r="O47" s="23">
        <v>0</v>
      </c>
      <c r="P47" s="23">
        <v>0</v>
      </c>
      <c r="Q47" s="173">
        <v>0</v>
      </c>
      <c r="R47" s="23">
        <v>23</v>
      </c>
    </row>
    <row r="48" spans="1:18" x14ac:dyDescent="0.25">
      <c r="A48" s="8" t="s">
        <v>105</v>
      </c>
      <c r="B48" s="76" t="s">
        <v>339</v>
      </c>
      <c r="C48" s="78">
        <v>59</v>
      </c>
      <c r="D48" s="23">
        <v>6</v>
      </c>
      <c r="E48" s="23">
        <v>7</v>
      </c>
      <c r="F48" s="23">
        <v>0</v>
      </c>
      <c r="G48" s="23">
        <v>0</v>
      </c>
      <c r="H48" s="23">
        <v>0</v>
      </c>
      <c r="I48" s="23">
        <v>0</v>
      </c>
      <c r="J48" s="23">
        <v>11</v>
      </c>
      <c r="K48" s="23">
        <v>0</v>
      </c>
      <c r="L48" s="23">
        <v>0</v>
      </c>
      <c r="M48" s="23">
        <v>0</v>
      </c>
      <c r="N48" s="23">
        <v>0</v>
      </c>
      <c r="O48" s="23">
        <v>0</v>
      </c>
      <c r="P48" s="23">
        <v>0</v>
      </c>
      <c r="Q48" s="173">
        <v>0</v>
      </c>
      <c r="R48" s="23">
        <v>24</v>
      </c>
    </row>
    <row r="49" spans="1:18" x14ac:dyDescent="0.25">
      <c r="A49" s="8" t="s">
        <v>106</v>
      </c>
      <c r="B49" s="76" t="s">
        <v>339</v>
      </c>
      <c r="C49" s="78">
        <v>113</v>
      </c>
      <c r="D49" s="23">
        <v>57</v>
      </c>
      <c r="E49" s="23">
        <v>0</v>
      </c>
      <c r="F49" s="23">
        <v>0</v>
      </c>
      <c r="G49" s="23">
        <v>0</v>
      </c>
      <c r="H49" s="23">
        <v>0</v>
      </c>
      <c r="I49" s="23">
        <v>0</v>
      </c>
      <c r="J49" s="23">
        <v>2</v>
      </c>
      <c r="K49" s="23">
        <v>0</v>
      </c>
      <c r="L49" s="23">
        <v>0</v>
      </c>
      <c r="M49" s="23">
        <v>0</v>
      </c>
      <c r="N49" s="23">
        <v>0</v>
      </c>
      <c r="O49" s="23">
        <v>0</v>
      </c>
      <c r="P49" s="23">
        <v>0</v>
      </c>
      <c r="Q49" s="173">
        <v>0</v>
      </c>
      <c r="R49" s="23">
        <v>59</v>
      </c>
    </row>
    <row r="50" spans="1:18" x14ac:dyDescent="0.25">
      <c r="A50" s="8" t="s">
        <v>107</v>
      </c>
      <c r="B50" s="76" t="s">
        <v>339</v>
      </c>
      <c r="C50" s="78">
        <v>125</v>
      </c>
      <c r="D50" s="23">
        <v>68</v>
      </c>
      <c r="E50" s="23">
        <v>0</v>
      </c>
      <c r="F50" s="23">
        <v>0</v>
      </c>
      <c r="G50" s="23">
        <v>0</v>
      </c>
      <c r="H50" s="23">
        <v>0</v>
      </c>
      <c r="I50" s="23">
        <v>0</v>
      </c>
      <c r="J50" s="23">
        <v>4</v>
      </c>
      <c r="K50" s="23">
        <v>0</v>
      </c>
      <c r="L50" s="23">
        <v>0</v>
      </c>
      <c r="M50" s="23">
        <v>0</v>
      </c>
      <c r="N50" s="23">
        <v>0</v>
      </c>
      <c r="O50" s="23">
        <v>0</v>
      </c>
      <c r="P50" s="23">
        <v>0</v>
      </c>
      <c r="Q50" s="173">
        <v>0</v>
      </c>
      <c r="R50" s="23">
        <v>72</v>
      </c>
    </row>
    <row r="51" spans="1:18" x14ac:dyDescent="0.25">
      <c r="A51" s="8" t="s">
        <v>108</v>
      </c>
      <c r="B51" s="76" t="s">
        <v>339</v>
      </c>
      <c r="C51" s="78">
        <v>138</v>
      </c>
      <c r="D51" s="23">
        <v>96</v>
      </c>
      <c r="E51" s="23">
        <v>0</v>
      </c>
      <c r="F51" s="23">
        <v>0</v>
      </c>
      <c r="G51" s="23">
        <v>0</v>
      </c>
      <c r="H51" s="23">
        <v>0</v>
      </c>
      <c r="I51" s="23">
        <v>0</v>
      </c>
      <c r="J51" s="23">
        <v>0</v>
      </c>
      <c r="K51" s="23">
        <v>0</v>
      </c>
      <c r="L51" s="23">
        <v>0</v>
      </c>
      <c r="M51" s="23">
        <v>0</v>
      </c>
      <c r="N51" s="23">
        <v>0</v>
      </c>
      <c r="O51" s="23">
        <v>0</v>
      </c>
      <c r="P51" s="23">
        <v>0</v>
      </c>
      <c r="Q51" s="173">
        <v>0</v>
      </c>
      <c r="R51" s="23">
        <v>96</v>
      </c>
    </row>
    <row r="52" spans="1:18" x14ac:dyDescent="0.25">
      <c r="A52" s="8" t="s">
        <v>109</v>
      </c>
      <c r="B52" s="76" t="s">
        <v>339</v>
      </c>
      <c r="C52" s="78">
        <v>234</v>
      </c>
      <c r="D52" s="23">
        <v>25</v>
      </c>
      <c r="E52" s="23">
        <v>102</v>
      </c>
      <c r="F52" s="23">
        <v>0</v>
      </c>
      <c r="G52" s="23">
        <v>0</v>
      </c>
      <c r="H52" s="23">
        <v>0</v>
      </c>
      <c r="I52" s="23">
        <v>0</v>
      </c>
      <c r="J52" s="23">
        <v>0</v>
      </c>
      <c r="K52" s="23">
        <v>0</v>
      </c>
      <c r="L52" s="23">
        <v>0</v>
      </c>
      <c r="M52" s="23">
        <v>0</v>
      </c>
      <c r="N52" s="23">
        <v>11</v>
      </c>
      <c r="O52" s="23">
        <v>0</v>
      </c>
      <c r="P52" s="23">
        <v>0</v>
      </c>
      <c r="Q52" s="173">
        <v>0</v>
      </c>
      <c r="R52" s="23">
        <v>138</v>
      </c>
    </row>
    <row r="53" spans="1:18" x14ac:dyDescent="0.25">
      <c r="A53" s="8" t="s">
        <v>110</v>
      </c>
      <c r="B53" s="76" t="s">
        <v>339</v>
      </c>
      <c r="C53" s="78">
        <v>240</v>
      </c>
      <c r="D53" s="23">
        <v>16</v>
      </c>
      <c r="E53" s="23">
        <v>0</v>
      </c>
      <c r="F53" s="23">
        <v>0</v>
      </c>
      <c r="G53" s="23">
        <v>0</v>
      </c>
      <c r="H53" s="23">
        <v>0</v>
      </c>
      <c r="I53" s="23">
        <v>0</v>
      </c>
      <c r="J53" s="23">
        <v>1</v>
      </c>
      <c r="K53" s="23">
        <v>0</v>
      </c>
      <c r="L53" s="23">
        <v>0</v>
      </c>
      <c r="M53" s="23">
        <v>0</v>
      </c>
      <c r="N53" s="23">
        <v>0</v>
      </c>
      <c r="O53" s="23">
        <v>0</v>
      </c>
      <c r="P53" s="23">
        <v>0</v>
      </c>
      <c r="Q53" s="173">
        <v>0</v>
      </c>
      <c r="R53" s="23">
        <v>17</v>
      </c>
    </row>
    <row r="54" spans="1:18" x14ac:dyDescent="0.25">
      <c r="A54" s="8" t="s">
        <v>111</v>
      </c>
      <c r="B54" s="76" t="s">
        <v>339</v>
      </c>
      <c r="C54" s="78">
        <v>284</v>
      </c>
      <c r="D54" s="23">
        <v>7</v>
      </c>
      <c r="E54" s="23">
        <v>81</v>
      </c>
      <c r="F54" s="23">
        <v>0</v>
      </c>
      <c r="G54" s="23">
        <v>0</v>
      </c>
      <c r="H54" s="23">
        <v>0</v>
      </c>
      <c r="I54" s="23">
        <v>0</v>
      </c>
      <c r="J54" s="23">
        <v>1</v>
      </c>
      <c r="K54" s="23">
        <v>0</v>
      </c>
      <c r="L54" s="23">
        <v>0</v>
      </c>
      <c r="M54" s="23">
        <v>0</v>
      </c>
      <c r="N54" s="23">
        <v>0</v>
      </c>
      <c r="O54" s="23">
        <v>0</v>
      </c>
      <c r="P54" s="23">
        <v>0</v>
      </c>
      <c r="Q54" s="173">
        <v>0</v>
      </c>
      <c r="R54" s="23">
        <v>89</v>
      </c>
    </row>
    <row r="55" spans="1:18" x14ac:dyDescent="0.25">
      <c r="A55" s="8" t="s">
        <v>112</v>
      </c>
      <c r="B55" s="76" t="s">
        <v>339</v>
      </c>
      <c r="C55" s="78">
        <v>306</v>
      </c>
      <c r="D55" s="23">
        <v>70</v>
      </c>
      <c r="E55" s="23">
        <v>18</v>
      </c>
      <c r="F55" s="23">
        <v>0</v>
      </c>
      <c r="G55" s="23">
        <v>0</v>
      </c>
      <c r="H55" s="23">
        <v>0</v>
      </c>
      <c r="I55" s="23">
        <v>0</v>
      </c>
      <c r="J55" s="23">
        <v>1</v>
      </c>
      <c r="K55" s="23">
        <v>0</v>
      </c>
      <c r="L55" s="23">
        <v>0</v>
      </c>
      <c r="M55" s="23">
        <v>0</v>
      </c>
      <c r="N55" s="23">
        <v>0</v>
      </c>
      <c r="O55" s="23">
        <v>0</v>
      </c>
      <c r="P55" s="23">
        <v>0</v>
      </c>
      <c r="Q55" s="173">
        <v>0</v>
      </c>
      <c r="R55" s="23">
        <v>89</v>
      </c>
    </row>
    <row r="56" spans="1:18" x14ac:dyDescent="0.25">
      <c r="A56" s="8" t="s">
        <v>113</v>
      </c>
      <c r="B56" s="76" t="s">
        <v>339</v>
      </c>
      <c r="C56" s="78">
        <v>347</v>
      </c>
      <c r="D56" s="23">
        <v>27</v>
      </c>
      <c r="E56" s="23">
        <v>0</v>
      </c>
      <c r="F56" s="23">
        <v>0</v>
      </c>
      <c r="G56" s="23">
        <v>0</v>
      </c>
      <c r="H56" s="23">
        <v>0</v>
      </c>
      <c r="I56" s="23">
        <v>0</v>
      </c>
      <c r="J56" s="23">
        <v>2</v>
      </c>
      <c r="K56" s="23">
        <v>0</v>
      </c>
      <c r="L56" s="23">
        <v>0</v>
      </c>
      <c r="M56" s="23">
        <v>0</v>
      </c>
      <c r="N56" s="23">
        <v>0</v>
      </c>
      <c r="O56" s="23">
        <v>0</v>
      </c>
      <c r="P56" s="23">
        <v>0</v>
      </c>
      <c r="Q56" s="173">
        <v>0</v>
      </c>
      <c r="R56" s="23">
        <v>29</v>
      </c>
    </row>
    <row r="57" spans="1:18" x14ac:dyDescent="0.25">
      <c r="A57" s="8" t="s">
        <v>114</v>
      </c>
      <c r="B57" s="76" t="s">
        <v>339</v>
      </c>
      <c r="C57" s="78">
        <v>411</v>
      </c>
      <c r="D57" s="23">
        <v>24</v>
      </c>
      <c r="E57" s="23">
        <v>0</v>
      </c>
      <c r="F57" s="23">
        <v>0</v>
      </c>
      <c r="G57" s="23">
        <v>0</v>
      </c>
      <c r="H57" s="23">
        <v>0</v>
      </c>
      <c r="I57" s="23">
        <v>0</v>
      </c>
      <c r="J57" s="23">
        <v>1</v>
      </c>
      <c r="K57" s="23">
        <v>0</v>
      </c>
      <c r="L57" s="23">
        <v>0</v>
      </c>
      <c r="M57" s="23">
        <v>0</v>
      </c>
      <c r="N57" s="23">
        <v>0</v>
      </c>
      <c r="O57" s="23">
        <v>0</v>
      </c>
      <c r="P57" s="23">
        <v>0</v>
      </c>
      <c r="Q57" s="173">
        <v>0</v>
      </c>
      <c r="R57" s="23">
        <v>25</v>
      </c>
    </row>
    <row r="58" spans="1:18" x14ac:dyDescent="0.25">
      <c r="A58" s="8" t="s">
        <v>115</v>
      </c>
      <c r="B58" s="76" t="s">
        <v>339</v>
      </c>
      <c r="C58" s="78">
        <v>501</v>
      </c>
      <c r="D58" s="23">
        <v>33</v>
      </c>
      <c r="E58" s="23">
        <v>0</v>
      </c>
      <c r="F58" s="23">
        <v>0</v>
      </c>
      <c r="G58" s="23">
        <v>0</v>
      </c>
      <c r="H58" s="23">
        <v>0</v>
      </c>
      <c r="I58" s="23">
        <v>0</v>
      </c>
      <c r="J58" s="23">
        <v>1</v>
      </c>
      <c r="K58" s="23">
        <v>0</v>
      </c>
      <c r="L58" s="23">
        <v>0</v>
      </c>
      <c r="M58" s="23">
        <v>0</v>
      </c>
      <c r="N58" s="23">
        <v>0</v>
      </c>
      <c r="O58" s="23">
        <v>0</v>
      </c>
      <c r="P58" s="23">
        <v>0</v>
      </c>
      <c r="Q58" s="173">
        <v>0</v>
      </c>
      <c r="R58" s="23">
        <v>34</v>
      </c>
    </row>
    <row r="59" spans="1:18" x14ac:dyDescent="0.25">
      <c r="A59" s="8" t="s">
        <v>116</v>
      </c>
      <c r="B59" s="76" t="s">
        <v>339</v>
      </c>
      <c r="C59" s="78">
        <v>543</v>
      </c>
      <c r="D59" s="23">
        <v>15</v>
      </c>
      <c r="E59" s="23">
        <v>3</v>
      </c>
      <c r="F59" s="23">
        <v>0</v>
      </c>
      <c r="G59" s="23">
        <v>0</v>
      </c>
      <c r="H59" s="23">
        <v>0</v>
      </c>
      <c r="I59" s="23">
        <v>0</v>
      </c>
      <c r="J59" s="23">
        <v>0</v>
      </c>
      <c r="K59" s="23">
        <v>0</v>
      </c>
      <c r="L59" s="23">
        <v>0</v>
      </c>
      <c r="M59" s="23">
        <v>0</v>
      </c>
      <c r="N59" s="23">
        <v>0</v>
      </c>
      <c r="O59" s="23">
        <v>0</v>
      </c>
      <c r="P59" s="23">
        <v>0</v>
      </c>
      <c r="Q59" s="173">
        <v>0</v>
      </c>
      <c r="R59" s="23">
        <v>18</v>
      </c>
    </row>
    <row r="60" spans="1:18" x14ac:dyDescent="0.25">
      <c r="A60" s="8" t="s">
        <v>117</v>
      </c>
      <c r="B60" s="76" t="s">
        <v>339</v>
      </c>
      <c r="C60" s="78">
        <v>628</v>
      </c>
      <c r="D60" s="23">
        <v>4</v>
      </c>
      <c r="E60" s="23">
        <v>1</v>
      </c>
      <c r="F60" s="23">
        <v>0</v>
      </c>
      <c r="G60" s="23">
        <v>0</v>
      </c>
      <c r="H60" s="23">
        <v>0</v>
      </c>
      <c r="I60" s="23">
        <v>0</v>
      </c>
      <c r="J60" s="23">
        <v>4</v>
      </c>
      <c r="K60" s="23">
        <v>0</v>
      </c>
      <c r="L60" s="23">
        <v>0</v>
      </c>
      <c r="M60" s="23">
        <v>0</v>
      </c>
      <c r="N60" s="23">
        <v>0</v>
      </c>
      <c r="O60" s="23">
        <v>0</v>
      </c>
      <c r="P60" s="23">
        <v>0</v>
      </c>
      <c r="Q60" s="173">
        <v>0</v>
      </c>
      <c r="R60" s="23">
        <v>9</v>
      </c>
    </row>
    <row r="61" spans="1:18" x14ac:dyDescent="0.25">
      <c r="A61" s="8" t="s">
        <v>118</v>
      </c>
      <c r="B61" s="76" t="s">
        <v>339</v>
      </c>
      <c r="C61" s="78">
        <v>656</v>
      </c>
      <c r="D61" s="23">
        <v>739</v>
      </c>
      <c r="E61" s="23">
        <v>0</v>
      </c>
      <c r="F61" s="23">
        <v>0</v>
      </c>
      <c r="G61" s="23">
        <v>0</v>
      </c>
      <c r="H61" s="23">
        <v>0</v>
      </c>
      <c r="I61" s="23">
        <v>81</v>
      </c>
      <c r="J61" s="23">
        <v>101</v>
      </c>
      <c r="K61" s="23">
        <v>0</v>
      </c>
      <c r="L61" s="23">
        <v>0</v>
      </c>
      <c r="M61" s="23">
        <v>0</v>
      </c>
      <c r="N61" s="23">
        <v>0</v>
      </c>
      <c r="O61" s="23">
        <v>0</v>
      </c>
      <c r="P61" s="23">
        <v>0</v>
      </c>
      <c r="Q61" s="173">
        <v>0</v>
      </c>
      <c r="R61" s="23">
        <v>921</v>
      </c>
    </row>
    <row r="62" spans="1:18" x14ac:dyDescent="0.25">
      <c r="A62" s="8" t="s">
        <v>119</v>
      </c>
      <c r="B62" s="76" t="s">
        <v>339</v>
      </c>
      <c r="C62" s="78">
        <v>761</v>
      </c>
      <c r="D62" s="23">
        <v>686</v>
      </c>
      <c r="E62" s="23">
        <v>0</v>
      </c>
      <c r="F62" s="23">
        <v>0</v>
      </c>
      <c r="G62" s="23">
        <v>0</v>
      </c>
      <c r="H62" s="23">
        <v>0</v>
      </c>
      <c r="I62" s="23">
        <v>0</v>
      </c>
      <c r="J62" s="23">
        <v>25</v>
      </c>
      <c r="K62" s="23">
        <v>0</v>
      </c>
      <c r="L62" s="23">
        <v>0</v>
      </c>
      <c r="M62" s="23">
        <v>0</v>
      </c>
      <c r="N62" s="23">
        <v>0</v>
      </c>
      <c r="O62" s="23">
        <v>0</v>
      </c>
      <c r="P62" s="23">
        <v>0</v>
      </c>
      <c r="Q62" s="173">
        <v>0</v>
      </c>
      <c r="R62" s="23">
        <v>711</v>
      </c>
    </row>
    <row r="63" spans="1:18" x14ac:dyDescent="0.25">
      <c r="A63" s="8" t="s">
        <v>120</v>
      </c>
      <c r="B63" s="76" t="s">
        <v>339</v>
      </c>
      <c r="C63" s="78">
        <v>842</v>
      </c>
      <c r="D63" s="23">
        <v>0</v>
      </c>
      <c r="E63" s="23">
        <v>14</v>
      </c>
      <c r="F63" s="23">
        <v>0</v>
      </c>
      <c r="G63" s="23">
        <v>0</v>
      </c>
      <c r="H63" s="23">
        <v>0</v>
      </c>
      <c r="I63" s="23">
        <v>0</v>
      </c>
      <c r="J63" s="23">
        <v>0</v>
      </c>
      <c r="K63" s="23">
        <v>0</v>
      </c>
      <c r="L63" s="23">
        <v>0</v>
      </c>
      <c r="M63" s="23">
        <v>0</v>
      </c>
      <c r="N63" s="23">
        <v>0</v>
      </c>
      <c r="O63" s="23">
        <v>0</v>
      </c>
      <c r="P63" s="23">
        <v>0</v>
      </c>
      <c r="Q63" s="173">
        <v>0</v>
      </c>
      <c r="R63" s="23">
        <v>14</v>
      </c>
    </row>
    <row r="64" spans="1:18" x14ac:dyDescent="0.25">
      <c r="A64" s="35" t="s">
        <v>340</v>
      </c>
      <c r="B64" s="77"/>
      <c r="C64" s="80"/>
      <c r="D64" s="80">
        <v>1741</v>
      </c>
      <c r="E64" s="80">
        <v>165</v>
      </c>
      <c r="F64" s="80">
        <v>0</v>
      </c>
      <c r="G64" s="80">
        <v>0</v>
      </c>
      <c r="H64" s="80">
        <v>0</v>
      </c>
      <c r="I64" s="80">
        <v>52</v>
      </c>
      <c r="J64" s="80">
        <v>95</v>
      </c>
      <c r="K64" s="80">
        <v>110</v>
      </c>
      <c r="L64" s="80">
        <v>0</v>
      </c>
      <c r="M64" s="80">
        <v>0</v>
      </c>
      <c r="N64" s="80">
        <v>0</v>
      </c>
      <c r="O64" s="80">
        <v>0</v>
      </c>
      <c r="P64" s="80">
        <v>0</v>
      </c>
      <c r="Q64" s="80">
        <v>0</v>
      </c>
      <c r="R64" s="80">
        <v>2163</v>
      </c>
    </row>
    <row r="65" spans="1:18" x14ac:dyDescent="0.25">
      <c r="A65" s="8" t="s">
        <v>122</v>
      </c>
      <c r="B65" s="76" t="s">
        <v>341</v>
      </c>
      <c r="C65" s="78">
        <v>38</v>
      </c>
      <c r="D65" s="23">
        <v>0</v>
      </c>
      <c r="E65" s="23">
        <v>4</v>
      </c>
      <c r="F65" s="23">
        <v>0</v>
      </c>
      <c r="G65" s="23">
        <v>0</v>
      </c>
      <c r="H65" s="23">
        <v>0</v>
      </c>
      <c r="I65" s="23">
        <v>0</v>
      </c>
      <c r="J65" s="23">
        <v>0</v>
      </c>
      <c r="K65" s="23">
        <v>0</v>
      </c>
      <c r="L65" s="23">
        <v>0</v>
      </c>
      <c r="M65" s="23">
        <v>0</v>
      </c>
      <c r="N65" s="23">
        <v>0</v>
      </c>
      <c r="O65" s="23">
        <v>0</v>
      </c>
      <c r="P65" s="23">
        <v>0</v>
      </c>
      <c r="Q65" s="173">
        <v>0</v>
      </c>
      <c r="R65" s="23">
        <v>4</v>
      </c>
    </row>
    <row r="66" spans="1:18" x14ac:dyDescent="0.25">
      <c r="A66" s="8" t="s">
        <v>123</v>
      </c>
      <c r="B66" s="76" t="s">
        <v>341</v>
      </c>
      <c r="C66" s="78">
        <v>86</v>
      </c>
      <c r="D66" s="23">
        <v>25</v>
      </c>
      <c r="E66" s="23">
        <v>0</v>
      </c>
      <c r="F66" s="23">
        <v>0</v>
      </c>
      <c r="G66" s="23">
        <v>0</v>
      </c>
      <c r="H66" s="23">
        <v>0</v>
      </c>
      <c r="I66" s="23">
        <v>0</v>
      </c>
      <c r="J66" s="23">
        <v>1</v>
      </c>
      <c r="K66" s="23">
        <v>0</v>
      </c>
      <c r="L66" s="23">
        <v>0</v>
      </c>
      <c r="M66" s="23">
        <v>0</v>
      </c>
      <c r="N66" s="23">
        <v>0</v>
      </c>
      <c r="O66" s="23">
        <v>0</v>
      </c>
      <c r="P66" s="23">
        <v>0</v>
      </c>
      <c r="Q66" s="173">
        <v>0</v>
      </c>
      <c r="R66" s="23">
        <v>26</v>
      </c>
    </row>
    <row r="67" spans="1:18" x14ac:dyDescent="0.25">
      <c r="A67" s="8" t="s">
        <v>124</v>
      </c>
      <c r="B67" s="76" t="s">
        <v>341</v>
      </c>
      <c r="C67" s="78">
        <v>107</v>
      </c>
      <c r="D67" s="23">
        <v>0</v>
      </c>
      <c r="E67" s="23">
        <v>0</v>
      </c>
      <c r="F67" s="23">
        <v>0</v>
      </c>
      <c r="G67" s="23">
        <v>0</v>
      </c>
      <c r="H67" s="23">
        <v>0</v>
      </c>
      <c r="I67" s="23">
        <v>0</v>
      </c>
      <c r="J67" s="23">
        <v>0</v>
      </c>
      <c r="K67" s="23">
        <v>0</v>
      </c>
      <c r="L67" s="23">
        <v>0</v>
      </c>
      <c r="M67" s="23">
        <v>0</v>
      </c>
      <c r="N67" s="23">
        <v>0</v>
      </c>
      <c r="O67" s="23">
        <v>0</v>
      </c>
      <c r="P67" s="23">
        <v>0</v>
      </c>
      <c r="Q67" s="173">
        <v>0</v>
      </c>
      <c r="R67" s="23">
        <v>0</v>
      </c>
    </row>
    <row r="68" spans="1:18" x14ac:dyDescent="0.25">
      <c r="A68" s="8" t="s">
        <v>125</v>
      </c>
      <c r="B68" s="76" t="s">
        <v>341</v>
      </c>
      <c r="C68" s="78">
        <v>134</v>
      </c>
      <c r="D68" s="23">
        <v>11</v>
      </c>
      <c r="E68" s="23">
        <v>0</v>
      </c>
      <c r="F68" s="23">
        <v>0</v>
      </c>
      <c r="G68" s="23">
        <v>0</v>
      </c>
      <c r="H68" s="23">
        <v>0</v>
      </c>
      <c r="I68" s="23">
        <v>0</v>
      </c>
      <c r="J68" s="23">
        <v>0</v>
      </c>
      <c r="K68" s="23">
        <v>0</v>
      </c>
      <c r="L68" s="23">
        <v>0</v>
      </c>
      <c r="M68" s="23">
        <v>0</v>
      </c>
      <c r="N68" s="23">
        <v>0</v>
      </c>
      <c r="O68" s="23">
        <v>0</v>
      </c>
      <c r="P68" s="23">
        <v>0</v>
      </c>
      <c r="Q68" s="173">
        <v>0</v>
      </c>
      <c r="R68" s="23">
        <v>11</v>
      </c>
    </row>
    <row r="69" spans="1:18" x14ac:dyDescent="0.25">
      <c r="A69" s="10" t="s">
        <v>126</v>
      </c>
      <c r="B69" s="76" t="s">
        <v>341</v>
      </c>
      <c r="C69" s="78">
        <v>150</v>
      </c>
      <c r="D69" s="23">
        <v>49</v>
      </c>
      <c r="E69" s="23">
        <v>0</v>
      </c>
      <c r="F69" s="23">
        <v>0</v>
      </c>
      <c r="G69" s="23">
        <v>0</v>
      </c>
      <c r="H69" s="23">
        <v>0</v>
      </c>
      <c r="I69" s="23">
        <v>0</v>
      </c>
      <c r="J69" s="23">
        <v>0</v>
      </c>
      <c r="K69" s="23">
        <v>0</v>
      </c>
      <c r="L69" s="23">
        <v>0</v>
      </c>
      <c r="M69" s="23">
        <v>0</v>
      </c>
      <c r="N69" s="23">
        <v>0</v>
      </c>
      <c r="O69" s="23">
        <v>0</v>
      </c>
      <c r="P69" s="23">
        <v>0</v>
      </c>
      <c r="Q69" s="173">
        <v>0</v>
      </c>
      <c r="R69" s="23">
        <v>49</v>
      </c>
    </row>
    <row r="70" spans="1:18" x14ac:dyDescent="0.25">
      <c r="A70" s="5" t="s">
        <v>127</v>
      </c>
      <c r="B70" s="76" t="s">
        <v>341</v>
      </c>
      <c r="C70" s="78">
        <v>237</v>
      </c>
      <c r="D70" s="23">
        <v>413</v>
      </c>
      <c r="E70" s="23">
        <v>0</v>
      </c>
      <c r="F70" s="23">
        <v>0</v>
      </c>
      <c r="G70" s="23">
        <v>0</v>
      </c>
      <c r="H70" s="23">
        <v>0</v>
      </c>
      <c r="I70" s="23">
        <v>29</v>
      </c>
      <c r="J70" s="23">
        <v>7</v>
      </c>
      <c r="K70" s="23">
        <v>46</v>
      </c>
      <c r="L70" s="23">
        <v>0</v>
      </c>
      <c r="M70" s="23">
        <v>0</v>
      </c>
      <c r="N70" s="23">
        <v>0</v>
      </c>
      <c r="O70" s="23">
        <v>0</v>
      </c>
      <c r="P70" s="23">
        <v>0</v>
      </c>
      <c r="Q70" s="173">
        <v>0</v>
      </c>
      <c r="R70" s="23">
        <v>495</v>
      </c>
    </row>
    <row r="71" spans="1:18" x14ac:dyDescent="0.25">
      <c r="A71" s="10" t="s">
        <v>128</v>
      </c>
      <c r="B71" s="76" t="s">
        <v>341</v>
      </c>
      <c r="C71" s="78">
        <v>264</v>
      </c>
      <c r="D71" s="23">
        <v>119</v>
      </c>
      <c r="E71" s="23">
        <v>0</v>
      </c>
      <c r="F71" s="23">
        <v>0</v>
      </c>
      <c r="G71" s="23">
        <v>0</v>
      </c>
      <c r="H71" s="23">
        <v>0</v>
      </c>
      <c r="I71" s="23">
        <v>0</v>
      </c>
      <c r="J71" s="23">
        <v>28</v>
      </c>
      <c r="K71" s="23">
        <v>11</v>
      </c>
      <c r="L71" s="23">
        <v>0</v>
      </c>
      <c r="M71" s="23">
        <v>0</v>
      </c>
      <c r="N71" s="23">
        <v>0</v>
      </c>
      <c r="O71" s="23">
        <v>0</v>
      </c>
      <c r="P71" s="23">
        <v>0</v>
      </c>
      <c r="Q71" s="173">
        <v>0</v>
      </c>
      <c r="R71" s="23">
        <v>158</v>
      </c>
    </row>
    <row r="72" spans="1:18" x14ac:dyDescent="0.25">
      <c r="A72" s="12" t="s">
        <v>129</v>
      </c>
      <c r="B72" s="76" t="s">
        <v>341</v>
      </c>
      <c r="C72" s="78">
        <v>310</v>
      </c>
      <c r="D72" s="23">
        <v>56</v>
      </c>
      <c r="E72" s="23">
        <v>0</v>
      </c>
      <c r="F72" s="23">
        <v>0</v>
      </c>
      <c r="G72" s="23">
        <v>0</v>
      </c>
      <c r="H72" s="23">
        <v>0</v>
      </c>
      <c r="I72" s="23">
        <v>0</v>
      </c>
      <c r="J72" s="23">
        <v>2</v>
      </c>
      <c r="K72" s="23">
        <v>0</v>
      </c>
      <c r="L72" s="23">
        <v>0</v>
      </c>
      <c r="M72" s="23">
        <v>0</v>
      </c>
      <c r="N72" s="23">
        <v>0</v>
      </c>
      <c r="O72" s="23">
        <v>0</v>
      </c>
      <c r="P72" s="23">
        <v>0</v>
      </c>
      <c r="Q72" s="173">
        <v>0</v>
      </c>
      <c r="R72" s="23">
        <v>58</v>
      </c>
    </row>
    <row r="73" spans="1:18" x14ac:dyDescent="0.25">
      <c r="A73" s="8" t="s">
        <v>130</v>
      </c>
      <c r="B73" s="76" t="s">
        <v>341</v>
      </c>
      <c r="C73" s="78">
        <v>315</v>
      </c>
      <c r="D73" s="23">
        <v>1</v>
      </c>
      <c r="E73" s="23">
        <v>0</v>
      </c>
      <c r="F73" s="23">
        <v>0</v>
      </c>
      <c r="G73" s="23">
        <v>0</v>
      </c>
      <c r="H73" s="23">
        <v>0</v>
      </c>
      <c r="I73" s="23">
        <v>0</v>
      </c>
      <c r="J73" s="23">
        <v>0</v>
      </c>
      <c r="K73" s="23">
        <v>0</v>
      </c>
      <c r="L73" s="23">
        <v>0</v>
      </c>
      <c r="M73" s="23">
        <v>0</v>
      </c>
      <c r="N73" s="23">
        <v>0</v>
      </c>
      <c r="O73" s="23">
        <v>0</v>
      </c>
      <c r="P73" s="23">
        <v>0</v>
      </c>
      <c r="Q73" s="173">
        <v>0</v>
      </c>
      <c r="R73" s="23">
        <v>1</v>
      </c>
    </row>
    <row r="74" spans="1:18" x14ac:dyDescent="0.25">
      <c r="A74" s="8" t="s">
        <v>131</v>
      </c>
      <c r="B74" s="76" t="s">
        <v>341</v>
      </c>
      <c r="C74" s="78">
        <v>361</v>
      </c>
      <c r="D74" s="23">
        <v>27</v>
      </c>
      <c r="E74" s="23">
        <v>0</v>
      </c>
      <c r="F74" s="23">
        <v>0</v>
      </c>
      <c r="G74" s="23">
        <v>0</v>
      </c>
      <c r="H74" s="23">
        <v>0</v>
      </c>
      <c r="I74" s="23">
        <v>0</v>
      </c>
      <c r="J74" s="23">
        <v>1</v>
      </c>
      <c r="K74" s="23">
        <v>0</v>
      </c>
      <c r="L74" s="23">
        <v>0</v>
      </c>
      <c r="M74" s="23">
        <v>0</v>
      </c>
      <c r="N74" s="23">
        <v>0</v>
      </c>
      <c r="O74" s="23">
        <v>0</v>
      </c>
      <c r="P74" s="23">
        <v>0</v>
      </c>
      <c r="Q74" s="173">
        <v>0</v>
      </c>
      <c r="R74" s="23">
        <v>28</v>
      </c>
    </row>
    <row r="75" spans="1:18" x14ac:dyDescent="0.25">
      <c r="A75" s="5" t="s">
        <v>132</v>
      </c>
      <c r="B75" s="76" t="s">
        <v>341</v>
      </c>
      <c r="C75" s="78">
        <v>647</v>
      </c>
      <c r="D75" s="23">
        <v>58</v>
      </c>
      <c r="E75" s="23">
        <v>0</v>
      </c>
      <c r="F75" s="23">
        <v>0</v>
      </c>
      <c r="G75" s="23">
        <v>0</v>
      </c>
      <c r="H75" s="23">
        <v>0</v>
      </c>
      <c r="I75" s="23">
        <v>0</v>
      </c>
      <c r="J75" s="23">
        <v>2</v>
      </c>
      <c r="K75" s="23">
        <v>0</v>
      </c>
      <c r="L75" s="23">
        <v>0</v>
      </c>
      <c r="M75" s="23">
        <v>0</v>
      </c>
      <c r="N75" s="23">
        <v>0</v>
      </c>
      <c r="O75" s="23">
        <v>0</v>
      </c>
      <c r="P75" s="23">
        <v>0</v>
      </c>
      <c r="Q75" s="173">
        <v>0</v>
      </c>
      <c r="R75" s="23">
        <v>60</v>
      </c>
    </row>
    <row r="76" spans="1:18" x14ac:dyDescent="0.25">
      <c r="A76" s="12" t="s">
        <v>133</v>
      </c>
      <c r="B76" s="76" t="s">
        <v>341</v>
      </c>
      <c r="C76" s="78">
        <v>658</v>
      </c>
      <c r="D76" s="23">
        <v>1</v>
      </c>
      <c r="E76" s="23">
        <v>0</v>
      </c>
      <c r="F76" s="23">
        <v>0</v>
      </c>
      <c r="G76" s="23">
        <v>0</v>
      </c>
      <c r="H76" s="23">
        <v>0</v>
      </c>
      <c r="I76" s="23">
        <v>0</v>
      </c>
      <c r="J76" s="23">
        <v>0</v>
      </c>
      <c r="K76" s="23">
        <v>0</v>
      </c>
      <c r="L76" s="23">
        <v>0</v>
      </c>
      <c r="M76" s="23">
        <v>0</v>
      </c>
      <c r="N76" s="23">
        <v>0</v>
      </c>
      <c r="O76" s="23">
        <v>0</v>
      </c>
      <c r="P76" s="23">
        <v>0</v>
      </c>
      <c r="Q76" s="173">
        <v>0</v>
      </c>
      <c r="R76" s="23">
        <v>1</v>
      </c>
    </row>
    <row r="77" spans="1:18" x14ac:dyDescent="0.25">
      <c r="A77" s="5" t="s">
        <v>134</v>
      </c>
      <c r="B77" s="76" t="s">
        <v>341</v>
      </c>
      <c r="C77" s="78">
        <v>664</v>
      </c>
      <c r="D77" s="23">
        <v>603</v>
      </c>
      <c r="E77" s="23">
        <v>0</v>
      </c>
      <c r="F77" s="23">
        <v>0</v>
      </c>
      <c r="G77" s="23">
        <v>0</v>
      </c>
      <c r="H77" s="23">
        <v>0</v>
      </c>
      <c r="I77" s="23">
        <v>0</v>
      </c>
      <c r="J77" s="23">
        <v>43</v>
      </c>
      <c r="K77" s="23">
        <v>33</v>
      </c>
      <c r="L77" s="23">
        <v>0</v>
      </c>
      <c r="M77" s="23">
        <v>0</v>
      </c>
      <c r="N77" s="23">
        <v>0</v>
      </c>
      <c r="O77" s="23">
        <v>0</v>
      </c>
      <c r="P77" s="23">
        <v>0</v>
      </c>
      <c r="Q77" s="173">
        <v>0</v>
      </c>
      <c r="R77" s="23">
        <v>679</v>
      </c>
    </row>
    <row r="78" spans="1:18" x14ac:dyDescent="0.25">
      <c r="A78" s="11" t="s">
        <v>135</v>
      </c>
      <c r="B78" s="76" t="s">
        <v>341</v>
      </c>
      <c r="C78" s="78">
        <v>686</v>
      </c>
      <c r="D78" s="23">
        <v>316</v>
      </c>
      <c r="E78" s="23">
        <v>0</v>
      </c>
      <c r="F78" s="23">
        <v>0</v>
      </c>
      <c r="G78" s="23">
        <v>0</v>
      </c>
      <c r="H78" s="23">
        <v>0</v>
      </c>
      <c r="I78" s="23">
        <v>19</v>
      </c>
      <c r="J78" s="23">
        <v>4</v>
      </c>
      <c r="K78" s="23">
        <v>14</v>
      </c>
      <c r="L78" s="23">
        <v>0</v>
      </c>
      <c r="M78" s="23">
        <v>0</v>
      </c>
      <c r="N78" s="23">
        <v>0</v>
      </c>
      <c r="O78" s="23">
        <v>0</v>
      </c>
      <c r="P78" s="23">
        <v>0</v>
      </c>
      <c r="Q78" s="173">
        <v>0</v>
      </c>
      <c r="R78" s="23">
        <v>353</v>
      </c>
    </row>
    <row r="79" spans="1:18" x14ac:dyDescent="0.25">
      <c r="A79" s="8" t="s">
        <v>136</v>
      </c>
      <c r="B79" s="76" t="s">
        <v>341</v>
      </c>
      <c r="C79" s="78">
        <v>819</v>
      </c>
      <c r="D79" s="23">
        <v>14</v>
      </c>
      <c r="E79" s="23">
        <v>0</v>
      </c>
      <c r="F79" s="23">
        <v>0</v>
      </c>
      <c r="G79" s="23">
        <v>0</v>
      </c>
      <c r="H79" s="23">
        <v>0</v>
      </c>
      <c r="I79" s="23">
        <v>0</v>
      </c>
      <c r="J79" s="23">
        <v>1</v>
      </c>
      <c r="K79" s="23">
        <v>0</v>
      </c>
      <c r="L79" s="23">
        <v>0</v>
      </c>
      <c r="M79" s="23">
        <v>0</v>
      </c>
      <c r="N79" s="23">
        <v>0</v>
      </c>
      <c r="O79" s="23">
        <v>0</v>
      </c>
      <c r="P79" s="23">
        <v>0</v>
      </c>
      <c r="Q79" s="173">
        <v>0</v>
      </c>
      <c r="R79" s="23">
        <v>15</v>
      </c>
    </row>
    <row r="80" spans="1:18" x14ac:dyDescent="0.25">
      <c r="A80" s="8" t="s">
        <v>137</v>
      </c>
      <c r="B80" s="76" t="s">
        <v>341</v>
      </c>
      <c r="C80" s="78">
        <v>854</v>
      </c>
      <c r="D80" s="23">
        <v>2</v>
      </c>
      <c r="E80" s="23">
        <v>10</v>
      </c>
      <c r="F80" s="23">
        <v>0</v>
      </c>
      <c r="G80" s="23">
        <v>0</v>
      </c>
      <c r="H80" s="23">
        <v>0</v>
      </c>
      <c r="I80" s="23">
        <v>0</v>
      </c>
      <c r="J80" s="23">
        <v>1</v>
      </c>
      <c r="K80" s="23">
        <v>0</v>
      </c>
      <c r="L80" s="23">
        <v>0</v>
      </c>
      <c r="M80" s="23">
        <v>0</v>
      </c>
      <c r="N80" s="23">
        <v>0</v>
      </c>
      <c r="O80" s="23">
        <v>0</v>
      </c>
      <c r="P80" s="23">
        <v>0</v>
      </c>
      <c r="Q80" s="173">
        <v>0</v>
      </c>
      <c r="R80" s="23">
        <v>13</v>
      </c>
    </row>
    <row r="81" spans="1:18" x14ac:dyDescent="0.25">
      <c r="A81" s="8" t="s">
        <v>138</v>
      </c>
      <c r="B81" s="76" t="s">
        <v>341</v>
      </c>
      <c r="C81" s="78">
        <v>887</v>
      </c>
      <c r="D81" s="23">
        <v>46</v>
      </c>
      <c r="E81" s="23">
        <v>151</v>
      </c>
      <c r="F81" s="23">
        <v>0</v>
      </c>
      <c r="G81" s="23">
        <v>0</v>
      </c>
      <c r="H81" s="23">
        <v>0</v>
      </c>
      <c r="I81" s="23">
        <v>4</v>
      </c>
      <c r="J81" s="23">
        <v>5</v>
      </c>
      <c r="K81" s="23">
        <v>6</v>
      </c>
      <c r="L81" s="23">
        <v>0</v>
      </c>
      <c r="M81" s="23">
        <v>0</v>
      </c>
      <c r="N81" s="23">
        <v>0</v>
      </c>
      <c r="O81" s="23">
        <v>0</v>
      </c>
      <c r="P81" s="23">
        <v>0</v>
      </c>
      <c r="Q81" s="173">
        <v>0</v>
      </c>
      <c r="R81" s="23">
        <v>212</v>
      </c>
    </row>
    <row r="82" spans="1:18" x14ac:dyDescent="0.25">
      <c r="A82" s="35" t="s">
        <v>342</v>
      </c>
      <c r="B82" s="77"/>
      <c r="C82" s="79"/>
      <c r="D82" s="80">
        <v>15328</v>
      </c>
      <c r="E82" s="80">
        <v>62</v>
      </c>
      <c r="F82" s="80">
        <v>0</v>
      </c>
      <c r="G82" s="80">
        <v>36</v>
      </c>
      <c r="H82" s="80">
        <v>0</v>
      </c>
      <c r="I82" s="80">
        <v>1479</v>
      </c>
      <c r="J82" s="80">
        <v>1560</v>
      </c>
      <c r="K82" s="80">
        <v>519</v>
      </c>
      <c r="L82" s="80">
        <v>50</v>
      </c>
      <c r="M82" s="80">
        <v>5</v>
      </c>
      <c r="N82" s="80">
        <v>0</v>
      </c>
      <c r="O82" s="80">
        <v>0</v>
      </c>
      <c r="P82" s="80">
        <v>0</v>
      </c>
      <c r="Q82" s="80">
        <v>0</v>
      </c>
      <c r="R82" s="80">
        <v>19039</v>
      </c>
    </row>
    <row r="83" spans="1:18" x14ac:dyDescent="0.25">
      <c r="A83" s="8" t="s">
        <v>140</v>
      </c>
      <c r="B83" s="76" t="s">
        <v>343</v>
      </c>
      <c r="C83" s="78">
        <v>2</v>
      </c>
      <c r="D83" s="23">
        <v>56</v>
      </c>
      <c r="E83" s="23">
        <v>16</v>
      </c>
      <c r="F83" s="23">
        <v>0</v>
      </c>
      <c r="G83" s="23">
        <v>0</v>
      </c>
      <c r="H83" s="23">
        <v>0</v>
      </c>
      <c r="I83" s="23">
        <v>0</v>
      </c>
      <c r="J83" s="23">
        <v>3</v>
      </c>
      <c r="K83" s="23">
        <v>0</v>
      </c>
      <c r="L83" s="23">
        <v>0</v>
      </c>
      <c r="M83" s="23">
        <v>0</v>
      </c>
      <c r="N83" s="23">
        <v>0</v>
      </c>
      <c r="O83" s="23">
        <v>0</v>
      </c>
      <c r="P83" s="23">
        <v>0</v>
      </c>
      <c r="Q83" s="173">
        <v>0</v>
      </c>
      <c r="R83" s="23">
        <v>75</v>
      </c>
    </row>
    <row r="84" spans="1:18" x14ac:dyDescent="0.25">
      <c r="A84" s="8" t="s">
        <v>141</v>
      </c>
      <c r="B84" s="76" t="s">
        <v>343</v>
      </c>
      <c r="C84" s="78">
        <v>21</v>
      </c>
      <c r="D84" s="23">
        <v>22</v>
      </c>
      <c r="E84" s="23">
        <v>0</v>
      </c>
      <c r="F84" s="23">
        <v>0</v>
      </c>
      <c r="G84" s="23">
        <v>0</v>
      </c>
      <c r="H84" s="23">
        <v>0</v>
      </c>
      <c r="I84" s="23">
        <v>0</v>
      </c>
      <c r="J84" s="23">
        <v>0</v>
      </c>
      <c r="K84" s="23">
        <v>0</v>
      </c>
      <c r="L84" s="23">
        <v>0</v>
      </c>
      <c r="M84" s="23">
        <v>0</v>
      </c>
      <c r="N84" s="23">
        <v>0</v>
      </c>
      <c r="O84" s="23">
        <v>0</v>
      </c>
      <c r="P84" s="23">
        <v>0</v>
      </c>
      <c r="Q84" s="173">
        <v>0</v>
      </c>
      <c r="R84" s="23">
        <v>22</v>
      </c>
    </row>
    <row r="85" spans="1:18" x14ac:dyDescent="0.25">
      <c r="A85" s="8" t="s">
        <v>142</v>
      </c>
      <c r="B85" s="76" t="s">
        <v>343</v>
      </c>
      <c r="C85" s="78">
        <v>55</v>
      </c>
      <c r="D85" s="23">
        <v>17</v>
      </c>
      <c r="E85" s="23">
        <v>0</v>
      </c>
      <c r="F85" s="23">
        <v>0</v>
      </c>
      <c r="G85" s="23">
        <v>0</v>
      </c>
      <c r="H85" s="23">
        <v>0</v>
      </c>
      <c r="I85" s="23">
        <v>0</v>
      </c>
      <c r="J85" s="23">
        <v>3</v>
      </c>
      <c r="K85" s="23">
        <v>0</v>
      </c>
      <c r="L85" s="23">
        <v>0</v>
      </c>
      <c r="M85" s="23">
        <v>0</v>
      </c>
      <c r="N85" s="23">
        <v>0</v>
      </c>
      <c r="O85" s="23">
        <v>0</v>
      </c>
      <c r="P85" s="23">
        <v>0</v>
      </c>
      <c r="Q85" s="173">
        <v>0</v>
      </c>
      <c r="R85" s="23">
        <v>20</v>
      </c>
    </row>
    <row r="86" spans="1:18" x14ac:dyDescent="0.25">
      <c r="A86" s="36" t="s">
        <v>143</v>
      </c>
      <c r="B86" s="76" t="s">
        <v>343</v>
      </c>
      <c r="C86" s="78">
        <v>148</v>
      </c>
      <c r="D86" s="23">
        <v>1170</v>
      </c>
      <c r="E86" s="23">
        <v>0</v>
      </c>
      <c r="F86" s="23">
        <v>0</v>
      </c>
      <c r="G86" s="23">
        <v>13</v>
      </c>
      <c r="H86" s="23">
        <v>0</v>
      </c>
      <c r="I86" s="23">
        <v>281</v>
      </c>
      <c r="J86" s="23">
        <v>250</v>
      </c>
      <c r="K86" s="23">
        <v>0</v>
      </c>
      <c r="L86" s="23">
        <v>0</v>
      </c>
      <c r="M86" s="23">
        <v>0</v>
      </c>
      <c r="N86" s="23">
        <v>0</v>
      </c>
      <c r="O86" s="23">
        <v>0</v>
      </c>
      <c r="P86" s="23">
        <v>0</v>
      </c>
      <c r="Q86" s="173">
        <v>0</v>
      </c>
      <c r="R86" s="23">
        <v>1714</v>
      </c>
    </row>
    <row r="87" spans="1:18" x14ac:dyDescent="0.25">
      <c r="A87" s="8" t="s">
        <v>144</v>
      </c>
      <c r="B87" s="76" t="s">
        <v>343</v>
      </c>
      <c r="C87" s="78">
        <v>197</v>
      </c>
      <c r="D87" s="23">
        <v>317</v>
      </c>
      <c r="E87" s="23">
        <v>0</v>
      </c>
      <c r="F87" s="23">
        <v>0</v>
      </c>
      <c r="G87" s="23">
        <v>0</v>
      </c>
      <c r="H87" s="23">
        <v>0</v>
      </c>
      <c r="I87" s="23">
        <v>1</v>
      </c>
      <c r="J87" s="23">
        <v>2</v>
      </c>
      <c r="K87" s="23">
        <v>0</v>
      </c>
      <c r="L87" s="23">
        <v>0</v>
      </c>
      <c r="M87" s="23">
        <v>0</v>
      </c>
      <c r="N87" s="23">
        <v>0</v>
      </c>
      <c r="O87" s="23">
        <v>0</v>
      </c>
      <c r="P87" s="23">
        <v>0</v>
      </c>
      <c r="Q87" s="173">
        <v>0</v>
      </c>
      <c r="R87" s="23">
        <v>320</v>
      </c>
    </row>
    <row r="88" spans="1:18" x14ac:dyDescent="0.25">
      <c r="A88" s="10" t="s">
        <v>145</v>
      </c>
      <c r="B88" s="76" t="s">
        <v>343</v>
      </c>
      <c r="C88" s="78">
        <v>206</v>
      </c>
      <c r="D88" s="23">
        <v>15</v>
      </c>
      <c r="E88" s="23">
        <v>0</v>
      </c>
      <c r="F88" s="23">
        <v>0</v>
      </c>
      <c r="G88" s="23">
        <v>0</v>
      </c>
      <c r="H88" s="23">
        <v>0</v>
      </c>
      <c r="I88" s="23">
        <v>0</v>
      </c>
      <c r="J88" s="23">
        <v>2</v>
      </c>
      <c r="K88" s="23">
        <v>0</v>
      </c>
      <c r="L88" s="23">
        <v>0</v>
      </c>
      <c r="M88" s="23">
        <v>0</v>
      </c>
      <c r="N88" s="23">
        <v>0</v>
      </c>
      <c r="O88" s="23">
        <v>0</v>
      </c>
      <c r="P88" s="23">
        <v>0</v>
      </c>
      <c r="Q88" s="173">
        <v>0</v>
      </c>
      <c r="R88" s="23">
        <v>17</v>
      </c>
    </row>
    <row r="89" spans="1:18" x14ac:dyDescent="0.25">
      <c r="A89" s="8" t="s">
        <v>146</v>
      </c>
      <c r="B89" s="76" t="s">
        <v>343</v>
      </c>
      <c r="C89" s="78">
        <v>313</v>
      </c>
      <c r="D89" s="23">
        <v>189</v>
      </c>
      <c r="E89" s="23">
        <v>0</v>
      </c>
      <c r="F89" s="23">
        <v>0</v>
      </c>
      <c r="G89" s="23">
        <v>0</v>
      </c>
      <c r="H89" s="23">
        <v>0</v>
      </c>
      <c r="I89" s="23">
        <v>11</v>
      </c>
      <c r="J89" s="23">
        <v>5</v>
      </c>
      <c r="K89" s="23">
        <v>0</v>
      </c>
      <c r="L89" s="23">
        <v>0</v>
      </c>
      <c r="M89" s="23">
        <v>0</v>
      </c>
      <c r="N89" s="23">
        <v>0</v>
      </c>
      <c r="O89" s="23">
        <v>0</v>
      </c>
      <c r="P89" s="23">
        <v>0</v>
      </c>
      <c r="Q89" s="173">
        <v>0</v>
      </c>
      <c r="R89" s="23">
        <v>205</v>
      </c>
    </row>
    <row r="90" spans="1:18" x14ac:dyDescent="0.25">
      <c r="A90" s="8" t="s">
        <v>147</v>
      </c>
      <c r="B90" s="76" t="s">
        <v>343</v>
      </c>
      <c r="C90" s="78">
        <v>318</v>
      </c>
      <c r="D90" s="23">
        <v>1347</v>
      </c>
      <c r="E90" s="23">
        <v>0</v>
      </c>
      <c r="F90" s="23">
        <v>0</v>
      </c>
      <c r="G90" s="23">
        <v>0</v>
      </c>
      <c r="H90" s="23">
        <v>0</v>
      </c>
      <c r="I90" s="23">
        <v>156</v>
      </c>
      <c r="J90" s="23">
        <v>79</v>
      </c>
      <c r="K90" s="23">
        <v>34</v>
      </c>
      <c r="L90" s="23">
        <v>0</v>
      </c>
      <c r="M90" s="23">
        <v>0</v>
      </c>
      <c r="N90" s="23">
        <v>0</v>
      </c>
      <c r="O90" s="23">
        <v>0</v>
      </c>
      <c r="P90" s="23">
        <v>0</v>
      </c>
      <c r="Q90" s="173">
        <v>0</v>
      </c>
      <c r="R90" s="23">
        <v>1616</v>
      </c>
    </row>
    <row r="91" spans="1:18" x14ac:dyDescent="0.25">
      <c r="A91" s="8" t="s">
        <v>148</v>
      </c>
      <c r="B91" s="76" t="s">
        <v>343</v>
      </c>
      <c r="C91" s="78">
        <v>321</v>
      </c>
      <c r="D91" s="23">
        <v>724</v>
      </c>
      <c r="E91" s="23">
        <v>0</v>
      </c>
      <c r="F91" s="23">
        <v>0</v>
      </c>
      <c r="G91" s="23">
        <v>0</v>
      </c>
      <c r="H91" s="23">
        <v>0</v>
      </c>
      <c r="I91" s="23">
        <v>0</v>
      </c>
      <c r="J91" s="23">
        <v>38</v>
      </c>
      <c r="K91" s="23">
        <v>0</v>
      </c>
      <c r="L91" s="23">
        <v>0</v>
      </c>
      <c r="M91" s="23">
        <v>0</v>
      </c>
      <c r="N91" s="23">
        <v>0</v>
      </c>
      <c r="O91" s="23">
        <v>0</v>
      </c>
      <c r="P91" s="23">
        <v>0</v>
      </c>
      <c r="Q91" s="173">
        <v>0</v>
      </c>
      <c r="R91" s="23">
        <v>762</v>
      </c>
    </row>
    <row r="92" spans="1:18" x14ac:dyDescent="0.25">
      <c r="A92" s="8" t="s">
        <v>149</v>
      </c>
      <c r="B92" s="76" t="s">
        <v>343</v>
      </c>
      <c r="C92" s="78">
        <v>376</v>
      </c>
      <c r="D92" s="23">
        <v>851</v>
      </c>
      <c r="E92" s="23">
        <v>0</v>
      </c>
      <c r="F92" s="23">
        <v>0</v>
      </c>
      <c r="G92" s="23">
        <v>8</v>
      </c>
      <c r="H92" s="23">
        <v>0</v>
      </c>
      <c r="I92" s="23">
        <v>240</v>
      </c>
      <c r="J92" s="23">
        <v>140</v>
      </c>
      <c r="K92" s="23">
        <v>132</v>
      </c>
      <c r="L92" s="23">
        <v>0</v>
      </c>
      <c r="M92" s="23">
        <v>0</v>
      </c>
      <c r="N92" s="23">
        <v>0</v>
      </c>
      <c r="O92" s="23">
        <v>0</v>
      </c>
      <c r="P92" s="23">
        <v>0</v>
      </c>
      <c r="Q92" s="173">
        <v>0</v>
      </c>
      <c r="R92" s="23">
        <v>1371</v>
      </c>
    </row>
    <row r="93" spans="1:18" x14ac:dyDescent="0.25">
      <c r="A93" s="10" t="s">
        <v>150</v>
      </c>
      <c r="B93" s="76" t="s">
        <v>343</v>
      </c>
      <c r="C93" s="78">
        <v>400</v>
      </c>
      <c r="D93" s="23">
        <v>226</v>
      </c>
      <c r="E93" s="23">
        <v>0</v>
      </c>
      <c r="F93" s="23">
        <v>0</v>
      </c>
      <c r="G93" s="23">
        <v>0</v>
      </c>
      <c r="H93" s="23">
        <v>0</v>
      </c>
      <c r="I93" s="23">
        <v>18</v>
      </c>
      <c r="J93" s="23">
        <v>18</v>
      </c>
      <c r="K93" s="23">
        <v>9</v>
      </c>
      <c r="L93" s="23">
        <v>0</v>
      </c>
      <c r="M93" s="23">
        <v>0</v>
      </c>
      <c r="N93" s="23">
        <v>0</v>
      </c>
      <c r="O93" s="23">
        <v>0</v>
      </c>
      <c r="P93" s="23">
        <v>0</v>
      </c>
      <c r="Q93" s="173">
        <v>0</v>
      </c>
      <c r="R93" s="23">
        <v>271</v>
      </c>
    </row>
    <row r="94" spans="1:18" x14ac:dyDescent="0.25">
      <c r="A94" s="8" t="s">
        <v>151</v>
      </c>
      <c r="B94" s="76" t="s">
        <v>343</v>
      </c>
      <c r="C94" s="78">
        <v>440</v>
      </c>
      <c r="D94" s="23">
        <v>3784</v>
      </c>
      <c r="E94" s="23">
        <v>0</v>
      </c>
      <c r="F94" s="23">
        <v>0</v>
      </c>
      <c r="G94" s="23">
        <v>1</v>
      </c>
      <c r="H94" s="23">
        <v>0</v>
      </c>
      <c r="I94" s="23">
        <v>199</v>
      </c>
      <c r="J94" s="23">
        <v>241</v>
      </c>
      <c r="K94" s="23">
        <v>94</v>
      </c>
      <c r="L94" s="23">
        <v>0</v>
      </c>
      <c r="M94" s="23">
        <v>0</v>
      </c>
      <c r="N94" s="23">
        <v>0</v>
      </c>
      <c r="O94" s="23">
        <v>0</v>
      </c>
      <c r="P94" s="23">
        <v>0</v>
      </c>
      <c r="Q94" s="173">
        <v>0</v>
      </c>
      <c r="R94" s="23">
        <v>4319</v>
      </c>
    </row>
    <row r="95" spans="1:18" x14ac:dyDescent="0.25">
      <c r="A95" s="8" t="s">
        <v>152</v>
      </c>
      <c r="B95" s="76" t="s">
        <v>343</v>
      </c>
      <c r="C95" s="78">
        <v>483</v>
      </c>
      <c r="D95" s="23">
        <v>11</v>
      </c>
      <c r="E95" s="23">
        <v>2</v>
      </c>
      <c r="F95" s="23">
        <v>0</v>
      </c>
      <c r="G95" s="23">
        <v>0</v>
      </c>
      <c r="H95" s="23">
        <v>0</v>
      </c>
      <c r="I95" s="23">
        <v>0</v>
      </c>
      <c r="J95" s="23">
        <v>0</v>
      </c>
      <c r="K95" s="23">
        <v>0</v>
      </c>
      <c r="L95" s="23">
        <v>0</v>
      </c>
      <c r="M95" s="23">
        <v>0</v>
      </c>
      <c r="N95" s="23">
        <v>0</v>
      </c>
      <c r="O95" s="23">
        <v>0</v>
      </c>
      <c r="P95" s="23">
        <v>0</v>
      </c>
      <c r="Q95" s="173">
        <v>0</v>
      </c>
      <c r="R95" s="23">
        <v>13</v>
      </c>
    </row>
    <row r="96" spans="1:18" x14ac:dyDescent="0.25">
      <c r="A96" s="5" t="s">
        <v>153</v>
      </c>
      <c r="B96" s="76" t="s">
        <v>343</v>
      </c>
      <c r="C96" s="78">
        <v>541</v>
      </c>
      <c r="D96" s="23">
        <v>809</v>
      </c>
      <c r="E96" s="23">
        <v>0</v>
      </c>
      <c r="F96" s="23">
        <v>0</v>
      </c>
      <c r="G96" s="23">
        <v>7</v>
      </c>
      <c r="H96" s="23">
        <v>0</v>
      </c>
      <c r="I96" s="23">
        <v>0</v>
      </c>
      <c r="J96" s="23">
        <v>71</v>
      </c>
      <c r="K96" s="23">
        <v>37</v>
      </c>
      <c r="L96" s="23">
        <v>0</v>
      </c>
      <c r="M96" s="23">
        <v>0</v>
      </c>
      <c r="N96" s="23">
        <v>0</v>
      </c>
      <c r="O96" s="23">
        <v>0</v>
      </c>
      <c r="P96" s="23">
        <v>0</v>
      </c>
      <c r="Q96" s="173">
        <v>0</v>
      </c>
      <c r="R96" s="23">
        <v>924</v>
      </c>
    </row>
    <row r="97" spans="1:18" x14ac:dyDescent="0.25">
      <c r="A97" s="8" t="s">
        <v>154</v>
      </c>
      <c r="B97" s="76" t="s">
        <v>343</v>
      </c>
      <c r="C97" s="78">
        <v>607</v>
      </c>
      <c r="D97" s="23">
        <v>296</v>
      </c>
      <c r="E97" s="23">
        <v>0</v>
      </c>
      <c r="F97" s="23">
        <v>0</v>
      </c>
      <c r="G97" s="23">
        <v>3</v>
      </c>
      <c r="H97" s="23">
        <v>0</v>
      </c>
      <c r="I97" s="23">
        <v>56</v>
      </c>
      <c r="J97" s="23">
        <v>51</v>
      </c>
      <c r="K97" s="23">
        <v>0</v>
      </c>
      <c r="L97" s="23">
        <v>0</v>
      </c>
      <c r="M97" s="23">
        <v>0</v>
      </c>
      <c r="N97" s="23">
        <v>0</v>
      </c>
      <c r="O97" s="23">
        <v>0</v>
      </c>
      <c r="P97" s="23">
        <v>0</v>
      </c>
      <c r="Q97" s="173">
        <v>0</v>
      </c>
      <c r="R97" s="23">
        <v>406</v>
      </c>
    </row>
    <row r="98" spans="1:18" x14ac:dyDescent="0.25">
      <c r="A98" s="8" t="s">
        <v>155</v>
      </c>
      <c r="B98" s="76" t="s">
        <v>343</v>
      </c>
      <c r="C98" s="78">
        <v>615</v>
      </c>
      <c r="D98" s="23">
        <v>2831</v>
      </c>
      <c r="E98" s="23">
        <v>44</v>
      </c>
      <c r="F98" s="23">
        <v>0</v>
      </c>
      <c r="G98" s="23">
        <v>4</v>
      </c>
      <c r="H98" s="23">
        <v>0</v>
      </c>
      <c r="I98" s="23">
        <v>362</v>
      </c>
      <c r="J98" s="23">
        <v>498</v>
      </c>
      <c r="K98" s="23">
        <v>204</v>
      </c>
      <c r="L98" s="23">
        <v>50</v>
      </c>
      <c r="M98" s="23">
        <v>5</v>
      </c>
      <c r="N98" s="23">
        <v>0</v>
      </c>
      <c r="O98" s="23">
        <v>0</v>
      </c>
      <c r="P98" s="23">
        <v>0</v>
      </c>
      <c r="Q98" s="173">
        <v>0</v>
      </c>
      <c r="R98" s="23">
        <v>3998</v>
      </c>
    </row>
    <row r="99" spans="1:18" x14ac:dyDescent="0.25">
      <c r="A99" s="8" t="s">
        <v>156</v>
      </c>
      <c r="B99" s="76" t="s">
        <v>343</v>
      </c>
      <c r="C99" s="78">
        <v>649</v>
      </c>
      <c r="D99" s="23">
        <v>105</v>
      </c>
      <c r="E99" s="23">
        <v>0</v>
      </c>
      <c r="F99" s="23">
        <v>0</v>
      </c>
      <c r="G99" s="23">
        <v>0</v>
      </c>
      <c r="H99" s="23">
        <v>0</v>
      </c>
      <c r="I99" s="23">
        <v>2</v>
      </c>
      <c r="J99" s="23">
        <v>3</v>
      </c>
      <c r="K99" s="23">
        <v>0</v>
      </c>
      <c r="L99" s="23">
        <v>0</v>
      </c>
      <c r="M99" s="23">
        <v>0</v>
      </c>
      <c r="N99" s="23">
        <v>0</v>
      </c>
      <c r="O99" s="23">
        <v>0</v>
      </c>
      <c r="P99" s="23">
        <v>0</v>
      </c>
      <c r="Q99" s="173">
        <v>0</v>
      </c>
      <c r="R99" s="23">
        <v>110</v>
      </c>
    </row>
    <row r="100" spans="1:18" x14ac:dyDescent="0.25">
      <c r="A100" s="8" t="s">
        <v>157</v>
      </c>
      <c r="B100" s="76" t="s">
        <v>343</v>
      </c>
      <c r="C100" s="78">
        <v>652</v>
      </c>
      <c r="D100" s="23">
        <v>13</v>
      </c>
      <c r="E100" s="23">
        <v>0</v>
      </c>
      <c r="F100" s="23">
        <v>0</v>
      </c>
      <c r="G100" s="23">
        <v>0</v>
      </c>
      <c r="H100" s="23">
        <v>0</v>
      </c>
      <c r="I100" s="23">
        <v>0</v>
      </c>
      <c r="J100" s="23">
        <v>0</v>
      </c>
      <c r="K100" s="23">
        <v>0</v>
      </c>
      <c r="L100" s="23">
        <v>0</v>
      </c>
      <c r="M100" s="23">
        <v>0</v>
      </c>
      <c r="N100" s="23">
        <v>0</v>
      </c>
      <c r="O100" s="23">
        <v>0</v>
      </c>
      <c r="P100" s="23">
        <v>0</v>
      </c>
      <c r="Q100" s="173">
        <v>0</v>
      </c>
      <c r="R100" s="23">
        <v>13</v>
      </c>
    </row>
    <row r="101" spans="1:18" x14ac:dyDescent="0.25">
      <c r="A101" s="8" t="s">
        <v>158</v>
      </c>
      <c r="B101" s="76" t="s">
        <v>343</v>
      </c>
      <c r="C101" s="78">
        <v>660</v>
      </c>
      <c r="D101" s="23">
        <v>230</v>
      </c>
      <c r="E101" s="23">
        <v>0</v>
      </c>
      <c r="F101" s="23">
        <v>0</v>
      </c>
      <c r="G101" s="23">
        <v>0</v>
      </c>
      <c r="H101" s="23">
        <v>0</v>
      </c>
      <c r="I101" s="23">
        <v>0</v>
      </c>
      <c r="J101" s="23">
        <v>3</v>
      </c>
      <c r="K101" s="23">
        <v>0</v>
      </c>
      <c r="L101" s="23">
        <v>0</v>
      </c>
      <c r="M101" s="23">
        <v>0</v>
      </c>
      <c r="N101" s="23">
        <v>0</v>
      </c>
      <c r="O101" s="23">
        <v>0</v>
      </c>
      <c r="P101" s="23">
        <v>0</v>
      </c>
      <c r="Q101" s="173">
        <v>0</v>
      </c>
      <c r="R101" s="23">
        <v>233</v>
      </c>
    </row>
    <row r="102" spans="1:18" x14ac:dyDescent="0.25">
      <c r="A102" s="8" t="s">
        <v>159</v>
      </c>
      <c r="B102" s="76" t="s">
        <v>343</v>
      </c>
      <c r="C102" s="78">
        <v>667</v>
      </c>
      <c r="D102" s="23">
        <v>181</v>
      </c>
      <c r="E102" s="23">
        <v>0</v>
      </c>
      <c r="F102" s="23">
        <v>0</v>
      </c>
      <c r="G102" s="23">
        <v>0</v>
      </c>
      <c r="H102" s="23">
        <v>0</v>
      </c>
      <c r="I102" s="23">
        <v>1</v>
      </c>
      <c r="J102" s="23">
        <v>9</v>
      </c>
      <c r="K102" s="23">
        <v>0</v>
      </c>
      <c r="L102" s="23">
        <v>0</v>
      </c>
      <c r="M102" s="23">
        <v>0</v>
      </c>
      <c r="N102" s="23">
        <v>0</v>
      </c>
      <c r="O102" s="23">
        <v>0</v>
      </c>
      <c r="P102" s="23">
        <v>0</v>
      </c>
      <c r="Q102" s="173">
        <v>0</v>
      </c>
      <c r="R102" s="23">
        <v>191</v>
      </c>
    </row>
    <row r="103" spans="1:18" x14ac:dyDescent="0.25">
      <c r="A103" s="8" t="s">
        <v>160</v>
      </c>
      <c r="B103" s="76" t="s">
        <v>343</v>
      </c>
      <c r="C103" s="78">
        <v>674</v>
      </c>
      <c r="D103" s="23">
        <v>303</v>
      </c>
      <c r="E103" s="23">
        <v>0</v>
      </c>
      <c r="F103" s="23">
        <v>0</v>
      </c>
      <c r="G103" s="23">
        <v>0</v>
      </c>
      <c r="H103" s="23">
        <v>0</v>
      </c>
      <c r="I103" s="23">
        <v>0</v>
      </c>
      <c r="J103" s="23">
        <v>16</v>
      </c>
      <c r="K103" s="23">
        <v>0</v>
      </c>
      <c r="L103" s="23">
        <v>0</v>
      </c>
      <c r="M103" s="23">
        <v>0</v>
      </c>
      <c r="N103" s="23">
        <v>0</v>
      </c>
      <c r="O103" s="23">
        <v>0</v>
      </c>
      <c r="P103" s="23">
        <v>0</v>
      </c>
      <c r="Q103" s="173">
        <v>0</v>
      </c>
      <c r="R103" s="23">
        <v>319</v>
      </c>
    </row>
    <row r="104" spans="1:18" x14ac:dyDescent="0.25">
      <c r="A104" s="14" t="s">
        <v>161</v>
      </c>
      <c r="B104" s="76" t="s">
        <v>343</v>
      </c>
      <c r="C104" s="78">
        <v>697</v>
      </c>
      <c r="D104" s="23">
        <v>1316</v>
      </c>
      <c r="E104" s="23">
        <v>0</v>
      </c>
      <c r="F104" s="23">
        <v>0</v>
      </c>
      <c r="G104" s="23">
        <v>0</v>
      </c>
      <c r="H104" s="23">
        <v>0</v>
      </c>
      <c r="I104" s="23">
        <v>68</v>
      </c>
      <c r="J104" s="23">
        <v>108</v>
      </c>
      <c r="K104" s="23">
        <v>9</v>
      </c>
      <c r="L104" s="23">
        <v>0</v>
      </c>
      <c r="M104" s="23">
        <v>0</v>
      </c>
      <c r="N104" s="23">
        <v>0</v>
      </c>
      <c r="O104" s="23">
        <v>0</v>
      </c>
      <c r="P104" s="23">
        <v>0</v>
      </c>
      <c r="Q104" s="173">
        <v>0</v>
      </c>
      <c r="R104" s="23">
        <v>1501</v>
      </c>
    </row>
    <row r="105" spans="1:18" x14ac:dyDescent="0.25">
      <c r="A105" s="8" t="s">
        <v>162</v>
      </c>
      <c r="B105" s="76" t="s">
        <v>343</v>
      </c>
      <c r="C105" s="78">
        <v>756</v>
      </c>
      <c r="D105" s="23">
        <v>515</v>
      </c>
      <c r="E105" s="23">
        <v>0</v>
      </c>
      <c r="F105" s="23">
        <v>0</v>
      </c>
      <c r="G105" s="23">
        <v>0</v>
      </c>
      <c r="H105" s="23">
        <v>0</v>
      </c>
      <c r="I105" s="23">
        <v>84</v>
      </c>
      <c r="J105" s="23">
        <v>20</v>
      </c>
      <c r="K105" s="23">
        <v>0</v>
      </c>
      <c r="L105" s="23">
        <v>0</v>
      </c>
      <c r="M105" s="23">
        <v>0</v>
      </c>
      <c r="N105" s="23">
        <v>0</v>
      </c>
      <c r="O105" s="23">
        <v>0</v>
      </c>
      <c r="P105" s="23">
        <v>0</v>
      </c>
      <c r="Q105" s="173">
        <v>0</v>
      </c>
      <c r="R105" s="23">
        <v>619</v>
      </c>
    </row>
    <row r="106" spans="1:18" x14ac:dyDescent="0.25">
      <c r="A106" s="35" t="s">
        <v>344</v>
      </c>
      <c r="B106" s="77"/>
      <c r="C106" s="79"/>
      <c r="D106" s="80">
        <v>1820</v>
      </c>
      <c r="E106" s="80">
        <v>781</v>
      </c>
      <c r="F106" s="80">
        <v>0</v>
      </c>
      <c r="G106" s="80">
        <v>2</v>
      </c>
      <c r="H106" s="80">
        <v>0</v>
      </c>
      <c r="I106" s="80">
        <v>31</v>
      </c>
      <c r="J106" s="80">
        <v>130</v>
      </c>
      <c r="K106" s="80">
        <v>18</v>
      </c>
      <c r="L106" s="80">
        <v>0</v>
      </c>
      <c r="M106" s="80">
        <v>0</v>
      </c>
      <c r="N106" s="80">
        <v>1</v>
      </c>
      <c r="O106" s="80">
        <v>0</v>
      </c>
      <c r="P106" s="80">
        <v>0</v>
      </c>
      <c r="Q106" s="80">
        <v>0</v>
      </c>
      <c r="R106" s="80">
        <v>2783</v>
      </c>
    </row>
    <row r="107" spans="1:18" x14ac:dyDescent="0.25">
      <c r="A107" s="8" t="s">
        <v>164</v>
      </c>
      <c r="B107" s="76" t="s">
        <v>345</v>
      </c>
      <c r="C107" s="78">
        <v>30</v>
      </c>
      <c r="D107" s="23">
        <v>198</v>
      </c>
      <c r="E107" s="23">
        <v>376</v>
      </c>
      <c r="F107" s="23">
        <v>0</v>
      </c>
      <c r="G107" s="23">
        <v>0</v>
      </c>
      <c r="H107" s="23">
        <v>0</v>
      </c>
      <c r="I107" s="23">
        <v>10</v>
      </c>
      <c r="J107" s="23">
        <v>25</v>
      </c>
      <c r="K107" s="23">
        <v>16</v>
      </c>
      <c r="L107" s="23">
        <v>0</v>
      </c>
      <c r="M107" s="23">
        <v>0</v>
      </c>
      <c r="N107" s="23">
        <v>0</v>
      </c>
      <c r="O107" s="23">
        <v>0</v>
      </c>
      <c r="P107" s="23">
        <v>0</v>
      </c>
      <c r="Q107" s="173">
        <v>0</v>
      </c>
      <c r="R107" s="23">
        <v>625</v>
      </c>
    </row>
    <row r="108" spans="1:18" x14ac:dyDescent="0.25">
      <c r="A108" s="8" t="s">
        <v>165</v>
      </c>
      <c r="B108" s="76" t="s">
        <v>345</v>
      </c>
      <c r="C108" s="78">
        <v>34</v>
      </c>
      <c r="D108" s="23">
        <v>375</v>
      </c>
      <c r="E108" s="23">
        <v>0</v>
      </c>
      <c r="F108" s="23">
        <v>0</v>
      </c>
      <c r="G108" s="23">
        <v>1</v>
      </c>
      <c r="H108" s="23">
        <v>0</v>
      </c>
      <c r="I108" s="23">
        <v>13</v>
      </c>
      <c r="J108" s="23">
        <v>14</v>
      </c>
      <c r="K108" s="23">
        <v>0</v>
      </c>
      <c r="L108" s="23">
        <v>0</v>
      </c>
      <c r="M108" s="23">
        <v>0</v>
      </c>
      <c r="N108" s="23">
        <v>0</v>
      </c>
      <c r="O108" s="23">
        <v>0</v>
      </c>
      <c r="P108" s="23">
        <v>0</v>
      </c>
      <c r="Q108" s="173">
        <v>0</v>
      </c>
      <c r="R108" s="23">
        <v>403</v>
      </c>
    </row>
    <row r="109" spans="1:18" x14ac:dyDescent="0.25">
      <c r="A109" s="8" t="s">
        <v>166</v>
      </c>
      <c r="B109" s="76" t="s">
        <v>345</v>
      </c>
      <c r="C109" s="78">
        <v>36</v>
      </c>
      <c r="D109" s="23">
        <v>60</v>
      </c>
      <c r="E109" s="23">
        <v>0</v>
      </c>
      <c r="F109" s="23">
        <v>0</v>
      </c>
      <c r="G109" s="23">
        <v>0</v>
      </c>
      <c r="H109" s="23">
        <v>0</v>
      </c>
      <c r="I109" s="23">
        <v>4</v>
      </c>
      <c r="J109" s="23">
        <v>2</v>
      </c>
      <c r="K109" s="23">
        <v>0</v>
      </c>
      <c r="L109" s="23">
        <v>0</v>
      </c>
      <c r="M109" s="23">
        <v>0</v>
      </c>
      <c r="N109" s="23">
        <v>0</v>
      </c>
      <c r="O109" s="23">
        <v>0</v>
      </c>
      <c r="P109" s="23">
        <v>0</v>
      </c>
      <c r="Q109" s="173">
        <v>0</v>
      </c>
      <c r="R109" s="23">
        <v>66</v>
      </c>
    </row>
    <row r="110" spans="1:18" x14ac:dyDescent="0.25">
      <c r="A110" s="8" t="s">
        <v>167</v>
      </c>
      <c r="B110" s="76" t="s">
        <v>345</v>
      </c>
      <c r="C110" s="78">
        <v>91</v>
      </c>
      <c r="D110" s="23">
        <v>55</v>
      </c>
      <c r="E110" s="23">
        <v>0</v>
      </c>
      <c r="F110" s="23">
        <v>0</v>
      </c>
      <c r="G110" s="23">
        <v>0</v>
      </c>
      <c r="H110" s="23">
        <v>0</v>
      </c>
      <c r="I110" s="23">
        <v>4</v>
      </c>
      <c r="J110" s="23">
        <v>1</v>
      </c>
      <c r="K110" s="23">
        <v>0</v>
      </c>
      <c r="L110" s="23">
        <v>0</v>
      </c>
      <c r="M110" s="23">
        <v>0</v>
      </c>
      <c r="N110" s="23">
        <v>0</v>
      </c>
      <c r="O110" s="23">
        <v>0</v>
      </c>
      <c r="P110" s="23">
        <v>0</v>
      </c>
      <c r="Q110" s="173">
        <v>0</v>
      </c>
      <c r="R110" s="23">
        <v>60</v>
      </c>
    </row>
    <row r="111" spans="1:18" x14ac:dyDescent="0.25">
      <c r="A111" s="8" t="s">
        <v>168</v>
      </c>
      <c r="B111" s="76" t="s">
        <v>345</v>
      </c>
      <c r="C111" s="78">
        <v>93</v>
      </c>
      <c r="D111" s="23">
        <v>72</v>
      </c>
      <c r="E111" s="23">
        <v>0</v>
      </c>
      <c r="F111" s="23">
        <v>0</v>
      </c>
      <c r="G111" s="23">
        <v>0</v>
      </c>
      <c r="H111" s="23">
        <v>0</v>
      </c>
      <c r="I111" s="23">
        <v>0</v>
      </c>
      <c r="J111" s="23">
        <v>0</v>
      </c>
      <c r="K111" s="23">
        <v>0</v>
      </c>
      <c r="L111" s="23">
        <v>0</v>
      </c>
      <c r="M111" s="23">
        <v>0</v>
      </c>
      <c r="N111" s="23">
        <v>0</v>
      </c>
      <c r="O111" s="23">
        <v>0</v>
      </c>
      <c r="P111" s="23">
        <v>0</v>
      </c>
      <c r="Q111" s="173">
        <v>0</v>
      </c>
      <c r="R111" s="23">
        <v>72</v>
      </c>
    </row>
    <row r="112" spans="1:18" x14ac:dyDescent="0.25">
      <c r="A112" s="5" t="s">
        <v>169</v>
      </c>
      <c r="B112" s="76" t="s">
        <v>345</v>
      </c>
      <c r="C112" s="78">
        <v>101</v>
      </c>
      <c r="D112" s="23">
        <v>126</v>
      </c>
      <c r="E112" s="23">
        <v>181</v>
      </c>
      <c r="F112" s="23">
        <v>0</v>
      </c>
      <c r="G112" s="23">
        <v>0</v>
      </c>
      <c r="H112" s="23">
        <v>0</v>
      </c>
      <c r="I112" s="23">
        <v>0</v>
      </c>
      <c r="J112" s="23">
        <v>12</v>
      </c>
      <c r="K112" s="23">
        <v>0</v>
      </c>
      <c r="L112" s="23">
        <v>0</v>
      </c>
      <c r="M112" s="23">
        <v>0</v>
      </c>
      <c r="N112" s="23">
        <v>0</v>
      </c>
      <c r="O112" s="23">
        <v>0</v>
      </c>
      <c r="P112" s="23">
        <v>0</v>
      </c>
      <c r="Q112" s="173">
        <v>0</v>
      </c>
      <c r="R112" s="23">
        <v>319</v>
      </c>
    </row>
    <row r="113" spans="1:18" x14ac:dyDescent="0.25">
      <c r="A113" s="8" t="s">
        <v>170</v>
      </c>
      <c r="B113" s="76" t="s">
        <v>345</v>
      </c>
      <c r="C113" s="78">
        <v>145</v>
      </c>
      <c r="D113" s="23">
        <v>19</v>
      </c>
      <c r="E113" s="23">
        <v>0</v>
      </c>
      <c r="F113" s="23">
        <v>0</v>
      </c>
      <c r="G113" s="23">
        <v>0</v>
      </c>
      <c r="H113" s="23">
        <v>0</v>
      </c>
      <c r="I113" s="23">
        <v>0</v>
      </c>
      <c r="J113" s="23">
        <v>2</v>
      </c>
      <c r="K113" s="23">
        <v>0</v>
      </c>
      <c r="L113" s="23">
        <v>0</v>
      </c>
      <c r="M113" s="23">
        <v>0</v>
      </c>
      <c r="N113" s="23">
        <v>0</v>
      </c>
      <c r="O113" s="23">
        <v>0</v>
      </c>
      <c r="P113" s="23">
        <v>0</v>
      </c>
      <c r="Q113" s="173">
        <v>0</v>
      </c>
      <c r="R113" s="23">
        <v>21</v>
      </c>
    </row>
    <row r="114" spans="1:18" x14ac:dyDescent="0.25">
      <c r="A114" s="8" t="s">
        <v>171</v>
      </c>
      <c r="B114" s="76" t="s">
        <v>345</v>
      </c>
      <c r="C114" s="78">
        <v>209</v>
      </c>
      <c r="D114" s="23">
        <v>97</v>
      </c>
      <c r="E114" s="23">
        <v>0</v>
      </c>
      <c r="F114" s="23">
        <v>0</v>
      </c>
      <c r="G114" s="23">
        <v>0</v>
      </c>
      <c r="H114" s="23">
        <v>0</v>
      </c>
      <c r="I114" s="23">
        <v>0</v>
      </c>
      <c r="J114" s="23">
        <v>2</v>
      </c>
      <c r="K114" s="23">
        <v>1</v>
      </c>
      <c r="L114" s="23">
        <v>0</v>
      </c>
      <c r="M114" s="23">
        <v>0</v>
      </c>
      <c r="N114" s="23">
        <v>0</v>
      </c>
      <c r="O114" s="23">
        <v>0</v>
      </c>
      <c r="P114" s="23">
        <v>0</v>
      </c>
      <c r="Q114" s="173">
        <v>0</v>
      </c>
      <c r="R114" s="23">
        <v>100</v>
      </c>
    </row>
    <row r="115" spans="1:18" x14ac:dyDescent="0.25">
      <c r="A115" s="8" t="s">
        <v>172</v>
      </c>
      <c r="B115" s="76" t="s">
        <v>345</v>
      </c>
      <c r="C115" s="78">
        <v>282</v>
      </c>
      <c r="D115" s="23">
        <v>145</v>
      </c>
      <c r="E115" s="23">
        <v>0</v>
      </c>
      <c r="F115" s="23">
        <v>0</v>
      </c>
      <c r="G115" s="23">
        <v>0</v>
      </c>
      <c r="H115" s="23">
        <v>0</v>
      </c>
      <c r="I115" s="23">
        <v>0</v>
      </c>
      <c r="J115" s="23">
        <v>13</v>
      </c>
      <c r="K115" s="23">
        <v>0</v>
      </c>
      <c r="L115" s="23">
        <v>0</v>
      </c>
      <c r="M115" s="23">
        <v>0</v>
      </c>
      <c r="N115" s="23">
        <v>0</v>
      </c>
      <c r="O115" s="23">
        <v>0</v>
      </c>
      <c r="P115" s="23">
        <v>0</v>
      </c>
      <c r="Q115" s="173">
        <v>0</v>
      </c>
      <c r="R115" s="23">
        <v>158</v>
      </c>
    </row>
    <row r="116" spans="1:18" x14ac:dyDescent="0.25">
      <c r="A116" s="8" t="s">
        <v>173</v>
      </c>
      <c r="B116" s="76" t="s">
        <v>345</v>
      </c>
      <c r="C116" s="78">
        <v>353</v>
      </c>
      <c r="D116" s="23">
        <v>5</v>
      </c>
      <c r="E116" s="23">
        <v>13</v>
      </c>
      <c r="F116" s="23">
        <v>0</v>
      </c>
      <c r="G116" s="23">
        <v>0</v>
      </c>
      <c r="H116" s="23">
        <v>0</v>
      </c>
      <c r="I116" s="23">
        <v>0</v>
      </c>
      <c r="J116" s="23">
        <v>0</v>
      </c>
      <c r="K116" s="23">
        <v>0</v>
      </c>
      <c r="L116" s="23">
        <v>0</v>
      </c>
      <c r="M116" s="23">
        <v>0</v>
      </c>
      <c r="N116" s="23">
        <v>0</v>
      </c>
      <c r="O116" s="23">
        <v>0</v>
      </c>
      <c r="P116" s="23">
        <v>0</v>
      </c>
      <c r="Q116" s="173">
        <v>0</v>
      </c>
      <c r="R116" s="23">
        <v>18</v>
      </c>
    </row>
    <row r="117" spans="1:18" x14ac:dyDescent="0.25">
      <c r="A117" s="8" t="s">
        <v>174</v>
      </c>
      <c r="B117" s="76" t="s">
        <v>345</v>
      </c>
      <c r="C117" s="78">
        <v>364</v>
      </c>
      <c r="D117" s="23">
        <v>80</v>
      </c>
      <c r="E117" s="23">
        <v>0</v>
      </c>
      <c r="F117" s="23">
        <v>0</v>
      </c>
      <c r="G117" s="23">
        <v>0</v>
      </c>
      <c r="H117" s="23">
        <v>0</v>
      </c>
      <c r="I117" s="23">
        <v>0</v>
      </c>
      <c r="J117" s="23">
        <v>5</v>
      </c>
      <c r="K117" s="23">
        <v>0</v>
      </c>
      <c r="L117" s="23">
        <v>0</v>
      </c>
      <c r="M117" s="23">
        <v>0</v>
      </c>
      <c r="N117" s="23">
        <v>1</v>
      </c>
      <c r="O117" s="23">
        <v>0</v>
      </c>
      <c r="P117" s="23">
        <v>0</v>
      </c>
      <c r="Q117" s="173">
        <v>0</v>
      </c>
      <c r="R117" s="23">
        <v>86</v>
      </c>
    </row>
    <row r="118" spans="1:18" x14ac:dyDescent="0.25">
      <c r="A118" s="8" t="s">
        <v>175</v>
      </c>
      <c r="B118" s="76" t="s">
        <v>345</v>
      </c>
      <c r="C118" s="78">
        <v>368</v>
      </c>
      <c r="D118" s="23">
        <v>0</v>
      </c>
      <c r="E118" s="23">
        <v>52</v>
      </c>
      <c r="F118" s="23">
        <v>0</v>
      </c>
      <c r="G118" s="23">
        <v>0</v>
      </c>
      <c r="H118" s="23">
        <v>0</v>
      </c>
      <c r="I118" s="23">
        <v>0</v>
      </c>
      <c r="J118" s="23">
        <v>11</v>
      </c>
      <c r="K118" s="23">
        <v>0</v>
      </c>
      <c r="L118" s="23">
        <v>0</v>
      </c>
      <c r="M118" s="23">
        <v>0</v>
      </c>
      <c r="N118" s="23">
        <v>0</v>
      </c>
      <c r="O118" s="23">
        <v>0</v>
      </c>
      <c r="P118" s="23">
        <v>0</v>
      </c>
      <c r="Q118" s="173">
        <v>0</v>
      </c>
      <c r="R118" s="23">
        <v>63</v>
      </c>
    </row>
    <row r="119" spans="1:18" x14ac:dyDescent="0.25">
      <c r="A119" s="8" t="s">
        <v>176</v>
      </c>
      <c r="B119" s="76" t="s">
        <v>345</v>
      </c>
      <c r="C119" s="78">
        <v>390</v>
      </c>
      <c r="D119" s="23">
        <v>123</v>
      </c>
      <c r="E119" s="23">
        <v>0</v>
      </c>
      <c r="F119" s="23">
        <v>0</v>
      </c>
      <c r="G119" s="23">
        <v>0</v>
      </c>
      <c r="H119" s="23">
        <v>0</v>
      </c>
      <c r="I119" s="23">
        <v>0</v>
      </c>
      <c r="J119" s="23">
        <v>5</v>
      </c>
      <c r="K119" s="23">
        <v>0</v>
      </c>
      <c r="L119" s="23">
        <v>0</v>
      </c>
      <c r="M119" s="23">
        <v>0</v>
      </c>
      <c r="N119" s="23">
        <v>0</v>
      </c>
      <c r="O119" s="23">
        <v>0</v>
      </c>
      <c r="P119" s="23">
        <v>0</v>
      </c>
      <c r="Q119" s="173">
        <v>0</v>
      </c>
      <c r="R119" s="23">
        <v>128</v>
      </c>
    </row>
    <row r="120" spans="1:18" x14ac:dyDescent="0.25">
      <c r="A120" s="8" t="s">
        <v>177</v>
      </c>
      <c r="B120" s="76" t="s">
        <v>345</v>
      </c>
      <c r="C120" s="78">
        <v>467</v>
      </c>
      <c r="D120" s="23">
        <v>6</v>
      </c>
      <c r="E120" s="23">
        <v>0</v>
      </c>
      <c r="F120" s="23">
        <v>0</v>
      </c>
      <c r="G120" s="23">
        <v>0</v>
      </c>
      <c r="H120" s="23">
        <v>0</v>
      </c>
      <c r="I120" s="23">
        <v>0</v>
      </c>
      <c r="J120" s="23">
        <v>1</v>
      </c>
      <c r="K120" s="23">
        <v>0</v>
      </c>
      <c r="L120" s="23">
        <v>0</v>
      </c>
      <c r="M120" s="23">
        <v>0</v>
      </c>
      <c r="N120" s="23">
        <v>0</v>
      </c>
      <c r="O120" s="23">
        <v>0</v>
      </c>
      <c r="P120" s="23">
        <v>0</v>
      </c>
      <c r="Q120" s="173">
        <v>0</v>
      </c>
      <c r="R120" s="23">
        <v>7</v>
      </c>
    </row>
    <row r="121" spans="1:18" x14ac:dyDescent="0.25">
      <c r="A121" s="8" t="s">
        <v>178</v>
      </c>
      <c r="B121" s="76" t="s">
        <v>345</v>
      </c>
      <c r="C121" s="78">
        <v>576</v>
      </c>
      <c r="D121" s="23">
        <v>3</v>
      </c>
      <c r="E121" s="23">
        <v>9</v>
      </c>
      <c r="F121" s="23">
        <v>0</v>
      </c>
      <c r="G121" s="23">
        <v>0</v>
      </c>
      <c r="H121" s="23">
        <v>0</v>
      </c>
      <c r="I121" s="23">
        <v>0</v>
      </c>
      <c r="J121" s="23">
        <v>0</v>
      </c>
      <c r="K121" s="23">
        <v>0</v>
      </c>
      <c r="L121" s="23">
        <v>0</v>
      </c>
      <c r="M121" s="23">
        <v>0</v>
      </c>
      <c r="N121" s="23">
        <v>0</v>
      </c>
      <c r="O121" s="23">
        <v>0</v>
      </c>
      <c r="P121" s="23">
        <v>0</v>
      </c>
      <c r="Q121" s="173">
        <v>0</v>
      </c>
      <c r="R121" s="23">
        <v>12</v>
      </c>
    </row>
    <row r="122" spans="1:18" x14ac:dyDescent="0.25">
      <c r="A122" s="8" t="s">
        <v>179</v>
      </c>
      <c r="B122" s="76" t="s">
        <v>345</v>
      </c>
      <c r="C122" s="78">
        <v>642</v>
      </c>
      <c r="D122" s="23">
        <v>137</v>
      </c>
      <c r="E122" s="23">
        <v>0</v>
      </c>
      <c r="F122" s="23">
        <v>0</v>
      </c>
      <c r="G122" s="23">
        <v>1</v>
      </c>
      <c r="H122" s="23">
        <v>0</v>
      </c>
      <c r="I122" s="23">
        <v>0</v>
      </c>
      <c r="J122" s="23">
        <v>8</v>
      </c>
      <c r="K122" s="23">
        <v>1</v>
      </c>
      <c r="L122" s="23">
        <v>0</v>
      </c>
      <c r="M122" s="23">
        <v>0</v>
      </c>
      <c r="N122" s="23">
        <v>0</v>
      </c>
      <c r="O122" s="23">
        <v>0</v>
      </c>
      <c r="P122" s="23">
        <v>0</v>
      </c>
      <c r="Q122" s="173">
        <v>0</v>
      </c>
      <c r="R122" s="23">
        <v>147</v>
      </c>
    </row>
    <row r="123" spans="1:18" x14ac:dyDescent="0.25">
      <c r="A123" s="8" t="s">
        <v>180</v>
      </c>
      <c r="B123" s="76" t="s">
        <v>345</v>
      </c>
      <c r="C123" s="78">
        <v>679</v>
      </c>
      <c r="D123" s="23">
        <v>89</v>
      </c>
      <c r="E123" s="23">
        <v>78</v>
      </c>
      <c r="F123" s="23">
        <v>0</v>
      </c>
      <c r="G123" s="23">
        <v>0</v>
      </c>
      <c r="H123" s="23">
        <v>0</v>
      </c>
      <c r="I123" s="23">
        <v>0</v>
      </c>
      <c r="J123" s="23">
        <v>4</v>
      </c>
      <c r="K123" s="23">
        <v>0</v>
      </c>
      <c r="L123" s="23">
        <v>0</v>
      </c>
      <c r="M123" s="23">
        <v>0</v>
      </c>
      <c r="N123" s="23">
        <v>0</v>
      </c>
      <c r="O123" s="23">
        <v>0</v>
      </c>
      <c r="P123" s="23">
        <v>0</v>
      </c>
      <c r="Q123" s="173">
        <v>0</v>
      </c>
      <c r="R123" s="23">
        <v>171</v>
      </c>
    </row>
    <row r="124" spans="1:18" x14ac:dyDescent="0.25">
      <c r="A124" s="8" t="s">
        <v>181</v>
      </c>
      <c r="B124" s="76" t="s">
        <v>345</v>
      </c>
      <c r="C124" s="78">
        <v>789</v>
      </c>
      <c r="D124" s="23">
        <v>19</v>
      </c>
      <c r="E124" s="23">
        <v>72</v>
      </c>
      <c r="F124" s="23">
        <v>0</v>
      </c>
      <c r="G124" s="23">
        <v>0</v>
      </c>
      <c r="H124" s="23">
        <v>0</v>
      </c>
      <c r="I124" s="23">
        <v>0</v>
      </c>
      <c r="J124" s="23">
        <v>4</v>
      </c>
      <c r="K124" s="23">
        <v>0</v>
      </c>
      <c r="L124" s="23">
        <v>0</v>
      </c>
      <c r="M124" s="23">
        <v>0</v>
      </c>
      <c r="N124" s="23">
        <v>0</v>
      </c>
      <c r="O124" s="23">
        <v>0</v>
      </c>
      <c r="P124" s="23">
        <v>0</v>
      </c>
      <c r="Q124" s="173">
        <v>0</v>
      </c>
      <c r="R124" s="23">
        <v>95</v>
      </c>
    </row>
    <row r="125" spans="1:18" x14ac:dyDescent="0.25">
      <c r="A125" s="8" t="s">
        <v>182</v>
      </c>
      <c r="B125" s="76" t="s">
        <v>345</v>
      </c>
      <c r="C125" s="78">
        <v>792</v>
      </c>
      <c r="D125" s="23">
        <v>23</v>
      </c>
      <c r="E125" s="23">
        <v>0</v>
      </c>
      <c r="F125" s="23">
        <v>0</v>
      </c>
      <c r="G125" s="23">
        <v>0</v>
      </c>
      <c r="H125" s="23">
        <v>0</v>
      </c>
      <c r="I125" s="23">
        <v>0</v>
      </c>
      <c r="J125" s="23">
        <v>1</v>
      </c>
      <c r="K125" s="23">
        <v>0</v>
      </c>
      <c r="L125" s="23">
        <v>0</v>
      </c>
      <c r="M125" s="23">
        <v>0</v>
      </c>
      <c r="N125" s="23">
        <v>0</v>
      </c>
      <c r="O125" s="23">
        <v>0</v>
      </c>
      <c r="P125" s="23">
        <v>0</v>
      </c>
      <c r="Q125" s="173">
        <v>0</v>
      </c>
      <c r="R125" s="23">
        <v>24</v>
      </c>
    </row>
    <row r="126" spans="1:18" x14ac:dyDescent="0.25">
      <c r="A126" s="8" t="s">
        <v>183</v>
      </c>
      <c r="B126" s="76" t="s">
        <v>345</v>
      </c>
      <c r="C126" s="78">
        <v>809</v>
      </c>
      <c r="D126" s="23">
        <v>10</v>
      </c>
      <c r="E126" s="23">
        <v>0</v>
      </c>
      <c r="F126" s="23">
        <v>0</v>
      </c>
      <c r="G126" s="23">
        <v>0</v>
      </c>
      <c r="H126" s="23">
        <v>0</v>
      </c>
      <c r="I126" s="23">
        <v>0</v>
      </c>
      <c r="J126" s="23">
        <v>5</v>
      </c>
      <c r="K126" s="23">
        <v>0</v>
      </c>
      <c r="L126" s="23">
        <v>0</v>
      </c>
      <c r="M126" s="23">
        <v>0</v>
      </c>
      <c r="N126" s="23">
        <v>0</v>
      </c>
      <c r="O126" s="23">
        <v>0</v>
      </c>
      <c r="P126" s="23">
        <v>0</v>
      </c>
      <c r="Q126" s="173">
        <v>0</v>
      </c>
      <c r="R126" s="23">
        <v>15</v>
      </c>
    </row>
    <row r="127" spans="1:18" x14ac:dyDescent="0.25">
      <c r="A127" s="8" t="s">
        <v>184</v>
      </c>
      <c r="B127" s="76" t="s">
        <v>345</v>
      </c>
      <c r="C127" s="78">
        <v>847</v>
      </c>
      <c r="D127" s="23">
        <v>102</v>
      </c>
      <c r="E127" s="23">
        <v>0</v>
      </c>
      <c r="F127" s="23">
        <v>0</v>
      </c>
      <c r="G127" s="23">
        <v>0</v>
      </c>
      <c r="H127" s="23">
        <v>0</v>
      </c>
      <c r="I127" s="23">
        <v>0</v>
      </c>
      <c r="J127" s="23">
        <v>9</v>
      </c>
      <c r="K127" s="23">
        <v>0</v>
      </c>
      <c r="L127" s="23">
        <v>0</v>
      </c>
      <c r="M127" s="23">
        <v>0</v>
      </c>
      <c r="N127" s="23">
        <v>0</v>
      </c>
      <c r="O127" s="23">
        <v>0</v>
      </c>
      <c r="P127" s="23">
        <v>0</v>
      </c>
      <c r="Q127" s="173">
        <v>0</v>
      </c>
      <c r="R127" s="23">
        <v>111</v>
      </c>
    </row>
    <row r="128" spans="1:18" x14ac:dyDescent="0.25">
      <c r="A128" s="8" t="s">
        <v>185</v>
      </c>
      <c r="B128" s="76" t="s">
        <v>345</v>
      </c>
      <c r="C128" s="78">
        <v>856</v>
      </c>
      <c r="D128" s="23">
        <v>10</v>
      </c>
      <c r="E128" s="23">
        <v>0</v>
      </c>
      <c r="F128" s="23">
        <v>0</v>
      </c>
      <c r="G128" s="23">
        <v>0</v>
      </c>
      <c r="H128" s="23">
        <v>0</v>
      </c>
      <c r="I128" s="23">
        <v>0</v>
      </c>
      <c r="J128" s="23">
        <v>3</v>
      </c>
      <c r="K128" s="23">
        <v>0</v>
      </c>
      <c r="L128" s="23">
        <v>0</v>
      </c>
      <c r="M128" s="23">
        <v>0</v>
      </c>
      <c r="N128" s="23">
        <v>0</v>
      </c>
      <c r="O128" s="23">
        <v>0</v>
      </c>
      <c r="P128" s="23">
        <v>0</v>
      </c>
      <c r="Q128" s="173">
        <v>0</v>
      </c>
      <c r="R128" s="23">
        <v>13</v>
      </c>
    </row>
    <row r="129" spans="1:19" x14ac:dyDescent="0.25">
      <c r="A129" s="8" t="s">
        <v>186</v>
      </c>
      <c r="B129" s="76" t="s">
        <v>345</v>
      </c>
      <c r="C129" s="78">
        <v>861</v>
      </c>
      <c r="D129" s="23">
        <v>66</v>
      </c>
      <c r="E129" s="23">
        <v>0</v>
      </c>
      <c r="F129" s="23">
        <v>0</v>
      </c>
      <c r="G129" s="23">
        <v>0</v>
      </c>
      <c r="H129" s="23">
        <v>0</v>
      </c>
      <c r="I129" s="23">
        <v>0</v>
      </c>
      <c r="J129" s="23">
        <v>3</v>
      </c>
      <c r="K129" s="23">
        <v>0</v>
      </c>
      <c r="L129" s="23">
        <v>0</v>
      </c>
      <c r="M129" s="23">
        <v>0</v>
      </c>
      <c r="N129" s="23">
        <v>0</v>
      </c>
      <c r="O129" s="23">
        <v>0</v>
      </c>
      <c r="P129" s="23">
        <v>0</v>
      </c>
      <c r="Q129" s="173">
        <v>0</v>
      </c>
      <c r="R129" s="23">
        <v>69</v>
      </c>
    </row>
    <row r="130" spans="1:19" x14ac:dyDescent="0.25">
      <c r="A130" s="35" t="s">
        <v>346</v>
      </c>
      <c r="B130" s="77"/>
      <c r="C130" s="79"/>
      <c r="D130" s="80">
        <v>84075</v>
      </c>
      <c r="E130" s="80">
        <v>1368</v>
      </c>
      <c r="F130" s="80">
        <v>0</v>
      </c>
      <c r="G130" s="80">
        <v>91</v>
      </c>
      <c r="H130" s="80">
        <v>9</v>
      </c>
      <c r="I130" s="80">
        <v>7011</v>
      </c>
      <c r="J130" s="80">
        <v>2245</v>
      </c>
      <c r="K130" s="80">
        <v>4471</v>
      </c>
      <c r="L130" s="80">
        <v>325</v>
      </c>
      <c r="M130" s="80">
        <v>54</v>
      </c>
      <c r="N130" s="80">
        <v>0</v>
      </c>
      <c r="O130" s="80">
        <v>0</v>
      </c>
      <c r="P130" s="80">
        <v>0</v>
      </c>
      <c r="Q130" s="80">
        <v>0</v>
      </c>
      <c r="R130" s="80">
        <v>99649</v>
      </c>
    </row>
    <row r="131" spans="1:19" x14ac:dyDescent="0.25">
      <c r="A131" s="5" t="s">
        <v>188</v>
      </c>
      <c r="B131" s="76" t="s">
        <v>347</v>
      </c>
      <c r="C131" s="78">
        <v>1</v>
      </c>
      <c r="D131" s="23">
        <v>57053</v>
      </c>
      <c r="E131" s="23">
        <v>1211</v>
      </c>
      <c r="F131" s="23">
        <v>0</v>
      </c>
      <c r="G131" s="23">
        <v>84</v>
      </c>
      <c r="H131" s="23">
        <v>6</v>
      </c>
      <c r="I131" s="23">
        <v>4633</v>
      </c>
      <c r="J131" s="23">
        <v>1571</v>
      </c>
      <c r="K131" s="23">
        <v>3124</v>
      </c>
      <c r="L131" s="23">
        <v>245</v>
      </c>
      <c r="M131" s="23">
        <v>54</v>
      </c>
      <c r="N131" s="23">
        <v>0</v>
      </c>
      <c r="O131" s="23">
        <v>0</v>
      </c>
      <c r="P131" s="23">
        <v>0</v>
      </c>
      <c r="Q131" s="173">
        <v>0</v>
      </c>
      <c r="R131" s="23">
        <v>67981</v>
      </c>
    </row>
    <row r="132" spans="1:19" x14ac:dyDescent="0.25">
      <c r="A132" s="8" t="s">
        <v>189</v>
      </c>
      <c r="B132" s="76" t="s">
        <v>347</v>
      </c>
      <c r="C132" s="78">
        <v>79</v>
      </c>
      <c r="D132" s="23">
        <v>1074</v>
      </c>
      <c r="E132" s="23">
        <v>0</v>
      </c>
      <c r="F132" s="23">
        <v>0</v>
      </c>
      <c r="G132" s="23">
        <v>1</v>
      </c>
      <c r="H132" s="23">
        <v>0</v>
      </c>
      <c r="I132" s="23">
        <v>23</v>
      </c>
      <c r="J132" s="23">
        <v>11</v>
      </c>
      <c r="K132" s="23">
        <v>24</v>
      </c>
      <c r="L132" s="23">
        <v>0</v>
      </c>
      <c r="M132" s="23">
        <v>0</v>
      </c>
      <c r="N132" s="23">
        <v>0</v>
      </c>
      <c r="O132" s="23">
        <v>0</v>
      </c>
      <c r="P132" s="23">
        <v>0</v>
      </c>
      <c r="Q132" s="173">
        <v>0</v>
      </c>
      <c r="R132" s="23">
        <v>1133</v>
      </c>
    </row>
    <row r="133" spans="1:19" x14ac:dyDescent="0.25">
      <c r="A133" s="8" t="s">
        <v>190</v>
      </c>
      <c r="B133" s="76" t="s">
        <v>347</v>
      </c>
      <c r="C133" s="78">
        <v>88</v>
      </c>
      <c r="D133" s="23">
        <v>12276</v>
      </c>
      <c r="E133" s="23">
        <v>0</v>
      </c>
      <c r="F133" s="23">
        <v>0</v>
      </c>
      <c r="G133" s="23">
        <v>6</v>
      </c>
      <c r="H133" s="23">
        <v>0</v>
      </c>
      <c r="I133" s="23">
        <v>701</v>
      </c>
      <c r="J133" s="23">
        <v>244</v>
      </c>
      <c r="K133" s="23">
        <v>533</v>
      </c>
      <c r="L133" s="23">
        <v>43</v>
      </c>
      <c r="M133" s="23">
        <v>0</v>
      </c>
      <c r="N133" s="23">
        <v>0</v>
      </c>
      <c r="O133" s="23">
        <v>0</v>
      </c>
      <c r="P133" s="23">
        <v>0</v>
      </c>
      <c r="Q133" s="173">
        <v>0</v>
      </c>
      <c r="R133" s="23">
        <v>13803</v>
      </c>
    </row>
    <row r="134" spans="1:19" x14ac:dyDescent="0.25">
      <c r="A134" s="8" t="s">
        <v>191</v>
      </c>
      <c r="B134" s="76" t="s">
        <v>347</v>
      </c>
      <c r="C134" s="78">
        <v>129</v>
      </c>
      <c r="D134" s="23">
        <v>1149</v>
      </c>
      <c r="E134" s="23">
        <v>0</v>
      </c>
      <c r="F134" s="23">
        <v>0</v>
      </c>
      <c r="G134" s="23">
        <v>0</v>
      </c>
      <c r="H134" s="23">
        <v>0</v>
      </c>
      <c r="I134" s="23">
        <v>169</v>
      </c>
      <c r="J134" s="23">
        <v>58</v>
      </c>
      <c r="K134" s="23">
        <v>75</v>
      </c>
      <c r="L134" s="23">
        <v>0</v>
      </c>
      <c r="M134" s="23">
        <v>0</v>
      </c>
      <c r="N134" s="23">
        <v>0</v>
      </c>
      <c r="O134" s="23">
        <v>0</v>
      </c>
      <c r="P134" s="23">
        <v>0</v>
      </c>
      <c r="Q134" s="173">
        <v>0</v>
      </c>
      <c r="R134" s="23">
        <v>1451</v>
      </c>
    </row>
    <row r="135" spans="1:19" x14ac:dyDescent="0.25">
      <c r="A135" s="8" t="s">
        <v>192</v>
      </c>
      <c r="B135" s="76" t="s">
        <v>347</v>
      </c>
      <c r="C135" s="78">
        <v>212</v>
      </c>
      <c r="D135" s="23">
        <v>981</v>
      </c>
      <c r="E135" s="23">
        <v>0</v>
      </c>
      <c r="F135" s="23">
        <v>0</v>
      </c>
      <c r="G135" s="23">
        <v>0</v>
      </c>
      <c r="H135" s="23">
        <v>0</v>
      </c>
      <c r="I135" s="23">
        <v>84</v>
      </c>
      <c r="J135" s="23">
        <v>22</v>
      </c>
      <c r="K135" s="23">
        <v>18</v>
      </c>
      <c r="L135" s="23">
        <v>0</v>
      </c>
      <c r="M135" s="23">
        <v>0</v>
      </c>
      <c r="N135" s="23">
        <v>0</v>
      </c>
      <c r="O135" s="23">
        <v>0</v>
      </c>
      <c r="P135" s="23">
        <v>0</v>
      </c>
      <c r="Q135" s="173">
        <v>0</v>
      </c>
      <c r="R135" s="23">
        <v>1105</v>
      </c>
    </row>
    <row r="136" spans="1:19" x14ac:dyDescent="0.25">
      <c r="A136" s="8" t="s">
        <v>193</v>
      </c>
      <c r="B136" s="76" t="s">
        <v>347</v>
      </c>
      <c r="C136" s="78">
        <v>266</v>
      </c>
      <c r="D136" s="23">
        <v>1200</v>
      </c>
      <c r="E136" s="23">
        <v>0</v>
      </c>
      <c r="F136" s="23">
        <v>0</v>
      </c>
      <c r="G136" s="23">
        <v>0</v>
      </c>
      <c r="H136" s="23">
        <v>0</v>
      </c>
      <c r="I136" s="23">
        <v>317</v>
      </c>
      <c r="J136" s="23">
        <v>57</v>
      </c>
      <c r="K136" s="23">
        <v>169</v>
      </c>
      <c r="L136" s="23">
        <v>15</v>
      </c>
      <c r="M136" s="23">
        <v>0</v>
      </c>
      <c r="N136" s="23">
        <v>0</v>
      </c>
      <c r="O136" s="23">
        <v>0</v>
      </c>
      <c r="P136" s="23">
        <v>0</v>
      </c>
      <c r="Q136" s="173">
        <v>0</v>
      </c>
      <c r="R136" s="23">
        <v>1758</v>
      </c>
    </row>
    <row r="137" spans="1:19" x14ac:dyDescent="0.25">
      <c r="A137" s="8" t="s">
        <v>194</v>
      </c>
      <c r="B137" s="76" t="s">
        <v>347</v>
      </c>
      <c r="C137" s="78">
        <v>308</v>
      </c>
      <c r="D137" s="23">
        <v>889</v>
      </c>
      <c r="E137" s="23">
        <v>0</v>
      </c>
      <c r="F137" s="23">
        <v>0</v>
      </c>
      <c r="G137" s="23">
        <v>0</v>
      </c>
      <c r="H137" s="23">
        <v>0</v>
      </c>
      <c r="I137" s="23">
        <v>59</v>
      </c>
      <c r="J137" s="23">
        <v>25</v>
      </c>
      <c r="K137" s="23">
        <v>49</v>
      </c>
      <c r="L137" s="23">
        <v>0</v>
      </c>
      <c r="M137" s="23">
        <v>0</v>
      </c>
      <c r="N137" s="23">
        <v>0</v>
      </c>
      <c r="O137" s="23">
        <v>0</v>
      </c>
      <c r="P137" s="23">
        <v>0</v>
      </c>
      <c r="Q137" s="173">
        <v>0</v>
      </c>
      <c r="R137" s="23">
        <v>1022</v>
      </c>
    </row>
    <row r="138" spans="1:19" x14ac:dyDescent="0.25">
      <c r="A138" s="12" t="s">
        <v>195</v>
      </c>
      <c r="B138" s="76" t="s">
        <v>347</v>
      </c>
      <c r="C138" s="78">
        <v>360</v>
      </c>
      <c r="D138" s="23">
        <v>6301</v>
      </c>
      <c r="E138" s="23">
        <v>157</v>
      </c>
      <c r="F138" s="23">
        <v>0</v>
      </c>
      <c r="G138" s="23">
        <v>0</v>
      </c>
      <c r="H138" s="23">
        <v>3</v>
      </c>
      <c r="I138" s="23">
        <v>647</v>
      </c>
      <c r="J138" s="23">
        <v>189</v>
      </c>
      <c r="K138" s="23">
        <v>452</v>
      </c>
      <c r="L138" s="23">
        <v>22</v>
      </c>
      <c r="M138" s="23">
        <v>0</v>
      </c>
      <c r="N138" s="23">
        <v>0</v>
      </c>
      <c r="O138" s="23">
        <v>0</v>
      </c>
      <c r="P138" s="23">
        <v>0</v>
      </c>
      <c r="Q138" s="173">
        <v>0</v>
      </c>
      <c r="R138" s="23">
        <v>7771</v>
      </c>
    </row>
    <row r="139" spans="1:19" x14ac:dyDescent="0.25">
      <c r="A139" s="8" t="s">
        <v>196</v>
      </c>
      <c r="B139" s="76" t="s">
        <v>347</v>
      </c>
      <c r="C139" s="78">
        <v>380</v>
      </c>
      <c r="D139" s="23">
        <v>1013</v>
      </c>
      <c r="E139" s="23">
        <v>0</v>
      </c>
      <c r="F139" s="23">
        <v>0</v>
      </c>
      <c r="G139" s="23">
        <v>0</v>
      </c>
      <c r="H139" s="23">
        <v>0</v>
      </c>
      <c r="I139" s="23">
        <v>111</v>
      </c>
      <c r="J139" s="23">
        <v>19</v>
      </c>
      <c r="K139" s="23">
        <v>8</v>
      </c>
      <c r="L139" s="23">
        <v>0</v>
      </c>
      <c r="M139" s="23">
        <v>0</v>
      </c>
      <c r="N139" s="23">
        <v>0</v>
      </c>
      <c r="O139" s="23">
        <v>0</v>
      </c>
      <c r="P139" s="23">
        <v>0</v>
      </c>
      <c r="Q139" s="173">
        <v>0</v>
      </c>
      <c r="R139" s="23">
        <v>1151</v>
      </c>
    </row>
    <row r="140" spans="1:19" x14ac:dyDescent="0.25">
      <c r="A140" s="8" t="s">
        <v>197</v>
      </c>
      <c r="B140" s="76" t="s">
        <v>347</v>
      </c>
      <c r="C140" s="78">
        <v>631</v>
      </c>
      <c r="D140" s="23">
        <v>2139</v>
      </c>
      <c r="E140" s="23">
        <v>0</v>
      </c>
      <c r="F140" s="23">
        <v>0</v>
      </c>
      <c r="G140" s="23">
        <v>0</v>
      </c>
      <c r="H140" s="23">
        <v>0</v>
      </c>
      <c r="I140" s="23">
        <v>267</v>
      </c>
      <c r="J140" s="23">
        <v>49</v>
      </c>
      <c r="K140" s="23">
        <v>19</v>
      </c>
      <c r="L140" s="23">
        <v>0</v>
      </c>
      <c r="M140" s="23">
        <v>0</v>
      </c>
      <c r="N140" s="23">
        <v>0</v>
      </c>
      <c r="O140" s="23">
        <v>0</v>
      </c>
      <c r="P140" s="23">
        <v>0</v>
      </c>
      <c r="Q140" s="173">
        <v>0</v>
      </c>
      <c r="R140" s="23">
        <v>2474</v>
      </c>
    </row>
    <row r="142" spans="1:19" ht="15" customHeight="1" x14ac:dyDescent="0.25">
      <c r="D142" s="500" t="s">
        <v>198</v>
      </c>
      <c r="E142" s="500"/>
      <c r="F142" s="473" t="s">
        <v>581</v>
      </c>
      <c r="G142" s="473"/>
      <c r="H142" s="473"/>
      <c r="I142" s="473"/>
      <c r="J142" s="473"/>
      <c r="K142" s="473"/>
      <c r="L142" s="473"/>
      <c r="M142" s="131"/>
      <c r="N142" s="131"/>
      <c r="O142" s="131"/>
      <c r="P142" s="131"/>
      <c r="Q142" s="131"/>
      <c r="R142" s="131"/>
      <c r="S142" s="115"/>
    </row>
    <row r="143" spans="1:19" x14ac:dyDescent="0.25">
      <c r="D143" s="117" t="s">
        <v>25</v>
      </c>
      <c r="E143" s="118"/>
      <c r="F143" s="495" t="s">
        <v>26</v>
      </c>
      <c r="G143" s="496"/>
      <c r="H143" s="496"/>
      <c r="I143" s="496"/>
      <c r="J143" s="496"/>
      <c r="K143" s="496"/>
      <c r="L143" s="496"/>
      <c r="M143" s="132"/>
      <c r="N143" s="132"/>
      <c r="O143" s="132"/>
      <c r="P143" s="132"/>
      <c r="Q143" s="132"/>
      <c r="R143" s="133"/>
      <c r="S143" s="116"/>
    </row>
    <row r="144" spans="1:19" x14ac:dyDescent="0.25">
      <c r="D144" s="127" t="s">
        <v>249</v>
      </c>
      <c r="E144" s="128"/>
      <c r="F144" s="495" t="s">
        <v>358</v>
      </c>
      <c r="G144" s="496"/>
      <c r="H144" s="496"/>
      <c r="I144" s="496"/>
      <c r="J144" s="496"/>
      <c r="K144" s="496"/>
      <c r="L144" s="496"/>
      <c r="M144" s="132"/>
      <c r="N144" s="132"/>
      <c r="O144" s="132"/>
      <c r="P144" s="132"/>
      <c r="Q144" s="132"/>
      <c r="R144" s="133"/>
      <c r="S144" s="116"/>
    </row>
  </sheetData>
  <mergeCells count="6">
    <mergeCell ref="A1:R1"/>
    <mergeCell ref="F143:L143"/>
    <mergeCell ref="F144:L144"/>
    <mergeCell ref="R2:R4"/>
    <mergeCell ref="D142:E142"/>
    <mergeCell ref="F142:L14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33CC33"/>
  </sheetPr>
  <dimension ref="A1:T144"/>
  <sheetViews>
    <sheetView zoomScaleNormal="100" workbookViewId="0">
      <selection activeCell="T1" sqref="T1"/>
    </sheetView>
  </sheetViews>
  <sheetFormatPr baseColWidth="10" defaultColWidth="11.42578125" defaultRowHeight="15" x14ac:dyDescent="0.25"/>
  <cols>
    <col min="1" max="1" width="33" customWidth="1"/>
    <col min="2" max="2" width="24.28515625" customWidth="1"/>
    <col min="15" max="15" width="13.140625" customWidth="1"/>
  </cols>
  <sheetData>
    <row r="1" spans="1:20" ht="43.5" customHeight="1" thickBot="1" x14ac:dyDescent="0.3">
      <c r="A1" s="506" t="s">
        <v>224</v>
      </c>
      <c r="B1" s="506"/>
      <c r="C1" s="506"/>
      <c r="D1" s="506"/>
      <c r="E1" s="506"/>
      <c r="F1" s="506"/>
      <c r="G1" s="506"/>
      <c r="H1" s="506"/>
      <c r="I1" s="506"/>
      <c r="J1" s="506"/>
      <c r="K1" s="506"/>
      <c r="L1" s="506"/>
      <c r="M1" s="506"/>
      <c r="N1" s="506"/>
      <c r="O1" s="506"/>
      <c r="P1" s="506"/>
      <c r="Q1" s="506"/>
      <c r="R1" s="506"/>
      <c r="S1" s="506"/>
      <c r="T1" s="379" t="s">
        <v>575</v>
      </c>
    </row>
    <row r="2" spans="1:20" ht="15.75" thickBot="1" x14ac:dyDescent="0.3">
      <c r="A2" s="259" t="s">
        <v>312</v>
      </c>
      <c r="B2" s="293" t="s">
        <v>572</v>
      </c>
      <c r="C2" s="148"/>
      <c r="D2" s="260" t="s">
        <v>348</v>
      </c>
      <c r="E2" s="119"/>
      <c r="F2" s="119"/>
      <c r="G2" s="119"/>
      <c r="H2" s="149"/>
      <c r="I2" s="149"/>
      <c r="J2" s="149"/>
      <c r="K2" s="119"/>
      <c r="L2" s="119"/>
      <c r="M2" s="119"/>
      <c r="N2" s="149"/>
      <c r="O2" s="119"/>
      <c r="P2" s="119"/>
      <c r="Q2" s="119"/>
      <c r="R2" s="119"/>
      <c r="S2" s="504" t="s">
        <v>349</v>
      </c>
    </row>
    <row r="3" spans="1:20" ht="48" x14ac:dyDescent="0.25">
      <c r="A3" s="145"/>
      <c r="B3" s="138" t="s">
        <v>315</v>
      </c>
      <c r="C3" s="111" t="s">
        <v>316</v>
      </c>
      <c r="D3" s="387" t="s">
        <v>266</v>
      </c>
      <c r="E3" s="391" t="s">
        <v>360</v>
      </c>
      <c r="F3" s="392" t="s">
        <v>350</v>
      </c>
      <c r="G3" s="393" t="s">
        <v>267</v>
      </c>
      <c r="H3" s="52" t="s">
        <v>268</v>
      </c>
      <c r="I3" s="39" t="s">
        <v>270</v>
      </c>
      <c r="J3" s="72" t="s">
        <v>264</v>
      </c>
      <c r="K3" s="391" t="s">
        <v>265</v>
      </c>
      <c r="L3" s="392" t="s">
        <v>351</v>
      </c>
      <c r="M3" s="398" t="s">
        <v>265</v>
      </c>
      <c r="N3" s="397" t="s">
        <v>352</v>
      </c>
      <c r="O3" s="42" t="s">
        <v>292</v>
      </c>
      <c r="P3" s="42" t="s">
        <v>269</v>
      </c>
      <c r="Q3" s="155" t="s">
        <v>295</v>
      </c>
      <c r="R3" s="155" t="s">
        <v>279</v>
      </c>
      <c r="S3" s="505"/>
    </row>
    <row r="4" spans="1:20" ht="15.75" thickBot="1" x14ac:dyDescent="0.3">
      <c r="A4" s="146"/>
      <c r="B4" s="139"/>
      <c r="C4" s="147"/>
      <c r="D4" s="388" t="s">
        <v>209</v>
      </c>
      <c r="E4" s="394" t="s">
        <v>201</v>
      </c>
      <c r="F4" s="395" t="s">
        <v>211</v>
      </c>
      <c r="G4" s="396"/>
      <c r="H4" s="389" t="s">
        <v>207</v>
      </c>
      <c r="I4" s="39" t="s">
        <v>203</v>
      </c>
      <c r="J4" s="72" t="s">
        <v>210</v>
      </c>
      <c r="K4" s="399" t="s">
        <v>205</v>
      </c>
      <c r="L4" s="395" t="s">
        <v>212</v>
      </c>
      <c r="M4" s="396"/>
      <c r="N4" s="389" t="s">
        <v>208</v>
      </c>
      <c r="O4" s="120" t="s">
        <v>206</v>
      </c>
      <c r="P4" s="120" t="s">
        <v>293</v>
      </c>
      <c r="Q4" s="120" t="s">
        <v>213</v>
      </c>
      <c r="R4" s="120" t="s">
        <v>390</v>
      </c>
      <c r="S4" s="505"/>
    </row>
    <row r="5" spans="1:20" x14ac:dyDescent="0.25">
      <c r="A5" s="15" t="s">
        <v>329</v>
      </c>
      <c r="B5" s="16"/>
      <c r="C5" s="17"/>
      <c r="D5" s="112">
        <v>34192</v>
      </c>
      <c r="E5" s="390">
        <v>12331</v>
      </c>
      <c r="F5" s="390">
        <v>516</v>
      </c>
      <c r="G5" s="390">
        <v>12847</v>
      </c>
      <c r="H5" s="112">
        <v>17028</v>
      </c>
      <c r="I5" s="112">
        <v>1608</v>
      </c>
      <c r="J5" s="112">
        <v>9952</v>
      </c>
      <c r="K5" s="390">
        <v>493</v>
      </c>
      <c r="L5" s="390">
        <v>38</v>
      </c>
      <c r="M5" s="390">
        <v>531</v>
      </c>
      <c r="N5" s="112">
        <v>75</v>
      </c>
      <c r="O5" s="112">
        <v>2</v>
      </c>
      <c r="P5" s="112">
        <v>0</v>
      </c>
      <c r="Q5" s="112">
        <v>1</v>
      </c>
      <c r="R5" s="112">
        <v>0</v>
      </c>
      <c r="S5" s="112">
        <v>76236</v>
      </c>
    </row>
    <row r="6" spans="1:20" x14ac:dyDescent="0.25">
      <c r="A6" s="18" t="s">
        <v>330</v>
      </c>
      <c r="B6" s="19"/>
      <c r="C6" s="19"/>
      <c r="D6" s="108">
        <v>1</v>
      </c>
      <c r="E6" s="108">
        <v>166</v>
      </c>
      <c r="F6" s="108">
        <v>11</v>
      </c>
      <c r="G6" s="108">
        <v>177</v>
      </c>
      <c r="H6" s="108">
        <v>0</v>
      </c>
      <c r="I6" s="108">
        <v>0</v>
      </c>
      <c r="J6" s="108">
        <v>67</v>
      </c>
      <c r="K6" s="108">
        <v>7</v>
      </c>
      <c r="L6" s="108">
        <v>0</v>
      </c>
      <c r="M6" s="108">
        <v>7</v>
      </c>
      <c r="N6" s="108">
        <v>0</v>
      </c>
      <c r="O6" s="108">
        <v>0</v>
      </c>
      <c r="P6" s="108">
        <v>0</v>
      </c>
      <c r="Q6" s="108">
        <v>0</v>
      </c>
      <c r="R6" s="108">
        <v>0</v>
      </c>
      <c r="S6" s="108">
        <v>252</v>
      </c>
    </row>
    <row r="7" spans="1:20" x14ac:dyDescent="0.25">
      <c r="A7" s="20" t="s">
        <v>65</v>
      </c>
      <c r="B7" s="21" t="s">
        <v>331</v>
      </c>
      <c r="C7" s="22">
        <v>142</v>
      </c>
      <c r="D7" s="67">
        <v>0</v>
      </c>
      <c r="E7" s="67">
        <v>0</v>
      </c>
      <c r="F7" s="67">
        <v>0</v>
      </c>
      <c r="G7" s="67">
        <v>0</v>
      </c>
      <c r="H7" s="67">
        <v>0</v>
      </c>
      <c r="I7" s="67">
        <v>0</v>
      </c>
      <c r="J7" s="67">
        <v>2</v>
      </c>
      <c r="K7" s="67">
        <v>0</v>
      </c>
      <c r="L7" s="67">
        <v>0</v>
      </c>
      <c r="M7" s="67">
        <v>0</v>
      </c>
      <c r="N7" s="67">
        <v>0</v>
      </c>
      <c r="O7" s="121">
        <v>0</v>
      </c>
      <c r="P7" s="121">
        <v>0</v>
      </c>
      <c r="Q7" s="121">
        <v>0</v>
      </c>
      <c r="R7" s="121">
        <v>0</v>
      </c>
      <c r="S7" s="112">
        <v>2</v>
      </c>
    </row>
    <row r="8" spans="1:20" x14ac:dyDescent="0.25">
      <c r="A8" s="20" t="s">
        <v>66</v>
      </c>
      <c r="B8" s="21" t="s">
        <v>331</v>
      </c>
      <c r="C8" s="22">
        <v>425</v>
      </c>
      <c r="D8" s="67">
        <v>0</v>
      </c>
      <c r="E8" s="67">
        <v>26</v>
      </c>
      <c r="F8" s="67">
        <v>0</v>
      </c>
      <c r="G8" s="67">
        <v>26</v>
      </c>
      <c r="H8" s="67">
        <v>0</v>
      </c>
      <c r="I8" s="67">
        <v>0</v>
      </c>
      <c r="J8" s="67">
        <v>5</v>
      </c>
      <c r="K8" s="67">
        <v>0</v>
      </c>
      <c r="L8" s="67">
        <v>0</v>
      </c>
      <c r="M8" s="67">
        <v>0</v>
      </c>
      <c r="N8" s="67">
        <v>0</v>
      </c>
      <c r="O8" s="121">
        <v>0</v>
      </c>
      <c r="P8" s="121">
        <v>0</v>
      </c>
      <c r="Q8" s="121">
        <v>0</v>
      </c>
      <c r="R8" s="121">
        <v>0</v>
      </c>
      <c r="S8" s="112">
        <v>31</v>
      </c>
    </row>
    <row r="9" spans="1:20" x14ac:dyDescent="0.25">
      <c r="A9" s="24" t="s">
        <v>67</v>
      </c>
      <c r="B9" s="21" t="s">
        <v>331</v>
      </c>
      <c r="C9" s="22">
        <v>579</v>
      </c>
      <c r="D9" s="67">
        <v>0</v>
      </c>
      <c r="E9" s="67">
        <v>71</v>
      </c>
      <c r="F9" s="67">
        <v>10</v>
      </c>
      <c r="G9" s="67">
        <v>81</v>
      </c>
      <c r="H9" s="67">
        <v>0</v>
      </c>
      <c r="I9" s="67">
        <v>0</v>
      </c>
      <c r="J9" s="67">
        <v>18</v>
      </c>
      <c r="K9" s="67">
        <v>7</v>
      </c>
      <c r="L9" s="67">
        <v>0</v>
      </c>
      <c r="M9" s="67">
        <v>7</v>
      </c>
      <c r="N9" s="67">
        <v>0</v>
      </c>
      <c r="O9" s="121">
        <v>0</v>
      </c>
      <c r="P9" s="121">
        <v>0</v>
      </c>
      <c r="Q9" s="121">
        <v>0</v>
      </c>
      <c r="R9" s="121">
        <v>0</v>
      </c>
      <c r="S9" s="112">
        <v>106</v>
      </c>
    </row>
    <row r="10" spans="1:20" x14ac:dyDescent="0.25">
      <c r="A10" s="20" t="s">
        <v>68</v>
      </c>
      <c r="B10" s="21" t="s">
        <v>331</v>
      </c>
      <c r="C10" s="22">
        <v>585</v>
      </c>
      <c r="D10" s="67">
        <v>0</v>
      </c>
      <c r="E10" s="67">
        <v>5</v>
      </c>
      <c r="F10" s="67">
        <v>0</v>
      </c>
      <c r="G10" s="67">
        <v>5</v>
      </c>
      <c r="H10" s="67">
        <v>0</v>
      </c>
      <c r="I10" s="67">
        <v>0</v>
      </c>
      <c r="J10" s="67">
        <v>0</v>
      </c>
      <c r="K10" s="67">
        <v>0</v>
      </c>
      <c r="L10" s="67">
        <v>0</v>
      </c>
      <c r="M10" s="67">
        <v>0</v>
      </c>
      <c r="N10" s="67">
        <v>0</v>
      </c>
      <c r="O10" s="121">
        <v>0</v>
      </c>
      <c r="P10" s="121">
        <v>0</v>
      </c>
      <c r="Q10" s="121">
        <v>0</v>
      </c>
      <c r="R10" s="121">
        <v>0</v>
      </c>
      <c r="S10" s="112">
        <v>5</v>
      </c>
    </row>
    <row r="11" spans="1:20" x14ac:dyDescent="0.25">
      <c r="A11" s="20" t="s">
        <v>69</v>
      </c>
      <c r="B11" s="21" t="s">
        <v>331</v>
      </c>
      <c r="C11" s="22">
        <v>591</v>
      </c>
      <c r="D11" s="67">
        <v>1</v>
      </c>
      <c r="E11" s="67">
        <v>62</v>
      </c>
      <c r="F11" s="67">
        <v>1</v>
      </c>
      <c r="G11" s="67">
        <v>63</v>
      </c>
      <c r="H11" s="67">
        <v>0</v>
      </c>
      <c r="I11" s="67">
        <v>0</v>
      </c>
      <c r="J11" s="67">
        <v>42</v>
      </c>
      <c r="K11" s="67">
        <v>0</v>
      </c>
      <c r="L11" s="67">
        <v>0</v>
      </c>
      <c r="M11" s="67">
        <v>0</v>
      </c>
      <c r="N11" s="67">
        <v>0</v>
      </c>
      <c r="O11" s="121">
        <v>0</v>
      </c>
      <c r="P11" s="121">
        <v>0</v>
      </c>
      <c r="Q11" s="121">
        <v>0</v>
      </c>
      <c r="R11" s="121">
        <v>0</v>
      </c>
      <c r="S11" s="112">
        <v>106</v>
      </c>
    </row>
    <row r="12" spans="1:20" x14ac:dyDescent="0.25">
      <c r="A12" s="20" t="s">
        <v>70</v>
      </c>
      <c r="B12" s="21" t="s">
        <v>331</v>
      </c>
      <c r="C12" s="22">
        <v>893</v>
      </c>
      <c r="D12" s="67">
        <v>0</v>
      </c>
      <c r="E12" s="67">
        <v>2</v>
      </c>
      <c r="F12" s="67">
        <v>0</v>
      </c>
      <c r="G12" s="67">
        <v>2</v>
      </c>
      <c r="H12" s="67">
        <v>0</v>
      </c>
      <c r="I12" s="67">
        <v>0</v>
      </c>
      <c r="J12" s="67">
        <v>0</v>
      </c>
      <c r="K12" s="67">
        <v>0</v>
      </c>
      <c r="L12" s="67">
        <v>0</v>
      </c>
      <c r="M12" s="67">
        <v>0</v>
      </c>
      <c r="N12" s="67">
        <v>0</v>
      </c>
      <c r="O12" s="121">
        <v>0</v>
      </c>
      <c r="P12" s="121">
        <v>0</v>
      </c>
      <c r="Q12" s="121">
        <v>0</v>
      </c>
      <c r="R12" s="121">
        <v>0</v>
      </c>
      <c r="S12" s="112">
        <v>2</v>
      </c>
    </row>
    <row r="13" spans="1:20" x14ac:dyDescent="0.25">
      <c r="A13" s="47" t="s">
        <v>332</v>
      </c>
      <c r="B13" s="48"/>
      <c r="C13" s="49"/>
      <c r="D13" s="113">
        <v>0</v>
      </c>
      <c r="E13" s="113">
        <v>54</v>
      </c>
      <c r="F13" s="113">
        <v>1</v>
      </c>
      <c r="G13" s="113">
        <v>55</v>
      </c>
      <c r="H13" s="113">
        <v>0</v>
      </c>
      <c r="I13" s="113">
        <v>0</v>
      </c>
      <c r="J13" s="113">
        <v>16</v>
      </c>
      <c r="K13" s="113">
        <v>31</v>
      </c>
      <c r="L13" s="113">
        <v>9</v>
      </c>
      <c r="M13" s="113">
        <v>40</v>
      </c>
      <c r="N13" s="113">
        <v>0</v>
      </c>
      <c r="O13" s="113">
        <v>0</v>
      </c>
      <c r="P13" s="113">
        <v>0</v>
      </c>
      <c r="Q13" s="113">
        <v>1</v>
      </c>
      <c r="R13" s="113">
        <v>0</v>
      </c>
      <c r="S13" s="108">
        <v>112</v>
      </c>
    </row>
    <row r="14" spans="1:20" x14ac:dyDescent="0.25">
      <c r="A14" s="20" t="s">
        <v>72</v>
      </c>
      <c r="B14" s="21" t="s">
        <v>333</v>
      </c>
      <c r="C14" s="22">
        <v>120</v>
      </c>
      <c r="D14" s="67">
        <v>0</v>
      </c>
      <c r="E14" s="67">
        <v>2</v>
      </c>
      <c r="F14" s="67">
        <v>0</v>
      </c>
      <c r="G14" s="67">
        <v>2</v>
      </c>
      <c r="H14" s="67">
        <v>0</v>
      </c>
      <c r="I14" s="67">
        <v>0</v>
      </c>
      <c r="J14" s="67">
        <v>0</v>
      </c>
      <c r="K14" s="67">
        <v>1</v>
      </c>
      <c r="L14" s="67">
        <v>0</v>
      </c>
      <c r="M14" s="67">
        <v>1</v>
      </c>
      <c r="N14" s="67">
        <v>0</v>
      </c>
      <c r="O14" s="121">
        <v>0</v>
      </c>
      <c r="P14" s="121">
        <v>0</v>
      </c>
      <c r="Q14" s="121">
        <v>0</v>
      </c>
      <c r="R14" s="121">
        <v>0</v>
      </c>
      <c r="S14" s="112">
        <v>3</v>
      </c>
    </row>
    <row r="15" spans="1:20" x14ac:dyDescent="0.25">
      <c r="A15" s="20" t="s">
        <v>73</v>
      </c>
      <c r="B15" s="21" t="s">
        <v>333</v>
      </c>
      <c r="C15" s="22">
        <v>154</v>
      </c>
      <c r="D15" s="67">
        <v>0</v>
      </c>
      <c r="E15" s="67">
        <v>37</v>
      </c>
      <c r="F15" s="67">
        <v>0</v>
      </c>
      <c r="G15" s="67">
        <v>37</v>
      </c>
      <c r="H15" s="67">
        <v>0</v>
      </c>
      <c r="I15" s="67">
        <v>0</v>
      </c>
      <c r="J15" s="67">
        <v>14</v>
      </c>
      <c r="K15" s="67">
        <v>24</v>
      </c>
      <c r="L15" s="67">
        <v>8</v>
      </c>
      <c r="M15" s="67">
        <v>32</v>
      </c>
      <c r="N15" s="67">
        <v>0</v>
      </c>
      <c r="O15" s="121">
        <v>0</v>
      </c>
      <c r="P15" s="121">
        <v>0</v>
      </c>
      <c r="Q15" s="121">
        <v>0</v>
      </c>
      <c r="R15" s="121">
        <v>0</v>
      </c>
      <c r="S15" s="112">
        <v>83</v>
      </c>
    </row>
    <row r="16" spans="1:20" x14ac:dyDescent="0.25">
      <c r="A16" s="20" t="s">
        <v>74</v>
      </c>
      <c r="B16" s="21" t="s">
        <v>333</v>
      </c>
      <c r="C16" s="22">
        <v>250</v>
      </c>
      <c r="D16" s="67">
        <v>0</v>
      </c>
      <c r="E16" s="67">
        <v>8</v>
      </c>
      <c r="F16" s="67">
        <v>1</v>
      </c>
      <c r="G16" s="67">
        <v>9</v>
      </c>
      <c r="H16" s="67">
        <v>0</v>
      </c>
      <c r="I16" s="67">
        <v>0</v>
      </c>
      <c r="J16" s="67">
        <v>1</v>
      </c>
      <c r="K16" s="67">
        <v>4</v>
      </c>
      <c r="L16" s="67">
        <v>1</v>
      </c>
      <c r="M16" s="67">
        <v>5</v>
      </c>
      <c r="N16" s="67">
        <v>0</v>
      </c>
      <c r="O16" s="121">
        <v>0</v>
      </c>
      <c r="P16" s="121">
        <v>0</v>
      </c>
      <c r="Q16" s="121">
        <v>0</v>
      </c>
      <c r="R16" s="121">
        <v>0</v>
      </c>
      <c r="S16" s="112">
        <v>15</v>
      </c>
    </row>
    <row r="17" spans="1:19" x14ac:dyDescent="0.25">
      <c r="A17" s="20" t="s">
        <v>75</v>
      </c>
      <c r="B17" s="21" t="s">
        <v>333</v>
      </c>
      <c r="C17" s="22">
        <v>495</v>
      </c>
      <c r="D17" s="67">
        <v>0</v>
      </c>
      <c r="E17" s="67">
        <v>1</v>
      </c>
      <c r="F17" s="67">
        <v>0</v>
      </c>
      <c r="G17" s="67">
        <v>1</v>
      </c>
      <c r="H17" s="67">
        <v>0</v>
      </c>
      <c r="I17" s="67">
        <v>0</v>
      </c>
      <c r="J17" s="67">
        <v>0</v>
      </c>
      <c r="K17" s="67">
        <v>0</v>
      </c>
      <c r="L17" s="67">
        <v>0</v>
      </c>
      <c r="M17" s="67">
        <v>0</v>
      </c>
      <c r="N17" s="67">
        <v>0</v>
      </c>
      <c r="O17" s="121">
        <v>0</v>
      </c>
      <c r="P17" s="121">
        <v>0</v>
      </c>
      <c r="Q17" s="121">
        <v>0</v>
      </c>
      <c r="R17" s="121">
        <v>0</v>
      </c>
      <c r="S17" s="112">
        <v>1</v>
      </c>
    </row>
    <row r="18" spans="1:19" x14ac:dyDescent="0.25">
      <c r="A18" s="20" t="s">
        <v>76</v>
      </c>
      <c r="B18" s="21" t="s">
        <v>333</v>
      </c>
      <c r="C18" s="22">
        <v>790</v>
      </c>
      <c r="D18" s="67">
        <v>0</v>
      </c>
      <c r="E18" s="67">
        <v>0</v>
      </c>
      <c r="F18" s="67">
        <v>0</v>
      </c>
      <c r="G18" s="67">
        <v>0</v>
      </c>
      <c r="H18" s="67">
        <v>0</v>
      </c>
      <c r="I18" s="67">
        <v>0</v>
      </c>
      <c r="J18" s="67">
        <v>1</v>
      </c>
      <c r="K18" s="67">
        <v>2</v>
      </c>
      <c r="L18" s="67">
        <v>0</v>
      </c>
      <c r="M18" s="67">
        <v>2</v>
      </c>
      <c r="N18" s="67">
        <v>0</v>
      </c>
      <c r="O18" s="121">
        <v>0</v>
      </c>
      <c r="P18" s="121">
        <v>0</v>
      </c>
      <c r="Q18" s="121">
        <v>0</v>
      </c>
      <c r="R18" s="121">
        <v>0</v>
      </c>
      <c r="S18" s="112">
        <v>3</v>
      </c>
    </row>
    <row r="19" spans="1:19" x14ac:dyDescent="0.25">
      <c r="A19" s="20" t="s">
        <v>77</v>
      </c>
      <c r="B19" s="21" t="s">
        <v>333</v>
      </c>
      <c r="C19" s="22">
        <v>895</v>
      </c>
      <c r="D19" s="67">
        <v>0</v>
      </c>
      <c r="E19" s="67">
        <v>6</v>
      </c>
      <c r="F19" s="67">
        <v>0</v>
      </c>
      <c r="G19" s="67">
        <v>6</v>
      </c>
      <c r="H19" s="67">
        <v>0</v>
      </c>
      <c r="I19" s="67">
        <v>0</v>
      </c>
      <c r="J19" s="67">
        <v>0</v>
      </c>
      <c r="K19" s="67">
        <v>0</v>
      </c>
      <c r="L19" s="67">
        <v>0</v>
      </c>
      <c r="M19" s="67">
        <v>0</v>
      </c>
      <c r="N19" s="67">
        <v>0</v>
      </c>
      <c r="O19" s="121">
        <v>0</v>
      </c>
      <c r="P19" s="121">
        <v>0</v>
      </c>
      <c r="Q19" s="121">
        <v>1</v>
      </c>
      <c r="R19" s="121">
        <v>0</v>
      </c>
      <c r="S19" s="112">
        <v>7</v>
      </c>
    </row>
    <row r="20" spans="1:19" x14ac:dyDescent="0.25">
      <c r="A20" s="47" t="s">
        <v>334</v>
      </c>
      <c r="B20" s="48"/>
      <c r="C20" s="111"/>
      <c r="D20" s="114">
        <v>313</v>
      </c>
      <c r="E20" s="114">
        <v>320</v>
      </c>
      <c r="F20" s="114">
        <v>134</v>
      </c>
      <c r="G20" s="114">
        <v>454</v>
      </c>
      <c r="H20" s="114">
        <v>33</v>
      </c>
      <c r="I20" s="114">
        <v>0</v>
      </c>
      <c r="J20" s="114">
        <v>129</v>
      </c>
      <c r="K20" s="114">
        <v>45</v>
      </c>
      <c r="L20" s="114">
        <v>1</v>
      </c>
      <c r="M20" s="114">
        <v>46</v>
      </c>
      <c r="N20" s="114">
        <v>0</v>
      </c>
      <c r="O20" s="114">
        <v>0</v>
      </c>
      <c r="P20" s="114">
        <v>0</v>
      </c>
      <c r="Q20" s="114">
        <v>0</v>
      </c>
      <c r="R20" s="114">
        <v>0</v>
      </c>
      <c r="S20" s="108">
        <v>975</v>
      </c>
    </row>
    <row r="21" spans="1:19" x14ac:dyDescent="0.25">
      <c r="A21" s="20" t="s">
        <v>79</v>
      </c>
      <c r="B21" s="21" t="s">
        <v>335</v>
      </c>
      <c r="C21" s="22">
        <v>45</v>
      </c>
      <c r="D21" s="67">
        <v>181</v>
      </c>
      <c r="E21" s="67">
        <v>172</v>
      </c>
      <c r="F21" s="67">
        <v>17</v>
      </c>
      <c r="G21" s="67">
        <v>189</v>
      </c>
      <c r="H21" s="67">
        <v>26</v>
      </c>
      <c r="I21" s="67">
        <v>0</v>
      </c>
      <c r="J21" s="67">
        <v>92</v>
      </c>
      <c r="K21" s="67">
        <v>25</v>
      </c>
      <c r="L21" s="67">
        <v>1</v>
      </c>
      <c r="M21" s="67">
        <v>26</v>
      </c>
      <c r="N21" s="67">
        <v>0</v>
      </c>
      <c r="O21" s="121">
        <v>0</v>
      </c>
      <c r="P21" s="121">
        <v>0</v>
      </c>
      <c r="Q21" s="121">
        <v>0</v>
      </c>
      <c r="R21" s="121">
        <v>0</v>
      </c>
      <c r="S21" s="112">
        <v>514</v>
      </c>
    </row>
    <row r="22" spans="1:19" x14ac:dyDescent="0.25">
      <c r="A22" s="20" t="s">
        <v>80</v>
      </c>
      <c r="B22" s="21" t="s">
        <v>335</v>
      </c>
      <c r="C22" s="22">
        <v>51</v>
      </c>
      <c r="D22" s="67">
        <v>5</v>
      </c>
      <c r="E22" s="67">
        <v>6</v>
      </c>
      <c r="F22" s="67">
        <v>0</v>
      </c>
      <c r="G22" s="67">
        <v>6</v>
      </c>
      <c r="H22" s="67">
        <v>1</v>
      </c>
      <c r="I22" s="67">
        <v>0</v>
      </c>
      <c r="J22" s="67">
        <v>2</v>
      </c>
      <c r="K22" s="67">
        <v>0</v>
      </c>
      <c r="L22" s="67">
        <v>0</v>
      </c>
      <c r="M22" s="67">
        <v>0</v>
      </c>
      <c r="N22" s="67">
        <v>0</v>
      </c>
      <c r="O22" s="121">
        <v>0</v>
      </c>
      <c r="P22" s="121">
        <v>0</v>
      </c>
      <c r="Q22" s="121">
        <v>0</v>
      </c>
      <c r="R22" s="121">
        <v>0</v>
      </c>
      <c r="S22" s="112">
        <v>14</v>
      </c>
    </row>
    <row r="23" spans="1:19" x14ac:dyDescent="0.25">
      <c r="A23" s="20" t="s">
        <v>81</v>
      </c>
      <c r="B23" s="21" t="s">
        <v>335</v>
      </c>
      <c r="C23" s="22">
        <v>147</v>
      </c>
      <c r="D23" s="67">
        <v>34</v>
      </c>
      <c r="E23" s="67">
        <v>37</v>
      </c>
      <c r="F23" s="67">
        <v>6</v>
      </c>
      <c r="G23" s="67">
        <v>43</v>
      </c>
      <c r="H23" s="67">
        <v>0</v>
      </c>
      <c r="I23" s="67">
        <v>0</v>
      </c>
      <c r="J23" s="67">
        <v>13</v>
      </c>
      <c r="K23" s="67">
        <v>13</v>
      </c>
      <c r="L23" s="67">
        <v>0</v>
      </c>
      <c r="M23" s="67">
        <v>13</v>
      </c>
      <c r="N23" s="67">
        <v>0</v>
      </c>
      <c r="O23" s="121">
        <v>0</v>
      </c>
      <c r="P23" s="121">
        <v>0</v>
      </c>
      <c r="Q23" s="121">
        <v>0</v>
      </c>
      <c r="R23" s="121">
        <v>0</v>
      </c>
      <c r="S23" s="112">
        <v>103</v>
      </c>
    </row>
    <row r="24" spans="1:19" x14ac:dyDescent="0.25">
      <c r="A24" s="20" t="s">
        <v>82</v>
      </c>
      <c r="B24" s="21" t="s">
        <v>335</v>
      </c>
      <c r="C24" s="22">
        <v>172</v>
      </c>
      <c r="D24" s="67">
        <v>60</v>
      </c>
      <c r="E24" s="67">
        <v>35</v>
      </c>
      <c r="F24" s="67">
        <v>16</v>
      </c>
      <c r="G24" s="67">
        <v>51</v>
      </c>
      <c r="H24" s="67">
        <v>5</v>
      </c>
      <c r="I24" s="67">
        <v>0</v>
      </c>
      <c r="J24" s="67">
        <v>10</v>
      </c>
      <c r="K24" s="67">
        <v>4</v>
      </c>
      <c r="L24" s="67">
        <v>0</v>
      </c>
      <c r="M24" s="67">
        <v>4</v>
      </c>
      <c r="N24" s="67">
        <v>0</v>
      </c>
      <c r="O24" s="121">
        <v>0</v>
      </c>
      <c r="P24" s="121">
        <v>0</v>
      </c>
      <c r="Q24" s="121">
        <v>0</v>
      </c>
      <c r="R24" s="121">
        <v>0</v>
      </c>
      <c r="S24" s="112">
        <v>130</v>
      </c>
    </row>
    <row r="25" spans="1:19" x14ac:dyDescent="0.25">
      <c r="A25" s="20" t="s">
        <v>83</v>
      </c>
      <c r="B25" s="21" t="s">
        <v>335</v>
      </c>
      <c r="C25" s="22">
        <v>475</v>
      </c>
      <c r="D25" s="67">
        <v>0</v>
      </c>
      <c r="E25" s="67">
        <v>0</v>
      </c>
      <c r="F25" s="67">
        <v>0</v>
      </c>
      <c r="G25" s="67">
        <v>0</v>
      </c>
      <c r="H25" s="67">
        <v>0</v>
      </c>
      <c r="I25" s="67">
        <v>0</v>
      </c>
      <c r="J25" s="67">
        <v>0</v>
      </c>
      <c r="K25" s="67">
        <v>0</v>
      </c>
      <c r="L25" s="67">
        <v>0</v>
      </c>
      <c r="M25" s="67">
        <v>0</v>
      </c>
      <c r="N25" s="67">
        <v>0</v>
      </c>
      <c r="O25" s="121">
        <v>0</v>
      </c>
      <c r="P25" s="121">
        <v>0</v>
      </c>
      <c r="Q25" s="121">
        <v>0</v>
      </c>
      <c r="R25" s="121">
        <v>0</v>
      </c>
      <c r="S25" s="112">
        <v>0</v>
      </c>
    </row>
    <row r="26" spans="1:19" x14ac:dyDescent="0.25">
      <c r="A26" s="20" t="s">
        <v>84</v>
      </c>
      <c r="B26" s="21" t="s">
        <v>335</v>
      </c>
      <c r="C26" s="22">
        <v>480</v>
      </c>
      <c r="D26" s="67">
        <v>0</v>
      </c>
      <c r="E26" s="67">
        <v>8</v>
      </c>
      <c r="F26" s="67">
        <v>4</v>
      </c>
      <c r="G26" s="67">
        <v>12</v>
      </c>
      <c r="H26" s="67">
        <v>0</v>
      </c>
      <c r="I26" s="67">
        <v>0</v>
      </c>
      <c r="J26" s="67">
        <v>4</v>
      </c>
      <c r="K26" s="67">
        <v>1</v>
      </c>
      <c r="L26" s="67">
        <v>0</v>
      </c>
      <c r="M26" s="67">
        <v>1</v>
      </c>
      <c r="N26" s="67">
        <v>0</v>
      </c>
      <c r="O26" s="121">
        <v>0</v>
      </c>
      <c r="P26" s="121">
        <v>0</v>
      </c>
      <c r="Q26" s="121">
        <v>0</v>
      </c>
      <c r="R26" s="121">
        <v>0</v>
      </c>
      <c r="S26" s="112">
        <v>17</v>
      </c>
    </row>
    <row r="27" spans="1:19" x14ac:dyDescent="0.25">
      <c r="A27" s="20" t="s">
        <v>85</v>
      </c>
      <c r="B27" s="21" t="s">
        <v>335</v>
      </c>
      <c r="C27" s="22">
        <v>490</v>
      </c>
      <c r="D27" s="67">
        <v>0</v>
      </c>
      <c r="E27" s="67">
        <v>6</v>
      </c>
      <c r="F27" s="67">
        <v>2</v>
      </c>
      <c r="G27" s="67">
        <v>8</v>
      </c>
      <c r="H27" s="67">
        <v>0</v>
      </c>
      <c r="I27" s="67">
        <v>0</v>
      </c>
      <c r="J27" s="67">
        <v>0</v>
      </c>
      <c r="K27" s="67">
        <v>1</v>
      </c>
      <c r="L27" s="67">
        <v>0</v>
      </c>
      <c r="M27" s="67">
        <v>1</v>
      </c>
      <c r="N27" s="67">
        <v>0</v>
      </c>
      <c r="O27" s="121">
        <v>0</v>
      </c>
      <c r="P27" s="121">
        <v>0</v>
      </c>
      <c r="Q27" s="121">
        <v>0</v>
      </c>
      <c r="R27" s="121">
        <v>0</v>
      </c>
      <c r="S27" s="112">
        <v>9</v>
      </c>
    </row>
    <row r="28" spans="1:19" x14ac:dyDescent="0.25">
      <c r="A28" s="20" t="s">
        <v>86</v>
      </c>
      <c r="B28" s="21" t="s">
        <v>335</v>
      </c>
      <c r="C28" s="22">
        <v>659</v>
      </c>
      <c r="D28" s="67">
        <v>0</v>
      </c>
      <c r="E28" s="67">
        <v>1</v>
      </c>
      <c r="F28" s="67">
        <v>5</v>
      </c>
      <c r="G28" s="67">
        <v>6</v>
      </c>
      <c r="H28" s="67">
        <v>0</v>
      </c>
      <c r="I28" s="67">
        <v>0</v>
      </c>
      <c r="J28" s="67">
        <v>0</v>
      </c>
      <c r="K28" s="67">
        <v>0</v>
      </c>
      <c r="L28" s="67">
        <v>0</v>
      </c>
      <c r="M28" s="67">
        <v>0</v>
      </c>
      <c r="N28" s="67">
        <v>0</v>
      </c>
      <c r="O28" s="121">
        <v>0</v>
      </c>
      <c r="P28" s="121">
        <v>0</v>
      </c>
      <c r="Q28" s="121">
        <v>0</v>
      </c>
      <c r="R28" s="121">
        <v>0</v>
      </c>
      <c r="S28" s="112">
        <v>6</v>
      </c>
    </row>
    <row r="29" spans="1:19" x14ac:dyDescent="0.25">
      <c r="A29" s="20" t="s">
        <v>87</v>
      </c>
      <c r="B29" s="21" t="s">
        <v>335</v>
      </c>
      <c r="C29" s="22">
        <v>665</v>
      </c>
      <c r="D29" s="67">
        <v>0</v>
      </c>
      <c r="E29" s="67">
        <v>0</v>
      </c>
      <c r="F29" s="67">
        <v>0</v>
      </c>
      <c r="G29" s="67">
        <v>0</v>
      </c>
      <c r="H29" s="67">
        <v>0</v>
      </c>
      <c r="I29" s="67">
        <v>0</v>
      </c>
      <c r="J29" s="67">
        <v>0</v>
      </c>
      <c r="K29" s="67">
        <v>1</v>
      </c>
      <c r="L29" s="67">
        <v>0</v>
      </c>
      <c r="M29" s="67">
        <v>1</v>
      </c>
      <c r="N29" s="67">
        <v>0</v>
      </c>
      <c r="O29" s="121">
        <v>0</v>
      </c>
      <c r="P29" s="121">
        <v>0</v>
      </c>
      <c r="Q29" s="121">
        <v>0</v>
      </c>
      <c r="R29" s="121">
        <v>0</v>
      </c>
      <c r="S29" s="112">
        <v>1</v>
      </c>
    </row>
    <row r="30" spans="1:19" x14ac:dyDescent="0.25">
      <c r="A30" s="20" t="s">
        <v>88</v>
      </c>
      <c r="B30" s="21" t="s">
        <v>335</v>
      </c>
      <c r="C30" s="22">
        <v>837</v>
      </c>
      <c r="D30" s="67">
        <v>33</v>
      </c>
      <c r="E30" s="67">
        <v>55</v>
      </c>
      <c r="F30" s="67">
        <v>84</v>
      </c>
      <c r="G30" s="67">
        <v>139</v>
      </c>
      <c r="H30" s="67">
        <v>1</v>
      </c>
      <c r="I30" s="67">
        <v>0</v>
      </c>
      <c r="J30" s="67">
        <v>8</v>
      </c>
      <c r="K30" s="67">
        <v>0</v>
      </c>
      <c r="L30" s="67">
        <v>0</v>
      </c>
      <c r="M30" s="67">
        <v>0</v>
      </c>
      <c r="N30" s="67">
        <v>0</v>
      </c>
      <c r="O30" s="121">
        <v>0</v>
      </c>
      <c r="P30" s="121">
        <v>0</v>
      </c>
      <c r="Q30" s="121">
        <v>0</v>
      </c>
      <c r="R30" s="121">
        <v>0</v>
      </c>
      <c r="S30" s="112">
        <v>181</v>
      </c>
    </row>
    <row r="31" spans="1:19" x14ac:dyDescent="0.25">
      <c r="A31" s="20" t="s">
        <v>89</v>
      </c>
      <c r="B31" s="21" t="s">
        <v>335</v>
      </c>
      <c r="C31" s="22">
        <v>873</v>
      </c>
      <c r="D31" s="67">
        <v>0</v>
      </c>
      <c r="E31" s="67">
        <v>0</v>
      </c>
      <c r="F31" s="67">
        <v>0</v>
      </c>
      <c r="G31" s="67">
        <v>0</v>
      </c>
      <c r="H31" s="67">
        <v>0</v>
      </c>
      <c r="I31" s="67">
        <v>0</v>
      </c>
      <c r="J31" s="67">
        <v>0</v>
      </c>
      <c r="K31" s="67">
        <v>0</v>
      </c>
      <c r="L31" s="67">
        <v>0</v>
      </c>
      <c r="M31" s="67">
        <v>0</v>
      </c>
      <c r="N31" s="67">
        <v>0</v>
      </c>
      <c r="O31" s="121">
        <v>0</v>
      </c>
      <c r="P31" s="121">
        <v>0</v>
      </c>
      <c r="Q31" s="121">
        <v>0</v>
      </c>
      <c r="R31" s="121">
        <v>0</v>
      </c>
      <c r="S31" s="112">
        <v>0</v>
      </c>
    </row>
    <row r="32" spans="1:19" x14ac:dyDescent="0.25">
      <c r="A32" s="47" t="s">
        <v>336</v>
      </c>
      <c r="B32" s="48"/>
      <c r="C32" s="111"/>
      <c r="D32" s="114">
        <v>0</v>
      </c>
      <c r="E32" s="114">
        <v>155</v>
      </c>
      <c r="F32" s="114">
        <v>1</v>
      </c>
      <c r="G32" s="114">
        <v>156</v>
      </c>
      <c r="H32" s="114">
        <v>1</v>
      </c>
      <c r="I32" s="114">
        <v>0</v>
      </c>
      <c r="J32" s="114">
        <v>75</v>
      </c>
      <c r="K32" s="114">
        <v>63</v>
      </c>
      <c r="L32" s="114">
        <v>1</v>
      </c>
      <c r="M32" s="114">
        <v>64</v>
      </c>
      <c r="N32" s="114">
        <v>0</v>
      </c>
      <c r="O32" s="114">
        <v>0</v>
      </c>
      <c r="P32" s="114">
        <v>0</v>
      </c>
      <c r="Q32" s="114">
        <v>0</v>
      </c>
      <c r="R32" s="114">
        <v>0</v>
      </c>
      <c r="S32" s="108">
        <v>296</v>
      </c>
    </row>
    <row r="33" spans="1:19" x14ac:dyDescent="0.25">
      <c r="A33" s="20" t="s">
        <v>91</v>
      </c>
      <c r="B33" s="21" t="s">
        <v>337</v>
      </c>
      <c r="C33" s="22">
        <v>31</v>
      </c>
      <c r="D33" s="67">
        <v>0</v>
      </c>
      <c r="E33" s="67">
        <v>9</v>
      </c>
      <c r="F33" s="67">
        <v>0</v>
      </c>
      <c r="G33" s="67">
        <v>9</v>
      </c>
      <c r="H33" s="67">
        <v>0</v>
      </c>
      <c r="I33" s="67">
        <v>0</v>
      </c>
      <c r="J33" s="67">
        <v>2</v>
      </c>
      <c r="K33" s="67">
        <v>0</v>
      </c>
      <c r="L33" s="67">
        <v>0</v>
      </c>
      <c r="M33" s="67">
        <v>0</v>
      </c>
      <c r="N33" s="67">
        <v>0</v>
      </c>
      <c r="O33" s="121">
        <v>0</v>
      </c>
      <c r="P33" s="121">
        <v>0</v>
      </c>
      <c r="Q33" s="121">
        <v>0</v>
      </c>
      <c r="R33" s="121">
        <v>0</v>
      </c>
      <c r="S33" s="112">
        <v>11</v>
      </c>
    </row>
    <row r="34" spans="1:19" x14ac:dyDescent="0.25">
      <c r="A34" s="20" t="s">
        <v>92</v>
      </c>
      <c r="B34" s="21" t="s">
        <v>337</v>
      </c>
      <c r="C34" s="22">
        <v>40</v>
      </c>
      <c r="D34" s="67">
        <v>0</v>
      </c>
      <c r="E34" s="67">
        <v>1</v>
      </c>
      <c r="F34" s="67">
        <v>0</v>
      </c>
      <c r="G34" s="67">
        <v>1</v>
      </c>
      <c r="H34" s="67">
        <v>0</v>
      </c>
      <c r="I34" s="67">
        <v>0</v>
      </c>
      <c r="J34" s="67">
        <v>0</v>
      </c>
      <c r="K34" s="67">
        <v>1</v>
      </c>
      <c r="L34" s="67">
        <v>0</v>
      </c>
      <c r="M34" s="67">
        <v>1</v>
      </c>
      <c r="N34" s="67">
        <v>0</v>
      </c>
      <c r="O34" s="121">
        <v>0</v>
      </c>
      <c r="P34" s="121">
        <v>0</v>
      </c>
      <c r="Q34" s="121">
        <v>0</v>
      </c>
      <c r="R34" s="121">
        <v>0</v>
      </c>
      <c r="S34" s="112">
        <v>2</v>
      </c>
    </row>
    <row r="35" spans="1:19" x14ac:dyDescent="0.25">
      <c r="A35" s="20" t="s">
        <v>93</v>
      </c>
      <c r="B35" s="21" t="s">
        <v>337</v>
      </c>
      <c r="C35" s="22">
        <v>190</v>
      </c>
      <c r="D35" s="67">
        <v>0</v>
      </c>
      <c r="E35" s="67">
        <v>9</v>
      </c>
      <c r="F35" s="67">
        <v>0</v>
      </c>
      <c r="G35" s="67">
        <v>9</v>
      </c>
      <c r="H35" s="67">
        <v>0</v>
      </c>
      <c r="I35" s="67">
        <v>0</v>
      </c>
      <c r="J35" s="67">
        <v>15</v>
      </c>
      <c r="K35" s="67">
        <v>0</v>
      </c>
      <c r="L35" s="67">
        <v>0</v>
      </c>
      <c r="M35" s="67">
        <v>0</v>
      </c>
      <c r="N35" s="67">
        <v>0</v>
      </c>
      <c r="O35" s="121">
        <v>0</v>
      </c>
      <c r="P35" s="121">
        <v>0</v>
      </c>
      <c r="Q35" s="121">
        <v>0</v>
      </c>
      <c r="R35" s="121">
        <v>0</v>
      </c>
      <c r="S35" s="112">
        <v>24</v>
      </c>
    </row>
    <row r="36" spans="1:19" x14ac:dyDescent="0.25">
      <c r="A36" s="20" t="s">
        <v>94</v>
      </c>
      <c r="B36" s="21" t="s">
        <v>337</v>
      </c>
      <c r="C36" s="22">
        <v>604</v>
      </c>
      <c r="D36" s="67">
        <v>0</v>
      </c>
      <c r="E36" s="67">
        <v>28</v>
      </c>
      <c r="F36" s="67">
        <v>0</v>
      </c>
      <c r="G36" s="67">
        <v>28</v>
      </c>
      <c r="H36" s="67">
        <v>0</v>
      </c>
      <c r="I36" s="67">
        <v>0</v>
      </c>
      <c r="J36" s="67">
        <v>1</v>
      </c>
      <c r="K36" s="67">
        <v>18</v>
      </c>
      <c r="L36" s="67">
        <v>0</v>
      </c>
      <c r="M36" s="67">
        <v>18</v>
      </c>
      <c r="N36" s="67">
        <v>0</v>
      </c>
      <c r="O36" s="121">
        <v>0</v>
      </c>
      <c r="P36" s="121">
        <v>0</v>
      </c>
      <c r="Q36" s="121">
        <v>0</v>
      </c>
      <c r="R36" s="121">
        <v>0</v>
      </c>
      <c r="S36" s="112">
        <v>47</v>
      </c>
    </row>
    <row r="37" spans="1:19" x14ac:dyDescent="0.25">
      <c r="A37" s="20" t="s">
        <v>95</v>
      </c>
      <c r="B37" s="21" t="s">
        <v>337</v>
      </c>
      <c r="C37" s="22">
        <v>670</v>
      </c>
      <c r="D37" s="67">
        <v>0</v>
      </c>
      <c r="E37" s="67">
        <v>20</v>
      </c>
      <c r="F37" s="67">
        <v>0</v>
      </c>
      <c r="G37" s="67">
        <v>20</v>
      </c>
      <c r="H37" s="67">
        <v>0</v>
      </c>
      <c r="I37" s="67">
        <v>0</v>
      </c>
      <c r="J37" s="67">
        <v>10</v>
      </c>
      <c r="K37" s="67">
        <v>0</v>
      </c>
      <c r="L37" s="67">
        <v>0</v>
      </c>
      <c r="M37" s="67">
        <v>0</v>
      </c>
      <c r="N37" s="67">
        <v>0</v>
      </c>
      <c r="O37" s="121">
        <v>0</v>
      </c>
      <c r="P37" s="121">
        <v>0</v>
      </c>
      <c r="Q37" s="121">
        <v>0</v>
      </c>
      <c r="R37" s="121">
        <v>0</v>
      </c>
      <c r="S37" s="112">
        <v>30</v>
      </c>
    </row>
    <row r="38" spans="1:19" x14ac:dyDescent="0.25">
      <c r="A38" s="20" t="s">
        <v>96</v>
      </c>
      <c r="B38" s="21" t="s">
        <v>337</v>
      </c>
      <c r="C38" s="22">
        <v>690</v>
      </c>
      <c r="D38" s="67">
        <v>0</v>
      </c>
      <c r="E38" s="67">
        <v>7</v>
      </c>
      <c r="F38" s="67">
        <v>0</v>
      </c>
      <c r="G38" s="67">
        <v>7</v>
      </c>
      <c r="H38" s="67">
        <v>0</v>
      </c>
      <c r="I38" s="67">
        <v>0</v>
      </c>
      <c r="J38" s="67">
        <v>12</v>
      </c>
      <c r="K38" s="67">
        <v>0</v>
      </c>
      <c r="L38" s="67">
        <v>0</v>
      </c>
      <c r="M38" s="67">
        <v>0</v>
      </c>
      <c r="N38" s="67">
        <v>0</v>
      </c>
      <c r="O38" s="121">
        <v>0</v>
      </c>
      <c r="P38" s="121">
        <v>0</v>
      </c>
      <c r="Q38" s="121">
        <v>0</v>
      </c>
      <c r="R38" s="121">
        <v>0</v>
      </c>
      <c r="S38" s="112">
        <v>19</v>
      </c>
    </row>
    <row r="39" spans="1:19" x14ac:dyDescent="0.25">
      <c r="A39" s="20" t="s">
        <v>97</v>
      </c>
      <c r="B39" s="21" t="s">
        <v>337</v>
      </c>
      <c r="C39" s="22">
        <v>736</v>
      </c>
      <c r="D39" s="67">
        <v>0</v>
      </c>
      <c r="E39" s="67">
        <v>68</v>
      </c>
      <c r="F39" s="67">
        <v>0</v>
      </c>
      <c r="G39" s="67">
        <v>68</v>
      </c>
      <c r="H39" s="67">
        <v>0</v>
      </c>
      <c r="I39" s="67">
        <v>0</v>
      </c>
      <c r="J39" s="67">
        <v>17</v>
      </c>
      <c r="K39" s="67">
        <v>30</v>
      </c>
      <c r="L39" s="67">
        <v>1</v>
      </c>
      <c r="M39" s="67">
        <v>31</v>
      </c>
      <c r="N39" s="67">
        <v>0</v>
      </c>
      <c r="O39" s="121">
        <v>0</v>
      </c>
      <c r="P39" s="121">
        <v>0</v>
      </c>
      <c r="Q39" s="121">
        <v>0</v>
      </c>
      <c r="R39" s="121">
        <v>0</v>
      </c>
      <c r="S39" s="112">
        <v>116</v>
      </c>
    </row>
    <row r="40" spans="1:19" x14ac:dyDescent="0.25">
      <c r="A40" s="20" t="s">
        <v>98</v>
      </c>
      <c r="B40" s="21" t="s">
        <v>337</v>
      </c>
      <c r="C40" s="22">
        <v>858</v>
      </c>
      <c r="D40" s="67">
        <v>0</v>
      </c>
      <c r="E40" s="67">
        <v>4</v>
      </c>
      <c r="F40" s="67">
        <v>0</v>
      </c>
      <c r="G40" s="67">
        <v>4</v>
      </c>
      <c r="H40" s="67">
        <v>0</v>
      </c>
      <c r="I40" s="67">
        <v>0</v>
      </c>
      <c r="J40" s="67">
        <v>8</v>
      </c>
      <c r="K40" s="67">
        <v>0</v>
      </c>
      <c r="L40" s="67">
        <v>0</v>
      </c>
      <c r="M40" s="67">
        <v>0</v>
      </c>
      <c r="N40" s="67">
        <v>0</v>
      </c>
      <c r="O40" s="121">
        <v>0</v>
      </c>
      <c r="P40" s="121">
        <v>0</v>
      </c>
      <c r="Q40" s="121">
        <v>0</v>
      </c>
      <c r="R40" s="121">
        <v>0</v>
      </c>
      <c r="S40" s="112">
        <v>12</v>
      </c>
    </row>
    <row r="41" spans="1:19" x14ac:dyDescent="0.25">
      <c r="A41" s="20" t="s">
        <v>99</v>
      </c>
      <c r="B41" s="21" t="s">
        <v>337</v>
      </c>
      <c r="C41" s="22">
        <v>885</v>
      </c>
      <c r="D41" s="67">
        <v>0</v>
      </c>
      <c r="E41" s="67">
        <v>4</v>
      </c>
      <c r="F41" s="67">
        <v>1</v>
      </c>
      <c r="G41" s="67">
        <v>5</v>
      </c>
      <c r="H41" s="67">
        <v>0</v>
      </c>
      <c r="I41" s="67">
        <v>0</v>
      </c>
      <c r="J41" s="67">
        <v>1</v>
      </c>
      <c r="K41" s="67">
        <v>0</v>
      </c>
      <c r="L41" s="67">
        <v>0</v>
      </c>
      <c r="M41" s="67">
        <v>0</v>
      </c>
      <c r="N41" s="67">
        <v>0</v>
      </c>
      <c r="O41" s="121">
        <v>0</v>
      </c>
      <c r="P41" s="121">
        <v>0</v>
      </c>
      <c r="Q41" s="121">
        <v>0</v>
      </c>
      <c r="R41" s="121">
        <v>0</v>
      </c>
      <c r="S41" s="112">
        <v>6</v>
      </c>
    </row>
    <row r="42" spans="1:19" x14ac:dyDescent="0.25">
      <c r="A42" s="20" t="s">
        <v>100</v>
      </c>
      <c r="B42" s="21" t="s">
        <v>337</v>
      </c>
      <c r="C42" s="22">
        <v>890</v>
      </c>
      <c r="D42" s="67">
        <v>0</v>
      </c>
      <c r="E42" s="67">
        <v>5</v>
      </c>
      <c r="F42" s="67">
        <v>0</v>
      </c>
      <c r="G42" s="67">
        <v>5</v>
      </c>
      <c r="H42" s="67">
        <v>1</v>
      </c>
      <c r="I42" s="67">
        <v>0</v>
      </c>
      <c r="J42" s="67">
        <v>9</v>
      </c>
      <c r="K42" s="67">
        <v>14</v>
      </c>
      <c r="L42" s="67">
        <v>0</v>
      </c>
      <c r="M42" s="67">
        <v>14</v>
      </c>
      <c r="N42" s="67">
        <v>0</v>
      </c>
      <c r="O42" s="121">
        <v>0</v>
      </c>
      <c r="P42" s="121">
        <v>0</v>
      </c>
      <c r="Q42" s="121">
        <v>0</v>
      </c>
      <c r="R42" s="121">
        <v>0</v>
      </c>
      <c r="S42" s="112">
        <v>29</v>
      </c>
    </row>
    <row r="43" spans="1:19" x14ac:dyDescent="0.25">
      <c r="A43" s="47" t="s">
        <v>338</v>
      </c>
      <c r="B43" s="48"/>
      <c r="C43" s="50">
        <v>0</v>
      </c>
      <c r="D43" s="100">
        <v>10</v>
      </c>
      <c r="E43" s="100">
        <v>238</v>
      </c>
      <c r="F43" s="100">
        <v>2</v>
      </c>
      <c r="G43" s="100">
        <v>240</v>
      </c>
      <c r="H43" s="100">
        <v>2</v>
      </c>
      <c r="I43" s="100">
        <v>0</v>
      </c>
      <c r="J43" s="100">
        <v>214</v>
      </c>
      <c r="K43" s="100">
        <v>32</v>
      </c>
      <c r="L43" s="100">
        <v>2</v>
      </c>
      <c r="M43" s="100">
        <v>34</v>
      </c>
      <c r="N43" s="100">
        <v>0</v>
      </c>
      <c r="O43" s="100">
        <v>0</v>
      </c>
      <c r="P43" s="100">
        <v>0</v>
      </c>
      <c r="Q43" s="100">
        <v>0</v>
      </c>
      <c r="R43" s="100">
        <v>0</v>
      </c>
      <c r="S43" s="108">
        <v>500</v>
      </c>
    </row>
    <row r="44" spans="1:19" x14ac:dyDescent="0.25">
      <c r="A44" s="20" t="s">
        <v>102</v>
      </c>
      <c r="B44" s="21" t="s">
        <v>339</v>
      </c>
      <c r="C44" s="22">
        <v>4</v>
      </c>
      <c r="D44" s="67">
        <v>0</v>
      </c>
      <c r="E44" s="67">
        <v>0</v>
      </c>
      <c r="F44" s="67">
        <v>0</v>
      </c>
      <c r="G44" s="67">
        <v>0</v>
      </c>
      <c r="H44" s="67">
        <v>0</v>
      </c>
      <c r="I44" s="67">
        <v>0</v>
      </c>
      <c r="J44" s="67">
        <v>1</v>
      </c>
      <c r="K44" s="67">
        <v>0</v>
      </c>
      <c r="L44" s="67">
        <v>0</v>
      </c>
      <c r="M44" s="67">
        <v>0</v>
      </c>
      <c r="N44" s="67">
        <v>0</v>
      </c>
      <c r="O44" s="121">
        <v>0</v>
      </c>
      <c r="P44" s="121">
        <v>0</v>
      </c>
      <c r="Q44" s="121">
        <v>0</v>
      </c>
      <c r="R44" s="121">
        <v>0</v>
      </c>
      <c r="S44" s="112">
        <v>1</v>
      </c>
    </row>
    <row r="45" spans="1:19" x14ac:dyDescent="0.25">
      <c r="A45" s="26" t="s">
        <v>103</v>
      </c>
      <c r="B45" s="21" t="s">
        <v>339</v>
      </c>
      <c r="C45" s="22">
        <v>42</v>
      </c>
      <c r="D45" s="67">
        <v>0</v>
      </c>
      <c r="E45" s="67">
        <v>59</v>
      </c>
      <c r="F45" s="67">
        <v>2</v>
      </c>
      <c r="G45" s="67">
        <v>61</v>
      </c>
      <c r="H45" s="67">
        <v>0</v>
      </c>
      <c r="I45" s="67">
        <v>0</v>
      </c>
      <c r="J45" s="67">
        <v>35</v>
      </c>
      <c r="K45" s="67">
        <v>19</v>
      </c>
      <c r="L45" s="67">
        <v>2</v>
      </c>
      <c r="M45" s="67">
        <v>21</v>
      </c>
      <c r="N45" s="67">
        <v>0</v>
      </c>
      <c r="O45" s="121">
        <v>0</v>
      </c>
      <c r="P45" s="121">
        <v>0</v>
      </c>
      <c r="Q45" s="121">
        <v>0</v>
      </c>
      <c r="R45" s="121">
        <v>0</v>
      </c>
      <c r="S45" s="112">
        <v>117</v>
      </c>
    </row>
    <row r="46" spans="1:19" x14ac:dyDescent="0.25">
      <c r="A46" s="20" t="s">
        <v>104</v>
      </c>
      <c r="B46" s="21" t="s">
        <v>339</v>
      </c>
      <c r="C46" s="22">
        <v>44</v>
      </c>
      <c r="D46" s="67">
        <v>0</v>
      </c>
      <c r="E46" s="67">
        <v>0</v>
      </c>
      <c r="F46" s="67">
        <v>0</v>
      </c>
      <c r="G46" s="67">
        <v>0</v>
      </c>
      <c r="H46" s="67">
        <v>0</v>
      </c>
      <c r="I46" s="67">
        <v>0</v>
      </c>
      <c r="J46" s="67">
        <v>3</v>
      </c>
      <c r="K46" s="67">
        <v>0</v>
      </c>
      <c r="L46" s="67">
        <v>0</v>
      </c>
      <c r="M46" s="67">
        <v>0</v>
      </c>
      <c r="N46" s="67">
        <v>0</v>
      </c>
      <c r="O46" s="121">
        <v>0</v>
      </c>
      <c r="P46" s="121">
        <v>0</v>
      </c>
      <c r="Q46" s="121">
        <v>0</v>
      </c>
      <c r="R46" s="121">
        <v>0</v>
      </c>
      <c r="S46" s="112">
        <v>3</v>
      </c>
    </row>
    <row r="47" spans="1:19" x14ac:dyDescent="0.25">
      <c r="A47" s="20" t="s">
        <v>105</v>
      </c>
      <c r="B47" s="21" t="s">
        <v>339</v>
      </c>
      <c r="C47" s="22">
        <v>59</v>
      </c>
      <c r="D47" s="67">
        <v>0</v>
      </c>
      <c r="E47" s="67">
        <v>5</v>
      </c>
      <c r="F47" s="67">
        <v>0</v>
      </c>
      <c r="G47" s="67">
        <v>5</v>
      </c>
      <c r="H47" s="67">
        <v>2</v>
      </c>
      <c r="I47" s="67">
        <v>0</v>
      </c>
      <c r="J47" s="67">
        <v>0</v>
      </c>
      <c r="K47" s="67">
        <v>0</v>
      </c>
      <c r="L47" s="67">
        <v>0</v>
      </c>
      <c r="M47" s="67">
        <v>0</v>
      </c>
      <c r="N47" s="67">
        <v>0</v>
      </c>
      <c r="O47" s="121">
        <v>0</v>
      </c>
      <c r="P47" s="121">
        <v>0</v>
      </c>
      <c r="Q47" s="121">
        <v>0</v>
      </c>
      <c r="R47" s="121">
        <v>0</v>
      </c>
      <c r="S47" s="112">
        <v>7</v>
      </c>
    </row>
    <row r="48" spans="1:19" x14ac:dyDescent="0.25">
      <c r="A48" s="20" t="s">
        <v>106</v>
      </c>
      <c r="B48" s="21" t="s">
        <v>339</v>
      </c>
      <c r="C48" s="22">
        <v>113</v>
      </c>
      <c r="D48" s="67">
        <v>0</v>
      </c>
      <c r="E48" s="67">
        <v>3</v>
      </c>
      <c r="F48" s="67">
        <v>0</v>
      </c>
      <c r="G48" s="67">
        <v>3</v>
      </c>
      <c r="H48" s="67">
        <v>0</v>
      </c>
      <c r="I48" s="67">
        <v>0</v>
      </c>
      <c r="J48" s="67">
        <v>2</v>
      </c>
      <c r="K48" s="67">
        <v>0</v>
      </c>
      <c r="L48" s="67">
        <v>0</v>
      </c>
      <c r="M48" s="67">
        <v>0</v>
      </c>
      <c r="N48" s="67">
        <v>0</v>
      </c>
      <c r="O48" s="121">
        <v>0</v>
      </c>
      <c r="P48" s="121">
        <v>0</v>
      </c>
      <c r="Q48" s="121">
        <v>0</v>
      </c>
      <c r="R48" s="121">
        <v>0</v>
      </c>
      <c r="S48" s="112">
        <v>5</v>
      </c>
    </row>
    <row r="49" spans="1:19" x14ac:dyDescent="0.25">
      <c r="A49" s="20" t="s">
        <v>107</v>
      </c>
      <c r="B49" s="21" t="s">
        <v>339</v>
      </c>
      <c r="C49" s="22">
        <v>125</v>
      </c>
      <c r="D49" s="67">
        <v>0</v>
      </c>
      <c r="E49" s="67">
        <v>4</v>
      </c>
      <c r="F49" s="67">
        <v>0</v>
      </c>
      <c r="G49" s="67">
        <v>4</v>
      </c>
      <c r="H49" s="67">
        <v>0</v>
      </c>
      <c r="I49" s="67">
        <v>0</v>
      </c>
      <c r="J49" s="67">
        <v>0</v>
      </c>
      <c r="K49" s="67">
        <v>0</v>
      </c>
      <c r="L49" s="67">
        <v>0</v>
      </c>
      <c r="M49" s="67">
        <v>0</v>
      </c>
      <c r="N49" s="67">
        <v>0</v>
      </c>
      <c r="O49" s="121">
        <v>0</v>
      </c>
      <c r="P49" s="121">
        <v>0</v>
      </c>
      <c r="Q49" s="121">
        <v>0</v>
      </c>
      <c r="R49" s="121">
        <v>0</v>
      </c>
      <c r="S49" s="112">
        <v>4</v>
      </c>
    </row>
    <row r="50" spans="1:19" x14ac:dyDescent="0.25">
      <c r="A50" s="20" t="s">
        <v>108</v>
      </c>
      <c r="B50" s="21" t="s">
        <v>339</v>
      </c>
      <c r="C50" s="22">
        <v>138</v>
      </c>
      <c r="D50" s="67">
        <v>0</v>
      </c>
      <c r="E50" s="67">
        <v>8</v>
      </c>
      <c r="F50" s="67">
        <v>0</v>
      </c>
      <c r="G50" s="67">
        <v>8</v>
      </c>
      <c r="H50" s="67">
        <v>0</v>
      </c>
      <c r="I50" s="67">
        <v>0</v>
      </c>
      <c r="J50" s="67">
        <v>4</v>
      </c>
      <c r="K50" s="67">
        <v>0</v>
      </c>
      <c r="L50" s="67">
        <v>0</v>
      </c>
      <c r="M50" s="67">
        <v>0</v>
      </c>
      <c r="N50" s="67">
        <v>0</v>
      </c>
      <c r="O50" s="121">
        <v>0</v>
      </c>
      <c r="P50" s="121">
        <v>0</v>
      </c>
      <c r="Q50" s="121">
        <v>0</v>
      </c>
      <c r="R50" s="121">
        <v>0</v>
      </c>
      <c r="S50" s="112">
        <v>12</v>
      </c>
    </row>
    <row r="51" spans="1:19" x14ac:dyDescent="0.25">
      <c r="A51" s="20" t="s">
        <v>109</v>
      </c>
      <c r="B51" s="21" t="s">
        <v>339</v>
      </c>
      <c r="C51" s="22">
        <v>234</v>
      </c>
      <c r="D51" s="67">
        <v>0</v>
      </c>
      <c r="E51" s="67">
        <v>4</v>
      </c>
      <c r="F51" s="67">
        <v>0</v>
      </c>
      <c r="G51" s="67">
        <v>4</v>
      </c>
      <c r="H51" s="67">
        <v>0</v>
      </c>
      <c r="I51" s="67">
        <v>0</v>
      </c>
      <c r="J51" s="67">
        <v>0</v>
      </c>
      <c r="K51" s="67">
        <v>3</v>
      </c>
      <c r="L51" s="67">
        <v>0</v>
      </c>
      <c r="M51" s="67">
        <v>3</v>
      </c>
      <c r="N51" s="67">
        <v>0</v>
      </c>
      <c r="O51" s="121">
        <v>0</v>
      </c>
      <c r="P51" s="121">
        <v>0</v>
      </c>
      <c r="Q51" s="121">
        <v>0</v>
      </c>
      <c r="R51" s="121">
        <v>0</v>
      </c>
      <c r="S51" s="112">
        <v>7</v>
      </c>
    </row>
    <row r="52" spans="1:19" x14ac:dyDescent="0.25">
      <c r="A52" s="20" t="s">
        <v>110</v>
      </c>
      <c r="B52" s="21" t="s">
        <v>339</v>
      </c>
      <c r="C52" s="22">
        <v>240</v>
      </c>
      <c r="D52" s="67">
        <v>0</v>
      </c>
      <c r="E52" s="67">
        <v>1</v>
      </c>
      <c r="F52" s="67">
        <v>0</v>
      </c>
      <c r="G52" s="67">
        <v>1</v>
      </c>
      <c r="H52" s="67">
        <v>0</v>
      </c>
      <c r="I52" s="67">
        <v>0</v>
      </c>
      <c r="J52" s="67">
        <v>0</v>
      </c>
      <c r="K52" s="67">
        <v>0</v>
      </c>
      <c r="L52" s="67">
        <v>0</v>
      </c>
      <c r="M52" s="67">
        <v>0</v>
      </c>
      <c r="N52" s="67">
        <v>0</v>
      </c>
      <c r="O52" s="121">
        <v>0</v>
      </c>
      <c r="P52" s="121">
        <v>0</v>
      </c>
      <c r="Q52" s="121">
        <v>0</v>
      </c>
      <c r="R52" s="121">
        <v>0</v>
      </c>
      <c r="S52" s="112">
        <v>1</v>
      </c>
    </row>
    <row r="53" spans="1:19" x14ac:dyDescent="0.25">
      <c r="A53" s="20" t="s">
        <v>111</v>
      </c>
      <c r="B53" s="21" t="s">
        <v>339</v>
      </c>
      <c r="C53" s="22">
        <v>284</v>
      </c>
      <c r="D53" s="67">
        <v>0</v>
      </c>
      <c r="E53" s="67">
        <v>1</v>
      </c>
      <c r="F53" s="67">
        <v>0</v>
      </c>
      <c r="G53" s="67">
        <v>1</v>
      </c>
      <c r="H53" s="67">
        <v>0</v>
      </c>
      <c r="I53" s="67">
        <v>0</v>
      </c>
      <c r="J53" s="67">
        <v>0</v>
      </c>
      <c r="K53" s="67">
        <v>6</v>
      </c>
      <c r="L53" s="67">
        <v>0</v>
      </c>
      <c r="M53" s="67">
        <v>6</v>
      </c>
      <c r="N53" s="67">
        <v>0</v>
      </c>
      <c r="O53" s="121">
        <v>0</v>
      </c>
      <c r="P53" s="121">
        <v>0</v>
      </c>
      <c r="Q53" s="121">
        <v>0</v>
      </c>
      <c r="R53" s="121">
        <v>0</v>
      </c>
      <c r="S53" s="112">
        <v>7</v>
      </c>
    </row>
    <row r="54" spans="1:19" x14ac:dyDescent="0.25">
      <c r="A54" s="20" t="s">
        <v>112</v>
      </c>
      <c r="B54" s="21" t="s">
        <v>339</v>
      </c>
      <c r="C54" s="22">
        <v>306</v>
      </c>
      <c r="D54" s="67">
        <v>0</v>
      </c>
      <c r="E54" s="67">
        <v>0</v>
      </c>
      <c r="F54" s="67">
        <v>0</v>
      </c>
      <c r="G54" s="67">
        <v>0</v>
      </c>
      <c r="H54" s="67">
        <v>0</v>
      </c>
      <c r="I54" s="67">
        <v>0</v>
      </c>
      <c r="J54" s="67">
        <v>1</v>
      </c>
      <c r="K54" s="67">
        <v>1</v>
      </c>
      <c r="L54" s="67">
        <v>0</v>
      </c>
      <c r="M54" s="67">
        <v>1</v>
      </c>
      <c r="N54" s="67">
        <v>0</v>
      </c>
      <c r="O54" s="121">
        <v>0</v>
      </c>
      <c r="P54" s="121">
        <v>0</v>
      </c>
      <c r="Q54" s="121">
        <v>0</v>
      </c>
      <c r="R54" s="121">
        <v>0</v>
      </c>
      <c r="S54" s="112">
        <v>2</v>
      </c>
    </row>
    <row r="55" spans="1:19" x14ac:dyDescent="0.25">
      <c r="A55" s="20" t="s">
        <v>113</v>
      </c>
      <c r="B55" s="21" t="s">
        <v>339</v>
      </c>
      <c r="C55" s="22">
        <v>347</v>
      </c>
      <c r="D55" s="67">
        <v>0</v>
      </c>
      <c r="E55" s="67">
        <v>1</v>
      </c>
      <c r="F55" s="67">
        <v>0</v>
      </c>
      <c r="G55" s="67">
        <v>1</v>
      </c>
      <c r="H55" s="67">
        <v>0</v>
      </c>
      <c r="I55" s="67">
        <v>0</v>
      </c>
      <c r="J55" s="67">
        <v>5</v>
      </c>
      <c r="K55" s="67">
        <v>0</v>
      </c>
      <c r="L55" s="67">
        <v>0</v>
      </c>
      <c r="M55" s="67">
        <v>0</v>
      </c>
      <c r="N55" s="67">
        <v>0</v>
      </c>
      <c r="O55" s="121">
        <v>0</v>
      </c>
      <c r="P55" s="121">
        <v>0</v>
      </c>
      <c r="Q55" s="121">
        <v>0</v>
      </c>
      <c r="R55" s="121">
        <v>0</v>
      </c>
      <c r="S55" s="112">
        <v>6</v>
      </c>
    </row>
    <row r="56" spans="1:19" x14ac:dyDescent="0.25">
      <c r="A56" s="20" t="s">
        <v>114</v>
      </c>
      <c r="B56" s="21" t="s">
        <v>339</v>
      </c>
      <c r="C56" s="22">
        <v>411</v>
      </c>
      <c r="D56" s="67">
        <v>0</v>
      </c>
      <c r="E56" s="67">
        <v>0</v>
      </c>
      <c r="F56" s="67">
        <v>0</v>
      </c>
      <c r="G56" s="67">
        <v>0</v>
      </c>
      <c r="H56" s="67">
        <v>0</v>
      </c>
      <c r="I56" s="67">
        <v>0</v>
      </c>
      <c r="J56" s="67">
        <v>0</v>
      </c>
      <c r="K56" s="67">
        <v>0</v>
      </c>
      <c r="L56" s="67">
        <v>0</v>
      </c>
      <c r="M56" s="67">
        <v>0</v>
      </c>
      <c r="N56" s="67">
        <v>0</v>
      </c>
      <c r="O56" s="121">
        <v>0</v>
      </c>
      <c r="P56" s="121">
        <v>0</v>
      </c>
      <c r="Q56" s="121">
        <v>0</v>
      </c>
      <c r="R56" s="121">
        <v>0</v>
      </c>
      <c r="S56" s="112">
        <v>0</v>
      </c>
    </row>
    <row r="57" spans="1:19" x14ac:dyDescent="0.25">
      <c r="A57" s="20" t="s">
        <v>115</v>
      </c>
      <c r="B57" s="21" t="s">
        <v>339</v>
      </c>
      <c r="C57" s="22">
        <v>501</v>
      </c>
      <c r="D57" s="67">
        <v>0</v>
      </c>
      <c r="E57" s="67">
        <v>1</v>
      </c>
      <c r="F57" s="67">
        <v>0</v>
      </c>
      <c r="G57" s="67">
        <v>1</v>
      </c>
      <c r="H57" s="67">
        <v>0</v>
      </c>
      <c r="I57" s="67">
        <v>0</v>
      </c>
      <c r="J57" s="67">
        <v>2</v>
      </c>
      <c r="K57" s="67">
        <v>0</v>
      </c>
      <c r="L57" s="67">
        <v>0</v>
      </c>
      <c r="M57" s="67">
        <v>0</v>
      </c>
      <c r="N57" s="67">
        <v>0</v>
      </c>
      <c r="O57" s="121">
        <v>0</v>
      </c>
      <c r="P57" s="121">
        <v>0</v>
      </c>
      <c r="Q57" s="121">
        <v>0</v>
      </c>
      <c r="R57" s="121">
        <v>0</v>
      </c>
      <c r="S57" s="112">
        <v>3</v>
      </c>
    </row>
    <row r="58" spans="1:19" x14ac:dyDescent="0.25">
      <c r="A58" s="20" t="s">
        <v>116</v>
      </c>
      <c r="B58" s="21" t="s">
        <v>339</v>
      </c>
      <c r="C58" s="22">
        <v>543</v>
      </c>
      <c r="D58" s="67">
        <v>0</v>
      </c>
      <c r="E58" s="67">
        <v>0</v>
      </c>
      <c r="F58" s="67">
        <v>0</v>
      </c>
      <c r="G58" s="67">
        <v>0</v>
      </c>
      <c r="H58" s="67">
        <v>0</v>
      </c>
      <c r="I58" s="67">
        <v>0</v>
      </c>
      <c r="J58" s="67">
        <v>0</v>
      </c>
      <c r="K58" s="67">
        <v>0</v>
      </c>
      <c r="L58" s="67">
        <v>0</v>
      </c>
      <c r="M58" s="67">
        <v>0</v>
      </c>
      <c r="N58" s="67">
        <v>0</v>
      </c>
      <c r="O58" s="121">
        <v>0</v>
      </c>
      <c r="P58" s="121">
        <v>0</v>
      </c>
      <c r="Q58" s="121">
        <v>0</v>
      </c>
      <c r="R58" s="121">
        <v>0</v>
      </c>
      <c r="S58" s="112">
        <v>0</v>
      </c>
    </row>
    <row r="59" spans="1:19" x14ac:dyDescent="0.25">
      <c r="A59" s="20" t="s">
        <v>117</v>
      </c>
      <c r="B59" s="21" t="s">
        <v>339</v>
      </c>
      <c r="C59" s="22">
        <v>628</v>
      </c>
      <c r="D59" s="67">
        <v>0</v>
      </c>
      <c r="E59" s="67">
        <v>1</v>
      </c>
      <c r="F59" s="67">
        <v>0</v>
      </c>
      <c r="G59" s="67">
        <v>1</v>
      </c>
      <c r="H59" s="67">
        <v>0</v>
      </c>
      <c r="I59" s="67">
        <v>0</v>
      </c>
      <c r="J59" s="67">
        <v>1</v>
      </c>
      <c r="K59" s="67">
        <v>0</v>
      </c>
      <c r="L59" s="67">
        <v>0</v>
      </c>
      <c r="M59" s="67">
        <v>0</v>
      </c>
      <c r="N59" s="67">
        <v>0</v>
      </c>
      <c r="O59" s="121">
        <v>0</v>
      </c>
      <c r="P59" s="121">
        <v>0</v>
      </c>
      <c r="Q59" s="121">
        <v>0</v>
      </c>
      <c r="R59" s="121">
        <v>0</v>
      </c>
      <c r="S59" s="112">
        <v>2</v>
      </c>
    </row>
    <row r="60" spans="1:19" x14ac:dyDescent="0.25">
      <c r="A60" s="25" t="s">
        <v>118</v>
      </c>
      <c r="B60" s="21" t="s">
        <v>339</v>
      </c>
      <c r="C60" s="22">
        <v>656</v>
      </c>
      <c r="D60" s="67">
        <v>10</v>
      </c>
      <c r="E60" s="67">
        <v>107</v>
      </c>
      <c r="F60" s="67">
        <v>0</v>
      </c>
      <c r="G60" s="67">
        <v>107</v>
      </c>
      <c r="H60" s="67">
        <v>0</v>
      </c>
      <c r="I60" s="67">
        <v>0</v>
      </c>
      <c r="J60" s="67">
        <v>98</v>
      </c>
      <c r="K60" s="67">
        <v>0</v>
      </c>
      <c r="L60" s="67">
        <v>0</v>
      </c>
      <c r="M60" s="67">
        <v>0</v>
      </c>
      <c r="N60" s="67">
        <v>0</v>
      </c>
      <c r="O60" s="121">
        <v>0</v>
      </c>
      <c r="P60" s="121">
        <v>0</v>
      </c>
      <c r="Q60" s="121">
        <v>0</v>
      </c>
      <c r="R60" s="121">
        <v>0</v>
      </c>
      <c r="S60" s="112">
        <v>215</v>
      </c>
    </row>
    <row r="61" spans="1:19" x14ac:dyDescent="0.25">
      <c r="A61" s="20" t="s">
        <v>119</v>
      </c>
      <c r="B61" s="21" t="s">
        <v>339</v>
      </c>
      <c r="C61" s="22">
        <v>761</v>
      </c>
      <c r="D61" s="67">
        <v>0</v>
      </c>
      <c r="E61" s="67">
        <v>40</v>
      </c>
      <c r="F61" s="67">
        <v>0</v>
      </c>
      <c r="G61" s="67">
        <v>40</v>
      </c>
      <c r="H61" s="67">
        <v>0</v>
      </c>
      <c r="I61" s="67">
        <v>0</v>
      </c>
      <c r="J61" s="67">
        <v>62</v>
      </c>
      <c r="K61" s="67">
        <v>0</v>
      </c>
      <c r="L61" s="67">
        <v>0</v>
      </c>
      <c r="M61" s="67">
        <v>0</v>
      </c>
      <c r="N61" s="67">
        <v>0</v>
      </c>
      <c r="O61" s="121">
        <v>0</v>
      </c>
      <c r="P61" s="121">
        <v>0</v>
      </c>
      <c r="Q61" s="121">
        <v>0</v>
      </c>
      <c r="R61" s="121">
        <v>0</v>
      </c>
      <c r="S61" s="112">
        <v>102</v>
      </c>
    </row>
    <row r="62" spans="1:19" x14ac:dyDescent="0.25">
      <c r="A62" s="20" t="s">
        <v>120</v>
      </c>
      <c r="B62" s="21" t="s">
        <v>339</v>
      </c>
      <c r="C62" s="22">
        <v>842</v>
      </c>
      <c r="D62" s="67">
        <v>0</v>
      </c>
      <c r="E62" s="67">
        <v>3</v>
      </c>
      <c r="F62" s="67">
        <v>0</v>
      </c>
      <c r="G62" s="67">
        <v>3</v>
      </c>
      <c r="H62" s="67">
        <v>0</v>
      </c>
      <c r="I62" s="67">
        <v>0</v>
      </c>
      <c r="J62" s="67">
        <v>0</v>
      </c>
      <c r="K62" s="67">
        <v>3</v>
      </c>
      <c r="L62" s="67">
        <v>0</v>
      </c>
      <c r="M62" s="67">
        <v>3</v>
      </c>
      <c r="N62" s="67">
        <v>0</v>
      </c>
      <c r="O62" s="121">
        <v>0</v>
      </c>
      <c r="P62" s="121">
        <v>0</v>
      </c>
      <c r="Q62" s="121">
        <v>0</v>
      </c>
      <c r="R62" s="121">
        <v>0</v>
      </c>
      <c r="S62" s="112">
        <v>6</v>
      </c>
    </row>
    <row r="63" spans="1:19" x14ac:dyDescent="0.25">
      <c r="A63" s="47" t="s">
        <v>340</v>
      </c>
      <c r="B63" s="48"/>
      <c r="C63" s="111"/>
      <c r="D63" s="114">
        <v>182</v>
      </c>
      <c r="E63" s="114">
        <v>256</v>
      </c>
      <c r="F63" s="114">
        <v>1</v>
      </c>
      <c r="G63" s="114">
        <v>257</v>
      </c>
      <c r="H63" s="114">
        <v>222</v>
      </c>
      <c r="I63" s="114">
        <v>0</v>
      </c>
      <c r="J63" s="114">
        <v>114</v>
      </c>
      <c r="K63" s="114">
        <v>12</v>
      </c>
      <c r="L63" s="114">
        <v>0</v>
      </c>
      <c r="M63" s="114">
        <v>12</v>
      </c>
      <c r="N63" s="114">
        <v>0</v>
      </c>
      <c r="O63" s="114">
        <v>0</v>
      </c>
      <c r="P63" s="114">
        <v>0</v>
      </c>
      <c r="Q63" s="114">
        <v>0</v>
      </c>
      <c r="R63" s="114">
        <v>0</v>
      </c>
      <c r="S63" s="108">
        <v>787</v>
      </c>
    </row>
    <row r="64" spans="1:19" x14ac:dyDescent="0.25">
      <c r="A64" s="20" t="s">
        <v>122</v>
      </c>
      <c r="B64" s="21" t="s">
        <v>341</v>
      </c>
      <c r="C64" s="22">
        <v>38</v>
      </c>
      <c r="D64" s="67">
        <v>0</v>
      </c>
      <c r="E64" s="67">
        <v>0</v>
      </c>
      <c r="F64" s="67">
        <v>0</v>
      </c>
      <c r="G64" s="67">
        <v>0</v>
      </c>
      <c r="H64" s="67">
        <v>0</v>
      </c>
      <c r="I64" s="67">
        <v>0</v>
      </c>
      <c r="J64" s="67">
        <v>0</v>
      </c>
      <c r="K64" s="67">
        <v>0</v>
      </c>
      <c r="L64" s="67">
        <v>0</v>
      </c>
      <c r="M64" s="67">
        <v>0</v>
      </c>
      <c r="N64" s="67">
        <v>0</v>
      </c>
      <c r="O64" s="121">
        <v>0</v>
      </c>
      <c r="P64" s="121">
        <v>0</v>
      </c>
      <c r="Q64" s="121">
        <v>0</v>
      </c>
      <c r="R64" s="121">
        <v>0</v>
      </c>
      <c r="S64" s="112">
        <v>0</v>
      </c>
    </row>
    <row r="65" spans="1:19" x14ac:dyDescent="0.25">
      <c r="A65" s="20" t="s">
        <v>123</v>
      </c>
      <c r="B65" s="21" t="s">
        <v>341</v>
      </c>
      <c r="C65" s="22">
        <v>86</v>
      </c>
      <c r="D65" s="67">
        <v>1</v>
      </c>
      <c r="E65" s="67">
        <v>4</v>
      </c>
      <c r="F65" s="67">
        <v>0</v>
      </c>
      <c r="G65" s="67">
        <v>4</v>
      </c>
      <c r="H65" s="67">
        <v>1</v>
      </c>
      <c r="I65" s="67">
        <v>0</v>
      </c>
      <c r="J65" s="67">
        <v>3</v>
      </c>
      <c r="K65" s="67">
        <v>0</v>
      </c>
      <c r="L65" s="67">
        <v>0</v>
      </c>
      <c r="M65" s="67">
        <v>0</v>
      </c>
      <c r="N65" s="67">
        <v>0</v>
      </c>
      <c r="O65" s="121">
        <v>0</v>
      </c>
      <c r="P65" s="121">
        <v>0</v>
      </c>
      <c r="Q65" s="121">
        <v>0</v>
      </c>
      <c r="R65" s="121">
        <v>0</v>
      </c>
      <c r="S65" s="112">
        <v>9</v>
      </c>
    </row>
    <row r="66" spans="1:19" x14ac:dyDescent="0.25">
      <c r="A66" s="20" t="s">
        <v>124</v>
      </c>
      <c r="B66" s="21" t="s">
        <v>341</v>
      </c>
      <c r="C66" s="22">
        <v>107</v>
      </c>
      <c r="D66" s="67">
        <v>0</v>
      </c>
      <c r="E66" s="67">
        <v>0</v>
      </c>
      <c r="F66" s="67">
        <v>0</v>
      </c>
      <c r="G66" s="67">
        <v>0</v>
      </c>
      <c r="H66" s="67">
        <v>0</v>
      </c>
      <c r="I66" s="67">
        <v>0</v>
      </c>
      <c r="J66" s="67">
        <v>1</v>
      </c>
      <c r="K66" s="67">
        <v>0</v>
      </c>
      <c r="L66" s="67">
        <v>0</v>
      </c>
      <c r="M66" s="67">
        <v>0</v>
      </c>
      <c r="N66" s="67">
        <v>0</v>
      </c>
      <c r="O66" s="121">
        <v>0</v>
      </c>
      <c r="P66" s="121">
        <v>0</v>
      </c>
      <c r="Q66" s="121">
        <v>0</v>
      </c>
      <c r="R66" s="121">
        <v>0</v>
      </c>
      <c r="S66" s="112">
        <v>1</v>
      </c>
    </row>
    <row r="67" spans="1:19" x14ac:dyDescent="0.25">
      <c r="A67" s="20" t="s">
        <v>125</v>
      </c>
      <c r="B67" s="21" t="s">
        <v>341</v>
      </c>
      <c r="C67" s="22">
        <v>134</v>
      </c>
      <c r="D67" s="67">
        <v>0</v>
      </c>
      <c r="E67" s="67">
        <v>0</v>
      </c>
      <c r="F67" s="67">
        <v>0</v>
      </c>
      <c r="G67" s="67">
        <v>0</v>
      </c>
      <c r="H67" s="67">
        <v>0</v>
      </c>
      <c r="I67" s="67">
        <v>0</v>
      </c>
      <c r="J67" s="67">
        <v>0</v>
      </c>
      <c r="K67" s="67">
        <v>0</v>
      </c>
      <c r="L67" s="67">
        <v>0</v>
      </c>
      <c r="M67" s="67">
        <v>0</v>
      </c>
      <c r="N67" s="67">
        <v>0</v>
      </c>
      <c r="O67" s="121">
        <v>0</v>
      </c>
      <c r="P67" s="121">
        <v>0</v>
      </c>
      <c r="Q67" s="121">
        <v>0</v>
      </c>
      <c r="R67" s="121">
        <v>0</v>
      </c>
      <c r="S67" s="112">
        <v>0</v>
      </c>
    </row>
    <row r="68" spans="1:19" x14ac:dyDescent="0.25">
      <c r="A68" s="25" t="s">
        <v>126</v>
      </c>
      <c r="B68" s="21" t="s">
        <v>341</v>
      </c>
      <c r="C68" s="22">
        <v>150</v>
      </c>
      <c r="D68" s="67">
        <v>0</v>
      </c>
      <c r="E68" s="67">
        <v>5</v>
      </c>
      <c r="F68" s="67">
        <v>0</v>
      </c>
      <c r="G68" s="67">
        <v>5</v>
      </c>
      <c r="H68" s="67">
        <v>0</v>
      </c>
      <c r="I68" s="67">
        <v>0</v>
      </c>
      <c r="J68" s="67">
        <v>2</v>
      </c>
      <c r="K68" s="67">
        <v>0</v>
      </c>
      <c r="L68" s="67">
        <v>0</v>
      </c>
      <c r="M68" s="67">
        <v>0</v>
      </c>
      <c r="N68" s="67">
        <v>0</v>
      </c>
      <c r="O68" s="121">
        <v>0</v>
      </c>
      <c r="P68" s="121">
        <v>0</v>
      </c>
      <c r="Q68" s="121">
        <v>0</v>
      </c>
      <c r="R68" s="121">
        <v>0</v>
      </c>
      <c r="S68" s="112">
        <v>7</v>
      </c>
    </row>
    <row r="69" spans="1:19" x14ac:dyDescent="0.25">
      <c r="A69" s="24" t="s">
        <v>127</v>
      </c>
      <c r="B69" s="21" t="s">
        <v>341</v>
      </c>
      <c r="C69" s="22">
        <v>237</v>
      </c>
      <c r="D69" s="67">
        <v>87</v>
      </c>
      <c r="E69" s="67">
        <v>12</v>
      </c>
      <c r="F69" s="67">
        <v>0</v>
      </c>
      <c r="G69" s="67">
        <v>12</v>
      </c>
      <c r="H69" s="67">
        <v>52</v>
      </c>
      <c r="I69" s="67">
        <v>0</v>
      </c>
      <c r="J69" s="67">
        <v>30</v>
      </c>
      <c r="K69" s="67">
        <v>0</v>
      </c>
      <c r="L69" s="67">
        <v>0</v>
      </c>
      <c r="M69" s="67">
        <v>0</v>
      </c>
      <c r="N69" s="67">
        <v>0</v>
      </c>
      <c r="O69" s="121">
        <v>0</v>
      </c>
      <c r="P69" s="121">
        <v>0</v>
      </c>
      <c r="Q69" s="121">
        <v>0</v>
      </c>
      <c r="R69" s="121">
        <v>0</v>
      </c>
      <c r="S69" s="112">
        <v>181</v>
      </c>
    </row>
    <row r="70" spans="1:19" x14ac:dyDescent="0.25">
      <c r="A70" s="25" t="s">
        <v>128</v>
      </c>
      <c r="B70" s="21" t="s">
        <v>341</v>
      </c>
      <c r="C70" s="22">
        <v>264</v>
      </c>
      <c r="D70" s="67">
        <v>0</v>
      </c>
      <c r="E70" s="67">
        <v>61</v>
      </c>
      <c r="F70" s="67">
        <v>1</v>
      </c>
      <c r="G70" s="67">
        <v>62</v>
      </c>
      <c r="H70" s="67">
        <v>40</v>
      </c>
      <c r="I70" s="67">
        <v>0</v>
      </c>
      <c r="J70" s="67">
        <v>15</v>
      </c>
      <c r="K70" s="67">
        <v>0</v>
      </c>
      <c r="L70" s="67">
        <v>0</v>
      </c>
      <c r="M70" s="67">
        <v>0</v>
      </c>
      <c r="N70" s="67">
        <v>0</v>
      </c>
      <c r="O70" s="121">
        <v>0</v>
      </c>
      <c r="P70" s="121">
        <v>0</v>
      </c>
      <c r="Q70" s="121">
        <v>0</v>
      </c>
      <c r="R70" s="121">
        <v>0</v>
      </c>
      <c r="S70" s="112">
        <v>117</v>
      </c>
    </row>
    <row r="71" spans="1:19" x14ac:dyDescent="0.25">
      <c r="A71" s="27" t="s">
        <v>129</v>
      </c>
      <c r="B71" s="21" t="s">
        <v>341</v>
      </c>
      <c r="C71" s="22">
        <v>310</v>
      </c>
      <c r="D71" s="67">
        <v>0</v>
      </c>
      <c r="E71" s="67">
        <v>10</v>
      </c>
      <c r="F71" s="67">
        <v>0</v>
      </c>
      <c r="G71" s="67">
        <v>10</v>
      </c>
      <c r="H71" s="67">
        <v>0</v>
      </c>
      <c r="I71" s="67">
        <v>0</v>
      </c>
      <c r="J71" s="67">
        <v>2</v>
      </c>
      <c r="K71" s="67">
        <v>0</v>
      </c>
      <c r="L71" s="67">
        <v>0</v>
      </c>
      <c r="M71" s="67">
        <v>0</v>
      </c>
      <c r="N71" s="67">
        <v>0</v>
      </c>
      <c r="O71" s="121">
        <v>0</v>
      </c>
      <c r="P71" s="121">
        <v>0</v>
      </c>
      <c r="Q71" s="121">
        <v>0</v>
      </c>
      <c r="R71" s="121">
        <v>0</v>
      </c>
      <c r="S71" s="112">
        <v>12</v>
      </c>
    </row>
    <row r="72" spans="1:19" x14ac:dyDescent="0.25">
      <c r="A72" s="20" t="s">
        <v>130</v>
      </c>
      <c r="B72" s="21" t="s">
        <v>341</v>
      </c>
      <c r="C72" s="22">
        <v>315</v>
      </c>
      <c r="D72" s="67">
        <v>0</v>
      </c>
      <c r="E72" s="67">
        <v>3</v>
      </c>
      <c r="F72" s="67">
        <v>0</v>
      </c>
      <c r="G72" s="67">
        <v>3</v>
      </c>
      <c r="H72" s="67">
        <v>0</v>
      </c>
      <c r="I72" s="67">
        <v>0</v>
      </c>
      <c r="J72" s="67">
        <v>0</v>
      </c>
      <c r="K72" s="67">
        <v>0</v>
      </c>
      <c r="L72" s="67">
        <v>0</v>
      </c>
      <c r="M72" s="67">
        <v>0</v>
      </c>
      <c r="N72" s="67">
        <v>0</v>
      </c>
      <c r="O72" s="121">
        <v>0</v>
      </c>
      <c r="P72" s="121">
        <v>0</v>
      </c>
      <c r="Q72" s="121">
        <v>0</v>
      </c>
      <c r="R72" s="121">
        <v>0</v>
      </c>
      <c r="S72" s="112">
        <v>3</v>
      </c>
    </row>
    <row r="73" spans="1:19" x14ac:dyDescent="0.25">
      <c r="A73" s="20" t="s">
        <v>131</v>
      </c>
      <c r="B73" s="21" t="s">
        <v>341</v>
      </c>
      <c r="C73" s="22">
        <v>361</v>
      </c>
      <c r="D73" s="67">
        <v>0</v>
      </c>
      <c r="E73" s="67">
        <v>4</v>
      </c>
      <c r="F73" s="67">
        <v>0</v>
      </c>
      <c r="G73" s="67">
        <v>4</v>
      </c>
      <c r="H73" s="67">
        <v>0</v>
      </c>
      <c r="I73" s="67">
        <v>0</v>
      </c>
      <c r="J73" s="67">
        <v>1</v>
      </c>
      <c r="K73" s="67">
        <v>0</v>
      </c>
      <c r="L73" s="67">
        <v>0</v>
      </c>
      <c r="M73" s="67">
        <v>0</v>
      </c>
      <c r="N73" s="67">
        <v>0</v>
      </c>
      <c r="O73" s="121">
        <v>0</v>
      </c>
      <c r="P73" s="121">
        <v>0</v>
      </c>
      <c r="Q73" s="121">
        <v>0</v>
      </c>
      <c r="R73" s="121">
        <v>0</v>
      </c>
      <c r="S73" s="112">
        <v>5</v>
      </c>
    </row>
    <row r="74" spans="1:19" x14ac:dyDescent="0.25">
      <c r="A74" s="24" t="s">
        <v>132</v>
      </c>
      <c r="B74" s="21" t="s">
        <v>341</v>
      </c>
      <c r="C74" s="22">
        <v>647</v>
      </c>
      <c r="D74" s="67">
        <v>0</v>
      </c>
      <c r="E74" s="67">
        <v>5</v>
      </c>
      <c r="F74" s="67">
        <v>0</v>
      </c>
      <c r="G74" s="67">
        <v>5</v>
      </c>
      <c r="H74" s="67">
        <v>0</v>
      </c>
      <c r="I74" s="67">
        <v>0</v>
      </c>
      <c r="J74" s="67">
        <v>4</v>
      </c>
      <c r="K74" s="67">
        <v>0</v>
      </c>
      <c r="L74" s="67">
        <v>0</v>
      </c>
      <c r="M74" s="67">
        <v>0</v>
      </c>
      <c r="N74" s="67">
        <v>0</v>
      </c>
      <c r="O74" s="121">
        <v>0</v>
      </c>
      <c r="P74" s="121">
        <v>0</v>
      </c>
      <c r="Q74" s="121">
        <v>0</v>
      </c>
      <c r="R74" s="121">
        <v>0</v>
      </c>
      <c r="S74" s="112">
        <v>9</v>
      </c>
    </row>
    <row r="75" spans="1:19" x14ac:dyDescent="0.25">
      <c r="A75" s="27" t="s">
        <v>133</v>
      </c>
      <c r="B75" s="21" t="s">
        <v>341</v>
      </c>
      <c r="C75" s="22">
        <v>658</v>
      </c>
      <c r="D75" s="67">
        <v>0</v>
      </c>
      <c r="E75" s="67">
        <v>1</v>
      </c>
      <c r="F75" s="67">
        <v>0</v>
      </c>
      <c r="G75" s="67">
        <v>1</v>
      </c>
      <c r="H75" s="67">
        <v>0</v>
      </c>
      <c r="I75" s="67">
        <v>0</v>
      </c>
      <c r="J75" s="67">
        <v>1</v>
      </c>
      <c r="K75" s="67">
        <v>0</v>
      </c>
      <c r="L75" s="67">
        <v>0</v>
      </c>
      <c r="M75" s="67">
        <v>0</v>
      </c>
      <c r="N75" s="67">
        <v>0</v>
      </c>
      <c r="O75" s="121">
        <v>0</v>
      </c>
      <c r="P75" s="121">
        <v>0</v>
      </c>
      <c r="Q75" s="121">
        <v>0</v>
      </c>
      <c r="R75" s="121">
        <v>0</v>
      </c>
      <c r="S75" s="112">
        <v>2</v>
      </c>
    </row>
    <row r="76" spans="1:19" x14ac:dyDescent="0.25">
      <c r="A76" s="24" t="s">
        <v>134</v>
      </c>
      <c r="B76" s="21" t="s">
        <v>341</v>
      </c>
      <c r="C76" s="22">
        <v>664</v>
      </c>
      <c r="D76" s="67">
        <v>0</v>
      </c>
      <c r="E76" s="67">
        <v>119</v>
      </c>
      <c r="F76" s="67">
        <v>0</v>
      </c>
      <c r="G76" s="67">
        <v>119</v>
      </c>
      <c r="H76" s="67">
        <v>86</v>
      </c>
      <c r="I76" s="67">
        <v>0</v>
      </c>
      <c r="J76" s="67">
        <v>31</v>
      </c>
      <c r="K76" s="67">
        <v>0</v>
      </c>
      <c r="L76" s="67">
        <v>0</v>
      </c>
      <c r="M76" s="67">
        <v>0</v>
      </c>
      <c r="N76" s="67">
        <v>0</v>
      </c>
      <c r="O76" s="121">
        <v>0</v>
      </c>
      <c r="P76" s="121">
        <v>0</v>
      </c>
      <c r="Q76" s="121">
        <v>0</v>
      </c>
      <c r="R76" s="121">
        <v>0</v>
      </c>
      <c r="S76" s="112">
        <v>236</v>
      </c>
    </row>
    <row r="77" spans="1:19" x14ac:dyDescent="0.25">
      <c r="A77" s="26" t="s">
        <v>135</v>
      </c>
      <c r="B77" s="21" t="s">
        <v>341</v>
      </c>
      <c r="C77" s="22">
        <v>686</v>
      </c>
      <c r="D77" s="67">
        <v>93</v>
      </c>
      <c r="E77" s="67">
        <v>20</v>
      </c>
      <c r="F77" s="67">
        <v>0</v>
      </c>
      <c r="G77" s="67">
        <v>20</v>
      </c>
      <c r="H77" s="67">
        <v>30</v>
      </c>
      <c r="I77" s="67">
        <v>0</v>
      </c>
      <c r="J77" s="67">
        <v>17</v>
      </c>
      <c r="K77" s="67">
        <v>0</v>
      </c>
      <c r="L77" s="67">
        <v>0</v>
      </c>
      <c r="M77" s="67">
        <v>0</v>
      </c>
      <c r="N77" s="67">
        <v>0</v>
      </c>
      <c r="O77" s="121">
        <v>0</v>
      </c>
      <c r="P77" s="121">
        <v>0</v>
      </c>
      <c r="Q77" s="121">
        <v>0</v>
      </c>
      <c r="R77" s="121">
        <v>0</v>
      </c>
      <c r="S77" s="112">
        <v>160</v>
      </c>
    </row>
    <row r="78" spans="1:19" x14ac:dyDescent="0.25">
      <c r="A78" s="20" t="s">
        <v>136</v>
      </c>
      <c r="B78" s="21" t="s">
        <v>341</v>
      </c>
      <c r="C78" s="22">
        <v>819</v>
      </c>
      <c r="D78" s="67">
        <v>0</v>
      </c>
      <c r="E78" s="67">
        <v>0</v>
      </c>
      <c r="F78" s="67">
        <v>0</v>
      </c>
      <c r="G78" s="67">
        <v>0</v>
      </c>
      <c r="H78" s="67">
        <v>0</v>
      </c>
      <c r="I78" s="67">
        <v>0</v>
      </c>
      <c r="J78" s="67">
        <v>1</v>
      </c>
      <c r="K78" s="67">
        <v>0</v>
      </c>
      <c r="L78" s="67">
        <v>0</v>
      </c>
      <c r="M78" s="67">
        <v>0</v>
      </c>
      <c r="N78" s="67">
        <v>0</v>
      </c>
      <c r="O78" s="121">
        <v>0</v>
      </c>
      <c r="P78" s="121">
        <v>0</v>
      </c>
      <c r="Q78" s="121">
        <v>0</v>
      </c>
      <c r="R78" s="121">
        <v>0</v>
      </c>
      <c r="S78" s="112">
        <v>1</v>
      </c>
    </row>
    <row r="79" spans="1:19" x14ac:dyDescent="0.25">
      <c r="A79" s="20" t="s">
        <v>137</v>
      </c>
      <c r="B79" s="21" t="s">
        <v>341</v>
      </c>
      <c r="C79" s="22">
        <v>854</v>
      </c>
      <c r="D79" s="67">
        <v>0</v>
      </c>
      <c r="E79" s="67">
        <v>7</v>
      </c>
      <c r="F79" s="67">
        <v>0</v>
      </c>
      <c r="G79" s="67">
        <v>7</v>
      </c>
      <c r="H79" s="67">
        <v>0</v>
      </c>
      <c r="I79" s="67">
        <v>0</v>
      </c>
      <c r="J79" s="67">
        <v>2</v>
      </c>
      <c r="K79" s="67">
        <v>0</v>
      </c>
      <c r="L79" s="67">
        <v>0</v>
      </c>
      <c r="M79" s="67">
        <v>0</v>
      </c>
      <c r="N79" s="67">
        <v>0</v>
      </c>
      <c r="O79" s="121">
        <v>0</v>
      </c>
      <c r="P79" s="121">
        <v>0</v>
      </c>
      <c r="Q79" s="121">
        <v>0</v>
      </c>
      <c r="R79" s="121">
        <v>0</v>
      </c>
      <c r="S79" s="112">
        <v>9</v>
      </c>
    </row>
    <row r="80" spans="1:19" x14ac:dyDescent="0.25">
      <c r="A80" s="20" t="s">
        <v>138</v>
      </c>
      <c r="B80" s="21" t="s">
        <v>341</v>
      </c>
      <c r="C80" s="22">
        <v>887</v>
      </c>
      <c r="D80" s="67">
        <v>1</v>
      </c>
      <c r="E80" s="67">
        <v>5</v>
      </c>
      <c r="F80" s="67">
        <v>0</v>
      </c>
      <c r="G80" s="67">
        <v>5</v>
      </c>
      <c r="H80" s="67">
        <v>13</v>
      </c>
      <c r="I80" s="67">
        <v>0</v>
      </c>
      <c r="J80" s="67">
        <v>4</v>
      </c>
      <c r="K80" s="67">
        <v>12</v>
      </c>
      <c r="L80" s="67">
        <v>0</v>
      </c>
      <c r="M80" s="67">
        <v>12</v>
      </c>
      <c r="N80" s="67">
        <v>0</v>
      </c>
      <c r="O80" s="121">
        <v>0</v>
      </c>
      <c r="P80" s="121">
        <v>0</v>
      </c>
      <c r="Q80" s="121">
        <v>0</v>
      </c>
      <c r="R80" s="121">
        <v>0</v>
      </c>
      <c r="S80" s="112">
        <v>35</v>
      </c>
    </row>
    <row r="81" spans="1:19" x14ac:dyDescent="0.25">
      <c r="A81" s="47" t="s">
        <v>342</v>
      </c>
      <c r="B81" s="48"/>
      <c r="C81" s="49">
        <v>0</v>
      </c>
      <c r="D81" s="113">
        <v>4012</v>
      </c>
      <c r="E81" s="113">
        <v>4105</v>
      </c>
      <c r="F81" s="113">
        <v>106</v>
      </c>
      <c r="G81" s="113">
        <v>4211</v>
      </c>
      <c r="H81" s="113">
        <v>1250</v>
      </c>
      <c r="I81" s="113">
        <v>117</v>
      </c>
      <c r="J81" s="113">
        <v>1927</v>
      </c>
      <c r="K81" s="113">
        <v>11</v>
      </c>
      <c r="L81" s="113">
        <v>0</v>
      </c>
      <c r="M81" s="113">
        <v>11</v>
      </c>
      <c r="N81" s="113">
        <v>8</v>
      </c>
      <c r="O81" s="113">
        <v>0</v>
      </c>
      <c r="P81" s="113">
        <v>0</v>
      </c>
      <c r="Q81" s="113">
        <v>0</v>
      </c>
      <c r="R81" s="113">
        <v>0</v>
      </c>
      <c r="S81" s="108">
        <v>11536</v>
      </c>
    </row>
    <row r="82" spans="1:19" x14ac:dyDescent="0.25">
      <c r="A82" s="20" t="s">
        <v>140</v>
      </c>
      <c r="B82" s="21" t="s">
        <v>343</v>
      </c>
      <c r="C82" s="22">
        <v>2</v>
      </c>
      <c r="D82" s="67">
        <v>0</v>
      </c>
      <c r="E82" s="67">
        <v>24</v>
      </c>
      <c r="F82" s="67">
        <v>1</v>
      </c>
      <c r="G82" s="67">
        <v>25</v>
      </c>
      <c r="H82" s="67">
        <v>0</v>
      </c>
      <c r="I82" s="67">
        <v>0</v>
      </c>
      <c r="J82" s="67">
        <v>9</v>
      </c>
      <c r="K82" s="67">
        <v>0</v>
      </c>
      <c r="L82" s="67">
        <v>0</v>
      </c>
      <c r="M82" s="67">
        <v>0</v>
      </c>
      <c r="N82" s="67">
        <v>0</v>
      </c>
      <c r="O82" s="121">
        <v>0</v>
      </c>
      <c r="P82" s="121">
        <v>0</v>
      </c>
      <c r="Q82" s="121">
        <v>0</v>
      </c>
      <c r="R82" s="121">
        <v>0</v>
      </c>
      <c r="S82" s="112">
        <v>34</v>
      </c>
    </row>
    <row r="83" spans="1:19" x14ac:dyDescent="0.25">
      <c r="A83" s="20" t="s">
        <v>141</v>
      </c>
      <c r="B83" s="21" t="s">
        <v>343</v>
      </c>
      <c r="C83" s="22">
        <v>21</v>
      </c>
      <c r="D83" s="67">
        <v>0</v>
      </c>
      <c r="E83" s="67">
        <v>1</v>
      </c>
      <c r="F83" s="67">
        <v>0</v>
      </c>
      <c r="G83" s="67">
        <v>1</v>
      </c>
      <c r="H83" s="67">
        <v>0</v>
      </c>
      <c r="I83" s="67">
        <v>0</v>
      </c>
      <c r="J83" s="67">
        <v>0</v>
      </c>
      <c r="K83" s="67">
        <v>0</v>
      </c>
      <c r="L83" s="67">
        <v>0</v>
      </c>
      <c r="M83" s="67">
        <v>0</v>
      </c>
      <c r="N83" s="67">
        <v>0</v>
      </c>
      <c r="O83" s="121">
        <v>0</v>
      </c>
      <c r="P83" s="121">
        <v>0</v>
      </c>
      <c r="Q83" s="121">
        <v>0</v>
      </c>
      <c r="R83" s="121">
        <v>0</v>
      </c>
      <c r="S83" s="112">
        <v>1</v>
      </c>
    </row>
    <row r="84" spans="1:19" x14ac:dyDescent="0.25">
      <c r="A84" s="20" t="s">
        <v>142</v>
      </c>
      <c r="B84" s="21" t="s">
        <v>343</v>
      </c>
      <c r="C84" s="22">
        <v>55</v>
      </c>
      <c r="D84" s="67">
        <v>0</v>
      </c>
      <c r="E84" s="67">
        <v>8</v>
      </c>
      <c r="F84" s="67">
        <v>0</v>
      </c>
      <c r="G84" s="67">
        <v>8</v>
      </c>
      <c r="H84" s="67">
        <v>0</v>
      </c>
      <c r="I84" s="67">
        <v>0</v>
      </c>
      <c r="J84" s="67">
        <v>0</v>
      </c>
      <c r="K84" s="67">
        <v>0</v>
      </c>
      <c r="L84" s="67">
        <v>0</v>
      </c>
      <c r="M84" s="67">
        <v>0</v>
      </c>
      <c r="N84" s="67">
        <v>0</v>
      </c>
      <c r="O84" s="121">
        <v>0</v>
      </c>
      <c r="P84" s="121">
        <v>0</v>
      </c>
      <c r="Q84" s="121">
        <v>0</v>
      </c>
      <c r="R84" s="121">
        <v>0</v>
      </c>
      <c r="S84" s="112">
        <v>8</v>
      </c>
    </row>
    <row r="85" spans="1:19" x14ac:dyDescent="0.25">
      <c r="A85" s="28" t="s">
        <v>143</v>
      </c>
      <c r="B85" s="21" t="s">
        <v>343</v>
      </c>
      <c r="C85" s="22">
        <v>148</v>
      </c>
      <c r="D85" s="67">
        <v>419</v>
      </c>
      <c r="E85" s="67">
        <v>527</v>
      </c>
      <c r="F85" s="67">
        <v>7</v>
      </c>
      <c r="G85" s="67">
        <v>534</v>
      </c>
      <c r="H85" s="67">
        <v>0</v>
      </c>
      <c r="I85" s="67">
        <v>0</v>
      </c>
      <c r="J85" s="67">
        <v>216</v>
      </c>
      <c r="K85" s="67">
        <v>0</v>
      </c>
      <c r="L85" s="67">
        <v>0</v>
      </c>
      <c r="M85" s="67">
        <v>0</v>
      </c>
      <c r="N85" s="67">
        <v>0</v>
      </c>
      <c r="O85" s="121">
        <v>0</v>
      </c>
      <c r="P85" s="121">
        <v>0</v>
      </c>
      <c r="Q85" s="121">
        <v>0</v>
      </c>
      <c r="R85" s="121">
        <v>0</v>
      </c>
      <c r="S85" s="112">
        <v>1169</v>
      </c>
    </row>
    <row r="86" spans="1:19" x14ac:dyDescent="0.25">
      <c r="A86" s="20" t="s">
        <v>144</v>
      </c>
      <c r="B86" s="21" t="s">
        <v>343</v>
      </c>
      <c r="C86" s="22">
        <v>197</v>
      </c>
      <c r="D86" s="67">
        <v>2</v>
      </c>
      <c r="E86" s="67">
        <v>10</v>
      </c>
      <c r="F86" s="67">
        <v>3</v>
      </c>
      <c r="G86" s="67">
        <v>13</v>
      </c>
      <c r="H86" s="67">
        <v>0</v>
      </c>
      <c r="I86" s="67">
        <v>0</v>
      </c>
      <c r="J86" s="67">
        <v>26</v>
      </c>
      <c r="K86" s="67">
        <v>0</v>
      </c>
      <c r="L86" s="67">
        <v>0</v>
      </c>
      <c r="M86" s="67">
        <v>0</v>
      </c>
      <c r="N86" s="67">
        <v>0</v>
      </c>
      <c r="O86" s="121">
        <v>0</v>
      </c>
      <c r="P86" s="121">
        <v>0</v>
      </c>
      <c r="Q86" s="121">
        <v>0</v>
      </c>
      <c r="R86" s="121">
        <v>0</v>
      </c>
      <c r="S86" s="112">
        <v>41</v>
      </c>
    </row>
    <row r="87" spans="1:19" x14ac:dyDescent="0.25">
      <c r="A87" s="20" t="s">
        <v>145</v>
      </c>
      <c r="B87" s="21" t="s">
        <v>343</v>
      </c>
      <c r="C87" s="22">
        <v>206</v>
      </c>
      <c r="D87" s="67">
        <v>0</v>
      </c>
      <c r="E87" s="67">
        <v>2</v>
      </c>
      <c r="F87" s="67">
        <v>0</v>
      </c>
      <c r="G87" s="67">
        <v>2</v>
      </c>
      <c r="H87" s="67">
        <v>0</v>
      </c>
      <c r="I87" s="67">
        <v>0</v>
      </c>
      <c r="J87" s="67">
        <v>3</v>
      </c>
      <c r="K87" s="67">
        <v>0</v>
      </c>
      <c r="L87" s="67">
        <v>0</v>
      </c>
      <c r="M87" s="67">
        <v>0</v>
      </c>
      <c r="N87" s="67">
        <v>0</v>
      </c>
      <c r="O87" s="121">
        <v>0</v>
      </c>
      <c r="P87" s="121">
        <v>0</v>
      </c>
      <c r="Q87" s="121">
        <v>0</v>
      </c>
      <c r="R87" s="121">
        <v>0</v>
      </c>
      <c r="S87" s="112">
        <v>5</v>
      </c>
    </row>
    <row r="88" spans="1:19" x14ac:dyDescent="0.25">
      <c r="A88" s="20" t="s">
        <v>146</v>
      </c>
      <c r="B88" s="21" t="s">
        <v>343</v>
      </c>
      <c r="C88" s="22">
        <v>313</v>
      </c>
      <c r="D88" s="67">
        <v>4</v>
      </c>
      <c r="E88" s="67">
        <v>34</v>
      </c>
      <c r="F88" s="67">
        <v>0</v>
      </c>
      <c r="G88" s="67">
        <v>34</v>
      </c>
      <c r="H88" s="67">
        <v>0</v>
      </c>
      <c r="I88" s="67">
        <v>0</v>
      </c>
      <c r="J88" s="67">
        <v>20</v>
      </c>
      <c r="K88" s="67">
        <v>0</v>
      </c>
      <c r="L88" s="67">
        <v>0</v>
      </c>
      <c r="M88" s="67">
        <v>0</v>
      </c>
      <c r="N88" s="67">
        <v>0</v>
      </c>
      <c r="O88" s="121">
        <v>0</v>
      </c>
      <c r="P88" s="121">
        <v>0</v>
      </c>
      <c r="Q88" s="121">
        <v>0</v>
      </c>
      <c r="R88" s="121">
        <v>0</v>
      </c>
      <c r="S88" s="112">
        <v>58</v>
      </c>
    </row>
    <row r="89" spans="1:19" x14ac:dyDescent="0.25">
      <c r="A89" s="20" t="s">
        <v>147</v>
      </c>
      <c r="B89" s="21" t="s">
        <v>343</v>
      </c>
      <c r="C89" s="22">
        <v>318</v>
      </c>
      <c r="D89" s="67">
        <v>454</v>
      </c>
      <c r="E89" s="67">
        <v>260</v>
      </c>
      <c r="F89" s="67">
        <v>7</v>
      </c>
      <c r="G89" s="67">
        <v>267</v>
      </c>
      <c r="H89" s="67">
        <v>110</v>
      </c>
      <c r="I89" s="67">
        <v>0</v>
      </c>
      <c r="J89" s="67">
        <v>175</v>
      </c>
      <c r="K89" s="67">
        <v>0</v>
      </c>
      <c r="L89" s="67">
        <v>0</v>
      </c>
      <c r="M89" s="67">
        <v>0</v>
      </c>
      <c r="N89" s="67">
        <v>0</v>
      </c>
      <c r="O89" s="121">
        <v>0</v>
      </c>
      <c r="P89" s="121">
        <v>0</v>
      </c>
      <c r="Q89" s="121">
        <v>0</v>
      </c>
      <c r="R89" s="121">
        <v>0</v>
      </c>
      <c r="S89" s="112">
        <v>1006</v>
      </c>
    </row>
    <row r="90" spans="1:19" x14ac:dyDescent="0.25">
      <c r="A90" s="20" t="s">
        <v>148</v>
      </c>
      <c r="B90" s="21" t="s">
        <v>343</v>
      </c>
      <c r="C90" s="22">
        <v>321</v>
      </c>
      <c r="D90" s="67">
        <v>0</v>
      </c>
      <c r="E90" s="67">
        <v>71</v>
      </c>
      <c r="F90" s="67">
        <v>0</v>
      </c>
      <c r="G90" s="67">
        <v>71</v>
      </c>
      <c r="H90" s="67">
        <v>0</v>
      </c>
      <c r="I90" s="67">
        <v>0</v>
      </c>
      <c r="J90" s="67">
        <v>105</v>
      </c>
      <c r="K90" s="67">
        <v>0</v>
      </c>
      <c r="L90" s="67">
        <v>0</v>
      </c>
      <c r="M90" s="67">
        <v>0</v>
      </c>
      <c r="N90" s="67">
        <v>0</v>
      </c>
      <c r="O90" s="121">
        <v>0</v>
      </c>
      <c r="P90" s="121">
        <v>0</v>
      </c>
      <c r="Q90" s="121">
        <v>0</v>
      </c>
      <c r="R90" s="121">
        <v>0</v>
      </c>
      <c r="S90" s="112">
        <v>176</v>
      </c>
    </row>
    <row r="91" spans="1:19" x14ac:dyDescent="0.25">
      <c r="A91" s="20" t="s">
        <v>149</v>
      </c>
      <c r="B91" s="21" t="s">
        <v>343</v>
      </c>
      <c r="C91" s="22">
        <v>376</v>
      </c>
      <c r="D91" s="67">
        <v>450</v>
      </c>
      <c r="E91" s="67">
        <v>348</v>
      </c>
      <c r="F91" s="67">
        <v>13</v>
      </c>
      <c r="G91" s="67">
        <v>361</v>
      </c>
      <c r="H91" s="67">
        <v>121</v>
      </c>
      <c r="I91" s="67">
        <v>0</v>
      </c>
      <c r="J91" s="67">
        <v>178</v>
      </c>
      <c r="K91" s="67">
        <v>0</v>
      </c>
      <c r="L91" s="67">
        <v>0</v>
      </c>
      <c r="M91" s="67">
        <v>0</v>
      </c>
      <c r="N91" s="67">
        <v>0</v>
      </c>
      <c r="O91" s="121">
        <v>0</v>
      </c>
      <c r="P91" s="121">
        <v>0</v>
      </c>
      <c r="Q91" s="121">
        <v>0</v>
      </c>
      <c r="R91" s="121">
        <v>0</v>
      </c>
      <c r="S91" s="112">
        <v>1110</v>
      </c>
    </row>
    <row r="92" spans="1:19" x14ac:dyDescent="0.25">
      <c r="A92" s="20" t="s">
        <v>150</v>
      </c>
      <c r="B92" s="21" t="s">
        <v>343</v>
      </c>
      <c r="C92" s="22">
        <v>400</v>
      </c>
      <c r="D92" s="67">
        <v>42</v>
      </c>
      <c r="E92" s="67">
        <v>39</v>
      </c>
      <c r="F92" s="67">
        <v>3</v>
      </c>
      <c r="G92" s="67">
        <v>42</v>
      </c>
      <c r="H92" s="67">
        <v>31</v>
      </c>
      <c r="I92" s="67">
        <v>0</v>
      </c>
      <c r="J92" s="67">
        <v>37</v>
      </c>
      <c r="K92" s="67">
        <v>0</v>
      </c>
      <c r="L92" s="67">
        <v>0</v>
      </c>
      <c r="M92" s="67">
        <v>0</v>
      </c>
      <c r="N92" s="67">
        <v>0</v>
      </c>
      <c r="O92" s="121">
        <v>0</v>
      </c>
      <c r="P92" s="121">
        <v>0</v>
      </c>
      <c r="Q92" s="121">
        <v>0</v>
      </c>
      <c r="R92" s="121">
        <v>0</v>
      </c>
      <c r="S92" s="112">
        <v>152</v>
      </c>
    </row>
    <row r="93" spans="1:19" x14ac:dyDescent="0.25">
      <c r="A93" s="20" t="s">
        <v>151</v>
      </c>
      <c r="B93" s="21" t="s">
        <v>343</v>
      </c>
      <c r="C93" s="22">
        <v>440</v>
      </c>
      <c r="D93" s="67">
        <v>706</v>
      </c>
      <c r="E93" s="67">
        <v>582</v>
      </c>
      <c r="F93" s="67">
        <v>9</v>
      </c>
      <c r="G93" s="67">
        <v>591</v>
      </c>
      <c r="H93" s="67">
        <v>247</v>
      </c>
      <c r="I93" s="67">
        <v>0</v>
      </c>
      <c r="J93" s="67">
        <v>379</v>
      </c>
      <c r="K93" s="67">
        <v>0</v>
      </c>
      <c r="L93" s="67">
        <v>0</v>
      </c>
      <c r="M93" s="67">
        <v>0</v>
      </c>
      <c r="N93" s="67">
        <v>0</v>
      </c>
      <c r="O93" s="121">
        <v>0</v>
      </c>
      <c r="P93" s="121">
        <v>0</v>
      </c>
      <c r="Q93" s="121">
        <v>0</v>
      </c>
      <c r="R93" s="121">
        <v>0</v>
      </c>
      <c r="S93" s="112">
        <v>1923</v>
      </c>
    </row>
    <row r="94" spans="1:19" x14ac:dyDescent="0.25">
      <c r="A94" s="20" t="s">
        <v>152</v>
      </c>
      <c r="B94" s="21" t="s">
        <v>343</v>
      </c>
      <c r="C94" s="22">
        <v>483</v>
      </c>
      <c r="D94" s="67">
        <v>0</v>
      </c>
      <c r="E94" s="67">
        <v>0</v>
      </c>
      <c r="F94" s="67">
        <v>0</v>
      </c>
      <c r="G94" s="67">
        <v>0</v>
      </c>
      <c r="H94" s="67">
        <v>0</v>
      </c>
      <c r="I94" s="67">
        <v>0</v>
      </c>
      <c r="J94" s="67">
        <v>0</v>
      </c>
      <c r="K94" s="67">
        <v>0</v>
      </c>
      <c r="L94" s="67">
        <v>0</v>
      </c>
      <c r="M94" s="67">
        <v>0</v>
      </c>
      <c r="N94" s="67">
        <v>0</v>
      </c>
      <c r="O94" s="121">
        <v>0</v>
      </c>
      <c r="P94" s="121">
        <v>0</v>
      </c>
      <c r="Q94" s="121">
        <v>0</v>
      </c>
      <c r="R94" s="121">
        <v>0</v>
      </c>
      <c r="S94" s="112">
        <v>0</v>
      </c>
    </row>
    <row r="95" spans="1:19" x14ac:dyDescent="0.25">
      <c r="A95" s="24" t="s">
        <v>153</v>
      </c>
      <c r="B95" s="21" t="s">
        <v>343</v>
      </c>
      <c r="C95" s="22">
        <v>541</v>
      </c>
      <c r="D95" s="67">
        <v>0</v>
      </c>
      <c r="E95" s="67">
        <v>106</v>
      </c>
      <c r="F95" s="67">
        <v>1</v>
      </c>
      <c r="G95" s="67">
        <v>107</v>
      </c>
      <c r="H95" s="67">
        <v>50</v>
      </c>
      <c r="I95" s="67">
        <v>0</v>
      </c>
      <c r="J95" s="67">
        <v>76</v>
      </c>
      <c r="K95" s="67">
        <v>0</v>
      </c>
      <c r="L95" s="67">
        <v>0</v>
      </c>
      <c r="M95" s="67">
        <v>0</v>
      </c>
      <c r="N95" s="67">
        <v>0</v>
      </c>
      <c r="O95" s="121">
        <v>0</v>
      </c>
      <c r="P95" s="121">
        <v>0</v>
      </c>
      <c r="Q95" s="121">
        <v>0</v>
      </c>
      <c r="R95" s="121">
        <v>0</v>
      </c>
      <c r="S95" s="112">
        <v>233</v>
      </c>
    </row>
    <row r="96" spans="1:19" x14ac:dyDescent="0.25">
      <c r="A96" s="20" t="s">
        <v>154</v>
      </c>
      <c r="B96" s="21" t="s">
        <v>343</v>
      </c>
      <c r="C96" s="22">
        <v>607</v>
      </c>
      <c r="D96" s="67">
        <v>181</v>
      </c>
      <c r="E96" s="67">
        <v>159</v>
      </c>
      <c r="F96" s="67">
        <v>12</v>
      </c>
      <c r="G96" s="67">
        <v>171</v>
      </c>
      <c r="H96" s="67">
        <v>0</v>
      </c>
      <c r="I96" s="67">
        <v>0</v>
      </c>
      <c r="J96" s="67">
        <v>65</v>
      </c>
      <c r="K96" s="67">
        <v>0</v>
      </c>
      <c r="L96" s="67">
        <v>0</v>
      </c>
      <c r="M96" s="67">
        <v>0</v>
      </c>
      <c r="N96" s="67">
        <v>0</v>
      </c>
      <c r="O96" s="121">
        <v>0</v>
      </c>
      <c r="P96" s="121">
        <v>0</v>
      </c>
      <c r="Q96" s="121">
        <v>0</v>
      </c>
      <c r="R96" s="121">
        <v>0</v>
      </c>
      <c r="S96" s="112">
        <v>417</v>
      </c>
    </row>
    <row r="97" spans="1:19" x14ac:dyDescent="0.25">
      <c r="A97" s="20" t="s">
        <v>155</v>
      </c>
      <c r="B97" s="21" t="s">
        <v>343</v>
      </c>
      <c r="C97" s="22">
        <v>615</v>
      </c>
      <c r="D97" s="67">
        <v>1577</v>
      </c>
      <c r="E97" s="67">
        <v>1556</v>
      </c>
      <c r="F97" s="67">
        <v>46</v>
      </c>
      <c r="G97" s="67">
        <v>1602</v>
      </c>
      <c r="H97" s="67">
        <v>673</v>
      </c>
      <c r="I97" s="67">
        <v>117</v>
      </c>
      <c r="J97" s="67">
        <v>405</v>
      </c>
      <c r="K97" s="67">
        <v>11</v>
      </c>
      <c r="L97" s="67">
        <v>0</v>
      </c>
      <c r="M97" s="67">
        <v>11</v>
      </c>
      <c r="N97" s="67">
        <v>8</v>
      </c>
      <c r="O97" s="121">
        <v>0</v>
      </c>
      <c r="P97" s="121">
        <v>0</v>
      </c>
      <c r="Q97" s="121">
        <v>0</v>
      </c>
      <c r="R97" s="121">
        <v>0</v>
      </c>
      <c r="S97" s="112">
        <v>4393</v>
      </c>
    </row>
    <row r="98" spans="1:19" x14ac:dyDescent="0.25">
      <c r="A98" s="20" t="s">
        <v>156</v>
      </c>
      <c r="B98" s="21" t="s">
        <v>343</v>
      </c>
      <c r="C98" s="22">
        <v>649</v>
      </c>
      <c r="D98" s="67">
        <v>0</v>
      </c>
      <c r="E98" s="67">
        <v>5</v>
      </c>
      <c r="F98" s="67">
        <v>0</v>
      </c>
      <c r="G98" s="67">
        <v>5</v>
      </c>
      <c r="H98" s="67">
        <v>0</v>
      </c>
      <c r="I98" s="67">
        <v>0</v>
      </c>
      <c r="J98" s="67">
        <v>1</v>
      </c>
      <c r="K98" s="67">
        <v>0</v>
      </c>
      <c r="L98" s="67">
        <v>0</v>
      </c>
      <c r="M98" s="67">
        <v>0</v>
      </c>
      <c r="N98" s="67">
        <v>0</v>
      </c>
      <c r="O98" s="121">
        <v>0</v>
      </c>
      <c r="P98" s="121">
        <v>0</v>
      </c>
      <c r="Q98" s="121">
        <v>0</v>
      </c>
      <c r="R98" s="121">
        <v>0</v>
      </c>
      <c r="S98" s="112">
        <v>6</v>
      </c>
    </row>
    <row r="99" spans="1:19" x14ac:dyDescent="0.25">
      <c r="A99" s="20" t="s">
        <v>157</v>
      </c>
      <c r="B99" s="21" t="s">
        <v>343</v>
      </c>
      <c r="C99" s="22">
        <v>652</v>
      </c>
      <c r="D99" s="67">
        <v>0</v>
      </c>
      <c r="E99" s="67">
        <v>0</v>
      </c>
      <c r="F99" s="67">
        <v>0</v>
      </c>
      <c r="G99" s="67">
        <v>0</v>
      </c>
      <c r="H99" s="67">
        <v>0</v>
      </c>
      <c r="I99" s="67">
        <v>0</v>
      </c>
      <c r="J99" s="67">
        <v>2</v>
      </c>
      <c r="K99" s="67">
        <v>0</v>
      </c>
      <c r="L99" s="67">
        <v>0</v>
      </c>
      <c r="M99" s="67">
        <v>0</v>
      </c>
      <c r="N99" s="67">
        <v>0</v>
      </c>
      <c r="O99" s="121">
        <v>0</v>
      </c>
      <c r="P99" s="121">
        <v>0</v>
      </c>
      <c r="Q99" s="121">
        <v>0</v>
      </c>
      <c r="R99" s="121">
        <v>0</v>
      </c>
      <c r="S99" s="112">
        <v>2</v>
      </c>
    </row>
    <row r="100" spans="1:19" x14ac:dyDescent="0.25">
      <c r="A100" s="20" t="s">
        <v>158</v>
      </c>
      <c r="B100" s="21" t="s">
        <v>343</v>
      </c>
      <c r="C100" s="22">
        <v>660</v>
      </c>
      <c r="D100" s="67">
        <v>0</v>
      </c>
      <c r="E100" s="67">
        <v>15</v>
      </c>
      <c r="F100" s="67">
        <v>1</v>
      </c>
      <c r="G100" s="67">
        <v>16</v>
      </c>
      <c r="H100" s="67">
        <v>0</v>
      </c>
      <c r="I100" s="67">
        <v>0</v>
      </c>
      <c r="J100" s="67">
        <v>13</v>
      </c>
      <c r="K100" s="67">
        <v>0</v>
      </c>
      <c r="L100" s="67">
        <v>0</v>
      </c>
      <c r="M100" s="67">
        <v>0</v>
      </c>
      <c r="N100" s="67">
        <v>0</v>
      </c>
      <c r="O100" s="121">
        <v>0</v>
      </c>
      <c r="P100" s="121">
        <v>0</v>
      </c>
      <c r="Q100" s="121">
        <v>0</v>
      </c>
      <c r="R100" s="121">
        <v>0</v>
      </c>
      <c r="S100" s="112">
        <v>29</v>
      </c>
    </row>
    <row r="101" spans="1:19" x14ac:dyDescent="0.25">
      <c r="A101" s="20" t="s">
        <v>159</v>
      </c>
      <c r="B101" s="21" t="s">
        <v>343</v>
      </c>
      <c r="C101" s="22">
        <v>667</v>
      </c>
      <c r="D101" s="67">
        <v>0</v>
      </c>
      <c r="E101" s="67">
        <v>6</v>
      </c>
      <c r="F101" s="67">
        <v>0</v>
      </c>
      <c r="G101" s="67">
        <v>6</v>
      </c>
      <c r="H101" s="67">
        <v>0</v>
      </c>
      <c r="I101" s="67">
        <v>0</v>
      </c>
      <c r="J101" s="67">
        <v>7</v>
      </c>
      <c r="K101" s="67">
        <v>0</v>
      </c>
      <c r="L101" s="67">
        <v>0</v>
      </c>
      <c r="M101" s="67">
        <v>0</v>
      </c>
      <c r="N101" s="67">
        <v>0</v>
      </c>
      <c r="O101" s="121">
        <v>0</v>
      </c>
      <c r="P101" s="121">
        <v>0</v>
      </c>
      <c r="Q101" s="121">
        <v>0</v>
      </c>
      <c r="R101" s="121">
        <v>0</v>
      </c>
      <c r="S101" s="112">
        <v>13</v>
      </c>
    </row>
    <row r="102" spans="1:19" x14ac:dyDescent="0.25">
      <c r="A102" s="20" t="s">
        <v>160</v>
      </c>
      <c r="B102" s="21" t="s">
        <v>343</v>
      </c>
      <c r="C102" s="22">
        <v>674</v>
      </c>
      <c r="D102" s="67">
        <v>0</v>
      </c>
      <c r="E102" s="67">
        <v>23</v>
      </c>
      <c r="F102" s="67">
        <v>0</v>
      </c>
      <c r="G102" s="67">
        <v>23</v>
      </c>
      <c r="H102" s="67">
        <v>0</v>
      </c>
      <c r="I102" s="67">
        <v>0</v>
      </c>
      <c r="J102" s="67">
        <v>25</v>
      </c>
      <c r="K102" s="67">
        <v>0</v>
      </c>
      <c r="L102" s="67">
        <v>0</v>
      </c>
      <c r="M102" s="67">
        <v>0</v>
      </c>
      <c r="N102" s="67">
        <v>0</v>
      </c>
      <c r="O102" s="121">
        <v>0</v>
      </c>
      <c r="P102" s="121">
        <v>0</v>
      </c>
      <c r="Q102" s="121">
        <v>0</v>
      </c>
      <c r="R102" s="121">
        <v>0</v>
      </c>
      <c r="S102" s="112">
        <v>48</v>
      </c>
    </row>
    <row r="103" spans="1:19" x14ac:dyDescent="0.25">
      <c r="A103" s="29" t="s">
        <v>161</v>
      </c>
      <c r="B103" s="21" t="s">
        <v>343</v>
      </c>
      <c r="C103" s="22">
        <v>697</v>
      </c>
      <c r="D103" s="67">
        <v>176</v>
      </c>
      <c r="E103" s="67">
        <v>284</v>
      </c>
      <c r="F103" s="67">
        <v>3</v>
      </c>
      <c r="G103" s="67">
        <v>287</v>
      </c>
      <c r="H103" s="67">
        <v>18</v>
      </c>
      <c r="I103" s="67">
        <v>0</v>
      </c>
      <c r="J103" s="67">
        <v>168</v>
      </c>
      <c r="K103" s="67">
        <v>0</v>
      </c>
      <c r="L103" s="67">
        <v>0</v>
      </c>
      <c r="M103" s="67">
        <v>0</v>
      </c>
      <c r="N103" s="67">
        <v>0</v>
      </c>
      <c r="O103" s="121">
        <v>0</v>
      </c>
      <c r="P103" s="121">
        <v>0</v>
      </c>
      <c r="Q103" s="121">
        <v>0</v>
      </c>
      <c r="R103" s="121">
        <v>0</v>
      </c>
      <c r="S103" s="112">
        <v>649</v>
      </c>
    </row>
    <row r="104" spans="1:19" x14ac:dyDescent="0.25">
      <c r="A104" s="20" t="s">
        <v>162</v>
      </c>
      <c r="B104" s="21" t="s">
        <v>343</v>
      </c>
      <c r="C104" s="22">
        <v>756</v>
      </c>
      <c r="D104" s="67">
        <v>1</v>
      </c>
      <c r="E104" s="67">
        <v>45</v>
      </c>
      <c r="F104" s="67">
        <v>0</v>
      </c>
      <c r="G104" s="67">
        <v>45</v>
      </c>
      <c r="H104" s="67">
        <v>0</v>
      </c>
      <c r="I104" s="67">
        <v>0</v>
      </c>
      <c r="J104" s="67">
        <v>17</v>
      </c>
      <c r="K104" s="67">
        <v>0</v>
      </c>
      <c r="L104" s="67">
        <v>0</v>
      </c>
      <c r="M104" s="67">
        <v>0</v>
      </c>
      <c r="N104" s="67">
        <v>0</v>
      </c>
      <c r="O104" s="121">
        <v>0</v>
      </c>
      <c r="P104" s="121">
        <v>0</v>
      </c>
      <c r="Q104" s="121">
        <v>0</v>
      </c>
      <c r="R104" s="121">
        <v>0</v>
      </c>
      <c r="S104" s="112">
        <v>63</v>
      </c>
    </row>
    <row r="105" spans="1:19" x14ac:dyDescent="0.25">
      <c r="A105" s="47" t="s">
        <v>344</v>
      </c>
      <c r="B105" s="48"/>
      <c r="C105" s="111"/>
      <c r="D105" s="114">
        <v>82</v>
      </c>
      <c r="E105" s="114">
        <v>303</v>
      </c>
      <c r="F105" s="114">
        <v>8</v>
      </c>
      <c r="G105" s="114">
        <v>311</v>
      </c>
      <c r="H105" s="114">
        <v>69</v>
      </c>
      <c r="I105" s="114">
        <v>0</v>
      </c>
      <c r="J105" s="114">
        <v>120</v>
      </c>
      <c r="K105" s="114">
        <v>75</v>
      </c>
      <c r="L105" s="114">
        <v>2</v>
      </c>
      <c r="M105" s="114">
        <v>77</v>
      </c>
      <c r="N105" s="114">
        <v>0</v>
      </c>
      <c r="O105" s="114">
        <v>0</v>
      </c>
      <c r="P105" s="114">
        <v>0</v>
      </c>
      <c r="Q105" s="114">
        <v>0</v>
      </c>
      <c r="R105" s="114">
        <v>0</v>
      </c>
      <c r="S105" s="108">
        <v>659</v>
      </c>
    </row>
    <row r="106" spans="1:19" x14ac:dyDescent="0.25">
      <c r="A106" s="20" t="s">
        <v>164</v>
      </c>
      <c r="B106" s="21" t="s">
        <v>345</v>
      </c>
      <c r="C106" s="22">
        <v>30</v>
      </c>
      <c r="D106" s="67">
        <v>50</v>
      </c>
      <c r="E106" s="67">
        <v>145</v>
      </c>
      <c r="F106" s="67">
        <v>3</v>
      </c>
      <c r="G106" s="67">
        <v>148</v>
      </c>
      <c r="H106" s="67">
        <v>69</v>
      </c>
      <c r="I106" s="67">
        <v>0</v>
      </c>
      <c r="J106" s="67">
        <v>29</v>
      </c>
      <c r="K106" s="67">
        <v>46</v>
      </c>
      <c r="L106" s="67">
        <v>0</v>
      </c>
      <c r="M106" s="67">
        <v>46</v>
      </c>
      <c r="N106" s="67">
        <v>0</v>
      </c>
      <c r="O106" s="121">
        <v>0</v>
      </c>
      <c r="P106" s="121">
        <v>0</v>
      </c>
      <c r="Q106" s="121">
        <v>0</v>
      </c>
      <c r="R106" s="121">
        <v>0</v>
      </c>
      <c r="S106" s="112">
        <v>342</v>
      </c>
    </row>
    <row r="107" spans="1:19" x14ac:dyDescent="0.25">
      <c r="A107" s="20" t="s">
        <v>165</v>
      </c>
      <c r="B107" s="21" t="s">
        <v>345</v>
      </c>
      <c r="C107" s="22">
        <v>34</v>
      </c>
      <c r="D107" s="67">
        <v>31</v>
      </c>
      <c r="E107" s="67">
        <v>7</v>
      </c>
      <c r="F107" s="67">
        <v>0</v>
      </c>
      <c r="G107" s="67">
        <v>7</v>
      </c>
      <c r="H107" s="67">
        <v>0</v>
      </c>
      <c r="I107" s="67">
        <v>0</v>
      </c>
      <c r="J107" s="67">
        <v>23</v>
      </c>
      <c r="K107" s="67">
        <v>0</v>
      </c>
      <c r="L107" s="67">
        <v>0</v>
      </c>
      <c r="M107" s="67">
        <v>0</v>
      </c>
      <c r="N107" s="67">
        <v>0</v>
      </c>
      <c r="O107" s="121">
        <v>0</v>
      </c>
      <c r="P107" s="121">
        <v>0</v>
      </c>
      <c r="Q107" s="121">
        <v>0</v>
      </c>
      <c r="R107" s="121">
        <v>0</v>
      </c>
      <c r="S107" s="112">
        <v>61</v>
      </c>
    </row>
    <row r="108" spans="1:19" x14ac:dyDescent="0.25">
      <c r="A108" s="20" t="s">
        <v>166</v>
      </c>
      <c r="B108" s="21" t="s">
        <v>345</v>
      </c>
      <c r="C108" s="22">
        <v>36</v>
      </c>
      <c r="D108" s="67">
        <v>0</v>
      </c>
      <c r="E108" s="67">
        <v>22</v>
      </c>
      <c r="F108" s="67">
        <v>1</v>
      </c>
      <c r="G108" s="67">
        <v>23</v>
      </c>
      <c r="H108" s="67">
        <v>0</v>
      </c>
      <c r="I108" s="67">
        <v>0</v>
      </c>
      <c r="J108" s="67">
        <v>2</v>
      </c>
      <c r="K108" s="67">
        <v>0</v>
      </c>
      <c r="L108" s="67">
        <v>0</v>
      </c>
      <c r="M108" s="67">
        <v>0</v>
      </c>
      <c r="N108" s="67">
        <v>0</v>
      </c>
      <c r="O108" s="121">
        <v>0</v>
      </c>
      <c r="P108" s="121">
        <v>0</v>
      </c>
      <c r="Q108" s="121">
        <v>0</v>
      </c>
      <c r="R108" s="121">
        <v>0</v>
      </c>
      <c r="S108" s="112">
        <v>25</v>
      </c>
    </row>
    <row r="109" spans="1:19" x14ac:dyDescent="0.25">
      <c r="A109" s="20" t="s">
        <v>167</v>
      </c>
      <c r="B109" s="21" t="s">
        <v>345</v>
      </c>
      <c r="C109" s="22">
        <v>91</v>
      </c>
      <c r="D109" s="67">
        <v>1</v>
      </c>
      <c r="E109" s="67">
        <v>0</v>
      </c>
      <c r="F109" s="67">
        <v>0</v>
      </c>
      <c r="G109" s="67">
        <v>0</v>
      </c>
      <c r="H109" s="67">
        <v>0</v>
      </c>
      <c r="I109" s="67">
        <v>0</v>
      </c>
      <c r="J109" s="67">
        <v>0</v>
      </c>
      <c r="K109" s="67">
        <v>0</v>
      </c>
      <c r="L109" s="67">
        <v>0</v>
      </c>
      <c r="M109" s="67">
        <v>0</v>
      </c>
      <c r="N109" s="67">
        <v>0</v>
      </c>
      <c r="O109" s="121">
        <v>0</v>
      </c>
      <c r="P109" s="121">
        <v>0</v>
      </c>
      <c r="Q109" s="121">
        <v>0</v>
      </c>
      <c r="R109" s="121">
        <v>0</v>
      </c>
      <c r="S109" s="112">
        <v>1</v>
      </c>
    </row>
    <row r="110" spans="1:19" x14ac:dyDescent="0.25">
      <c r="A110" s="20" t="s">
        <v>168</v>
      </c>
      <c r="B110" s="21" t="s">
        <v>345</v>
      </c>
      <c r="C110" s="22">
        <v>93</v>
      </c>
      <c r="D110" s="67">
        <v>0</v>
      </c>
      <c r="E110" s="67">
        <v>2</v>
      </c>
      <c r="F110" s="67">
        <v>0</v>
      </c>
      <c r="G110" s="67">
        <v>2</v>
      </c>
      <c r="H110" s="67">
        <v>0</v>
      </c>
      <c r="I110" s="67">
        <v>0</v>
      </c>
      <c r="J110" s="67">
        <v>4</v>
      </c>
      <c r="K110" s="67">
        <v>0</v>
      </c>
      <c r="L110" s="67">
        <v>0</v>
      </c>
      <c r="M110" s="67">
        <v>0</v>
      </c>
      <c r="N110" s="67">
        <v>0</v>
      </c>
      <c r="O110" s="121">
        <v>0</v>
      </c>
      <c r="P110" s="121">
        <v>0</v>
      </c>
      <c r="Q110" s="121">
        <v>0</v>
      </c>
      <c r="R110" s="121">
        <v>0</v>
      </c>
      <c r="S110" s="112">
        <v>6</v>
      </c>
    </row>
    <row r="111" spans="1:19" x14ac:dyDescent="0.25">
      <c r="A111" s="24" t="s">
        <v>169</v>
      </c>
      <c r="B111" s="21" t="s">
        <v>345</v>
      </c>
      <c r="C111" s="22">
        <v>101</v>
      </c>
      <c r="D111" s="67">
        <v>0</v>
      </c>
      <c r="E111" s="67">
        <v>12</v>
      </c>
      <c r="F111" s="67">
        <v>0</v>
      </c>
      <c r="G111" s="67">
        <v>12</v>
      </c>
      <c r="H111" s="67">
        <v>0</v>
      </c>
      <c r="I111" s="67">
        <v>0</v>
      </c>
      <c r="J111" s="67">
        <v>5</v>
      </c>
      <c r="K111" s="67">
        <v>3</v>
      </c>
      <c r="L111" s="67">
        <v>0</v>
      </c>
      <c r="M111" s="67">
        <v>3</v>
      </c>
      <c r="N111" s="67">
        <v>0</v>
      </c>
      <c r="O111" s="121">
        <v>0</v>
      </c>
      <c r="P111" s="121">
        <v>0</v>
      </c>
      <c r="Q111" s="121">
        <v>0</v>
      </c>
      <c r="R111" s="121">
        <v>0</v>
      </c>
      <c r="S111" s="112">
        <v>20</v>
      </c>
    </row>
    <row r="112" spans="1:19" x14ac:dyDescent="0.25">
      <c r="A112" s="20" t="s">
        <v>170</v>
      </c>
      <c r="B112" s="21" t="s">
        <v>345</v>
      </c>
      <c r="C112" s="22">
        <v>145</v>
      </c>
      <c r="D112" s="67">
        <v>0</v>
      </c>
      <c r="E112" s="67">
        <v>1</v>
      </c>
      <c r="F112" s="67">
        <v>0</v>
      </c>
      <c r="G112" s="67">
        <v>1</v>
      </c>
      <c r="H112" s="67">
        <v>0</v>
      </c>
      <c r="I112" s="67">
        <v>0</v>
      </c>
      <c r="J112" s="67">
        <v>0</v>
      </c>
      <c r="K112" s="67">
        <v>0</v>
      </c>
      <c r="L112" s="67">
        <v>0</v>
      </c>
      <c r="M112" s="67">
        <v>0</v>
      </c>
      <c r="N112" s="67">
        <v>0</v>
      </c>
      <c r="O112" s="121">
        <v>0</v>
      </c>
      <c r="P112" s="121">
        <v>0</v>
      </c>
      <c r="Q112" s="121">
        <v>0</v>
      </c>
      <c r="R112" s="121">
        <v>0</v>
      </c>
      <c r="S112" s="112">
        <v>1</v>
      </c>
    </row>
    <row r="113" spans="1:19" x14ac:dyDescent="0.25">
      <c r="A113" s="20" t="s">
        <v>171</v>
      </c>
      <c r="B113" s="21" t="s">
        <v>345</v>
      </c>
      <c r="C113" s="22">
        <v>209</v>
      </c>
      <c r="D113" s="67">
        <v>0</v>
      </c>
      <c r="E113" s="67">
        <v>0</v>
      </c>
      <c r="F113" s="67">
        <v>0</v>
      </c>
      <c r="G113" s="67">
        <v>0</v>
      </c>
      <c r="H113" s="67">
        <v>0</v>
      </c>
      <c r="I113" s="67">
        <v>0</v>
      </c>
      <c r="J113" s="67">
        <v>5</v>
      </c>
      <c r="K113" s="67">
        <v>0</v>
      </c>
      <c r="L113" s="67">
        <v>0</v>
      </c>
      <c r="M113" s="67">
        <v>0</v>
      </c>
      <c r="N113" s="67">
        <v>0</v>
      </c>
      <c r="O113" s="121">
        <v>0</v>
      </c>
      <c r="P113" s="121">
        <v>0</v>
      </c>
      <c r="Q113" s="121">
        <v>0</v>
      </c>
      <c r="R113" s="121">
        <v>0</v>
      </c>
      <c r="S113" s="112">
        <v>5</v>
      </c>
    </row>
    <row r="114" spans="1:19" x14ac:dyDescent="0.25">
      <c r="A114" s="20" t="s">
        <v>172</v>
      </c>
      <c r="B114" s="21" t="s">
        <v>345</v>
      </c>
      <c r="C114" s="22">
        <v>282</v>
      </c>
      <c r="D114" s="67">
        <v>0</v>
      </c>
      <c r="E114" s="67">
        <v>31</v>
      </c>
      <c r="F114" s="67">
        <v>0</v>
      </c>
      <c r="G114" s="67">
        <v>31</v>
      </c>
      <c r="H114" s="67">
        <v>0</v>
      </c>
      <c r="I114" s="67">
        <v>0</v>
      </c>
      <c r="J114" s="67">
        <v>7</v>
      </c>
      <c r="K114" s="67">
        <v>0</v>
      </c>
      <c r="L114" s="67">
        <v>0</v>
      </c>
      <c r="M114" s="67">
        <v>0</v>
      </c>
      <c r="N114" s="67">
        <v>0</v>
      </c>
      <c r="O114" s="121">
        <v>0</v>
      </c>
      <c r="P114" s="121">
        <v>0</v>
      </c>
      <c r="Q114" s="121">
        <v>0</v>
      </c>
      <c r="R114" s="121">
        <v>0</v>
      </c>
      <c r="S114" s="112">
        <v>38</v>
      </c>
    </row>
    <row r="115" spans="1:19" x14ac:dyDescent="0.25">
      <c r="A115" s="20" t="s">
        <v>173</v>
      </c>
      <c r="B115" s="21" t="s">
        <v>345</v>
      </c>
      <c r="C115" s="22">
        <v>353</v>
      </c>
      <c r="D115" s="67">
        <v>0</v>
      </c>
      <c r="E115" s="67">
        <v>1</v>
      </c>
      <c r="F115" s="67">
        <v>0</v>
      </c>
      <c r="G115" s="67">
        <v>1</v>
      </c>
      <c r="H115" s="67">
        <v>0</v>
      </c>
      <c r="I115" s="67">
        <v>0</v>
      </c>
      <c r="J115" s="67">
        <v>1</v>
      </c>
      <c r="K115" s="67">
        <v>2</v>
      </c>
      <c r="L115" s="67">
        <v>0</v>
      </c>
      <c r="M115" s="67">
        <v>2</v>
      </c>
      <c r="N115" s="67">
        <v>0</v>
      </c>
      <c r="O115" s="121">
        <v>0</v>
      </c>
      <c r="P115" s="121">
        <v>0</v>
      </c>
      <c r="Q115" s="121">
        <v>0</v>
      </c>
      <c r="R115" s="121">
        <v>0</v>
      </c>
      <c r="S115" s="112">
        <v>4</v>
      </c>
    </row>
    <row r="116" spans="1:19" x14ac:dyDescent="0.25">
      <c r="A116" s="20" t="s">
        <v>174</v>
      </c>
      <c r="B116" s="21" t="s">
        <v>345</v>
      </c>
      <c r="C116" s="22">
        <v>364</v>
      </c>
      <c r="D116" s="67">
        <v>0</v>
      </c>
      <c r="E116" s="67">
        <v>18</v>
      </c>
      <c r="F116" s="67">
        <v>0</v>
      </c>
      <c r="G116" s="67">
        <v>18</v>
      </c>
      <c r="H116" s="67">
        <v>0</v>
      </c>
      <c r="I116" s="67">
        <v>0</v>
      </c>
      <c r="J116" s="67">
        <v>8</v>
      </c>
      <c r="K116" s="67">
        <v>0</v>
      </c>
      <c r="L116" s="67">
        <v>0</v>
      </c>
      <c r="M116" s="67">
        <v>0</v>
      </c>
      <c r="N116" s="67">
        <v>0</v>
      </c>
      <c r="O116" s="121">
        <v>0</v>
      </c>
      <c r="P116" s="121">
        <v>0</v>
      </c>
      <c r="Q116" s="121">
        <v>0</v>
      </c>
      <c r="R116" s="121">
        <v>0</v>
      </c>
      <c r="S116" s="112">
        <v>26</v>
      </c>
    </row>
    <row r="117" spans="1:19" x14ac:dyDescent="0.25">
      <c r="A117" s="20" t="s">
        <v>175</v>
      </c>
      <c r="B117" s="21" t="s">
        <v>345</v>
      </c>
      <c r="C117" s="22">
        <v>368</v>
      </c>
      <c r="D117" s="67">
        <v>0</v>
      </c>
      <c r="E117" s="67">
        <v>9</v>
      </c>
      <c r="F117" s="67">
        <v>0</v>
      </c>
      <c r="G117" s="67">
        <v>9</v>
      </c>
      <c r="H117" s="67">
        <v>0</v>
      </c>
      <c r="I117" s="67">
        <v>0</v>
      </c>
      <c r="J117" s="67">
        <v>0</v>
      </c>
      <c r="K117" s="67">
        <v>19</v>
      </c>
      <c r="L117" s="67">
        <v>2</v>
      </c>
      <c r="M117" s="67">
        <v>21</v>
      </c>
      <c r="N117" s="67">
        <v>0</v>
      </c>
      <c r="O117" s="121">
        <v>0</v>
      </c>
      <c r="P117" s="121">
        <v>0</v>
      </c>
      <c r="Q117" s="121">
        <v>0</v>
      </c>
      <c r="R117" s="121">
        <v>0</v>
      </c>
      <c r="S117" s="112">
        <v>30</v>
      </c>
    </row>
    <row r="118" spans="1:19" x14ac:dyDescent="0.25">
      <c r="A118" s="20" t="s">
        <v>176</v>
      </c>
      <c r="B118" s="21" t="s">
        <v>345</v>
      </c>
      <c r="C118" s="22">
        <v>390</v>
      </c>
      <c r="D118" s="67">
        <v>0</v>
      </c>
      <c r="E118" s="67">
        <v>5</v>
      </c>
      <c r="F118" s="67">
        <v>1</v>
      </c>
      <c r="G118" s="67">
        <v>6</v>
      </c>
      <c r="H118" s="67">
        <v>0</v>
      </c>
      <c r="I118" s="67">
        <v>0</v>
      </c>
      <c r="J118" s="67">
        <v>10</v>
      </c>
      <c r="K118" s="67">
        <v>0</v>
      </c>
      <c r="L118" s="67">
        <v>0</v>
      </c>
      <c r="M118" s="67">
        <v>0</v>
      </c>
      <c r="N118" s="67">
        <v>0</v>
      </c>
      <c r="O118" s="121">
        <v>0</v>
      </c>
      <c r="P118" s="121">
        <v>0</v>
      </c>
      <c r="Q118" s="121">
        <v>0</v>
      </c>
      <c r="R118" s="121">
        <v>0</v>
      </c>
      <c r="S118" s="112">
        <v>16</v>
      </c>
    </row>
    <row r="119" spans="1:19" x14ac:dyDescent="0.25">
      <c r="A119" s="20" t="s">
        <v>177</v>
      </c>
      <c r="B119" s="21" t="s">
        <v>345</v>
      </c>
      <c r="C119" s="22">
        <v>467</v>
      </c>
      <c r="D119" s="67">
        <v>0</v>
      </c>
      <c r="E119" s="67">
        <v>5</v>
      </c>
      <c r="F119" s="67">
        <v>0</v>
      </c>
      <c r="G119" s="67">
        <v>5</v>
      </c>
      <c r="H119" s="67">
        <v>0</v>
      </c>
      <c r="I119" s="67">
        <v>0</v>
      </c>
      <c r="J119" s="67">
        <v>1</v>
      </c>
      <c r="K119" s="67">
        <v>0</v>
      </c>
      <c r="L119" s="67">
        <v>0</v>
      </c>
      <c r="M119" s="67">
        <v>0</v>
      </c>
      <c r="N119" s="67">
        <v>0</v>
      </c>
      <c r="O119" s="121">
        <v>0</v>
      </c>
      <c r="P119" s="121">
        <v>0</v>
      </c>
      <c r="Q119" s="121">
        <v>0</v>
      </c>
      <c r="R119" s="121">
        <v>0</v>
      </c>
      <c r="S119" s="112">
        <v>6</v>
      </c>
    </row>
    <row r="120" spans="1:19" x14ac:dyDescent="0.25">
      <c r="A120" s="20" t="s">
        <v>178</v>
      </c>
      <c r="B120" s="21" t="s">
        <v>345</v>
      </c>
      <c r="C120" s="22">
        <v>576</v>
      </c>
      <c r="D120" s="67">
        <v>0</v>
      </c>
      <c r="E120" s="67">
        <v>2</v>
      </c>
      <c r="F120" s="67">
        <v>0</v>
      </c>
      <c r="G120" s="67">
        <v>2</v>
      </c>
      <c r="H120" s="67">
        <v>0</v>
      </c>
      <c r="I120" s="67">
        <v>0</v>
      </c>
      <c r="J120" s="67">
        <v>0</v>
      </c>
      <c r="K120" s="67">
        <v>1</v>
      </c>
      <c r="L120" s="67">
        <v>0</v>
      </c>
      <c r="M120" s="67">
        <v>1</v>
      </c>
      <c r="N120" s="67">
        <v>0</v>
      </c>
      <c r="O120" s="121">
        <v>0</v>
      </c>
      <c r="P120" s="121">
        <v>0</v>
      </c>
      <c r="Q120" s="121">
        <v>0</v>
      </c>
      <c r="R120" s="121">
        <v>0</v>
      </c>
      <c r="S120" s="112">
        <v>3</v>
      </c>
    </row>
    <row r="121" spans="1:19" x14ac:dyDescent="0.25">
      <c r="A121" s="20" t="s">
        <v>179</v>
      </c>
      <c r="B121" s="21" t="s">
        <v>345</v>
      </c>
      <c r="C121" s="22">
        <v>642</v>
      </c>
      <c r="D121" s="67">
        <v>0</v>
      </c>
      <c r="E121" s="67">
        <v>4</v>
      </c>
      <c r="F121" s="67">
        <v>0</v>
      </c>
      <c r="G121" s="67">
        <v>4</v>
      </c>
      <c r="H121" s="67">
        <v>0</v>
      </c>
      <c r="I121" s="67">
        <v>0</v>
      </c>
      <c r="J121" s="67">
        <v>8</v>
      </c>
      <c r="K121" s="67">
        <v>0</v>
      </c>
      <c r="L121" s="67">
        <v>0</v>
      </c>
      <c r="M121" s="67">
        <v>0</v>
      </c>
      <c r="N121" s="67">
        <v>0</v>
      </c>
      <c r="O121" s="121">
        <v>0</v>
      </c>
      <c r="P121" s="121">
        <v>0</v>
      </c>
      <c r="Q121" s="121">
        <v>0</v>
      </c>
      <c r="R121" s="121">
        <v>0</v>
      </c>
      <c r="S121" s="112">
        <v>12</v>
      </c>
    </row>
    <row r="122" spans="1:19" x14ac:dyDescent="0.25">
      <c r="A122" s="20" t="s">
        <v>180</v>
      </c>
      <c r="B122" s="21" t="s">
        <v>345</v>
      </c>
      <c r="C122" s="22">
        <v>679</v>
      </c>
      <c r="D122" s="67">
        <v>0</v>
      </c>
      <c r="E122" s="67">
        <v>2</v>
      </c>
      <c r="F122" s="67">
        <v>0</v>
      </c>
      <c r="G122" s="67">
        <v>2</v>
      </c>
      <c r="H122" s="67">
        <v>0</v>
      </c>
      <c r="I122" s="67">
        <v>0</v>
      </c>
      <c r="J122" s="67">
        <v>5</v>
      </c>
      <c r="K122" s="67">
        <v>1</v>
      </c>
      <c r="L122" s="67">
        <v>0</v>
      </c>
      <c r="M122" s="67">
        <v>1</v>
      </c>
      <c r="N122" s="67">
        <v>0</v>
      </c>
      <c r="O122" s="121">
        <v>0</v>
      </c>
      <c r="P122" s="121">
        <v>0</v>
      </c>
      <c r="Q122" s="121">
        <v>0</v>
      </c>
      <c r="R122" s="121">
        <v>0</v>
      </c>
      <c r="S122" s="112">
        <v>8</v>
      </c>
    </row>
    <row r="123" spans="1:19" x14ac:dyDescent="0.25">
      <c r="A123" s="20" t="s">
        <v>181</v>
      </c>
      <c r="B123" s="21" t="s">
        <v>345</v>
      </c>
      <c r="C123" s="22">
        <v>789</v>
      </c>
      <c r="D123" s="67">
        <v>0</v>
      </c>
      <c r="E123" s="67">
        <v>7</v>
      </c>
      <c r="F123" s="67">
        <v>0</v>
      </c>
      <c r="G123" s="67">
        <v>7</v>
      </c>
      <c r="H123" s="67">
        <v>0</v>
      </c>
      <c r="I123" s="67">
        <v>0</v>
      </c>
      <c r="J123" s="67">
        <v>1</v>
      </c>
      <c r="K123" s="67">
        <v>3</v>
      </c>
      <c r="L123" s="67">
        <v>0</v>
      </c>
      <c r="M123" s="67">
        <v>3</v>
      </c>
      <c r="N123" s="67">
        <v>0</v>
      </c>
      <c r="O123" s="121">
        <v>0</v>
      </c>
      <c r="P123" s="121">
        <v>0</v>
      </c>
      <c r="Q123" s="121">
        <v>0</v>
      </c>
      <c r="R123" s="121">
        <v>0</v>
      </c>
      <c r="S123" s="112">
        <v>11</v>
      </c>
    </row>
    <row r="124" spans="1:19" x14ac:dyDescent="0.25">
      <c r="A124" s="20" t="s">
        <v>182</v>
      </c>
      <c r="B124" s="21" t="s">
        <v>345</v>
      </c>
      <c r="C124" s="22">
        <v>792</v>
      </c>
      <c r="D124" s="67">
        <v>0</v>
      </c>
      <c r="E124" s="67">
        <v>0</v>
      </c>
      <c r="F124" s="67">
        <v>0</v>
      </c>
      <c r="G124" s="67">
        <v>0</v>
      </c>
      <c r="H124" s="67">
        <v>0</v>
      </c>
      <c r="I124" s="67">
        <v>0</v>
      </c>
      <c r="J124" s="67">
        <v>0</v>
      </c>
      <c r="K124" s="67">
        <v>0</v>
      </c>
      <c r="L124" s="67">
        <v>0</v>
      </c>
      <c r="M124" s="67">
        <v>0</v>
      </c>
      <c r="N124" s="67">
        <v>0</v>
      </c>
      <c r="O124" s="121">
        <v>0</v>
      </c>
      <c r="P124" s="121">
        <v>0</v>
      </c>
      <c r="Q124" s="121">
        <v>0</v>
      </c>
      <c r="R124" s="121">
        <v>0</v>
      </c>
      <c r="S124" s="112">
        <v>0</v>
      </c>
    </row>
    <row r="125" spans="1:19" x14ac:dyDescent="0.25">
      <c r="A125" s="20" t="s">
        <v>183</v>
      </c>
      <c r="B125" s="21" t="s">
        <v>345</v>
      </c>
      <c r="C125" s="22">
        <v>809</v>
      </c>
      <c r="D125" s="67">
        <v>0</v>
      </c>
      <c r="E125" s="67">
        <v>10</v>
      </c>
      <c r="F125" s="67">
        <v>3</v>
      </c>
      <c r="G125" s="67">
        <v>13</v>
      </c>
      <c r="H125" s="67">
        <v>0</v>
      </c>
      <c r="I125" s="67">
        <v>0</v>
      </c>
      <c r="J125" s="67">
        <v>1</v>
      </c>
      <c r="K125" s="67">
        <v>0</v>
      </c>
      <c r="L125" s="67">
        <v>0</v>
      </c>
      <c r="M125" s="67">
        <v>0</v>
      </c>
      <c r="N125" s="67">
        <v>0</v>
      </c>
      <c r="O125" s="121">
        <v>0</v>
      </c>
      <c r="P125" s="121">
        <v>0</v>
      </c>
      <c r="Q125" s="121">
        <v>0</v>
      </c>
      <c r="R125" s="121">
        <v>0</v>
      </c>
      <c r="S125" s="112">
        <v>14</v>
      </c>
    </row>
    <row r="126" spans="1:19" x14ac:dyDescent="0.25">
      <c r="A126" s="20" t="s">
        <v>184</v>
      </c>
      <c r="B126" s="21" t="s">
        <v>345</v>
      </c>
      <c r="C126" s="22">
        <v>847</v>
      </c>
      <c r="D126" s="67">
        <v>0</v>
      </c>
      <c r="E126" s="67">
        <v>6</v>
      </c>
      <c r="F126" s="67">
        <v>0</v>
      </c>
      <c r="G126" s="67">
        <v>6</v>
      </c>
      <c r="H126" s="67">
        <v>0</v>
      </c>
      <c r="I126" s="67">
        <v>0</v>
      </c>
      <c r="J126" s="67">
        <v>1</v>
      </c>
      <c r="K126" s="67">
        <v>0</v>
      </c>
      <c r="L126" s="67">
        <v>0</v>
      </c>
      <c r="M126" s="67">
        <v>0</v>
      </c>
      <c r="N126" s="67">
        <v>0</v>
      </c>
      <c r="O126" s="121">
        <v>0</v>
      </c>
      <c r="P126" s="121">
        <v>0</v>
      </c>
      <c r="Q126" s="121">
        <v>0</v>
      </c>
      <c r="R126" s="121">
        <v>0</v>
      </c>
      <c r="S126" s="112">
        <v>7</v>
      </c>
    </row>
    <row r="127" spans="1:19" x14ac:dyDescent="0.25">
      <c r="A127" s="20" t="s">
        <v>185</v>
      </c>
      <c r="B127" s="21" t="s">
        <v>345</v>
      </c>
      <c r="C127" s="22">
        <v>856</v>
      </c>
      <c r="D127" s="67">
        <v>0</v>
      </c>
      <c r="E127" s="67">
        <v>2</v>
      </c>
      <c r="F127" s="67">
        <v>0</v>
      </c>
      <c r="G127" s="67">
        <v>2</v>
      </c>
      <c r="H127" s="67">
        <v>0</v>
      </c>
      <c r="I127" s="67">
        <v>0</v>
      </c>
      <c r="J127" s="67">
        <v>0</v>
      </c>
      <c r="K127" s="67">
        <v>0</v>
      </c>
      <c r="L127" s="67">
        <v>0</v>
      </c>
      <c r="M127" s="67">
        <v>0</v>
      </c>
      <c r="N127" s="67">
        <v>0</v>
      </c>
      <c r="O127" s="121">
        <v>0</v>
      </c>
      <c r="P127" s="121">
        <v>0</v>
      </c>
      <c r="Q127" s="121">
        <v>0</v>
      </c>
      <c r="R127" s="121">
        <v>0</v>
      </c>
      <c r="S127" s="112">
        <v>2</v>
      </c>
    </row>
    <row r="128" spans="1:19" x14ac:dyDescent="0.25">
      <c r="A128" s="20" t="s">
        <v>186</v>
      </c>
      <c r="B128" s="21" t="s">
        <v>345</v>
      </c>
      <c r="C128" s="22">
        <v>861</v>
      </c>
      <c r="D128" s="67">
        <v>0</v>
      </c>
      <c r="E128" s="67">
        <v>12</v>
      </c>
      <c r="F128" s="67">
        <v>0</v>
      </c>
      <c r="G128" s="67">
        <v>12</v>
      </c>
      <c r="H128" s="67">
        <v>0</v>
      </c>
      <c r="I128" s="67">
        <v>0</v>
      </c>
      <c r="J128" s="67">
        <v>9</v>
      </c>
      <c r="K128" s="67">
        <v>0</v>
      </c>
      <c r="L128" s="67">
        <v>0</v>
      </c>
      <c r="M128" s="67">
        <v>0</v>
      </c>
      <c r="N128" s="67">
        <v>0</v>
      </c>
      <c r="O128" s="121">
        <v>0</v>
      </c>
      <c r="P128" s="121">
        <v>0</v>
      </c>
      <c r="Q128" s="121">
        <v>0</v>
      </c>
      <c r="R128" s="121">
        <v>0</v>
      </c>
      <c r="S128" s="112">
        <v>21</v>
      </c>
    </row>
    <row r="129" spans="1:19" x14ac:dyDescent="0.25">
      <c r="A129" s="47" t="s">
        <v>346</v>
      </c>
      <c r="B129" s="48"/>
      <c r="C129" s="111"/>
      <c r="D129" s="114">
        <v>29592</v>
      </c>
      <c r="E129" s="114">
        <v>6734</v>
      </c>
      <c r="F129" s="114">
        <v>252</v>
      </c>
      <c r="G129" s="114">
        <v>6986</v>
      </c>
      <c r="H129" s="114">
        <v>15451</v>
      </c>
      <c r="I129" s="114">
        <v>1491</v>
      </c>
      <c r="J129" s="114">
        <v>7290</v>
      </c>
      <c r="K129" s="114">
        <v>217</v>
      </c>
      <c r="L129" s="114">
        <v>23</v>
      </c>
      <c r="M129" s="114">
        <v>240</v>
      </c>
      <c r="N129" s="114">
        <v>67</v>
      </c>
      <c r="O129" s="114">
        <v>2</v>
      </c>
      <c r="P129" s="114">
        <v>0</v>
      </c>
      <c r="Q129" s="114">
        <v>0</v>
      </c>
      <c r="R129" s="114">
        <v>0</v>
      </c>
      <c r="S129" s="108">
        <v>61119</v>
      </c>
    </row>
    <row r="130" spans="1:19" x14ac:dyDescent="0.25">
      <c r="A130" s="24" t="s">
        <v>188</v>
      </c>
      <c r="B130" s="21" t="s">
        <v>347</v>
      </c>
      <c r="C130" s="174" t="s">
        <v>202</v>
      </c>
      <c r="D130" s="67">
        <v>19047</v>
      </c>
      <c r="E130" s="67">
        <v>4449</v>
      </c>
      <c r="F130" s="67">
        <v>165</v>
      </c>
      <c r="G130" s="67">
        <v>4614</v>
      </c>
      <c r="H130" s="67">
        <v>10823</v>
      </c>
      <c r="I130" s="67">
        <v>1074</v>
      </c>
      <c r="J130" s="67">
        <v>4867</v>
      </c>
      <c r="K130" s="67">
        <v>194</v>
      </c>
      <c r="L130" s="67">
        <v>23</v>
      </c>
      <c r="M130" s="67">
        <v>217</v>
      </c>
      <c r="N130" s="67">
        <v>67</v>
      </c>
      <c r="O130" s="121">
        <v>1</v>
      </c>
      <c r="P130" s="121">
        <v>0</v>
      </c>
      <c r="Q130" s="121">
        <v>0</v>
      </c>
      <c r="R130" s="121">
        <v>0</v>
      </c>
      <c r="S130" s="112">
        <v>40710</v>
      </c>
    </row>
    <row r="131" spans="1:19" x14ac:dyDescent="0.25">
      <c r="A131" s="20" t="s">
        <v>189</v>
      </c>
      <c r="B131" s="21" t="s">
        <v>347</v>
      </c>
      <c r="C131" s="22">
        <v>79</v>
      </c>
      <c r="D131" s="67">
        <v>86</v>
      </c>
      <c r="E131" s="67">
        <v>44</v>
      </c>
      <c r="F131" s="67">
        <v>2</v>
      </c>
      <c r="G131" s="67">
        <v>46</v>
      </c>
      <c r="H131" s="67">
        <v>42</v>
      </c>
      <c r="I131" s="67">
        <v>0</v>
      </c>
      <c r="J131" s="67">
        <v>108</v>
      </c>
      <c r="K131" s="67">
        <v>0</v>
      </c>
      <c r="L131" s="67">
        <v>0</v>
      </c>
      <c r="M131" s="67">
        <v>0</v>
      </c>
      <c r="N131" s="67">
        <v>0</v>
      </c>
      <c r="O131" s="121">
        <v>0</v>
      </c>
      <c r="P131" s="121">
        <v>0</v>
      </c>
      <c r="Q131" s="121">
        <v>0</v>
      </c>
      <c r="R131" s="121">
        <v>0</v>
      </c>
      <c r="S131" s="112">
        <v>282</v>
      </c>
    </row>
    <row r="132" spans="1:19" x14ac:dyDescent="0.25">
      <c r="A132" s="20" t="s">
        <v>190</v>
      </c>
      <c r="B132" s="21" t="s">
        <v>347</v>
      </c>
      <c r="C132" s="22">
        <v>88</v>
      </c>
      <c r="D132" s="67">
        <v>3287</v>
      </c>
      <c r="E132" s="67">
        <v>918</v>
      </c>
      <c r="F132" s="67">
        <v>28</v>
      </c>
      <c r="G132" s="67">
        <v>946</v>
      </c>
      <c r="H132" s="67">
        <v>1895</v>
      </c>
      <c r="I132" s="67">
        <v>190</v>
      </c>
      <c r="J132" s="67">
        <v>831</v>
      </c>
      <c r="K132" s="67">
        <v>0</v>
      </c>
      <c r="L132" s="67">
        <v>0</v>
      </c>
      <c r="M132" s="67">
        <v>0</v>
      </c>
      <c r="N132" s="67">
        <v>0</v>
      </c>
      <c r="O132" s="121">
        <v>0</v>
      </c>
      <c r="P132" s="121">
        <v>0</v>
      </c>
      <c r="Q132" s="121">
        <v>0</v>
      </c>
      <c r="R132" s="121">
        <v>0</v>
      </c>
      <c r="S132" s="112">
        <v>7149</v>
      </c>
    </row>
    <row r="133" spans="1:19" x14ac:dyDescent="0.25">
      <c r="A133" s="20" t="s">
        <v>191</v>
      </c>
      <c r="B133" s="21" t="s">
        <v>347</v>
      </c>
      <c r="C133" s="22">
        <v>129</v>
      </c>
      <c r="D133" s="67">
        <v>642</v>
      </c>
      <c r="E133" s="67">
        <v>132</v>
      </c>
      <c r="F133" s="67">
        <v>3</v>
      </c>
      <c r="G133" s="67">
        <v>135</v>
      </c>
      <c r="H133" s="67">
        <v>228</v>
      </c>
      <c r="I133" s="67">
        <v>0</v>
      </c>
      <c r="J133" s="67">
        <v>145</v>
      </c>
      <c r="K133" s="67">
        <v>0</v>
      </c>
      <c r="L133" s="67">
        <v>0</v>
      </c>
      <c r="M133" s="67">
        <v>0</v>
      </c>
      <c r="N133" s="67">
        <v>0</v>
      </c>
      <c r="O133" s="121">
        <v>0</v>
      </c>
      <c r="P133" s="121">
        <v>0</v>
      </c>
      <c r="Q133" s="121">
        <v>0</v>
      </c>
      <c r="R133" s="121">
        <v>0</v>
      </c>
      <c r="S133" s="112">
        <v>1150</v>
      </c>
    </row>
    <row r="134" spans="1:19" x14ac:dyDescent="0.25">
      <c r="A134" s="20" t="s">
        <v>192</v>
      </c>
      <c r="B134" s="21" t="s">
        <v>347</v>
      </c>
      <c r="C134" s="22">
        <v>212</v>
      </c>
      <c r="D134" s="67">
        <v>280</v>
      </c>
      <c r="E134" s="67">
        <v>61</v>
      </c>
      <c r="F134" s="67">
        <v>1</v>
      </c>
      <c r="G134" s="67">
        <v>62</v>
      </c>
      <c r="H134" s="67">
        <v>44</v>
      </c>
      <c r="I134" s="67">
        <v>0</v>
      </c>
      <c r="J134" s="67">
        <v>86</v>
      </c>
      <c r="K134" s="67">
        <v>0</v>
      </c>
      <c r="L134" s="67">
        <v>0</v>
      </c>
      <c r="M134" s="67">
        <v>0</v>
      </c>
      <c r="N134" s="67">
        <v>0</v>
      </c>
      <c r="O134" s="121">
        <v>0</v>
      </c>
      <c r="P134" s="121">
        <v>0</v>
      </c>
      <c r="Q134" s="121">
        <v>0</v>
      </c>
      <c r="R134" s="121">
        <v>0</v>
      </c>
      <c r="S134" s="112">
        <v>472</v>
      </c>
    </row>
    <row r="135" spans="1:19" x14ac:dyDescent="0.25">
      <c r="A135" s="20" t="s">
        <v>193</v>
      </c>
      <c r="B135" s="21" t="s">
        <v>347</v>
      </c>
      <c r="C135" s="22">
        <v>266</v>
      </c>
      <c r="D135" s="67">
        <v>1252</v>
      </c>
      <c r="E135" s="67">
        <v>169</v>
      </c>
      <c r="F135" s="67">
        <v>7</v>
      </c>
      <c r="G135" s="67">
        <v>176</v>
      </c>
      <c r="H135" s="67">
        <v>392</v>
      </c>
      <c r="I135" s="67">
        <v>82</v>
      </c>
      <c r="J135" s="67">
        <v>190</v>
      </c>
      <c r="K135" s="67">
        <v>0</v>
      </c>
      <c r="L135" s="67">
        <v>0</v>
      </c>
      <c r="M135" s="67">
        <v>0</v>
      </c>
      <c r="N135" s="67">
        <v>0</v>
      </c>
      <c r="O135" s="121">
        <v>1</v>
      </c>
      <c r="P135" s="121">
        <v>0</v>
      </c>
      <c r="Q135" s="121">
        <v>0</v>
      </c>
      <c r="R135" s="121">
        <v>0</v>
      </c>
      <c r="S135" s="112">
        <v>2093</v>
      </c>
    </row>
    <row r="136" spans="1:19" x14ac:dyDescent="0.25">
      <c r="A136" s="20" t="s">
        <v>194</v>
      </c>
      <c r="B136" s="21" t="s">
        <v>347</v>
      </c>
      <c r="C136" s="22">
        <v>308</v>
      </c>
      <c r="D136" s="67">
        <v>206</v>
      </c>
      <c r="E136" s="67">
        <v>65</v>
      </c>
      <c r="F136" s="67">
        <v>0</v>
      </c>
      <c r="G136" s="67">
        <v>65</v>
      </c>
      <c r="H136" s="67">
        <v>95</v>
      </c>
      <c r="I136" s="67">
        <v>0</v>
      </c>
      <c r="J136" s="67">
        <v>148</v>
      </c>
      <c r="K136" s="67">
        <v>0</v>
      </c>
      <c r="L136" s="67">
        <v>0</v>
      </c>
      <c r="M136" s="67">
        <v>0</v>
      </c>
      <c r="N136" s="67">
        <v>0</v>
      </c>
      <c r="O136" s="121">
        <v>0</v>
      </c>
      <c r="P136" s="121">
        <v>0</v>
      </c>
      <c r="Q136" s="121">
        <v>0</v>
      </c>
      <c r="R136" s="121">
        <v>0</v>
      </c>
      <c r="S136" s="112">
        <v>514</v>
      </c>
    </row>
    <row r="137" spans="1:19" x14ac:dyDescent="0.25">
      <c r="A137" s="27" t="s">
        <v>195</v>
      </c>
      <c r="B137" s="21" t="s">
        <v>347</v>
      </c>
      <c r="C137" s="22">
        <v>360</v>
      </c>
      <c r="D137" s="67">
        <v>3050</v>
      </c>
      <c r="E137" s="67">
        <v>716</v>
      </c>
      <c r="F137" s="67">
        <v>36</v>
      </c>
      <c r="G137" s="67">
        <v>752</v>
      </c>
      <c r="H137" s="67">
        <v>1876</v>
      </c>
      <c r="I137" s="67">
        <v>145</v>
      </c>
      <c r="J137" s="67">
        <v>610</v>
      </c>
      <c r="K137" s="67">
        <v>23</v>
      </c>
      <c r="L137" s="67">
        <v>0</v>
      </c>
      <c r="M137" s="67">
        <v>23</v>
      </c>
      <c r="N137" s="67">
        <v>0</v>
      </c>
      <c r="O137" s="121">
        <v>0</v>
      </c>
      <c r="P137" s="121">
        <v>0</v>
      </c>
      <c r="Q137" s="121">
        <v>0</v>
      </c>
      <c r="R137" s="121">
        <v>0</v>
      </c>
      <c r="S137" s="112">
        <v>6456</v>
      </c>
    </row>
    <row r="138" spans="1:19" x14ac:dyDescent="0.25">
      <c r="A138" s="20" t="s">
        <v>196</v>
      </c>
      <c r="B138" s="21" t="s">
        <v>347</v>
      </c>
      <c r="C138" s="22">
        <v>380</v>
      </c>
      <c r="D138" s="67">
        <v>559</v>
      </c>
      <c r="E138" s="67">
        <v>67</v>
      </c>
      <c r="F138" s="67">
        <v>7</v>
      </c>
      <c r="G138" s="67">
        <v>74</v>
      </c>
      <c r="H138" s="67">
        <v>33</v>
      </c>
      <c r="I138" s="67">
        <v>0</v>
      </c>
      <c r="J138" s="67">
        <v>122</v>
      </c>
      <c r="K138" s="67">
        <v>0</v>
      </c>
      <c r="L138" s="67">
        <v>0</v>
      </c>
      <c r="M138" s="67">
        <v>0</v>
      </c>
      <c r="N138" s="67">
        <v>0</v>
      </c>
      <c r="O138" s="121">
        <v>0</v>
      </c>
      <c r="P138" s="121">
        <v>0</v>
      </c>
      <c r="Q138" s="121">
        <v>0</v>
      </c>
      <c r="R138" s="121">
        <v>0</v>
      </c>
      <c r="S138" s="112">
        <v>788</v>
      </c>
    </row>
    <row r="139" spans="1:19" ht="15.75" thickBot="1" x14ac:dyDescent="0.3">
      <c r="A139" s="30" t="s">
        <v>197</v>
      </c>
      <c r="B139" s="31" t="s">
        <v>347</v>
      </c>
      <c r="C139" s="32">
        <v>631</v>
      </c>
      <c r="D139" s="67">
        <v>1183</v>
      </c>
      <c r="E139" s="67">
        <v>113</v>
      </c>
      <c r="F139" s="67">
        <v>3</v>
      </c>
      <c r="G139" s="67">
        <v>116</v>
      </c>
      <c r="H139" s="67">
        <v>23</v>
      </c>
      <c r="I139" s="67">
        <v>0</v>
      </c>
      <c r="J139" s="67">
        <v>183</v>
      </c>
      <c r="K139" s="67">
        <v>0</v>
      </c>
      <c r="L139" s="67">
        <v>0</v>
      </c>
      <c r="M139" s="67">
        <v>0</v>
      </c>
      <c r="N139" s="67">
        <v>0</v>
      </c>
      <c r="O139" s="121">
        <v>0</v>
      </c>
      <c r="P139" s="121">
        <v>0</v>
      </c>
      <c r="Q139" s="121">
        <v>0</v>
      </c>
      <c r="R139" s="121">
        <v>0</v>
      </c>
      <c r="S139" s="112">
        <v>1505</v>
      </c>
    </row>
    <row r="140" spans="1:19" x14ac:dyDescent="0.25">
      <c r="D140" s="69"/>
      <c r="I140" s="109"/>
      <c r="J140" s="109"/>
      <c r="K140" s="109"/>
    </row>
    <row r="141" spans="1:19" x14ac:dyDescent="0.25">
      <c r="A141" s="198" t="s">
        <v>198</v>
      </c>
      <c r="B141" s="501" t="s">
        <v>581</v>
      </c>
      <c r="C141" s="502"/>
      <c r="D141" s="502"/>
      <c r="E141" s="502"/>
      <c r="F141" s="502"/>
      <c r="G141" s="502"/>
      <c r="H141" s="502"/>
      <c r="I141" s="502"/>
      <c r="J141" s="502"/>
      <c r="K141" s="502"/>
      <c r="L141" s="502"/>
      <c r="M141" s="502"/>
      <c r="N141" s="503"/>
      <c r="O141" s="363" t="s">
        <v>572</v>
      </c>
      <c r="P141" s="209"/>
      <c r="Q141" s="209"/>
      <c r="R141" s="209"/>
      <c r="S141" s="44"/>
    </row>
    <row r="142" spans="1:19" ht="15" customHeight="1" x14ac:dyDescent="0.25">
      <c r="A142" s="205" t="s">
        <v>25</v>
      </c>
      <c r="B142" s="116" t="s">
        <v>553</v>
      </c>
      <c r="C142" s="116"/>
      <c r="D142" s="116"/>
      <c r="E142" s="116"/>
      <c r="F142" s="116"/>
      <c r="G142" s="116"/>
      <c r="H142" s="116"/>
      <c r="I142" s="116"/>
      <c r="J142" s="116"/>
      <c r="K142" s="116"/>
      <c r="L142" s="116"/>
      <c r="M142" s="116"/>
      <c r="N142" s="116"/>
      <c r="O142" s="116"/>
      <c r="P142" s="116"/>
      <c r="Q142" s="116"/>
      <c r="R142" s="116"/>
      <c r="S142" s="116"/>
    </row>
    <row r="143" spans="1:19" ht="15" customHeight="1" x14ac:dyDescent="0.25">
      <c r="A143" s="199" t="s">
        <v>359</v>
      </c>
      <c r="B143" s="116" t="s">
        <v>358</v>
      </c>
      <c r="C143" s="116"/>
      <c r="D143" s="116"/>
      <c r="E143" s="116"/>
      <c r="F143" s="116"/>
      <c r="G143" s="116"/>
      <c r="H143" s="116"/>
      <c r="I143" s="116"/>
      <c r="J143" s="116"/>
      <c r="K143" s="116"/>
      <c r="L143" s="116"/>
      <c r="M143" s="116"/>
      <c r="N143" s="116"/>
      <c r="O143" s="116"/>
      <c r="P143" s="116"/>
      <c r="Q143" s="116"/>
      <c r="R143" s="116"/>
      <c r="S143" s="116"/>
    </row>
    <row r="144" spans="1:19" x14ac:dyDescent="0.25">
      <c r="A144" s="44"/>
      <c r="B144" s="44"/>
      <c r="C144" s="44"/>
      <c r="D144" s="44"/>
      <c r="E144" s="44"/>
      <c r="F144" s="44"/>
      <c r="G144" s="44"/>
      <c r="H144" s="44"/>
      <c r="I144" s="44"/>
      <c r="J144" s="44"/>
      <c r="K144" s="44"/>
      <c r="L144" s="44"/>
      <c r="M144" s="44"/>
      <c r="N144" s="44"/>
      <c r="O144" s="44"/>
      <c r="P144" s="44"/>
      <c r="Q144" s="44"/>
      <c r="R144" s="44"/>
      <c r="S144" s="44"/>
    </row>
  </sheetData>
  <mergeCells count="3">
    <mergeCell ref="B141:N141"/>
    <mergeCell ref="S2:S4"/>
    <mergeCell ref="A1:S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333B8-0851-4C3E-93D9-1AA9C71F6A10}">
  <sheetPr>
    <tabColor rgb="FF33CC33"/>
  </sheetPr>
  <dimension ref="A1:Q144"/>
  <sheetViews>
    <sheetView workbookViewId="0">
      <selection activeCell="O1" sqref="O1"/>
    </sheetView>
  </sheetViews>
  <sheetFormatPr baseColWidth="10" defaultColWidth="11.42578125" defaultRowHeight="12.75" x14ac:dyDescent="0.2"/>
  <cols>
    <col min="1" max="1" width="21.7109375" style="322" customWidth="1"/>
    <col min="2" max="2" width="35" style="328" customWidth="1"/>
    <col min="3" max="3" width="13.7109375" style="322" customWidth="1"/>
    <col min="4" max="4" width="9.140625" style="322" customWidth="1"/>
    <col min="5" max="5" width="11.42578125" style="322"/>
    <col min="6" max="6" width="6.7109375" style="322" customWidth="1"/>
    <col min="7" max="7" width="13.7109375" style="322" customWidth="1"/>
    <col min="8" max="8" width="7.7109375" style="322" customWidth="1"/>
    <col min="9" max="9" width="11.42578125" style="322"/>
    <col min="10" max="10" width="10.140625" style="322" customWidth="1"/>
    <col min="11" max="11" width="11.42578125" style="322"/>
    <col min="12" max="12" width="7.7109375" style="322" customWidth="1"/>
    <col min="13" max="13" width="11.42578125" style="322"/>
    <col min="14" max="14" width="8.42578125" style="322" customWidth="1"/>
    <col min="15" max="15" width="14.140625" style="322" customWidth="1"/>
    <col min="16" max="16384" width="11.42578125" style="322"/>
  </cols>
  <sheetData>
    <row r="1" spans="1:17" ht="90.75" customHeight="1" thickBot="1" x14ac:dyDescent="0.25">
      <c r="A1" s="298"/>
      <c r="B1" s="299"/>
      <c r="C1" s="507" t="s">
        <v>549</v>
      </c>
      <c r="D1" s="507"/>
      <c r="E1" s="507"/>
      <c r="F1" s="507"/>
      <c r="G1" s="507"/>
      <c r="H1" s="507"/>
      <c r="I1" s="507"/>
      <c r="J1" s="507"/>
      <c r="K1" s="507"/>
      <c r="L1" s="507"/>
      <c r="M1" s="507"/>
      <c r="N1" s="507"/>
      <c r="O1" s="400" t="s">
        <v>575</v>
      </c>
    </row>
    <row r="2" spans="1:17" ht="12.75" customHeight="1" x14ac:dyDescent="0.2">
      <c r="A2" s="508" t="s">
        <v>394</v>
      </c>
      <c r="B2" s="510" t="s">
        <v>395</v>
      </c>
      <c r="C2" s="512" t="s">
        <v>548</v>
      </c>
      <c r="D2" s="512"/>
      <c r="E2" s="512"/>
      <c r="F2" s="512"/>
      <c r="G2" s="512"/>
      <c r="H2" s="512"/>
      <c r="I2" s="512"/>
      <c r="J2" s="512"/>
      <c r="K2" s="512"/>
      <c r="L2" s="512"/>
      <c r="M2" s="512"/>
      <c r="N2" s="512"/>
      <c r="O2" s="513" t="s">
        <v>396</v>
      </c>
    </row>
    <row r="3" spans="1:17" ht="12.75" customHeight="1" x14ac:dyDescent="0.2">
      <c r="A3" s="509"/>
      <c r="B3" s="511"/>
      <c r="C3" s="512"/>
      <c r="D3" s="512"/>
      <c r="E3" s="512"/>
      <c r="F3" s="512"/>
      <c r="G3" s="512"/>
      <c r="H3" s="512"/>
      <c r="I3" s="512"/>
      <c r="J3" s="512"/>
      <c r="K3" s="512"/>
      <c r="L3" s="512"/>
      <c r="M3" s="512"/>
      <c r="N3" s="512"/>
      <c r="O3" s="513"/>
    </row>
    <row r="4" spans="1:17" ht="33.75" customHeight="1" thickBot="1" x14ac:dyDescent="0.25">
      <c r="A4" s="509"/>
      <c r="B4" s="511"/>
      <c r="C4" s="357" t="s">
        <v>368</v>
      </c>
      <c r="D4" s="357" t="s">
        <v>306</v>
      </c>
      <c r="E4" s="357" t="s">
        <v>369</v>
      </c>
      <c r="F4" s="357" t="s">
        <v>306</v>
      </c>
      <c r="G4" s="357" t="s">
        <v>397</v>
      </c>
      <c r="H4" s="357" t="s">
        <v>306</v>
      </c>
      <c r="I4" s="357" t="s">
        <v>371</v>
      </c>
      <c r="J4" s="357" t="s">
        <v>306</v>
      </c>
      <c r="K4" s="357" t="s">
        <v>398</v>
      </c>
      <c r="L4" s="357" t="s">
        <v>306</v>
      </c>
      <c r="M4" s="357" t="s">
        <v>373</v>
      </c>
      <c r="N4" s="357" t="s">
        <v>306</v>
      </c>
      <c r="O4" s="514"/>
    </row>
    <row r="5" spans="1:17" ht="20.25" customHeight="1" x14ac:dyDescent="0.2">
      <c r="A5" s="509"/>
      <c r="B5" s="302" t="s">
        <v>399</v>
      </c>
      <c r="C5" s="358">
        <v>5792</v>
      </c>
      <c r="D5" s="359">
        <v>4.109462690591232E-2</v>
      </c>
      <c r="E5" s="360">
        <v>21152</v>
      </c>
      <c r="F5" s="359">
        <v>0.15007485295474057</v>
      </c>
      <c r="G5" s="358">
        <v>16421</v>
      </c>
      <c r="H5" s="359">
        <v>0.11650809192368546</v>
      </c>
      <c r="I5" s="358">
        <v>33182</v>
      </c>
      <c r="J5" s="359">
        <v>0.23542850655938927</v>
      </c>
      <c r="K5" s="358">
        <v>58660</v>
      </c>
      <c r="L5" s="359">
        <v>0.41619661849116307</v>
      </c>
      <c r="M5" s="358">
        <v>5736</v>
      </c>
      <c r="N5" s="361">
        <v>4.0697303165109298E-2</v>
      </c>
      <c r="O5" s="307">
        <v>140943</v>
      </c>
    </row>
    <row r="6" spans="1:17" ht="24.75" customHeight="1" x14ac:dyDescent="0.25">
      <c r="A6" s="308">
        <v>1</v>
      </c>
      <c r="B6" s="309" t="s">
        <v>400</v>
      </c>
      <c r="C6" s="312">
        <v>71</v>
      </c>
      <c r="D6" s="311">
        <v>4.0804597701149428E-2</v>
      </c>
      <c r="E6" s="310">
        <v>251</v>
      </c>
      <c r="F6" s="311">
        <v>0.14425287356321839</v>
      </c>
      <c r="G6" s="312">
        <v>215</v>
      </c>
      <c r="H6" s="311">
        <v>0.1235632183908046</v>
      </c>
      <c r="I6" s="312">
        <v>432</v>
      </c>
      <c r="J6" s="311">
        <v>0.24827586206896551</v>
      </c>
      <c r="K6" s="312">
        <v>734</v>
      </c>
      <c r="L6" s="311">
        <v>0.42183908045977009</v>
      </c>
      <c r="M6" s="312">
        <v>37</v>
      </c>
      <c r="N6" s="311">
        <v>2.1264367816091954E-2</v>
      </c>
      <c r="O6" s="313">
        <v>1740</v>
      </c>
      <c r="Q6"/>
    </row>
    <row r="7" spans="1:17" ht="15" x14ac:dyDescent="0.25">
      <c r="A7" s="314">
        <v>142</v>
      </c>
      <c r="B7" s="315" t="s">
        <v>401</v>
      </c>
      <c r="C7" s="329">
        <v>0</v>
      </c>
      <c r="D7" s="316">
        <v>0</v>
      </c>
      <c r="E7" s="329">
        <v>2</v>
      </c>
      <c r="F7" s="316">
        <v>0.10526315789473684</v>
      </c>
      <c r="G7" s="329">
        <v>2</v>
      </c>
      <c r="H7" s="316">
        <v>0.10526315789473684</v>
      </c>
      <c r="I7" s="329">
        <v>5</v>
      </c>
      <c r="J7" s="316">
        <v>0.26315789473684209</v>
      </c>
      <c r="K7" s="329">
        <v>10</v>
      </c>
      <c r="L7" s="316">
        <v>0.52631578947368418</v>
      </c>
      <c r="M7" s="329">
        <v>0</v>
      </c>
      <c r="N7" s="316">
        <v>0</v>
      </c>
      <c r="O7" s="317">
        <v>19</v>
      </c>
      <c r="Q7"/>
    </row>
    <row r="8" spans="1:17" ht="15" x14ac:dyDescent="0.25">
      <c r="A8" s="314">
        <v>425</v>
      </c>
      <c r="B8" s="315" t="s">
        <v>402</v>
      </c>
      <c r="C8" s="329">
        <v>3</v>
      </c>
      <c r="D8" s="316">
        <v>3.4090909090909088E-2</v>
      </c>
      <c r="E8" s="329">
        <v>12</v>
      </c>
      <c r="F8" s="316">
        <v>0.13636363636363635</v>
      </c>
      <c r="G8" s="329">
        <v>13</v>
      </c>
      <c r="H8" s="316">
        <v>0.14772727272727273</v>
      </c>
      <c r="I8" s="329">
        <v>24</v>
      </c>
      <c r="J8" s="316">
        <v>0.27272727272727271</v>
      </c>
      <c r="K8" s="329">
        <v>34</v>
      </c>
      <c r="L8" s="316">
        <v>0.38636363636363635</v>
      </c>
      <c r="M8" s="329">
        <v>2</v>
      </c>
      <c r="N8" s="316">
        <v>2.2727272727272728E-2</v>
      </c>
      <c r="O8" s="317">
        <v>88</v>
      </c>
      <c r="Q8"/>
    </row>
    <row r="9" spans="1:17" ht="15" x14ac:dyDescent="0.25">
      <c r="A9" s="314">
        <v>579</v>
      </c>
      <c r="B9" s="315" t="s">
        <v>403</v>
      </c>
      <c r="C9" s="329">
        <v>34</v>
      </c>
      <c r="D9" s="316">
        <v>4.6511627906976744E-2</v>
      </c>
      <c r="E9" s="329">
        <v>109</v>
      </c>
      <c r="F9" s="316">
        <v>0.1491108071135431</v>
      </c>
      <c r="G9" s="329">
        <v>105</v>
      </c>
      <c r="H9" s="316">
        <v>0.1436388508891929</v>
      </c>
      <c r="I9" s="329">
        <v>174</v>
      </c>
      <c r="J9" s="316">
        <v>0.23803009575923392</v>
      </c>
      <c r="K9" s="329">
        <v>292</v>
      </c>
      <c r="L9" s="316">
        <v>0.39945280437756497</v>
      </c>
      <c r="M9" s="329">
        <v>17</v>
      </c>
      <c r="N9" s="316">
        <v>2.3255813953488372E-2</v>
      </c>
      <c r="O9" s="317">
        <v>731</v>
      </c>
      <c r="Q9"/>
    </row>
    <row r="10" spans="1:17" ht="15" x14ac:dyDescent="0.25">
      <c r="A10" s="314">
        <v>585</v>
      </c>
      <c r="B10" s="315" t="s">
        <v>404</v>
      </c>
      <c r="C10" s="329">
        <v>1</v>
      </c>
      <c r="D10" s="316">
        <v>2.6315789473684209E-2</v>
      </c>
      <c r="E10" s="329">
        <v>9</v>
      </c>
      <c r="F10" s="316">
        <v>0.23684210526315788</v>
      </c>
      <c r="G10" s="329">
        <v>1</v>
      </c>
      <c r="H10" s="316">
        <v>2.6315789473684209E-2</v>
      </c>
      <c r="I10" s="329">
        <v>13</v>
      </c>
      <c r="J10" s="316">
        <v>0.34210526315789475</v>
      </c>
      <c r="K10" s="329">
        <v>14</v>
      </c>
      <c r="L10" s="316">
        <v>0.36842105263157893</v>
      </c>
      <c r="M10" s="329">
        <v>0</v>
      </c>
      <c r="N10" s="316">
        <v>0</v>
      </c>
      <c r="O10" s="317">
        <v>38</v>
      </c>
      <c r="Q10"/>
    </row>
    <row r="11" spans="1:17" ht="15" x14ac:dyDescent="0.25">
      <c r="A11" s="314">
        <v>591</v>
      </c>
      <c r="B11" s="315" t="s">
        <v>405</v>
      </c>
      <c r="C11" s="329">
        <v>27</v>
      </c>
      <c r="D11" s="316">
        <v>4.0479760119940027E-2</v>
      </c>
      <c r="E11" s="329">
        <v>84</v>
      </c>
      <c r="F11" s="316">
        <v>0.12593703148425786</v>
      </c>
      <c r="G11" s="329">
        <v>71</v>
      </c>
      <c r="H11" s="316">
        <v>0.10644677661169415</v>
      </c>
      <c r="I11" s="329">
        <v>173</v>
      </c>
      <c r="J11" s="316">
        <v>0.25937031484257872</v>
      </c>
      <c r="K11" s="329">
        <v>297</v>
      </c>
      <c r="L11" s="316">
        <v>0.44527736131934031</v>
      </c>
      <c r="M11" s="329">
        <v>15</v>
      </c>
      <c r="N11" s="316">
        <v>2.2488755622188907E-2</v>
      </c>
      <c r="O11" s="317">
        <v>667</v>
      </c>
      <c r="Q11"/>
    </row>
    <row r="12" spans="1:17" ht="15" x14ac:dyDescent="0.25">
      <c r="A12" s="314">
        <v>893</v>
      </c>
      <c r="B12" s="315" t="s">
        <v>406</v>
      </c>
      <c r="C12" s="329">
        <v>6</v>
      </c>
      <c r="D12" s="316">
        <v>3.0456852791878174E-2</v>
      </c>
      <c r="E12" s="329">
        <v>35</v>
      </c>
      <c r="F12" s="316">
        <v>0.17766497461928935</v>
      </c>
      <c r="G12" s="329">
        <v>23</v>
      </c>
      <c r="H12" s="316">
        <v>0.116751269035533</v>
      </c>
      <c r="I12" s="329">
        <v>43</v>
      </c>
      <c r="J12" s="316">
        <v>0.21827411167512689</v>
      </c>
      <c r="K12" s="329">
        <v>87</v>
      </c>
      <c r="L12" s="316">
        <v>0.44162436548223349</v>
      </c>
      <c r="M12" s="329">
        <v>3</v>
      </c>
      <c r="N12" s="316">
        <v>1.5228426395939087E-2</v>
      </c>
      <c r="O12" s="317">
        <v>197</v>
      </c>
      <c r="Q12"/>
    </row>
    <row r="13" spans="1:17" ht="15" x14ac:dyDescent="0.25">
      <c r="A13" s="308">
        <v>2</v>
      </c>
      <c r="B13" s="309" t="s">
        <v>407</v>
      </c>
      <c r="C13" s="312">
        <v>73</v>
      </c>
      <c r="D13" s="311">
        <v>3.5784313725490194E-2</v>
      </c>
      <c r="E13" s="310">
        <v>328</v>
      </c>
      <c r="F13" s="311">
        <v>0.16078431372549021</v>
      </c>
      <c r="G13" s="312">
        <v>265</v>
      </c>
      <c r="H13" s="311">
        <v>0.12990196078431374</v>
      </c>
      <c r="I13" s="312">
        <v>483</v>
      </c>
      <c r="J13" s="311">
        <v>0.23676470588235293</v>
      </c>
      <c r="K13" s="312">
        <v>839</v>
      </c>
      <c r="L13" s="311">
        <v>0.41127450980392155</v>
      </c>
      <c r="M13" s="312">
        <v>52</v>
      </c>
      <c r="N13" s="311">
        <v>2.5490196078431372E-2</v>
      </c>
      <c r="O13" s="313">
        <v>2040</v>
      </c>
      <c r="Q13"/>
    </row>
    <row r="14" spans="1:17" ht="15" x14ac:dyDescent="0.25">
      <c r="A14" s="314">
        <v>120</v>
      </c>
      <c r="B14" s="315" t="s">
        <v>408</v>
      </c>
      <c r="C14" s="329">
        <v>2</v>
      </c>
      <c r="D14" s="316">
        <v>4.6511627906976744E-2</v>
      </c>
      <c r="E14" s="329">
        <v>6</v>
      </c>
      <c r="F14" s="316">
        <v>0.13953488372093023</v>
      </c>
      <c r="G14" s="329">
        <v>7</v>
      </c>
      <c r="H14" s="316">
        <v>0.16279069767441862</v>
      </c>
      <c r="I14" s="329">
        <v>10</v>
      </c>
      <c r="J14" s="316">
        <v>0.23255813953488372</v>
      </c>
      <c r="K14" s="329">
        <v>15</v>
      </c>
      <c r="L14" s="316">
        <v>0.34883720930232559</v>
      </c>
      <c r="M14" s="329">
        <v>3</v>
      </c>
      <c r="N14" s="316">
        <v>6.9767441860465115E-2</v>
      </c>
      <c r="O14" s="317">
        <v>43</v>
      </c>
      <c r="Q14"/>
    </row>
    <row r="15" spans="1:17" ht="15" x14ac:dyDescent="0.25">
      <c r="A15" s="314">
        <v>154</v>
      </c>
      <c r="B15" s="315" t="s">
        <v>409</v>
      </c>
      <c r="C15" s="329">
        <v>59</v>
      </c>
      <c r="D15" s="316">
        <v>3.8815789473684213E-2</v>
      </c>
      <c r="E15" s="329">
        <v>247</v>
      </c>
      <c r="F15" s="316">
        <v>0.16250000000000001</v>
      </c>
      <c r="G15" s="329">
        <v>198</v>
      </c>
      <c r="H15" s="316">
        <v>0.13026315789473683</v>
      </c>
      <c r="I15" s="329">
        <v>346</v>
      </c>
      <c r="J15" s="316">
        <v>0.22763157894736843</v>
      </c>
      <c r="K15" s="329">
        <v>623</v>
      </c>
      <c r="L15" s="316">
        <v>0.4098684210526316</v>
      </c>
      <c r="M15" s="329">
        <v>47</v>
      </c>
      <c r="N15" s="316">
        <v>3.0921052631578946E-2</v>
      </c>
      <c r="O15" s="317">
        <v>1520</v>
      </c>
      <c r="Q15"/>
    </row>
    <row r="16" spans="1:17" ht="15" x14ac:dyDescent="0.25">
      <c r="A16" s="314">
        <v>250</v>
      </c>
      <c r="B16" s="315" t="s">
        <v>410</v>
      </c>
      <c r="C16" s="329">
        <v>2</v>
      </c>
      <c r="D16" s="316">
        <v>1.0309278350515464E-2</v>
      </c>
      <c r="E16" s="329">
        <v>31</v>
      </c>
      <c r="F16" s="316">
        <v>0.15979381443298968</v>
      </c>
      <c r="G16" s="329">
        <v>22</v>
      </c>
      <c r="H16" s="316">
        <v>0.1134020618556701</v>
      </c>
      <c r="I16" s="329">
        <v>49</v>
      </c>
      <c r="J16" s="316">
        <v>0.25257731958762886</v>
      </c>
      <c r="K16" s="329">
        <v>88</v>
      </c>
      <c r="L16" s="316">
        <v>0.45360824742268041</v>
      </c>
      <c r="M16" s="329">
        <v>2</v>
      </c>
      <c r="N16" s="316">
        <v>1.0309278350515464E-2</v>
      </c>
      <c r="O16" s="317">
        <v>194</v>
      </c>
      <c r="Q16"/>
    </row>
    <row r="17" spans="1:17" ht="15" x14ac:dyDescent="0.25">
      <c r="A17" s="314">
        <v>495</v>
      </c>
      <c r="B17" s="315" t="s">
        <v>411</v>
      </c>
      <c r="C17" s="329">
        <v>1</v>
      </c>
      <c r="D17" s="316">
        <v>2.2727272727272728E-2</v>
      </c>
      <c r="E17" s="329">
        <v>6</v>
      </c>
      <c r="F17" s="316">
        <v>0.13636363636363635</v>
      </c>
      <c r="G17" s="329">
        <v>6</v>
      </c>
      <c r="H17" s="316">
        <v>0.13636363636363635</v>
      </c>
      <c r="I17" s="329">
        <v>13</v>
      </c>
      <c r="J17" s="316">
        <v>0.29545454545454547</v>
      </c>
      <c r="K17" s="329">
        <v>18</v>
      </c>
      <c r="L17" s="316">
        <v>0.40909090909090912</v>
      </c>
      <c r="M17" s="329">
        <v>0</v>
      </c>
      <c r="N17" s="316">
        <v>0</v>
      </c>
      <c r="O17" s="317">
        <v>44</v>
      </c>
      <c r="Q17"/>
    </row>
    <row r="18" spans="1:17" ht="15" x14ac:dyDescent="0.25">
      <c r="A18" s="314">
        <v>790</v>
      </c>
      <c r="B18" s="315" t="s">
        <v>412</v>
      </c>
      <c r="C18" s="329">
        <v>3</v>
      </c>
      <c r="D18" s="316">
        <v>3.2608695652173912E-2</v>
      </c>
      <c r="E18" s="329">
        <v>18</v>
      </c>
      <c r="F18" s="316">
        <v>0.19565217391304349</v>
      </c>
      <c r="G18" s="329">
        <v>12</v>
      </c>
      <c r="H18" s="316">
        <v>0.13043478260869565</v>
      </c>
      <c r="I18" s="329">
        <v>24</v>
      </c>
      <c r="J18" s="316">
        <v>0.2608695652173913</v>
      </c>
      <c r="K18" s="329">
        <v>35</v>
      </c>
      <c r="L18" s="316">
        <v>0.38043478260869568</v>
      </c>
      <c r="M18" s="329">
        <v>0</v>
      </c>
      <c r="N18" s="316">
        <v>0</v>
      </c>
      <c r="O18" s="317">
        <v>92</v>
      </c>
      <c r="Q18"/>
    </row>
    <row r="19" spans="1:17" ht="15" x14ac:dyDescent="0.25">
      <c r="A19" s="314">
        <v>895</v>
      </c>
      <c r="B19" s="315" t="s">
        <v>413</v>
      </c>
      <c r="C19" s="329">
        <v>6</v>
      </c>
      <c r="D19" s="316">
        <v>4.0816326530612242E-2</v>
      </c>
      <c r="E19" s="329">
        <v>20</v>
      </c>
      <c r="F19" s="316">
        <v>0.1360544217687075</v>
      </c>
      <c r="G19" s="329">
        <v>20</v>
      </c>
      <c r="H19" s="316">
        <v>0.1360544217687075</v>
      </c>
      <c r="I19" s="329">
        <v>41</v>
      </c>
      <c r="J19" s="316">
        <v>0.27891156462585032</v>
      </c>
      <c r="K19" s="329">
        <v>60</v>
      </c>
      <c r="L19" s="316">
        <v>0.40816326530612246</v>
      </c>
      <c r="M19" s="329">
        <v>0</v>
      </c>
      <c r="N19" s="316">
        <v>0</v>
      </c>
      <c r="O19" s="317">
        <v>147</v>
      </c>
      <c r="Q19"/>
    </row>
    <row r="20" spans="1:17" ht="15" x14ac:dyDescent="0.25">
      <c r="A20" s="308">
        <v>3</v>
      </c>
      <c r="B20" s="309" t="s">
        <v>414</v>
      </c>
      <c r="C20" s="312">
        <v>315</v>
      </c>
      <c r="D20" s="311">
        <v>3.8321167883211681E-2</v>
      </c>
      <c r="E20" s="310">
        <v>1316</v>
      </c>
      <c r="F20" s="311">
        <v>0.16009732360097323</v>
      </c>
      <c r="G20" s="312">
        <v>964</v>
      </c>
      <c r="H20" s="311">
        <v>0.11727493917274939</v>
      </c>
      <c r="I20" s="312">
        <v>2101</v>
      </c>
      <c r="J20" s="311">
        <v>0.25559610705596109</v>
      </c>
      <c r="K20" s="312">
        <v>3325</v>
      </c>
      <c r="L20" s="311">
        <v>0.40450121654501214</v>
      </c>
      <c r="M20" s="312">
        <v>199</v>
      </c>
      <c r="N20" s="311">
        <v>2.4209245742092458E-2</v>
      </c>
      <c r="O20" s="313">
        <v>8220</v>
      </c>
      <c r="Q20"/>
    </row>
    <row r="21" spans="1:17" ht="15" x14ac:dyDescent="0.25">
      <c r="A21" s="314">
        <v>45</v>
      </c>
      <c r="B21" s="315" t="s">
        <v>415</v>
      </c>
      <c r="C21" s="329">
        <v>129</v>
      </c>
      <c r="D21" s="316">
        <v>3.894927536231884E-2</v>
      </c>
      <c r="E21" s="329">
        <v>538</v>
      </c>
      <c r="F21" s="316">
        <v>0.16243961352657005</v>
      </c>
      <c r="G21" s="329">
        <v>377</v>
      </c>
      <c r="H21" s="316">
        <v>0.11382850241545894</v>
      </c>
      <c r="I21" s="329">
        <v>829</v>
      </c>
      <c r="J21" s="316">
        <v>0.25030193236714976</v>
      </c>
      <c r="K21" s="329">
        <v>1347</v>
      </c>
      <c r="L21" s="316">
        <v>0.40670289855072461</v>
      </c>
      <c r="M21" s="329">
        <v>92</v>
      </c>
      <c r="N21" s="316">
        <v>2.7777777777777776E-2</v>
      </c>
      <c r="O21" s="317">
        <v>3312</v>
      </c>
      <c r="Q21"/>
    </row>
    <row r="22" spans="1:17" ht="15" x14ac:dyDescent="0.25">
      <c r="A22" s="314">
        <v>51</v>
      </c>
      <c r="B22" s="315" t="s">
        <v>416</v>
      </c>
      <c r="C22" s="329">
        <v>7</v>
      </c>
      <c r="D22" s="316">
        <v>3.4313725490196081E-2</v>
      </c>
      <c r="E22" s="329">
        <v>31</v>
      </c>
      <c r="F22" s="316">
        <v>0.15196078431372548</v>
      </c>
      <c r="G22" s="329">
        <v>27</v>
      </c>
      <c r="H22" s="316">
        <v>0.13235294117647059</v>
      </c>
      <c r="I22" s="329">
        <v>43</v>
      </c>
      <c r="J22" s="316">
        <v>0.2107843137254902</v>
      </c>
      <c r="K22" s="329">
        <v>94</v>
      </c>
      <c r="L22" s="316">
        <v>0.46078431372549017</v>
      </c>
      <c r="M22" s="329">
        <v>2</v>
      </c>
      <c r="N22" s="316">
        <v>9.8039215686274508E-3</v>
      </c>
      <c r="O22" s="317">
        <v>204</v>
      </c>
      <c r="Q22"/>
    </row>
    <row r="23" spans="1:17" ht="15" x14ac:dyDescent="0.25">
      <c r="A23" s="314">
        <v>147</v>
      </c>
      <c r="B23" s="315" t="s">
        <v>417</v>
      </c>
      <c r="C23" s="329">
        <v>35</v>
      </c>
      <c r="D23" s="316">
        <v>3.6842105263157891E-2</v>
      </c>
      <c r="E23" s="329">
        <v>151</v>
      </c>
      <c r="F23" s="316">
        <v>0.15894736842105264</v>
      </c>
      <c r="G23" s="329">
        <v>99</v>
      </c>
      <c r="H23" s="316">
        <v>0.10421052631578948</v>
      </c>
      <c r="I23" s="329">
        <v>242</v>
      </c>
      <c r="J23" s="316">
        <v>0.25473684210526315</v>
      </c>
      <c r="K23" s="329">
        <v>401</v>
      </c>
      <c r="L23" s="316">
        <v>0.42210526315789476</v>
      </c>
      <c r="M23" s="329">
        <v>22</v>
      </c>
      <c r="N23" s="316">
        <v>2.3157894736842106E-2</v>
      </c>
      <c r="O23" s="317">
        <v>950</v>
      </c>
      <c r="Q23"/>
    </row>
    <row r="24" spans="1:17" ht="15" x14ac:dyDescent="0.25">
      <c r="A24" s="314">
        <v>172</v>
      </c>
      <c r="B24" s="315" t="s">
        <v>418</v>
      </c>
      <c r="C24" s="329">
        <v>24</v>
      </c>
      <c r="D24" s="316">
        <v>3.3519553072625698E-2</v>
      </c>
      <c r="E24" s="329">
        <v>124</v>
      </c>
      <c r="F24" s="316">
        <v>0.17318435754189945</v>
      </c>
      <c r="G24" s="329">
        <v>84</v>
      </c>
      <c r="H24" s="316">
        <v>0.11731843575418995</v>
      </c>
      <c r="I24" s="329">
        <v>193</v>
      </c>
      <c r="J24" s="316">
        <v>0.26955307262569833</v>
      </c>
      <c r="K24" s="329">
        <v>271</v>
      </c>
      <c r="L24" s="316">
        <v>0.37849162011173182</v>
      </c>
      <c r="M24" s="329">
        <v>20</v>
      </c>
      <c r="N24" s="316">
        <v>2.7932960893854747E-2</v>
      </c>
      <c r="O24" s="317">
        <v>716</v>
      </c>
      <c r="Q24"/>
    </row>
    <row r="25" spans="1:17" ht="15" x14ac:dyDescent="0.25">
      <c r="A25" s="314">
        <v>475</v>
      </c>
      <c r="B25" s="315" t="s">
        <v>419</v>
      </c>
      <c r="C25" s="329">
        <v>0</v>
      </c>
      <c r="D25" s="316">
        <v>0</v>
      </c>
      <c r="E25" s="329">
        <v>0</v>
      </c>
      <c r="F25" s="316">
        <v>0</v>
      </c>
      <c r="G25" s="329">
        <v>0</v>
      </c>
      <c r="H25" s="316">
        <v>0</v>
      </c>
      <c r="I25" s="329">
        <v>1</v>
      </c>
      <c r="J25" s="316">
        <v>1</v>
      </c>
      <c r="K25" s="329">
        <v>0</v>
      </c>
      <c r="L25" s="316">
        <v>0</v>
      </c>
      <c r="M25" s="329">
        <v>0</v>
      </c>
      <c r="N25" s="316">
        <v>0</v>
      </c>
      <c r="O25" s="317">
        <v>1</v>
      </c>
      <c r="Q25"/>
    </row>
    <row r="26" spans="1:17" ht="15" x14ac:dyDescent="0.25">
      <c r="A26" s="314">
        <v>480</v>
      </c>
      <c r="B26" s="315" t="s">
        <v>420</v>
      </c>
      <c r="C26" s="329">
        <v>10</v>
      </c>
      <c r="D26" s="316">
        <v>3.5460992907801421E-2</v>
      </c>
      <c r="E26" s="329">
        <v>40</v>
      </c>
      <c r="F26" s="316">
        <v>0.14184397163120568</v>
      </c>
      <c r="G26" s="329">
        <v>27</v>
      </c>
      <c r="H26" s="316">
        <v>9.5744680851063829E-2</v>
      </c>
      <c r="I26" s="329">
        <v>80</v>
      </c>
      <c r="J26" s="316">
        <v>0.28368794326241137</v>
      </c>
      <c r="K26" s="329">
        <v>121</v>
      </c>
      <c r="L26" s="316">
        <v>0.42907801418439717</v>
      </c>
      <c r="M26" s="329">
        <v>4</v>
      </c>
      <c r="N26" s="316">
        <v>1.4184397163120567E-2</v>
      </c>
      <c r="O26" s="317">
        <v>282</v>
      </c>
      <c r="Q26"/>
    </row>
    <row r="27" spans="1:17" ht="15" x14ac:dyDescent="0.25">
      <c r="A27" s="314">
        <v>490</v>
      </c>
      <c r="B27" s="315" t="s">
        <v>421</v>
      </c>
      <c r="C27" s="329">
        <v>17</v>
      </c>
      <c r="D27" s="316">
        <v>4.1362530413625302E-2</v>
      </c>
      <c r="E27" s="329">
        <v>63</v>
      </c>
      <c r="F27" s="316">
        <v>0.15328467153284672</v>
      </c>
      <c r="G27" s="329">
        <v>67</v>
      </c>
      <c r="H27" s="316">
        <v>0.16301703163017031</v>
      </c>
      <c r="I27" s="329">
        <v>91</v>
      </c>
      <c r="J27" s="316">
        <v>0.22141119221411193</v>
      </c>
      <c r="K27" s="329">
        <v>163</v>
      </c>
      <c r="L27" s="316">
        <v>0.39659367396593675</v>
      </c>
      <c r="M27" s="329">
        <v>10</v>
      </c>
      <c r="N27" s="316">
        <v>2.4330900243309004E-2</v>
      </c>
      <c r="O27" s="317">
        <v>411</v>
      </c>
      <c r="Q27"/>
    </row>
    <row r="28" spans="1:17" ht="15" x14ac:dyDescent="0.25">
      <c r="A28" s="314">
        <v>659</v>
      </c>
      <c r="B28" s="315" t="s">
        <v>422</v>
      </c>
      <c r="C28" s="329">
        <v>1</v>
      </c>
      <c r="D28" s="316">
        <v>7.0422535211267607E-3</v>
      </c>
      <c r="E28" s="329">
        <v>12</v>
      </c>
      <c r="F28" s="316">
        <v>8.4507042253521125E-2</v>
      </c>
      <c r="G28" s="329">
        <v>26</v>
      </c>
      <c r="H28" s="316">
        <v>0.18309859154929578</v>
      </c>
      <c r="I28" s="329">
        <v>40</v>
      </c>
      <c r="J28" s="316">
        <v>0.28169014084507044</v>
      </c>
      <c r="K28" s="329">
        <v>59</v>
      </c>
      <c r="L28" s="316">
        <v>0.41549295774647887</v>
      </c>
      <c r="M28" s="329">
        <v>4</v>
      </c>
      <c r="N28" s="316">
        <v>2.8169014084507043E-2</v>
      </c>
      <c r="O28" s="317">
        <v>142</v>
      </c>
      <c r="Q28"/>
    </row>
    <row r="29" spans="1:17" ht="15" x14ac:dyDescent="0.25">
      <c r="A29" s="314">
        <v>665</v>
      </c>
      <c r="B29" s="315" t="s">
        <v>423</v>
      </c>
      <c r="C29" s="329">
        <v>3</v>
      </c>
      <c r="D29" s="316">
        <v>3.4090909090909088E-2</v>
      </c>
      <c r="E29" s="329">
        <v>16</v>
      </c>
      <c r="F29" s="316">
        <v>0.18181818181818182</v>
      </c>
      <c r="G29" s="329">
        <v>10</v>
      </c>
      <c r="H29" s="316">
        <v>0.11363636363636363</v>
      </c>
      <c r="I29" s="329">
        <v>18</v>
      </c>
      <c r="J29" s="316">
        <v>0.20454545454545456</v>
      </c>
      <c r="K29" s="329">
        <v>40</v>
      </c>
      <c r="L29" s="316">
        <v>0.45454545454545453</v>
      </c>
      <c r="M29" s="329">
        <v>1</v>
      </c>
      <c r="N29" s="316">
        <v>1.1363636363636364E-2</v>
      </c>
      <c r="O29" s="317">
        <v>88</v>
      </c>
      <c r="Q29"/>
    </row>
    <row r="30" spans="1:17" ht="15" x14ac:dyDescent="0.25">
      <c r="A30" s="314">
        <v>837</v>
      </c>
      <c r="B30" s="315" t="s">
        <v>424</v>
      </c>
      <c r="C30" s="329">
        <v>89</v>
      </c>
      <c r="D30" s="316">
        <v>4.2200094831673779E-2</v>
      </c>
      <c r="E30" s="329">
        <v>340</v>
      </c>
      <c r="F30" s="316">
        <v>0.16121384542437173</v>
      </c>
      <c r="G30" s="329">
        <v>247</v>
      </c>
      <c r="H30" s="316">
        <v>0.11711711711711711</v>
      </c>
      <c r="I30" s="329">
        <v>563</v>
      </c>
      <c r="J30" s="316">
        <v>0.26695116168800381</v>
      </c>
      <c r="K30" s="329">
        <v>826</v>
      </c>
      <c r="L30" s="316">
        <v>0.39165481270744429</v>
      </c>
      <c r="M30" s="329">
        <v>44</v>
      </c>
      <c r="N30" s="316">
        <v>2.0862968231389285E-2</v>
      </c>
      <c r="O30" s="317">
        <v>2109</v>
      </c>
      <c r="Q30"/>
    </row>
    <row r="31" spans="1:17" ht="15" x14ac:dyDescent="0.25">
      <c r="A31" s="314">
        <v>873</v>
      </c>
      <c r="B31" s="315" t="s">
        <v>425</v>
      </c>
      <c r="C31" s="329">
        <v>0</v>
      </c>
      <c r="D31" s="316">
        <v>0</v>
      </c>
      <c r="E31" s="329">
        <v>1</v>
      </c>
      <c r="F31" s="316">
        <v>0.2</v>
      </c>
      <c r="G31" s="329">
        <v>0</v>
      </c>
      <c r="H31" s="316">
        <v>0</v>
      </c>
      <c r="I31" s="329">
        <v>1</v>
      </c>
      <c r="J31" s="316">
        <v>0.2</v>
      </c>
      <c r="K31" s="329">
        <v>3</v>
      </c>
      <c r="L31" s="316">
        <v>0.6</v>
      </c>
      <c r="M31" s="329">
        <v>0</v>
      </c>
      <c r="N31" s="316">
        <v>0</v>
      </c>
      <c r="O31" s="317">
        <v>5</v>
      </c>
      <c r="Q31"/>
    </row>
    <row r="32" spans="1:17" ht="15" x14ac:dyDescent="0.25">
      <c r="A32" s="308">
        <v>4</v>
      </c>
      <c r="B32" s="309" t="s">
        <v>426</v>
      </c>
      <c r="C32" s="312">
        <v>92</v>
      </c>
      <c r="D32" s="311">
        <v>3.8047973531844498E-2</v>
      </c>
      <c r="E32" s="310">
        <v>367</v>
      </c>
      <c r="F32" s="311">
        <v>0.15177832919768403</v>
      </c>
      <c r="G32" s="312">
        <v>274</v>
      </c>
      <c r="H32" s="311">
        <v>0.11331679073614558</v>
      </c>
      <c r="I32" s="312">
        <v>651</v>
      </c>
      <c r="J32" s="311">
        <v>0.26923076923076922</v>
      </c>
      <c r="K32" s="312">
        <v>982</v>
      </c>
      <c r="L32" s="311">
        <v>0.40612076095947064</v>
      </c>
      <c r="M32" s="312">
        <v>52</v>
      </c>
      <c r="N32" s="311">
        <v>2.1505376344086023E-2</v>
      </c>
      <c r="O32" s="313">
        <v>2418</v>
      </c>
      <c r="Q32"/>
    </row>
    <row r="33" spans="1:17" ht="15" x14ac:dyDescent="0.25">
      <c r="A33" s="314">
        <v>31</v>
      </c>
      <c r="B33" s="315" t="s">
        <v>427</v>
      </c>
      <c r="C33" s="329">
        <v>4</v>
      </c>
      <c r="D33" s="316">
        <v>4.4444444444444446E-2</v>
      </c>
      <c r="E33" s="329">
        <v>13</v>
      </c>
      <c r="F33" s="316">
        <v>0.14444444444444443</v>
      </c>
      <c r="G33" s="329">
        <v>8</v>
      </c>
      <c r="H33" s="316">
        <v>8.8888888888888892E-2</v>
      </c>
      <c r="I33" s="329">
        <v>23</v>
      </c>
      <c r="J33" s="316">
        <v>0.25555555555555554</v>
      </c>
      <c r="K33" s="329">
        <v>37</v>
      </c>
      <c r="L33" s="316">
        <v>0.41111111111111109</v>
      </c>
      <c r="M33" s="329">
        <v>5</v>
      </c>
      <c r="N33" s="316">
        <v>5.5555555555555552E-2</v>
      </c>
      <c r="O33" s="317">
        <v>90</v>
      </c>
      <c r="Q33"/>
    </row>
    <row r="34" spans="1:17" ht="15" x14ac:dyDescent="0.25">
      <c r="A34" s="314">
        <v>40</v>
      </c>
      <c r="B34" s="315" t="s">
        <v>428</v>
      </c>
      <c r="C34" s="329">
        <v>2</v>
      </c>
      <c r="D34" s="316">
        <v>2.8985507246376812E-2</v>
      </c>
      <c r="E34" s="329">
        <v>13</v>
      </c>
      <c r="F34" s="316">
        <v>0.18840579710144928</v>
      </c>
      <c r="G34" s="329">
        <v>3</v>
      </c>
      <c r="H34" s="316">
        <v>4.3478260869565216E-2</v>
      </c>
      <c r="I34" s="329">
        <v>17</v>
      </c>
      <c r="J34" s="316">
        <v>0.24637681159420291</v>
      </c>
      <c r="K34" s="329">
        <v>33</v>
      </c>
      <c r="L34" s="316">
        <v>0.47826086956521741</v>
      </c>
      <c r="M34" s="329">
        <v>1</v>
      </c>
      <c r="N34" s="316">
        <v>1.4492753623188406E-2</v>
      </c>
      <c r="O34" s="317">
        <v>69</v>
      </c>
      <c r="Q34"/>
    </row>
    <row r="35" spans="1:17" ht="15" x14ac:dyDescent="0.25">
      <c r="A35" s="314">
        <v>190</v>
      </c>
      <c r="B35" s="315" t="s">
        <v>429</v>
      </c>
      <c r="C35" s="329">
        <v>5</v>
      </c>
      <c r="D35" s="316">
        <v>2.7932960893854747E-2</v>
      </c>
      <c r="E35" s="329">
        <v>29</v>
      </c>
      <c r="F35" s="316">
        <v>0.16201117318435754</v>
      </c>
      <c r="G35" s="329">
        <v>25</v>
      </c>
      <c r="H35" s="316">
        <v>0.13966480446927373</v>
      </c>
      <c r="I35" s="329">
        <v>43</v>
      </c>
      <c r="J35" s="316">
        <v>0.24022346368715083</v>
      </c>
      <c r="K35" s="329">
        <v>70</v>
      </c>
      <c r="L35" s="316">
        <v>0.39106145251396646</v>
      </c>
      <c r="M35" s="329">
        <v>7</v>
      </c>
      <c r="N35" s="316">
        <v>3.9106145251396648E-2</v>
      </c>
      <c r="O35" s="317">
        <v>179</v>
      </c>
      <c r="Q35"/>
    </row>
    <row r="36" spans="1:17" ht="15" x14ac:dyDescent="0.25">
      <c r="A36" s="314">
        <v>604</v>
      </c>
      <c r="B36" s="315" t="s">
        <v>430</v>
      </c>
      <c r="C36" s="329">
        <v>23</v>
      </c>
      <c r="D36" s="316">
        <v>4.852320675105485E-2</v>
      </c>
      <c r="E36" s="329">
        <v>72</v>
      </c>
      <c r="F36" s="316">
        <v>0.15189873417721519</v>
      </c>
      <c r="G36" s="329">
        <v>52</v>
      </c>
      <c r="H36" s="316">
        <v>0.10970464135021098</v>
      </c>
      <c r="I36" s="329">
        <v>122</v>
      </c>
      <c r="J36" s="316">
        <v>0.25738396624472576</v>
      </c>
      <c r="K36" s="329">
        <v>194</v>
      </c>
      <c r="L36" s="316">
        <v>0.40928270042194093</v>
      </c>
      <c r="M36" s="329">
        <v>11</v>
      </c>
      <c r="N36" s="316">
        <v>2.3206751054852322E-2</v>
      </c>
      <c r="O36" s="317">
        <v>474</v>
      </c>
      <c r="Q36"/>
    </row>
    <row r="37" spans="1:17" ht="15" x14ac:dyDescent="0.25">
      <c r="A37" s="314">
        <v>670</v>
      </c>
      <c r="B37" s="315" t="s">
        <v>431</v>
      </c>
      <c r="C37" s="329">
        <v>11</v>
      </c>
      <c r="D37" s="316">
        <v>4.3137254901960784E-2</v>
      </c>
      <c r="E37" s="329">
        <v>33</v>
      </c>
      <c r="F37" s="316">
        <v>0.12941176470588237</v>
      </c>
      <c r="G37" s="329">
        <v>34</v>
      </c>
      <c r="H37" s="316">
        <v>0.13333333333333333</v>
      </c>
      <c r="I37" s="329">
        <v>64</v>
      </c>
      <c r="J37" s="316">
        <v>0.25098039215686274</v>
      </c>
      <c r="K37" s="329">
        <v>107</v>
      </c>
      <c r="L37" s="316">
        <v>0.41960784313725491</v>
      </c>
      <c r="M37" s="329">
        <v>6</v>
      </c>
      <c r="N37" s="316">
        <v>2.3529411764705882E-2</v>
      </c>
      <c r="O37" s="317">
        <v>255</v>
      </c>
      <c r="Q37"/>
    </row>
    <row r="38" spans="1:17" ht="15" x14ac:dyDescent="0.25">
      <c r="A38" s="314">
        <v>690</v>
      </c>
      <c r="B38" s="315" t="s">
        <v>432</v>
      </c>
      <c r="C38" s="329">
        <v>6</v>
      </c>
      <c r="D38" s="316">
        <v>4.4117647058823532E-2</v>
      </c>
      <c r="E38" s="329">
        <v>26</v>
      </c>
      <c r="F38" s="316">
        <v>0.19117647058823528</v>
      </c>
      <c r="G38" s="329">
        <v>12</v>
      </c>
      <c r="H38" s="316">
        <v>8.8235294117647065E-2</v>
      </c>
      <c r="I38" s="329">
        <v>40</v>
      </c>
      <c r="J38" s="316">
        <v>0.29411764705882354</v>
      </c>
      <c r="K38" s="329">
        <v>49</v>
      </c>
      <c r="L38" s="316">
        <v>0.36029411764705882</v>
      </c>
      <c r="M38" s="329">
        <v>3</v>
      </c>
      <c r="N38" s="316">
        <v>2.2058823529411766E-2</v>
      </c>
      <c r="O38" s="317">
        <v>136</v>
      </c>
      <c r="Q38"/>
    </row>
    <row r="39" spans="1:17" ht="15" x14ac:dyDescent="0.25">
      <c r="A39" s="314">
        <v>736</v>
      </c>
      <c r="B39" s="315" t="s">
        <v>433</v>
      </c>
      <c r="C39" s="329">
        <v>23</v>
      </c>
      <c r="D39" s="316">
        <v>2.9831387808041506E-2</v>
      </c>
      <c r="E39" s="329">
        <v>117</v>
      </c>
      <c r="F39" s="316">
        <v>0.1517509727626459</v>
      </c>
      <c r="G39" s="329">
        <v>83</v>
      </c>
      <c r="H39" s="316">
        <v>0.10765239948119326</v>
      </c>
      <c r="I39" s="329">
        <v>233</v>
      </c>
      <c r="J39" s="316">
        <v>0.30220492866407261</v>
      </c>
      <c r="K39" s="329">
        <v>305</v>
      </c>
      <c r="L39" s="316">
        <v>0.39559014267185472</v>
      </c>
      <c r="M39" s="329">
        <v>10</v>
      </c>
      <c r="N39" s="316">
        <v>1.2970168612191959E-2</v>
      </c>
      <c r="O39" s="317">
        <v>771</v>
      </c>
      <c r="Q39"/>
    </row>
    <row r="40" spans="1:17" ht="15" x14ac:dyDescent="0.25">
      <c r="A40" s="314">
        <v>858</v>
      </c>
      <c r="B40" s="315" t="s">
        <v>434</v>
      </c>
      <c r="C40" s="329">
        <v>5</v>
      </c>
      <c r="D40" s="316">
        <v>2.6315789473684209E-2</v>
      </c>
      <c r="E40" s="329">
        <v>29</v>
      </c>
      <c r="F40" s="316">
        <v>0.15263157894736842</v>
      </c>
      <c r="G40" s="329">
        <v>22</v>
      </c>
      <c r="H40" s="316">
        <v>0.11578947368421053</v>
      </c>
      <c r="I40" s="329">
        <v>51</v>
      </c>
      <c r="J40" s="316">
        <v>0.26842105263157895</v>
      </c>
      <c r="K40" s="329">
        <v>78</v>
      </c>
      <c r="L40" s="316">
        <v>0.41052631578947368</v>
      </c>
      <c r="M40" s="329">
        <v>5</v>
      </c>
      <c r="N40" s="316">
        <v>2.6315789473684209E-2</v>
      </c>
      <c r="O40" s="317">
        <v>190</v>
      </c>
      <c r="Q40"/>
    </row>
    <row r="41" spans="1:17" ht="15" x14ac:dyDescent="0.25">
      <c r="A41" s="314">
        <v>885</v>
      </c>
      <c r="B41" s="315" t="s">
        <v>435</v>
      </c>
      <c r="C41" s="329">
        <v>2</v>
      </c>
      <c r="D41" s="316">
        <v>4.5454545454545456E-2</v>
      </c>
      <c r="E41" s="329">
        <v>9</v>
      </c>
      <c r="F41" s="316">
        <v>0.20454545454545456</v>
      </c>
      <c r="G41" s="329">
        <v>4</v>
      </c>
      <c r="H41" s="316">
        <v>9.0909090909090912E-2</v>
      </c>
      <c r="I41" s="329">
        <v>9</v>
      </c>
      <c r="J41" s="316">
        <v>0.20454545454545456</v>
      </c>
      <c r="K41" s="329">
        <v>19</v>
      </c>
      <c r="L41" s="316">
        <v>0.43181818181818182</v>
      </c>
      <c r="M41" s="329">
        <v>1</v>
      </c>
      <c r="N41" s="316">
        <v>2.2727272727272728E-2</v>
      </c>
      <c r="O41" s="317">
        <v>44</v>
      </c>
      <c r="Q41"/>
    </row>
    <row r="42" spans="1:17" ht="15" x14ac:dyDescent="0.25">
      <c r="A42" s="314">
        <v>890</v>
      </c>
      <c r="B42" s="315" t="s">
        <v>436</v>
      </c>
      <c r="C42" s="329">
        <v>11</v>
      </c>
      <c r="D42" s="316">
        <v>5.2380952380952382E-2</v>
      </c>
      <c r="E42" s="329">
        <v>26</v>
      </c>
      <c r="F42" s="316">
        <v>0.12380952380952381</v>
      </c>
      <c r="G42" s="329">
        <v>31</v>
      </c>
      <c r="H42" s="316">
        <v>0.14761904761904762</v>
      </c>
      <c r="I42" s="329">
        <v>49</v>
      </c>
      <c r="J42" s="316">
        <v>0.23333333333333334</v>
      </c>
      <c r="K42" s="329">
        <v>90</v>
      </c>
      <c r="L42" s="316">
        <v>0.42857142857142855</v>
      </c>
      <c r="M42" s="329">
        <v>3</v>
      </c>
      <c r="N42" s="316">
        <v>1.4285714285714285E-2</v>
      </c>
      <c r="O42" s="317">
        <v>210</v>
      </c>
      <c r="Q42"/>
    </row>
    <row r="43" spans="1:17" ht="15" x14ac:dyDescent="0.25">
      <c r="A43" s="308">
        <v>5</v>
      </c>
      <c r="B43" s="309" t="s">
        <v>437</v>
      </c>
      <c r="C43" s="312">
        <v>111</v>
      </c>
      <c r="D43" s="311">
        <v>3.8395019024558975E-2</v>
      </c>
      <c r="E43" s="310">
        <v>447</v>
      </c>
      <c r="F43" s="311">
        <v>0.15461777931511589</v>
      </c>
      <c r="G43" s="312">
        <v>349</v>
      </c>
      <c r="H43" s="311">
        <v>0.12071947423037012</v>
      </c>
      <c r="I43" s="312">
        <v>675</v>
      </c>
      <c r="J43" s="311">
        <v>0.23348322379799377</v>
      </c>
      <c r="K43" s="312">
        <v>1221</v>
      </c>
      <c r="L43" s="311">
        <v>0.42234520927014874</v>
      </c>
      <c r="M43" s="312">
        <v>88</v>
      </c>
      <c r="N43" s="311">
        <v>3.0439294361812523E-2</v>
      </c>
      <c r="O43" s="313">
        <v>2891</v>
      </c>
      <c r="Q43"/>
    </row>
    <row r="44" spans="1:17" ht="15" x14ac:dyDescent="0.25">
      <c r="A44" s="314">
        <v>4</v>
      </c>
      <c r="B44" s="315" t="s">
        <v>438</v>
      </c>
      <c r="C44" s="329">
        <v>1</v>
      </c>
      <c r="D44" s="316">
        <v>0.2</v>
      </c>
      <c r="E44" s="329">
        <v>1</v>
      </c>
      <c r="F44" s="316">
        <v>0.2</v>
      </c>
      <c r="G44" s="329">
        <v>1</v>
      </c>
      <c r="H44" s="316">
        <v>0.2</v>
      </c>
      <c r="I44" s="329">
        <v>0</v>
      </c>
      <c r="J44" s="316">
        <v>0</v>
      </c>
      <c r="K44" s="329">
        <v>2</v>
      </c>
      <c r="L44" s="316">
        <v>0.4</v>
      </c>
      <c r="M44" s="329">
        <v>0</v>
      </c>
      <c r="N44" s="316">
        <v>0</v>
      </c>
      <c r="O44" s="317">
        <v>5</v>
      </c>
      <c r="Q44"/>
    </row>
    <row r="45" spans="1:17" ht="15" x14ac:dyDescent="0.25">
      <c r="A45" s="314">
        <v>42</v>
      </c>
      <c r="B45" s="315" t="s">
        <v>439</v>
      </c>
      <c r="C45" s="329">
        <v>23</v>
      </c>
      <c r="D45" s="316">
        <v>4.4401544401544403E-2</v>
      </c>
      <c r="E45" s="329">
        <v>66</v>
      </c>
      <c r="F45" s="316">
        <v>0.12741312741312741</v>
      </c>
      <c r="G45" s="329">
        <v>62</v>
      </c>
      <c r="H45" s="316">
        <v>0.11969111969111969</v>
      </c>
      <c r="I45" s="329">
        <v>121</v>
      </c>
      <c r="J45" s="316">
        <v>0.2335907335907336</v>
      </c>
      <c r="K45" s="329">
        <v>228</v>
      </c>
      <c r="L45" s="316">
        <v>0.44015444015444016</v>
      </c>
      <c r="M45" s="329">
        <v>18</v>
      </c>
      <c r="N45" s="316">
        <v>3.4749034749034749E-2</v>
      </c>
      <c r="O45" s="317">
        <v>518</v>
      </c>
      <c r="Q45"/>
    </row>
    <row r="46" spans="1:17" ht="15" x14ac:dyDescent="0.25">
      <c r="A46" s="314">
        <v>44</v>
      </c>
      <c r="B46" s="315" t="s">
        <v>440</v>
      </c>
      <c r="C46" s="329">
        <v>1</v>
      </c>
      <c r="D46" s="316">
        <v>4.3478260869565216E-2</v>
      </c>
      <c r="E46" s="329">
        <v>2</v>
      </c>
      <c r="F46" s="316">
        <v>8.6956521739130432E-2</v>
      </c>
      <c r="G46" s="329">
        <v>3</v>
      </c>
      <c r="H46" s="316">
        <v>0.13043478260869565</v>
      </c>
      <c r="I46" s="329">
        <v>7</v>
      </c>
      <c r="J46" s="316">
        <v>0.30434782608695654</v>
      </c>
      <c r="K46" s="329">
        <v>10</v>
      </c>
      <c r="L46" s="316">
        <v>0.43478260869565216</v>
      </c>
      <c r="M46" s="329">
        <v>0</v>
      </c>
      <c r="N46" s="316">
        <v>0</v>
      </c>
      <c r="O46" s="317">
        <v>23</v>
      </c>
      <c r="Q46"/>
    </row>
    <row r="47" spans="1:17" ht="15" x14ac:dyDescent="0.25">
      <c r="A47" s="314">
        <v>59</v>
      </c>
      <c r="B47" s="315" t="s">
        <v>441</v>
      </c>
      <c r="C47" s="329">
        <v>1</v>
      </c>
      <c r="D47" s="316">
        <v>4.1666666666666664E-2</v>
      </c>
      <c r="E47" s="329">
        <v>4</v>
      </c>
      <c r="F47" s="316">
        <v>0.16666666666666666</v>
      </c>
      <c r="G47" s="329">
        <v>8</v>
      </c>
      <c r="H47" s="316">
        <v>0.33333333333333331</v>
      </c>
      <c r="I47" s="329">
        <v>3</v>
      </c>
      <c r="J47" s="316">
        <v>0.125</v>
      </c>
      <c r="K47" s="329">
        <v>7</v>
      </c>
      <c r="L47" s="316">
        <v>0.29166666666666669</v>
      </c>
      <c r="M47" s="329">
        <v>1</v>
      </c>
      <c r="N47" s="316">
        <v>4.1666666666666664E-2</v>
      </c>
      <c r="O47" s="317">
        <v>24</v>
      </c>
      <c r="Q47"/>
    </row>
    <row r="48" spans="1:17" ht="15" x14ac:dyDescent="0.25">
      <c r="A48" s="314">
        <v>113</v>
      </c>
      <c r="B48" s="315" t="s">
        <v>442</v>
      </c>
      <c r="C48" s="329">
        <v>0</v>
      </c>
      <c r="D48" s="316">
        <v>0</v>
      </c>
      <c r="E48" s="329">
        <v>13</v>
      </c>
      <c r="F48" s="316">
        <v>0.22033898305084745</v>
      </c>
      <c r="G48" s="329">
        <v>9</v>
      </c>
      <c r="H48" s="316">
        <v>0.15254237288135594</v>
      </c>
      <c r="I48" s="329">
        <v>16</v>
      </c>
      <c r="J48" s="316">
        <v>0.2711864406779661</v>
      </c>
      <c r="K48" s="329">
        <v>21</v>
      </c>
      <c r="L48" s="316">
        <v>0.3559322033898305</v>
      </c>
      <c r="M48" s="329">
        <v>0</v>
      </c>
      <c r="N48" s="316">
        <v>0</v>
      </c>
      <c r="O48" s="317">
        <v>59</v>
      </c>
      <c r="Q48"/>
    </row>
    <row r="49" spans="1:17" ht="15" x14ac:dyDescent="0.25">
      <c r="A49" s="314">
        <v>125</v>
      </c>
      <c r="B49" s="315" t="s">
        <v>443</v>
      </c>
      <c r="C49" s="329">
        <v>5</v>
      </c>
      <c r="D49" s="316">
        <v>6.9444444444444448E-2</v>
      </c>
      <c r="E49" s="329">
        <v>12</v>
      </c>
      <c r="F49" s="316">
        <v>0.16666666666666666</v>
      </c>
      <c r="G49" s="329">
        <v>6</v>
      </c>
      <c r="H49" s="316">
        <v>8.3333333333333329E-2</v>
      </c>
      <c r="I49" s="329">
        <v>13</v>
      </c>
      <c r="J49" s="316">
        <v>0.18055555555555555</v>
      </c>
      <c r="K49" s="329">
        <v>35</v>
      </c>
      <c r="L49" s="316">
        <v>0.4861111111111111</v>
      </c>
      <c r="M49" s="329">
        <v>1</v>
      </c>
      <c r="N49" s="316">
        <v>1.3888888888888888E-2</v>
      </c>
      <c r="O49" s="317">
        <v>72</v>
      </c>
      <c r="Q49"/>
    </row>
    <row r="50" spans="1:17" ht="15" x14ac:dyDescent="0.25">
      <c r="A50" s="314">
        <v>138</v>
      </c>
      <c r="B50" s="315" t="s">
        <v>444</v>
      </c>
      <c r="C50" s="329">
        <v>5</v>
      </c>
      <c r="D50" s="316">
        <v>5.2083333333333336E-2</v>
      </c>
      <c r="E50" s="329">
        <v>15</v>
      </c>
      <c r="F50" s="316">
        <v>0.15625</v>
      </c>
      <c r="G50" s="329">
        <v>6</v>
      </c>
      <c r="H50" s="316">
        <v>6.25E-2</v>
      </c>
      <c r="I50" s="329">
        <v>25</v>
      </c>
      <c r="J50" s="316">
        <v>0.26041666666666669</v>
      </c>
      <c r="K50" s="329">
        <v>43</v>
      </c>
      <c r="L50" s="316">
        <v>0.44791666666666669</v>
      </c>
      <c r="M50" s="329">
        <v>2</v>
      </c>
      <c r="N50" s="316">
        <v>2.0833333333333332E-2</v>
      </c>
      <c r="O50" s="317">
        <v>96</v>
      </c>
      <c r="Q50"/>
    </row>
    <row r="51" spans="1:17" ht="15" x14ac:dyDescent="0.25">
      <c r="A51" s="314">
        <v>234</v>
      </c>
      <c r="B51" s="315" t="s">
        <v>445</v>
      </c>
      <c r="C51" s="329">
        <v>4</v>
      </c>
      <c r="D51" s="316">
        <v>2.8985507246376812E-2</v>
      </c>
      <c r="E51" s="329">
        <v>19</v>
      </c>
      <c r="F51" s="316">
        <v>0.13768115942028986</v>
      </c>
      <c r="G51" s="329">
        <v>20</v>
      </c>
      <c r="H51" s="316">
        <v>0.14492753623188406</v>
      </c>
      <c r="I51" s="329">
        <v>38</v>
      </c>
      <c r="J51" s="316">
        <v>0.27536231884057971</v>
      </c>
      <c r="K51" s="329">
        <v>53</v>
      </c>
      <c r="L51" s="316">
        <v>0.38405797101449274</v>
      </c>
      <c r="M51" s="329">
        <v>4</v>
      </c>
      <c r="N51" s="316">
        <v>2.8985507246376812E-2</v>
      </c>
      <c r="O51" s="317">
        <v>138</v>
      </c>
      <c r="Q51"/>
    </row>
    <row r="52" spans="1:17" ht="15" x14ac:dyDescent="0.25">
      <c r="A52" s="314">
        <v>240</v>
      </c>
      <c r="B52" s="315" t="s">
        <v>446</v>
      </c>
      <c r="C52" s="329">
        <v>0</v>
      </c>
      <c r="D52" s="316">
        <v>0</v>
      </c>
      <c r="E52" s="329">
        <v>5</v>
      </c>
      <c r="F52" s="316">
        <v>0.29411764705882354</v>
      </c>
      <c r="G52" s="329">
        <v>1</v>
      </c>
      <c r="H52" s="316">
        <v>5.8823529411764705E-2</v>
      </c>
      <c r="I52" s="329">
        <v>3</v>
      </c>
      <c r="J52" s="316">
        <v>0.17647058823529413</v>
      </c>
      <c r="K52" s="329">
        <v>7</v>
      </c>
      <c r="L52" s="316">
        <v>0.41176470588235292</v>
      </c>
      <c r="M52" s="329">
        <v>1</v>
      </c>
      <c r="N52" s="316">
        <v>5.8823529411764705E-2</v>
      </c>
      <c r="O52" s="317">
        <v>17</v>
      </c>
      <c r="Q52"/>
    </row>
    <row r="53" spans="1:17" ht="15" x14ac:dyDescent="0.25">
      <c r="A53" s="314">
        <v>284</v>
      </c>
      <c r="B53" s="315" t="s">
        <v>447</v>
      </c>
      <c r="C53" s="329">
        <v>7</v>
      </c>
      <c r="D53" s="316">
        <v>7.8651685393258425E-2</v>
      </c>
      <c r="E53" s="329">
        <v>17</v>
      </c>
      <c r="F53" s="316">
        <v>0.19101123595505617</v>
      </c>
      <c r="G53" s="329">
        <v>8</v>
      </c>
      <c r="H53" s="316">
        <v>8.98876404494382E-2</v>
      </c>
      <c r="I53" s="329">
        <v>21</v>
      </c>
      <c r="J53" s="316">
        <v>0.23595505617977527</v>
      </c>
      <c r="K53" s="329">
        <v>35</v>
      </c>
      <c r="L53" s="316">
        <v>0.39325842696629215</v>
      </c>
      <c r="M53" s="329">
        <v>1</v>
      </c>
      <c r="N53" s="316">
        <v>1.1235955056179775E-2</v>
      </c>
      <c r="O53" s="317">
        <v>89</v>
      </c>
      <c r="Q53"/>
    </row>
    <row r="54" spans="1:17" ht="15" x14ac:dyDescent="0.25">
      <c r="A54" s="314">
        <v>306</v>
      </c>
      <c r="B54" s="315" t="s">
        <v>448</v>
      </c>
      <c r="C54" s="329">
        <v>3</v>
      </c>
      <c r="D54" s="316">
        <v>3.3707865168539325E-2</v>
      </c>
      <c r="E54" s="329">
        <v>15</v>
      </c>
      <c r="F54" s="316">
        <v>0.16853932584269662</v>
      </c>
      <c r="G54" s="329">
        <v>9</v>
      </c>
      <c r="H54" s="316">
        <v>0.10112359550561797</v>
      </c>
      <c r="I54" s="329">
        <v>18</v>
      </c>
      <c r="J54" s="316">
        <v>0.20224719101123595</v>
      </c>
      <c r="K54" s="329">
        <v>38</v>
      </c>
      <c r="L54" s="316">
        <v>0.42696629213483145</v>
      </c>
      <c r="M54" s="329">
        <v>6</v>
      </c>
      <c r="N54" s="316">
        <v>6.741573033707865E-2</v>
      </c>
      <c r="O54" s="317">
        <v>89</v>
      </c>
      <c r="Q54"/>
    </row>
    <row r="55" spans="1:17" ht="15" x14ac:dyDescent="0.25">
      <c r="A55" s="314">
        <v>347</v>
      </c>
      <c r="B55" s="315" t="s">
        <v>449</v>
      </c>
      <c r="C55" s="329">
        <v>0</v>
      </c>
      <c r="D55" s="316">
        <v>0</v>
      </c>
      <c r="E55" s="329">
        <v>4</v>
      </c>
      <c r="F55" s="316">
        <v>0.13793103448275862</v>
      </c>
      <c r="G55" s="329">
        <v>4</v>
      </c>
      <c r="H55" s="316">
        <v>0.13793103448275862</v>
      </c>
      <c r="I55" s="329">
        <v>2</v>
      </c>
      <c r="J55" s="316">
        <v>6.8965517241379309E-2</v>
      </c>
      <c r="K55" s="329">
        <v>17</v>
      </c>
      <c r="L55" s="316">
        <v>0.58620689655172409</v>
      </c>
      <c r="M55" s="329">
        <v>2</v>
      </c>
      <c r="N55" s="316">
        <v>6.8965517241379309E-2</v>
      </c>
      <c r="O55" s="317">
        <v>29</v>
      </c>
      <c r="Q55"/>
    </row>
    <row r="56" spans="1:17" ht="15" x14ac:dyDescent="0.25">
      <c r="A56" s="314">
        <v>411</v>
      </c>
      <c r="B56" s="315" t="s">
        <v>450</v>
      </c>
      <c r="C56" s="329">
        <v>4</v>
      </c>
      <c r="D56" s="316">
        <v>0.16</v>
      </c>
      <c r="E56" s="329">
        <v>3</v>
      </c>
      <c r="F56" s="316">
        <v>0.12</v>
      </c>
      <c r="G56" s="329">
        <v>4</v>
      </c>
      <c r="H56" s="316">
        <v>0.16</v>
      </c>
      <c r="I56" s="329">
        <v>2</v>
      </c>
      <c r="J56" s="316">
        <v>0.08</v>
      </c>
      <c r="K56" s="329">
        <v>12</v>
      </c>
      <c r="L56" s="316">
        <v>0.48</v>
      </c>
      <c r="M56" s="329">
        <v>0</v>
      </c>
      <c r="N56" s="316">
        <v>0</v>
      </c>
      <c r="O56" s="317">
        <v>25</v>
      </c>
      <c r="Q56"/>
    </row>
    <row r="57" spans="1:17" ht="15" x14ac:dyDescent="0.25">
      <c r="A57" s="314">
        <v>501</v>
      </c>
      <c r="B57" s="315" t="s">
        <v>451</v>
      </c>
      <c r="C57" s="329">
        <v>1</v>
      </c>
      <c r="D57" s="316">
        <v>2.9411764705882353E-2</v>
      </c>
      <c r="E57" s="329">
        <v>4</v>
      </c>
      <c r="F57" s="316">
        <v>0.11764705882352941</v>
      </c>
      <c r="G57" s="329">
        <v>5</v>
      </c>
      <c r="H57" s="316">
        <v>0.14705882352941177</v>
      </c>
      <c r="I57" s="329">
        <v>8</v>
      </c>
      <c r="J57" s="316">
        <v>0.23529411764705882</v>
      </c>
      <c r="K57" s="329">
        <v>15</v>
      </c>
      <c r="L57" s="316">
        <v>0.44117647058823528</v>
      </c>
      <c r="M57" s="329">
        <v>1</v>
      </c>
      <c r="N57" s="316">
        <v>2.9411764705882353E-2</v>
      </c>
      <c r="O57" s="317">
        <v>34</v>
      </c>
      <c r="Q57"/>
    </row>
    <row r="58" spans="1:17" ht="15" x14ac:dyDescent="0.25">
      <c r="A58" s="314">
        <v>543</v>
      </c>
      <c r="B58" s="315" t="s">
        <v>452</v>
      </c>
      <c r="C58" s="329">
        <v>1</v>
      </c>
      <c r="D58" s="316">
        <v>5.5555555555555552E-2</v>
      </c>
      <c r="E58" s="329">
        <v>4</v>
      </c>
      <c r="F58" s="316">
        <v>0.22222222222222221</v>
      </c>
      <c r="G58" s="329">
        <v>0</v>
      </c>
      <c r="H58" s="316">
        <v>0</v>
      </c>
      <c r="I58" s="329">
        <v>5</v>
      </c>
      <c r="J58" s="316">
        <v>0.27777777777777779</v>
      </c>
      <c r="K58" s="329">
        <v>8</v>
      </c>
      <c r="L58" s="316">
        <v>0.44444444444444442</v>
      </c>
      <c r="M58" s="329">
        <v>0</v>
      </c>
      <c r="N58" s="316">
        <v>0</v>
      </c>
      <c r="O58" s="317">
        <v>18</v>
      </c>
      <c r="Q58"/>
    </row>
    <row r="59" spans="1:17" ht="15" x14ac:dyDescent="0.25">
      <c r="A59" s="314">
        <v>628</v>
      </c>
      <c r="B59" s="315" t="s">
        <v>453</v>
      </c>
      <c r="C59" s="329">
        <v>1</v>
      </c>
      <c r="D59" s="316">
        <v>0.1111111111111111</v>
      </c>
      <c r="E59" s="329">
        <v>2</v>
      </c>
      <c r="F59" s="316">
        <v>0.22222222222222221</v>
      </c>
      <c r="G59" s="329">
        <v>1</v>
      </c>
      <c r="H59" s="316">
        <v>0.1111111111111111</v>
      </c>
      <c r="I59" s="329">
        <v>3</v>
      </c>
      <c r="J59" s="316">
        <v>0.33333333333333331</v>
      </c>
      <c r="K59" s="329">
        <v>2</v>
      </c>
      <c r="L59" s="316">
        <v>0.22222222222222221</v>
      </c>
      <c r="M59" s="329">
        <v>0</v>
      </c>
      <c r="N59" s="316">
        <v>0</v>
      </c>
      <c r="O59" s="317">
        <v>9</v>
      </c>
      <c r="Q59"/>
    </row>
    <row r="60" spans="1:17" ht="15" x14ac:dyDescent="0.25">
      <c r="A60" s="314">
        <v>656</v>
      </c>
      <c r="B60" s="315" t="s">
        <v>454</v>
      </c>
      <c r="C60" s="329">
        <v>22</v>
      </c>
      <c r="D60" s="316">
        <v>2.3887079261672096E-2</v>
      </c>
      <c r="E60" s="329">
        <v>141</v>
      </c>
      <c r="F60" s="316">
        <v>0.15309446254071662</v>
      </c>
      <c r="G60" s="329">
        <v>110</v>
      </c>
      <c r="H60" s="316">
        <v>0.11943539630836048</v>
      </c>
      <c r="I60" s="329">
        <v>227</v>
      </c>
      <c r="J60" s="316">
        <v>0.24647122692725298</v>
      </c>
      <c r="K60" s="329">
        <v>390</v>
      </c>
      <c r="L60" s="316">
        <v>0.42345276872964172</v>
      </c>
      <c r="M60" s="329">
        <v>31</v>
      </c>
      <c r="N60" s="316">
        <v>3.3659066232356136E-2</v>
      </c>
      <c r="O60" s="317">
        <v>921</v>
      </c>
      <c r="Q60"/>
    </row>
    <row r="61" spans="1:17" ht="15" x14ac:dyDescent="0.25">
      <c r="A61" s="314">
        <v>761</v>
      </c>
      <c r="B61" s="315" t="s">
        <v>455</v>
      </c>
      <c r="C61" s="329">
        <v>32</v>
      </c>
      <c r="D61" s="316">
        <v>4.5007032348804502E-2</v>
      </c>
      <c r="E61" s="329">
        <v>119</v>
      </c>
      <c r="F61" s="316">
        <v>0.16736990154711673</v>
      </c>
      <c r="G61" s="329">
        <v>90</v>
      </c>
      <c r="H61" s="316">
        <v>0.12658227848101267</v>
      </c>
      <c r="I61" s="329">
        <v>156</v>
      </c>
      <c r="J61" s="316">
        <v>0.21940928270042195</v>
      </c>
      <c r="K61" s="329">
        <v>294</v>
      </c>
      <c r="L61" s="316">
        <v>0.41350210970464135</v>
      </c>
      <c r="M61" s="329">
        <v>20</v>
      </c>
      <c r="N61" s="316">
        <v>2.8129395218002812E-2</v>
      </c>
      <c r="O61" s="317">
        <v>711</v>
      </c>
      <c r="Q61"/>
    </row>
    <row r="62" spans="1:17" ht="15" x14ac:dyDescent="0.25">
      <c r="A62" s="314">
        <v>842</v>
      </c>
      <c r="B62" s="315" t="s">
        <v>456</v>
      </c>
      <c r="C62" s="329">
        <v>0</v>
      </c>
      <c r="D62" s="316">
        <v>0</v>
      </c>
      <c r="E62" s="329">
        <v>1</v>
      </c>
      <c r="F62" s="316">
        <v>7.1428571428571425E-2</v>
      </c>
      <c r="G62" s="329">
        <v>2</v>
      </c>
      <c r="H62" s="316">
        <v>0.14285714285714285</v>
      </c>
      <c r="I62" s="329">
        <v>7</v>
      </c>
      <c r="J62" s="316">
        <v>0.5</v>
      </c>
      <c r="K62" s="329">
        <v>4</v>
      </c>
      <c r="L62" s="316">
        <v>0.2857142857142857</v>
      </c>
      <c r="M62" s="329">
        <v>0</v>
      </c>
      <c r="N62" s="316">
        <v>0</v>
      </c>
      <c r="O62" s="317">
        <v>14</v>
      </c>
      <c r="Q62"/>
    </row>
    <row r="63" spans="1:17" ht="15" x14ac:dyDescent="0.25">
      <c r="A63" s="308">
        <v>6</v>
      </c>
      <c r="B63" s="309" t="s">
        <v>457</v>
      </c>
      <c r="C63" s="312">
        <v>76</v>
      </c>
      <c r="D63" s="311">
        <v>3.5136384650947761E-2</v>
      </c>
      <c r="E63" s="310">
        <v>372</v>
      </c>
      <c r="F63" s="311">
        <v>0.17198335644937587</v>
      </c>
      <c r="G63" s="312">
        <v>275</v>
      </c>
      <c r="H63" s="311">
        <v>0.12713823393435045</v>
      </c>
      <c r="I63" s="312">
        <v>473</v>
      </c>
      <c r="J63" s="311">
        <v>0.21867776236708275</v>
      </c>
      <c r="K63" s="312">
        <v>910</v>
      </c>
      <c r="L63" s="311">
        <v>0.42071197411003236</v>
      </c>
      <c r="M63" s="312">
        <v>57</v>
      </c>
      <c r="N63" s="311">
        <v>2.6352288488210817E-2</v>
      </c>
      <c r="O63" s="313">
        <v>2163</v>
      </c>
      <c r="Q63"/>
    </row>
    <row r="64" spans="1:17" ht="15" x14ac:dyDescent="0.25">
      <c r="A64" s="314">
        <v>38</v>
      </c>
      <c r="B64" s="315" t="s">
        <v>458</v>
      </c>
      <c r="C64" s="329">
        <v>0</v>
      </c>
      <c r="D64" s="316">
        <v>0</v>
      </c>
      <c r="E64" s="329">
        <v>1</v>
      </c>
      <c r="F64" s="316">
        <v>0.25</v>
      </c>
      <c r="G64" s="329">
        <v>0</v>
      </c>
      <c r="H64" s="316">
        <v>0</v>
      </c>
      <c r="I64" s="329">
        <v>1</v>
      </c>
      <c r="J64" s="316">
        <v>0.25</v>
      </c>
      <c r="K64" s="329">
        <v>2</v>
      </c>
      <c r="L64" s="316">
        <v>0.5</v>
      </c>
      <c r="M64" s="329">
        <v>0</v>
      </c>
      <c r="N64" s="316">
        <v>0</v>
      </c>
      <c r="O64" s="317">
        <v>4</v>
      </c>
      <c r="Q64"/>
    </row>
    <row r="65" spans="1:17" ht="15" x14ac:dyDescent="0.25">
      <c r="A65" s="314">
        <v>86</v>
      </c>
      <c r="B65" s="315" t="s">
        <v>459</v>
      </c>
      <c r="C65" s="329">
        <v>2</v>
      </c>
      <c r="D65" s="316">
        <v>7.6923076923076927E-2</v>
      </c>
      <c r="E65" s="329">
        <v>2</v>
      </c>
      <c r="F65" s="316">
        <v>7.6923076923076927E-2</v>
      </c>
      <c r="G65" s="329">
        <v>5</v>
      </c>
      <c r="H65" s="316">
        <v>0.19230769230769232</v>
      </c>
      <c r="I65" s="329">
        <v>2</v>
      </c>
      <c r="J65" s="316">
        <v>7.6923076923076927E-2</v>
      </c>
      <c r="K65" s="329">
        <v>15</v>
      </c>
      <c r="L65" s="316">
        <v>0.57692307692307687</v>
      </c>
      <c r="M65" s="329">
        <v>0</v>
      </c>
      <c r="N65" s="316">
        <v>0</v>
      </c>
      <c r="O65" s="317">
        <v>26</v>
      </c>
      <c r="Q65"/>
    </row>
    <row r="66" spans="1:17" ht="15" x14ac:dyDescent="0.25">
      <c r="A66" s="314">
        <v>107</v>
      </c>
      <c r="B66" s="315" t="s">
        <v>460</v>
      </c>
      <c r="C66" s="329">
        <v>0</v>
      </c>
      <c r="D66" s="316">
        <v>0</v>
      </c>
      <c r="E66" s="329">
        <v>0</v>
      </c>
      <c r="F66" s="316">
        <v>0</v>
      </c>
      <c r="G66" s="329">
        <v>0</v>
      </c>
      <c r="H66" s="316">
        <v>0</v>
      </c>
      <c r="I66" s="329">
        <v>0</v>
      </c>
      <c r="J66" s="316">
        <v>0</v>
      </c>
      <c r="K66" s="329">
        <v>0</v>
      </c>
      <c r="L66" s="316">
        <v>0</v>
      </c>
      <c r="M66" s="329">
        <v>0</v>
      </c>
      <c r="N66" s="316">
        <v>0</v>
      </c>
      <c r="O66" s="317">
        <v>0</v>
      </c>
      <c r="Q66"/>
    </row>
    <row r="67" spans="1:17" ht="15" x14ac:dyDescent="0.25">
      <c r="A67" s="314">
        <v>134</v>
      </c>
      <c r="B67" s="315" t="s">
        <v>461</v>
      </c>
      <c r="C67" s="329">
        <v>0</v>
      </c>
      <c r="D67" s="316">
        <v>0</v>
      </c>
      <c r="E67" s="329">
        <v>1</v>
      </c>
      <c r="F67" s="316">
        <v>9.0909090909090912E-2</v>
      </c>
      <c r="G67" s="329">
        <v>2</v>
      </c>
      <c r="H67" s="316">
        <v>0.18181818181818182</v>
      </c>
      <c r="I67" s="329">
        <v>2</v>
      </c>
      <c r="J67" s="316">
        <v>0.18181818181818182</v>
      </c>
      <c r="K67" s="329">
        <v>6</v>
      </c>
      <c r="L67" s="316">
        <v>0.54545454545454541</v>
      </c>
      <c r="M67" s="329">
        <v>0</v>
      </c>
      <c r="N67" s="316">
        <v>0</v>
      </c>
      <c r="O67" s="317">
        <v>11</v>
      </c>
      <c r="Q67"/>
    </row>
    <row r="68" spans="1:17" ht="15" x14ac:dyDescent="0.25">
      <c r="A68" s="314">
        <v>150</v>
      </c>
      <c r="B68" s="315" t="s">
        <v>462</v>
      </c>
      <c r="C68" s="329">
        <v>2</v>
      </c>
      <c r="D68" s="316">
        <v>4.0816326530612242E-2</v>
      </c>
      <c r="E68" s="329">
        <v>11</v>
      </c>
      <c r="F68" s="316">
        <v>0.22448979591836735</v>
      </c>
      <c r="G68" s="329">
        <v>3</v>
      </c>
      <c r="H68" s="316">
        <v>6.1224489795918366E-2</v>
      </c>
      <c r="I68" s="329">
        <v>8</v>
      </c>
      <c r="J68" s="316">
        <v>0.16326530612244897</v>
      </c>
      <c r="K68" s="329">
        <v>24</v>
      </c>
      <c r="L68" s="316">
        <v>0.48979591836734693</v>
      </c>
      <c r="M68" s="329">
        <v>1</v>
      </c>
      <c r="N68" s="316">
        <v>2.0408163265306121E-2</v>
      </c>
      <c r="O68" s="317">
        <v>49</v>
      </c>
      <c r="Q68"/>
    </row>
    <row r="69" spans="1:17" ht="15" x14ac:dyDescent="0.25">
      <c r="A69" s="314">
        <v>237</v>
      </c>
      <c r="B69" s="315" t="s">
        <v>463</v>
      </c>
      <c r="C69" s="329">
        <v>24</v>
      </c>
      <c r="D69" s="316">
        <v>4.8484848484848485E-2</v>
      </c>
      <c r="E69" s="329">
        <v>74</v>
      </c>
      <c r="F69" s="316">
        <v>0.14949494949494949</v>
      </c>
      <c r="G69" s="329">
        <v>56</v>
      </c>
      <c r="H69" s="316">
        <v>0.11313131313131314</v>
      </c>
      <c r="I69" s="329">
        <v>112</v>
      </c>
      <c r="J69" s="316">
        <v>0.22626262626262628</v>
      </c>
      <c r="K69" s="329">
        <v>210</v>
      </c>
      <c r="L69" s="316">
        <v>0.42424242424242425</v>
      </c>
      <c r="M69" s="329">
        <v>19</v>
      </c>
      <c r="N69" s="316">
        <v>3.8383838383838381E-2</v>
      </c>
      <c r="O69" s="317">
        <v>495</v>
      </c>
      <c r="Q69"/>
    </row>
    <row r="70" spans="1:17" ht="15" x14ac:dyDescent="0.25">
      <c r="A70" s="314">
        <v>264</v>
      </c>
      <c r="B70" s="315" t="s">
        <v>464</v>
      </c>
      <c r="C70" s="329">
        <v>2</v>
      </c>
      <c r="D70" s="316">
        <v>1.2658227848101266E-2</v>
      </c>
      <c r="E70" s="329">
        <v>31</v>
      </c>
      <c r="F70" s="316">
        <v>0.19620253164556961</v>
      </c>
      <c r="G70" s="329">
        <v>24</v>
      </c>
      <c r="H70" s="316">
        <v>0.15189873417721519</v>
      </c>
      <c r="I70" s="329">
        <v>37</v>
      </c>
      <c r="J70" s="316">
        <v>0.23417721518987342</v>
      </c>
      <c r="K70" s="329">
        <v>59</v>
      </c>
      <c r="L70" s="316">
        <v>0.37341772151898733</v>
      </c>
      <c r="M70" s="329">
        <v>5</v>
      </c>
      <c r="N70" s="316">
        <v>3.1645569620253167E-2</v>
      </c>
      <c r="O70" s="317">
        <v>158</v>
      </c>
      <c r="Q70"/>
    </row>
    <row r="71" spans="1:17" ht="15" x14ac:dyDescent="0.25">
      <c r="A71" s="314">
        <v>310</v>
      </c>
      <c r="B71" s="315" t="s">
        <v>465</v>
      </c>
      <c r="C71" s="329">
        <v>2</v>
      </c>
      <c r="D71" s="316">
        <v>3.4482758620689655E-2</v>
      </c>
      <c r="E71" s="329">
        <v>7</v>
      </c>
      <c r="F71" s="316">
        <v>0.1206896551724138</v>
      </c>
      <c r="G71" s="329">
        <v>8</v>
      </c>
      <c r="H71" s="316">
        <v>0.13793103448275862</v>
      </c>
      <c r="I71" s="329">
        <v>14</v>
      </c>
      <c r="J71" s="316">
        <v>0.2413793103448276</v>
      </c>
      <c r="K71" s="329">
        <v>25</v>
      </c>
      <c r="L71" s="316">
        <v>0.43103448275862066</v>
      </c>
      <c r="M71" s="329">
        <v>2</v>
      </c>
      <c r="N71" s="316">
        <v>3.4482758620689655E-2</v>
      </c>
      <c r="O71" s="317">
        <v>58</v>
      </c>
      <c r="Q71"/>
    </row>
    <row r="72" spans="1:17" ht="15" x14ac:dyDescent="0.25">
      <c r="A72" s="314">
        <v>315</v>
      </c>
      <c r="B72" s="315" t="s">
        <v>466</v>
      </c>
      <c r="C72" s="329">
        <v>0</v>
      </c>
      <c r="D72" s="316">
        <v>0</v>
      </c>
      <c r="E72" s="329">
        <v>0</v>
      </c>
      <c r="F72" s="316">
        <v>0</v>
      </c>
      <c r="G72" s="329">
        <v>0</v>
      </c>
      <c r="H72" s="316">
        <v>0</v>
      </c>
      <c r="I72" s="329">
        <v>0</v>
      </c>
      <c r="J72" s="316">
        <v>0</v>
      </c>
      <c r="K72" s="329">
        <v>1</v>
      </c>
      <c r="L72" s="316">
        <v>1</v>
      </c>
      <c r="M72" s="329">
        <v>0</v>
      </c>
      <c r="N72" s="316">
        <v>0</v>
      </c>
      <c r="O72" s="317">
        <v>1</v>
      </c>
      <c r="Q72"/>
    </row>
    <row r="73" spans="1:17" ht="15" x14ac:dyDescent="0.25">
      <c r="A73" s="314">
        <v>361</v>
      </c>
      <c r="B73" s="315" t="s">
        <v>467</v>
      </c>
      <c r="C73" s="329">
        <v>0</v>
      </c>
      <c r="D73" s="316">
        <v>0</v>
      </c>
      <c r="E73" s="329">
        <v>6</v>
      </c>
      <c r="F73" s="316">
        <v>0.21428571428571427</v>
      </c>
      <c r="G73" s="329">
        <v>5</v>
      </c>
      <c r="H73" s="316">
        <v>0.17857142857142858</v>
      </c>
      <c r="I73" s="329">
        <v>4</v>
      </c>
      <c r="J73" s="316">
        <v>0.14285714285714285</v>
      </c>
      <c r="K73" s="329">
        <v>12</v>
      </c>
      <c r="L73" s="316">
        <v>0.42857142857142855</v>
      </c>
      <c r="M73" s="329">
        <v>1</v>
      </c>
      <c r="N73" s="316">
        <v>3.5714285714285712E-2</v>
      </c>
      <c r="O73" s="317">
        <v>28</v>
      </c>
      <c r="Q73"/>
    </row>
    <row r="74" spans="1:17" ht="15" x14ac:dyDescent="0.25">
      <c r="A74" s="314">
        <v>647</v>
      </c>
      <c r="B74" s="315" t="s">
        <v>468</v>
      </c>
      <c r="C74" s="329">
        <v>0</v>
      </c>
      <c r="D74" s="316">
        <v>0</v>
      </c>
      <c r="E74" s="329">
        <v>6</v>
      </c>
      <c r="F74" s="316">
        <v>0.1</v>
      </c>
      <c r="G74" s="329">
        <v>8</v>
      </c>
      <c r="H74" s="316">
        <v>0.13333333333333333</v>
      </c>
      <c r="I74" s="329">
        <v>13</v>
      </c>
      <c r="J74" s="316">
        <v>0.21666666666666667</v>
      </c>
      <c r="K74" s="329">
        <v>33</v>
      </c>
      <c r="L74" s="316">
        <v>0.55000000000000004</v>
      </c>
      <c r="M74" s="329">
        <v>0</v>
      </c>
      <c r="N74" s="316">
        <v>0</v>
      </c>
      <c r="O74" s="317">
        <v>60</v>
      </c>
      <c r="Q74"/>
    </row>
    <row r="75" spans="1:17" ht="15" x14ac:dyDescent="0.25">
      <c r="A75" s="314">
        <v>658</v>
      </c>
      <c r="B75" s="315" t="s">
        <v>469</v>
      </c>
      <c r="C75" s="329">
        <v>0</v>
      </c>
      <c r="D75" s="316">
        <v>0</v>
      </c>
      <c r="E75" s="329">
        <v>0</v>
      </c>
      <c r="F75" s="316">
        <v>0</v>
      </c>
      <c r="G75" s="329">
        <v>0</v>
      </c>
      <c r="H75" s="316">
        <v>0</v>
      </c>
      <c r="I75" s="329">
        <v>0</v>
      </c>
      <c r="J75" s="316">
        <v>0</v>
      </c>
      <c r="K75" s="329">
        <v>1</v>
      </c>
      <c r="L75" s="316">
        <v>1</v>
      </c>
      <c r="M75" s="329">
        <v>0</v>
      </c>
      <c r="N75" s="316">
        <v>0</v>
      </c>
      <c r="O75" s="317">
        <v>1</v>
      </c>
      <c r="Q75"/>
    </row>
    <row r="76" spans="1:17" ht="15" x14ac:dyDescent="0.25">
      <c r="A76" s="314">
        <v>664</v>
      </c>
      <c r="B76" s="315" t="s">
        <v>470</v>
      </c>
      <c r="C76" s="329">
        <v>24</v>
      </c>
      <c r="D76" s="316">
        <v>3.5346097201767304E-2</v>
      </c>
      <c r="E76" s="329">
        <v>123</v>
      </c>
      <c r="F76" s="316">
        <v>0.18114874815905743</v>
      </c>
      <c r="G76" s="329">
        <v>86</v>
      </c>
      <c r="H76" s="316">
        <v>0.12665684830633284</v>
      </c>
      <c r="I76" s="329">
        <v>155</v>
      </c>
      <c r="J76" s="316">
        <v>0.22827687776141384</v>
      </c>
      <c r="K76" s="329">
        <v>271</v>
      </c>
      <c r="L76" s="316">
        <v>0.39911634756995584</v>
      </c>
      <c r="M76" s="329">
        <v>20</v>
      </c>
      <c r="N76" s="316">
        <v>2.9455081001472753E-2</v>
      </c>
      <c r="O76" s="317">
        <v>679</v>
      </c>
      <c r="Q76"/>
    </row>
    <row r="77" spans="1:17" ht="15" x14ac:dyDescent="0.25">
      <c r="A77" s="314">
        <v>686</v>
      </c>
      <c r="B77" s="315" t="s">
        <v>471</v>
      </c>
      <c r="C77" s="329">
        <v>14</v>
      </c>
      <c r="D77" s="316">
        <v>3.9660056657223795E-2</v>
      </c>
      <c r="E77" s="329">
        <v>70</v>
      </c>
      <c r="F77" s="316">
        <v>0.19830028328611898</v>
      </c>
      <c r="G77" s="329">
        <v>42</v>
      </c>
      <c r="H77" s="316">
        <v>0.11898016997167139</v>
      </c>
      <c r="I77" s="329">
        <v>78</v>
      </c>
      <c r="J77" s="316">
        <v>0.22096317280453256</v>
      </c>
      <c r="K77" s="329">
        <v>146</v>
      </c>
      <c r="L77" s="316">
        <v>0.41359773371104813</v>
      </c>
      <c r="M77" s="329">
        <v>3</v>
      </c>
      <c r="N77" s="316">
        <v>8.4985835694051E-3</v>
      </c>
      <c r="O77" s="317">
        <v>353</v>
      </c>
      <c r="Q77"/>
    </row>
    <row r="78" spans="1:17" ht="15" x14ac:dyDescent="0.25">
      <c r="A78" s="314">
        <v>819</v>
      </c>
      <c r="B78" s="315" t="s">
        <v>472</v>
      </c>
      <c r="C78" s="329">
        <v>0</v>
      </c>
      <c r="D78" s="316">
        <v>0</v>
      </c>
      <c r="E78" s="329">
        <v>2</v>
      </c>
      <c r="F78" s="316">
        <v>0.13333333333333333</v>
      </c>
      <c r="G78" s="329">
        <v>4</v>
      </c>
      <c r="H78" s="316">
        <v>0.26666666666666666</v>
      </c>
      <c r="I78" s="329">
        <v>4</v>
      </c>
      <c r="J78" s="316">
        <v>0.26666666666666666</v>
      </c>
      <c r="K78" s="329">
        <v>5</v>
      </c>
      <c r="L78" s="316">
        <v>0.33333333333333331</v>
      </c>
      <c r="M78" s="329">
        <v>0</v>
      </c>
      <c r="N78" s="316">
        <v>0</v>
      </c>
      <c r="O78" s="317">
        <v>15</v>
      </c>
      <c r="Q78"/>
    </row>
    <row r="79" spans="1:17" ht="15" x14ac:dyDescent="0.25">
      <c r="A79" s="314">
        <v>854</v>
      </c>
      <c r="B79" s="315" t="s">
        <v>473</v>
      </c>
      <c r="C79" s="329">
        <v>0</v>
      </c>
      <c r="D79" s="316">
        <v>0</v>
      </c>
      <c r="E79" s="329">
        <v>3</v>
      </c>
      <c r="F79" s="316">
        <v>0.23076923076923078</v>
      </c>
      <c r="G79" s="329">
        <v>2</v>
      </c>
      <c r="H79" s="316">
        <v>0.15384615384615385</v>
      </c>
      <c r="I79" s="329">
        <v>2</v>
      </c>
      <c r="J79" s="316">
        <v>0.15384615384615385</v>
      </c>
      <c r="K79" s="329">
        <v>6</v>
      </c>
      <c r="L79" s="316">
        <v>0.46153846153846156</v>
      </c>
      <c r="M79" s="329">
        <v>0</v>
      </c>
      <c r="N79" s="316">
        <v>0</v>
      </c>
      <c r="O79" s="317">
        <v>13</v>
      </c>
      <c r="Q79"/>
    </row>
    <row r="80" spans="1:17" ht="15" x14ac:dyDescent="0.25">
      <c r="A80" s="314">
        <v>887</v>
      </c>
      <c r="B80" s="315" t="s">
        <v>474</v>
      </c>
      <c r="C80" s="329">
        <v>6</v>
      </c>
      <c r="D80" s="316">
        <v>2.8301886792452831E-2</v>
      </c>
      <c r="E80" s="329">
        <v>35</v>
      </c>
      <c r="F80" s="316">
        <v>0.1650943396226415</v>
      </c>
      <c r="G80" s="329">
        <v>30</v>
      </c>
      <c r="H80" s="316">
        <v>0.14150943396226415</v>
      </c>
      <c r="I80" s="329">
        <v>41</v>
      </c>
      <c r="J80" s="316">
        <v>0.19339622641509435</v>
      </c>
      <c r="K80" s="329">
        <v>94</v>
      </c>
      <c r="L80" s="316">
        <v>0.44339622641509435</v>
      </c>
      <c r="M80" s="329">
        <v>6</v>
      </c>
      <c r="N80" s="316">
        <v>2.8301886792452831E-2</v>
      </c>
      <c r="O80" s="317">
        <v>212</v>
      </c>
      <c r="Q80"/>
    </row>
    <row r="81" spans="1:17" ht="15" x14ac:dyDescent="0.25">
      <c r="A81" s="308">
        <v>7</v>
      </c>
      <c r="B81" s="309" t="s">
        <v>475</v>
      </c>
      <c r="C81" s="312">
        <v>797</v>
      </c>
      <c r="D81" s="311">
        <v>4.1861442302641945E-2</v>
      </c>
      <c r="E81" s="310">
        <v>2873</v>
      </c>
      <c r="F81" s="311">
        <v>0.15090078260412837</v>
      </c>
      <c r="G81" s="312">
        <v>2322</v>
      </c>
      <c r="H81" s="311">
        <v>0.12196018698461053</v>
      </c>
      <c r="I81" s="312">
        <v>4487</v>
      </c>
      <c r="J81" s="311">
        <v>0.23567414254950364</v>
      </c>
      <c r="K81" s="312">
        <v>7742</v>
      </c>
      <c r="L81" s="311">
        <v>0.40663900414937759</v>
      </c>
      <c r="M81" s="312">
        <v>818</v>
      </c>
      <c r="N81" s="311">
        <v>4.2964441409737909E-2</v>
      </c>
      <c r="O81" s="313">
        <v>19039</v>
      </c>
      <c r="Q81"/>
    </row>
    <row r="82" spans="1:17" ht="15" x14ac:dyDescent="0.25">
      <c r="A82" s="314">
        <v>2</v>
      </c>
      <c r="B82" s="315" t="s">
        <v>476</v>
      </c>
      <c r="C82" s="329">
        <v>4</v>
      </c>
      <c r="D82" s="316">
        <v>5.3333333333333337E-2</v>
      </c>
      <c r="E82" s="329">
        <v>10</v>
      </c>
      <c r="F82" s="316">
        <v>0.13333333333333333</v>
      </c>
      <c r="G82" s="329">
        <v>12</v>
      </c>
      <c r="H82" s="316">
        <v>0.16</v>
      </c>
      <c r="I82" s="329">
        <v>17</v>
      </c>
      <c r="J82" s="316">
        <v>0.22666666666666666</v>
      </c>
      <c r="K82" s="329">
        <v>31</v>
      </c>
      <c r="L82" s="316">
        <v>0.41333333333333333</v>
      </c>
      <c r="M82" s="329">
        <v>1</v>
      </c>
      <c r="N82" s="316">
        <v>1.3333333333333334E-2</v>
      </c>
      <c r="O82" s="317">
        <v>75</v>
      </c>
      <c r="Q82"/>
    </row>
    <row r="83" spans="1:17" ht="15" x14ac:dyDescent="0.25">
      <c r="A83" s="314">
        <v>21</v>
      </c>
      <c r="B83" s="315" t="s">
        <v>477</v>
      </c>
      <c r="C83" s="329">
        <v>2</v>
      </c>
      <c r="D83" s="316">
        <v>9.0909090909090912E-2</v>
      </c>
      <c r="E83" s="329">
        <v>6</v>
      </c>
      <c r="F83" s="316">
        <v>0.27272727272727271</v>
      </c>
      <c r="G83" s="329">
        <v>2</v>
      </c>
      <c r="H83" s="316">
        <v>9.0909090909090912E-2</v>
      </c>
      <c r="I83" s="329">
        <v>3</v>
      </c>
      <c r="J83" s="316">
        <v>0.13636363636363635</v>
      </c>
      <c r="K83" s="329">
        <v>9</v>
      </c>
      <c r="L83" s="316">
        <v>0.40909090909090912</v>
      </c>
      <c r="M83" s="329">
        <v>0</v>
      </c>
      <c r="N83" s="316">
        <v>0</v>
      </c>
      <c r="O83" s="317">
        <v>22</v>
      </c>
      <c r="Q83"/>
    </row>
    <row r="84" spans="1:17" ht="15" x14ac:dyDescent="0.25">
      <c r="A84" s="314">
        <v>55</v>
      </c>
      <c r="B84" s="315" t="s">
        <v>478</v>
      </c>
      <c r="C84" s="329">
        <v>1</v>
      </c>
      <c r="D84" s="316">
        <v>0.05</v>
      </c>
      <c r="E84" s="329">
        <v>5</v>
      </c>
      <c r="F84" s="316">
        <v>0.25</v>
      </c>
      <c r="G84" s="329">
        <v>3</v>
      </c>
      <c r="H84" s="316">
        <v>0.15</v>
      </c>
      <c r="I84" s="329">
        <v>1</v>
      </c>
      <c r="J84" s="316">
        <v>0.05</v>
      </c>
      <c r="K84" s="329">
        <v>9</v>
      </c>
      <c r="L84" s="316">
        <v>0.45</v>
      </c>
      <c r="M84" s="329">
        <v>1</v>
      </c>
      <c r="N84" s="316">
        <v>0.05</v>
      </c>
      <c r="O84" s="317">
        <v>20</v>
      </c>
      <c r="Q84"/>
    </row>
    <row r="85" spans="1:17" ht="15" x14ac:dyDescent="0.25">
      <c r="A85" s="314">
        <v>148</v>
      </c>
      <c r="B85" s="315" t="s">
        <v>479</v>
      </c>
      <c r="C85" s="329">
        <v>65</v>
      </c>
      <c r="D85" s="316">
        <v>3.7922987164527425E-2</v>
      </c>
      <c r="E85" s="329">
        <v>256</v>
      </c>
      <c r="F85" s="316">
        <v>0.14935822637106183</v>
      </c>
      <c r="G85" s="329">
        <v>207</v>
      </c>
      <c r="H85" s="316">
        <v>0.12077012835472578</v>
      </c>
      <c r="I85" s="329">
        <v>421</v>
      </c>
      <c r="J85" s="316">
        <v>0.2456242707117853</v>
      </c>
      <c r="K85" s="329">
        <v>698</v>
      </c>
      <c r="L85" s="316">
        <v>0.4072345390898483</v>
      </c>
      <c r="M85" s="329">
        <v>67</v>
      </c>
      <c r="N85" s="316">
        <v>3.9089848308051345E-2</v>
      </c>
      <c r="O85" s="317">
        <v>1714</v>
      </c>
      <c r="Q85"/>
    </row>
    <row r="86" spans="1:17" ht="15" x14ac:dyDescent="0.25">
      <c r="A86" s="314">
        <v>197</v>
      </c>
      <c r="B86" s="315" t="s">
        <v>480</v>
      </c>
      <c r="C86" s="329">
        <v>14</v>
      </c>
      <c r="D86" s="316">
        <v>4.3749999999999997E-2</v>
      </c>
      <c r="E86" s="329">
        <v>55</v>
      </c>
      <c r="F86" s="316">
        <v>0.171875</v>
      </c>
      <c r="G86" s="329">
        <v>45</v>
      </c>
      <c r="H86" s="316">
        <v>0.140625</v>
      </c>
      <c r="I86" s="329">
        <v>69</v>
      </c>
      <c r="J86" s="316">
        <v>0.21562500000000001</v>
      </c>
      <c r="K86" s="329">
        <v>128</v>
      </c>
      <c r="L86" s="316">
        <v>0.4</v>
      </c>
      <c r="M86" s="329">
        <v>9</v>
      </c>
      <c r="N86" s="316">
        <v>2.8125000000000001E-2</v>
      </c>
      <c r="O86" s="317">
        <v>320</v>
      </c>
      <c r="Q86"/>
    </row>
    <row r="87" spans="1:17" ht="15" x14ac:dyDescent="0.25">
      <c r="A87" s="314">
        <v>206</v>
      </c>
      <c r="B87" s="315" t="s">
        <v>481</v>
      </c>
      <c r="C87" s="329">
        <v>0</v>
      </c>
      <c r="D87" s="316">
        <v>0</v>
      </c>
      <c r="E87" s="329">
        <v>2</v>
      </c>
      <c r="F87" s="316">
        <v>0.11764705882352941</v>
      </c>
      <c r="G87" s="329">
        <v>3</v>
      </c>
      <c r="H87" s="316">
        <v>0.17647058823529413</v>
      </c>
      <c r="I87" s="329">
        <v>5</v>
      </c>
      <c r="J87" s="316">
        <v>0.29411764705882354</v>
      </c>
      <c r="K87" s="329">
        <v>7</v>
      </c>
      <c r="L87" s="316">
        <v>0.41176470588235292</v>
      </c>
      <c r="M87" s="329">
        <v>0</v>
      </c>
      <c r="N87" s="316">
        <v>0</v>
      </c>
      <c r="O87" s="317">
        <v>17</v>
      </c>
      <c r="Q87"/>
    </row>
    <row r="88" spans="1:17" ht="15" x14ac:dyDescent="0.25">
      <c r="A88" s="314">
        <v>313</v>
      </c>
      <c r="B88" s="315" t="s">
        <v>482</v>
      </c>
      <c r="C88" s="329">
        <v>17</v>
      </c>
      <c r="D88" s="316">
        <v>8.2926829268292687E-2</v>
      </c>
      <c r="E88" s="329">
        <v>37</v>
      </c>
      <c r="F88" s="316">
        <v>0.18048780487804877</v>
      </c>
      <c r="G88" s="329">
        <v>19</v>
      </c>
      <c r="H88" s="316">
        <v>9.2682926829268292E-2</v>
      </c>
      <c r="I88" s="329">
        <v>57</v>
      </c>
      <c r="J88" s="316">
        <v>0.2780487804878049</v>
      </c>
      <c r="K88" s="329">
        <v>69</v>
      </c>
      <c r="L88" s="316">
        <v>0.33658536585365856</v>
      </c>
      <c r="M88" s="329">
        <v>6</v>
      </c>
      <c r="N88" s="316">
        <v>2.9268292682926831E-2</v>
      </c>
      <c r="O88" s="317">
        <v>205</v>
      </c>
      <c r="Q88"/>
    </row>
    <row r="89" spans="1:17" ht="15" x14ac:dyDescent="0.25">
      <c r="A89" s="314">
        <v>318</v>
      </c>
      <c r="B89" s="315" t="s">
        <v>483</v>
      </c>
      <c r="C89" s="329">
        <v>54</v>
      </c>
      <c r="D89" s="316">
        <v>3.3415841584158418E-2</v>
      </c>
      <c r="E89" s="329">
        <v>235</v>
      </c>
      <c r="F89" s="316">
        <v>0.14542079207920791</v>
      </c>
      <c r="G89" s="329">
        <v>184</v>
      </c>
      <c r="H89" s="316">
        <v>0.11386138613861387</v>
      </c>
      <c r="I89" s="329">
        <v>402</v>
      </c>
      <c r="J89" s="316">
        <v>0.24876237623762376</v>
      </c>
      <c r="K89" s="329">
        <v>678</v>
      </c>
      <c r="L89" s="316">
        <v>0.41955445544554454</v>
      </c>
      <c r="M89" s="329">
        <v>63</v>
      </c>
      <c r="N89" s="316">
        <v>3.8985148514851485E-2</v>
      </c>
      <c r="O89" s="317">
        <v>1616</v>
      </c>
      <c r="Q89"/>
    </row>
    <row r="90" spans="1:17" ht="15" x14ac:dyDescent="0.25">
      <c r="A90" s="314">
        <v>321</v>
      </c>
      <c r="B90" s="315" t="s">
        <v>484</v>
      </c>
      <c r="C90" s="329">
        <v>28</v>
      </c>
      <c r="D90" s="316">
        <v>3.6745406824146981E-2</v>
      </c>
      <c r="E90" s="329">
        <v>93</v>
      </c>
      <c r="F90" s="316">
        <v>0.12204724409448819</v>
      </c>
      <c r="G90" s="329">
        <v>95</v>
      </c>
      <c r="H90" s="316">
        <v>0.12467191601049869</v>
      </c>
      <c r="I90" s="329">
        <v>176</v>
      </c>
      <c r="J90" s="316">
        <v>0.23097112860892388</v>
      </c>
      <c r="K90" s="329">
        <v>321</v>
      </c>
      <c r="L90" s="316">
        <v>0.42125984251968501</v>
      </c>
      <c r="M90" s="329">
        <v>49</v>
      </c>
      <c r="N90" s="316">
        <v>6.4304461942257224E-2</v>
      </c>
      <c r="O90" s="317">
        <v>762</v>
      </c>
      <c r="Q90"/>
    </row>
    <row r="91" spans="1:17" ht="15" x14ac:dyDescent="0.25">
      <c r="A91" s="314">
        <v>376</v>
      </c>
      <c r="B91" s="315" t="s">
        <v>485</v>
      </c>
      <c r="C91" s="329">
        <v>64</v>
      </c>
      <c r="D91" s="316">
        <v>4.6681254558716266E-2</v>
      </c>
      <c r="E91" s="329">
        <v>202</v>
      </c>
      <c r="F91" s="316">
        <v>0.1473377097009482</v>
      </c>
      <c r="G91" s="329">
        <v>160</v>
      </c>
      <c r="H91" s="316">
        <v>0.11670313639679067</v>
      </c>
      <c r="I91" s="329">
        <v>332</v>
      </c>
      <c r="J91" s="316">
        <v>0.24215900802334062</v>
      </c>
      <c r="K91" s="329">
        <v>536</v>
      </c>
      <c r="L91" s="316">
        <v>0.39095550692924874</v>
      </c>
      <c r="M91" s="329">
        <v>77</v>
      </c>
      <c r="N91" s="316">
        <v>5.6163384390955508E-2</v>
      </c>
      <c r="O91" s="317">
        <v>1371</v>
      </c>
      <c r="Q91"/>
    </row>
    <row r="92" spans="1:17" ht="15" x14ac:dyDescent="0.25">
      <c r="A92" s="314">
        <v>400</v>
      </c>
      <c r="B92" s="315" t="s">
        <v>486</v>
      </c>
      <c r="C92" s="329">
        <v>18</v>
      </c>
      <c r="D92" s="316">
        <v>6.6420664206642069E-2</v>
      </c>
      <c r="E92" s="329">
        <v>39</v>
      </c>
      <c r="F92" s="316">
        <v>0.14391143911439114</v>
      </c>
      <c r="G92" s="329">
        <v>34</v>
      </c>
      <c r="H92" s="316">
        <v>0.12546125461254612</v>
      </c>
      <c r="I92" s="329">
        <v>75</v>
      </c>
      <c r="J92" s="316">
        <v>0.2767527675276753</v>
      </c>
      <c r="K92" s="329">
        <v>97</v>
      </c>
      <c r="L92" s="316">
        <v>0.35793357933579334</v>
      </c>
      <c r="M92" s="329">
        <v>8</v>
      </c>
      <c r="N92" s="316">
        <v>2.9520295202952029E-2</v>
      </c>
      <c r="O92" s="317">
        <v>271</v>
      </c>
      <c r="Q92"/>
    </row>
    <row r="93" spans="1:17" ht="15" x14ac:dyDescent="0.25">
      <c r="A93" s="314">
        <v>440</v>
      </c>
      <c r="B93" s="315" t="s">
        <v>487</v>
      </c>
      <c r="C93" s="329">
        <v>156</v>
      </c>
      <c r="D93" s="316">
        <v>3.6119472100023156E-2</v>
      </c>
      <c r="E93" s="329">
        <v>652</v>
      </c>
      <c r="F93" s="316">
        <v>0.15096087057189164</v>
      </c>
      <c r="G93" s="329">
        <v>545</v>
      </c>
      <c r="H93" s="316">
        <v>0.12618661727251679</v>
      </c>
      <c r="I93" s="329">
        <v>1047</v>
      </c>
      <c r="J93" s="316">
        <v>0.24241722620977077</v>
      </c>
      <c r="K93" s="329">
        <v>1756</v>
      </c>
      <c r="L93" s="316">
        <v>0.40657559620282474</v>
      </c>
      <c r="M93" s="329">
        <v>163</v>
      </c>
      <c r="N93" s="316">
        <v>3.7740217642972911E-2</v>
      </c>
      <c r="O93" s="317">
        <v>4319</v>
      </c>
      <c r="Q93"/>
    </row>
    <row r="94" spans="1:17" ht="15" x14ac:dyDescent="0.25">
      <c r="A94" s="314">
        <v>483</v>
      </c>
      <c r="B94" s="315" t="s">
        <v>488</v>
      </c>
      <c r="C94" s="329">
        <v>0</v>
      </c>
      <c r="D94" s="316">
        <v>0</v>
      </c>
      <c r="E94" s="329">
        <v>2</v>
      </c>
      <c r="F94" s="316">
        <v>0.15384615384615385</v>
      </c>
      <c r="G94" s="329">
        <v>2</v>
      </c>
      <c r="H94" s="316">
        <v>0.15384615384615385</v>
      </c>
      <c r="I94" s="329">
        <v>2</v>
      </c>
      <c r="J94" s="316">
        <v>0.15384615384615385</v>
      </c>
      <c r="K94" s="329">
        <v>7</v>
      </c>
      <c r="L94" s="316">
        <v>0.53846153846153844</v>
      </c>
      <c r="M94" s="329">
        <v>0</v>
      </c>
      <c r="N94" s="316">
        <v>0</v>
      </c>
      <c r="O94" s="317">
        <v>13</v>
      </c>
      <c r="Q94"/>
    </row>
    <row r="95" spans="1:17" ht="15" x14ac:dyDescent="0.25">
      <c r="A95" s="314">
        <v>541</v>
      </c>
      <c r="B95" s="315" t="s">
        <v>489</v>
      </c>
      <c r="C95" s="329">
        <v>48</v>
      </c>
      <c r="D95" s="316">
        <v>5.1948051948051951E-2</v>
      </c>
      <c r="E95" s="329">
        <v>178</v>
      </c>
      <c r="F95" s="316">
        <v>0.19264069264069264</v>
      </c>
      <c r="G95" s="329">
        <v>111</v>
      </c>
      <c r="H95" s="316">
        <v>0.12012987012987013</v>
      </c>
      <c r="I95" s="329">
        <v>197</v>
      </c>
      <c r="J95" s="316">
        <v>0.2132034632034632</v>
      </c>
      <c r="K95" s="329">
        <v>360</v>
      </c>
      <c r="L95" s="316">
        <v>0.38961038961038963</v>
      </c>
      <c r="M95" s="329">
        <v>30</v>
      </c>
      <c r="N95" s="316">
        <v>3.2467532467532464E-2</v>
      </c>
      <c r="O95" s="317">
        <v>924</v>
      </c>
      <c r="Q95"/>
    </row>
    <row r="96" spans="1:17" ht="15" x14ac:dyDescent="0.25">
      <c r="A96" s="314">
        <v>607</v>
      </c>
      <c r="B96" s="315" t="s">
        <v>490</v>
      </c>
      <c r="C96" s="329">
        <v>20</v>
      </c>
      <c r="D96" s="316">
        <v>4.9261083743842367E-2</v>
      </c>
      <c r="E96" s="329">
        <v>60</v>
      </c>
      <c r="F96" s="316">
        <v>0.14778325123152711</v>
      </c>
      <c r="G96" s="329">
        <v>66</v>
      </c>
      <c r="H96" s="316">
        <v>0.1625615763546798</v>
      </c>
      <c r="I96" s="329">
        <v>90</v>
      </c>
      <c r="J96" s="316">
        <v>0.22167487684729065</v>
      </c>
      <c r="K96" s="329">
        <v>154</v>
      </c>
      <c r="L96" s="316">
        <v>0.37931034482758619</v>
      </c>
      <c r="M96" s="329">
        <v>16</v>
      </c>
      <c r="N96" s="316">
        <v>3.9408866995073892E-2</v>
      </c>
      <c r="O96" s="317">
        <v>406</v>
      </c>
      <c r="Q96"/>
    </row>
    <row r="97" spans="1:17" ht="15" x14ac:dyDescent="0.25">
      <c r="A97" s="314">
        <v>615</v>
      </c>
      <c r="B97" s="315" t="s">
        <v>491</v>
      </c>
      <c r="C97" s="329">
        <v>189</v>
      </c>
      <c r="D97" s="316">
        <v>4.7273636818409202E-2</v>
      </c>
      <c r="E97" s="329">
        <v>595</v>
      </c>
      <c r="F97" s="316">
        <v>0.14882441220610304</v>
      </c>
      <c r="G97" s="329">
        <v>470</v>
      </c>
      <c r="H97" s="316">
        <v>0.11755877938969485</v>
      </c>
      <c r="I97" s="329">
        <v>861</v>
      </c>
      <c r="J97" s="316">
        <v>0.2153576788394197</v>
      </c>
      <c r="K97" s="329">
        <v>1674</v>
      </c>
      <c r="L97" s="316">
        <v>0.41870935467733866</v>
      </c>
      <c r="M97" s="329">
        <v>209</v>
      </c>
      <c r="N97" s="316">
        <v>5.2276138069034514E-2</v>
      </c>
      <c r="O97" s="317">
        <v>3998</v>
      </c>
      <c r="Q97"/>
    </row>
    <row r="98" spans="1:17" ht="15" x14ac:dyDescent="0.25">
      <c r="A98" s="314">
        <v>649</v>
      </c>
      <c r="B98" s="315" t="s">
        <v>492</v>
      </c>
      <c r="C98" s="329">
        <v>5</v>
      </c>
      <c r="D98" s="316">
        <v>4.5454545454545456E-2</v>
      </c>
      <c r="E98" s="329">
        <v>14</v>
      </c>
      <c r="F98" s="316">
        <v>0.12727272727272726</v>
      </c>
      <c r="G98" s="329">
        <v>9</v>
      </c>
      <c r="H98" s="316">
        <v>8.1818181818181818E-2</v>
      </c>
      <c r="I98" s="329">
        <v>37</v>
      </c>
      <c r="J98" s="316">
        <v>0.33636363636363636</v>
      </c>
      <c r="K98" s="329">
        <v>42</v>
      </c>
      <c r="L98" s="316">
        <v>0.38181818181818183</v>
      </c>
      <c r="M98" s="329">
        <v>3</v>
      </c>
      <c r="N98" s="316">
        <v>2.7272727272727271E-2</v>
      </c>
      <c r="O98" s="317">
        <v>110</v>
      </c>
      <c r="Q98"/>
    </row>
    <row r="99" spans="1:17" ht="15" x14ac:dyDescent="0.25">
      <c r="A99" s="314">
        <v>652</v>
      </c>
      <c r="B99" s="315" t="s">
        <v>493</v>
      </c>
      <c r="C99" s="329">
        <v>0</v>
      </c>
      <c r="D99" s="316">
        <v>0</v>
      </c>
      <c r="E99" s="329">
        <v>1</v>
      </c>
      <c r="F99" s="316">
        <v>7.6923076923076927E-2</v>
      </c>
      <c r="G99" s="329">
        <v>0</v>
      </c>
      <c r="H99" s="316">
        <v>0</v>
      </c>
      <c r="I99" s="329">
        <v>2</v>
      </c>
      <c r="J99" s="316">
        <v>0.15384615384615385</v>
      </c>
      <c r="K99" s="329">
        <v>10</v>
      </c>
      <c r="L99" s="316">
        <v>0.76923076923076927</v>
      </c>
      <c r="M99" s="329">
        <v>0</v>
      </c>
      <c r="N99" s="316">
        <v>0</v>
      </c>
      <c r="O99" s="317">
        <v>13</v>
      </c>
      <c r="Q99"/>
    </row>
    <row r="100" spans="1:17" ht="15" x14ac:dyDescent="0.25">
      <c r="A100" s="314">
        <v>660</v>
      </c>
      <c r="B100" s="315" t="s">
        <v>494</v>
      </c>
      <c r="C100" s="329">
        <v>12</v>
      </c>
      <c r="D100" s="316">
        <v>5.1502145922746781E-2</v>
      </c>
      <c r="E100" s="329">
        <v>41</v>
      </c>
      <c r="F100" s="316">
        <v>0.17596566523605151</v>
      </c>
      <c r="G100" s="329">
        <v>32</v>
      </c>
      <c r="H100" s="316">
        <v>0.13733905579399142</v>
      </c>
      <c r="I100" s="329">
        <v>49</v>
      </c>
      <c r="J100" s="316">
        <v>0.21030042918454936</v>
      </c>
      <c r="K100" s="329">
        <v>96</v>
      </c>
      <c r="L100" s="316">
        <v>0.41201716738197425</v>
      </c>
      <c r="M100" s="329">
        <v>3</v>
      </c>
      <c r="N100" s="316">
        <v>1.2875536480686695E-2</v>
      </c>
      <c r="O100" s="317">
        <v>233</v>
      </c>
      <c r="Q100"/>
    </row>
    <row r="101" spans="1:17" ht="15" x14ac:dyDescent="0.25">
      <c r="A101" s="314">
        <v>667</v>
      </c>
      <c r="B101" s="315" t="s">
        <v>495</v>
      </c>
      <c r="C101" s="329">
        <v>6</v>
      </c>
      <c r="D101" s="316">
        <v>3.1413612565445025E-2</v>
      </c>
      <c r="E101" s="329">
        <v>24</v>
      </c>
      <c r="F101" s="316">
        <v>0.1256544502617801</v>
      </c>
      <c r="G101" s="329">
        <v>15</v>
      </c>
      <c r="H101" s="316">
        <v>7.8534031413612565E-2</v>
      </c>
      <c r="I101" s="329">
        <v>56</v>
      </c>
      <c r="J101" s="316">
        <v>0.29319371727748689</v>
      </c>
      <c r="K101" s="329">
        <v>83</v>
      </c>
      <c r="L101" s="316">
        <v>0.43455497382198954</v>
      </c>
      <c r="M101" s="329">
        <v>7</v>
      </c>
      <c r="N101" s="316">
        <v>3.6649214659685861E-2</v>
      </c>
      <c r="O101" s="317">
        <v>191</v>
      </c>
      <c r="Q101"/>
    </row>
    <row r="102" spans="1:17" ht="15" x14ac:dyDescent="0.25">
      <c r="A102" s="314">
        <v>674</v>
      </c>
      <c r="B102" s="315" t="s">
        <v>496</v>
      </c>
      <c r="C102" s="329">
        <v>14</v>
      </c>
      <c r="D102" s="316">
        <v>4.3887147335423198E-2</v>
      </c>
      <c r="E102" s="329">
        <v>42</v>
      </c>
      <c r="F102" s="316">
        <v>0.13166144200626959</v>
      </c>
      <c r="G102" s="329">
        <v>56</v>
      </c>
      <c r="H102" s="316">
        <v>0.17554858934169279</v>
      </c>
      <c r="I102" s="329">
        <v>80</v>
      </c>
      <c r="J102" s="316">
        <v>0.2507836990595611</v>
      </c>
      <c r="K102" s="329">
        <v>116</v>
      </c>
      <c r="L102" s="316">
        <v>0.36363636363636365</v>
      </c>
      <c r="M102" s="329">
        <v>11</v>
      </c>
      <c r="N102" s="316">
        <v>3.4482758620689655E-2</v>
      </c>
      <c r="O102" s="317">
        <v>319</v>
      </c>
      <c r="Q102"/>
    </row>
    <row r="103" spans="1:17" ht="15" x14ac:dyDescent="0.25">
      <c r="A103" s="314">
        <v>697</v>
      </c>
      <c r="B103" s="315" t="s">
        <v>497</v>
      </c>
      <c r="C103" s="329">
        <v>52</v>
      </c>
      <c r="D103" s="316">
        <v>3.4643570952698204E-2</v>
      </c>
      <c r="E103" s="329">
        <v>223</v>
      </c>
      <c r="F103" s="316">
        <v>0.1485676215856096</v>
      </c>
      <c r="G103" s="329">
        <v>186</v>
      </c>
      <c r="H103" s="316">
        <v>0.12391738840772819</v>
      </c>
      <c r="I103" s="329">
        <v>350</v>
      </c>
      <c r="J103" s="316">
        <v>0.23317788141239174</v>
      </c>
      <c r="K103" s="329">
        <v>604</v>
      </c>
      <c r="L103" s="316">
        <v>0.40239840106595604</v>
      </c>
      <c r="M103" s="329">
        <v>86</v>
      </c>
      <c r="N103" s="316">
        <v>5.7295136575616253E-2</v>
      </c>
      <c r="O103" s="317">
        <v>1501</v>
      </c>
      <c r="Q103"/>
    </row>
    <row r="104" spans="1:17" ht="15" x14ac:dyDescent="0.25">
      <c r="A104" s="314">
        <v>756</v>
      </c>
      <c r="B104" s="315" t="s">
        <v>498</v>
      </c>
      <c r="C104" s="329">
        <v>28</v>
      </c>
      <c r="D104" s="316">
        <v>4.5234248788368334E-2</v>
      </c>
      <c r="E104" s="329">
        <v>101</v>
      </c>
      <c r="F104" s="316">
        <v>0.16316639741518579</v>
      </c>
      <c r="G104" s="329">
        <v>66</v>
      </c>
      <c r="H104" s="316">
        <v>0.10662358642972536</v>
      </c>
      <c r="I104" s="329">
        <v>158</v>
      </c>
      <c r="J104" s="316">
        <v>0.25525040387722131</v>
      </c>
      <c r="K104" s="329">
        <v>257</v>
      </c>
      <c r="L104" s="316">
        <v>0.41518578352180935</v>
      </c>
      <c r="M104" s="329">
        <v>9</v>
      </c>
      <c r="N104" s="316">
        <v>1.4539579967689823E-2</v>
      </c>
      <c r="O104" s="317">
        <v>619</v>
      </c>
      <c r="Q104"/>
    </row>
    <row r="105" spans="1:17" ht="15" x14ac:dyDescent="0.25">
      <c r="A105" s="308">
        <v>8</v>
      </c>
      <c r="B105" s="309" t="s">
        <v>499</v>
      </c>
      <c r="C105" s="312">
        <v>108</v>
      </c>
      <c r="D105" s="311">
        <v>3.8807042759611929E-2</v>
      </c>
      <c r="E105" s="310">
        <v>409</v>
      </c>
      <c r="F105" s="311">
        <v>0.14696370822853036</v>
      </c>
      <c r="G105" s="312">
        <v>318</v>
      </c>
      <c r="H105" s="311">
        <v>0.11426518145885735</v>
      </c>
      <c r="I105" s="312">
        <v>709</v>
      </c>
      <c r="J105" s="311">
        <v>0.25476104922745241</v>
      </c>
      <c r="K105" s="312">
        <v>1172</v>
      </c>
      <c r="L105" s="311">
        <v>0.42112827883578874</v>
      </c>
      <c r="M105" s="312">
        <v>67</v>
      </c>
      <c r="N105" s="311">
        <v>2.4074739489759252E-2</v>
      </c>
      <c r="O105" s="313">
        <v>2783</v>
      </c>
      <c r="Q105"/>
    </row>
    <row r="106" spans="1:17" ht="15" x14ac:dyDescent="0.25">
      <c r="A106" s="314">
        <v>30</v>
      </c>
      <c r="B106" s="315" t="s">
        <v>500</v>
      </c>
      <c r="C106" s="329">
        <v>23</v>
      </c>
      <c r="D106" s="316">
        <v>3.6799999999999999E-2</v>
      </c>
      <c r="E106" s="329">
        <v>104</v>
      </c>
      <c r="F106" s="316">
        <v>0.16639999999999999</v>
      </c>
      <c r="G106" s="329">
        <v>67</v>
      </c>
      <c r="H106" s="316">
        <v>0.1072</v>
      </c>
      <c r="I106" s="329">
        <v>155</v>
      </c>
      <c r="J106" s="316">
        <v>0.248</v>
      </c>
      <c r="K106" s="329">
        <v>259</v>
      </c>
      <c r="L106" s="316">
        <v>0.41439999999999999</v>
      </c>
      <c r="M106" s="329">
        <v>17</v>
      </c>
      <c r="N106" s="316">
        <v>2.7199999999999998E-2</v>
      </c>
      <c r="O106" s="317">
        <v>625</v>
      </c>
      <c r="Q106"/>
    </row>
    <row r="107" spans="1:17" ht="15" x14ac:dyDescent="0.25">
      <c r="A107" s="314">
        <v>34</v>
      </c>
      <c r="B107" s="315" t="s">
        <v>501</v>
      </c>
      <c r="C107" s="329">
        <v>14</v>
      </c>
      <c r="D107" s="316">
        <v>3.4739454094292806E-2</v>
      </c>
      <c r="E107" s="329">
        <v>51</v>
      </c>
      <c r="F107" s="316">
        <v>0.12655086848635236</v>
      </c>
      <c r="G107" s="329">
        <v>38</v>
      </c>
      <c r="H107" s="316">
        <v>9.4292803970223327E-2</v>
      </c>
      <c r="I107" s="329">
        <v>109</v>
      </c>
      <c r="J107" s="316">
        <v>0.27047146401985112</v>
      </c>
      <c r="K107" s="329">
        <v>183</v>
      </c>
      <c r="L107" s="316">
        <v>0.45409429280397023</v>
      </c>
      <c r="M107" s="329">
        <v>8</v>
      </c>
      <c r="N107" s="316">
        <v>1.9851116625310174E-2</v>
      </c>
      <c r="O107" s="317">
        <v>403</v>
      </c>
      <c r="Q107"/>
    </row>
    <row r="108" spans="1:17" ht="15" x14ac:dyDescent="0.25">
      <c r="A108" s="314">
        <v>36</v>
      </c>
      <c r="B108" s="315" t="s">
        <v>502</v>
      </c>
      <c r="C108" s="329">
        <v>5</v>
      </c>
      <c r="D108" s="316">
        <v>7.575757575757576E-2</v>
      </c>
      <c r="E108" s="329">
        <v>7</v>
      </c>
      <c r="F108" s="316">
        <v>0.10606060606060606</v>
      </c>
      <c r="G108" s="329">
        <v>4</v>
      </c>
      <c r="H108" s="316">
        <v>6.0606060606060608E-2</v>
      </c>
      <c r="I108" s="329">
        <v>20</v>
      </c>
      <c r="J108" s="316">
        <v>0.30303030303030304</v>
      </c>
      <c r="K108" s="329">
        <v>25</v>
      </c>
      <c r="L108" s="316">
        <v>0.37878787878787878</v>
      </c>
      <c r="M108" s="329">
        <v>5</v>
      </c>
      <c r="N108" s="316">
        <v>7.575757575757576E-2</v>
      </c>
      <c r="O108" s="317">
        <v>66</v>
      </c>
      <c r="Q108"/>
    </row>
    <row r="109" spans="1:17" ht="15" x14ac:dyDescent="0.25">
      <c r="A109" s="314">
        <v>91</v>
      </c>
      <c r="B109" s="315" t="s">
        <v>503</v>
      </c>
      <c r="C109" s="329">
        <v>4</v>
      </c>
      <c r="D109" s="316">
        <v>6.6666666666666666E-2</v>
      </c>
      <c r="E109" s="329">
        <v>9</v>
      </c>
      <c r="F109" s="316">
        <v>0.15</v>
      </c>
      <c r="G109" s="329">
        <v>10</v>
      </c>
      <c r="H109" s="316">
        <v>0.16666666666666666</v>
      </c>
      <c r="I109" s="329">
        <v>16</v>
      </c>
      <c r="J109" s="316">
        <v>0.26666666666666666</v>
      </c>
      <c r="K109" s="329">
        <v>20</v>
      </c>
      <c r="L109" s="316">
        <v>0.33333333333333331</v>
      </c>
      <c r="M109" s="329">
        <v>1</v>
      </c>
      <c r="N109" s="316">
        <v>1.6666666666666666E-2</v>
      </c>
      <c r="O109" s="317">
        <v>60</v>
      </c>
      <c r="Q109"/>
    </row>
    <row r="110" spans="1:17" ht="15" x14ac:dyDescent="0.25">
      <c r="A110" s="314">
        <v>93</v>
      </c>
      <c r="B110" s="315" t="s">
        <v>504</v>
      </c>
      <c r="C110" s="329">
        <v>6</v>
      </c>
      <c r="D110" s="316">
        <v>8.3333333333333329E-2</v>
      </c>
      <c r="E110" s="329">
        <v>14</v>
      </c>
      <c r="F110" s="316">
        <v>0.19444444444444445</v>
      </c>
      <c r="G110" s="329">
        <v>9</v>
      </c>
      <c r="H110" s="316">
        <v>0.125</v>
      </c>
      <c r="I110" s="329">
        <v>14</v>
      </c>
      <c r="J110" s="316">
        <v>0.19444444444444445</v>
      </c>
      <c r="K110" s="329">
        <v>29</v>
      </c>
      <c r="L110" s="316">
        <v>0.40277777777777779</v>
      </c>
      <c r="M110" s="329">
        <v>0</v>
      </c>
      <c r="N110" s="316">
        <v>0</v>
      </c>
      <c r="O110" s="317">
        <v>72</v>
      </c>
      <c r="Q110"/>
    </row>
    <row r="111" spans="1:17" ht="15" x14ac:dyDescent="0.25">
      <c r="A111" s="314">
        <v>101</v>
      </c>
      <c r="B111" s="315" t="s">
        <v>505</v>
      </c>
      <c r="C111" s="329">
        <v>10</v>
      </c>
      <c r="D111" s="316">
        <v>3.1347962382445138E-2</v>
      </c>
      <c r="E111" s="329">
        <v>46</v>
      </c>
      <c r="F111" s="316">
        <v>0.14420062695924765</v>
      </c>
      <c r="G111" s="329">
        <v>38</v>
      </c>
      <c r="H111" s="316">
        <v>0.11912225705329153</v>
      </c>
      <c r="I111" s="329">
        <v>79</v>
      </c>
      <c r="J111" s="316">
        <v>0.2476489028213166</v>
      </c>
      <c r="K111" s="329">
        <v>138</v>
      </c>
      <c r="L111" s="316">
        <v>0.43260188087774293</v>
      </c>
      <c r="M111" s="329">
        <v>8</v>
      </c>
      <c r="N111" s="316">
        <v>2.5078369905956112E-2</v>
      </c>
      <c r="O111" s="317">
        <v>319</v>
      </c>
      <c r="Q111"/>
    </row>
    <row r="112" spans="1:17" ht="15" x14ac:dyDescent="0.25">
      <c r="A112" s="314">
        <v>145</v>
      </c>
      <c r="B112" s="315" t="s">
        <v>506</v>
      </c>
      <c r="C112" s="329">
        <v>3</v>
      </c>
      <c r="D112" s="316">
        <v>0.14285714285714285</v>
      </c>
      <c r="E112" s="329">
        <v>2</v>
      </c>
      <c r="F112" s="316">
        <v>9.5238095238095233E-2</v>
      </c>
      <c r="G112" s="329">
        <v>3</v>
      </c>
      <c r="H112" s="316">
        <v>0.14285714285714285</v>
      </c>
      <c r="I112" s="329">
        <v>6</v>
      </c>
      <c r="J112" s="316">
        <v>0.2857142857142857</v>
      </c>
      <c r="K112" s="329">
        <v>6</v>
      </c>
      <c r="L112" s="316">
        <v>0.2857142857142857</v>
      </c>
      <c r="M112" s="329">
        <v>1</v>
      </c>
      <c r="N112" s="316">
        <v>4.7619047619047616E-2</v>
      </c>
      <c r="O112" s="317">
        <v>21</v>
      </c>
      <c r="Q112"/>
    </row>
    <row r="113" spans="1:17" ht="15" x14ac:dyDescent="0.25">
      <c r="A113" s="314">
        <v>209</v>
      </c>
      <c r="B113" s="315" t="s">
        <v>507</v>
      </c>
      <c r="C113" s="329">
        <v>4</v>
      </c>
      <c r="D113" s="316">
        <v>0.04</v>
      </c>
      <c r="E113" s="329">
        <v>14</v>
      </c>
      <c r="F113" s="316">
        <v>0.14000000000000001</v>
      </c>
      <c r="G113" s="329">
        <v>15</v>
      </c>
      <c r="H113" s="316">
        <v>0.15</v>
      </c>
      <c r="I113" s="329">
        <v>29</v>
      </c>
      <c r="J113" s="316">
        <v>0.28999999999999998</v>
      </c>
      <c r="K113" s="329">
        <v>36</v>
      </c>
      <c r="L113" s="316">
        <v>0.36</v>
      </c>
      <c r="M113" s="329">
        <v>2</v>
      </c>
      <c r="N113" s="316">
        <v>0.02</v>
      </c>
      <c r="O113" s="317">
        <v>100</v>
      </c>
      <c r="Q113"/>
    </row>
    <row r="114" spans="1:17" ht="15" x14ac:dyDescent="0.25">
      <c r="A114" s="314">
        <v>282</v>
      </c>
      <c r="B114" s="315" t="s">
        <v>508</v>
      </c>
      <c r="C114" s="329">
        <v>7</v>
      </c>
      <c r="D114" s="316">
        <v>4.4303797468354431E-2</v>
      </c>
      <c r="E114" s="329">
        <v>31</v>
      </c>
      <c r="F114" s="316">
        <v>0.19620253164556961</v>
      </c>
      <c r="G114" s="329">
        <v>18</v>
      </c>
      <c r="H114" s="316">
        <v>0.11392405063291139</v>
      </c>
      <c r="I114" s="329">
        <v>40</v>
      </c>
      <c r="J114" s="316">
        <v>0.25316455696202533</v>
      </c>
      <c r="K114" s="329">
        <v>62</v>
      </c>
      <c r="L114" s="316">
        <v>0.39240506329113922</v>
      </c>
      <c r="M114" s="329">
        <v>0</v>
      </c>
      <c r="N114" s="316">
        <v>0</v>
      </c>
      <c r="O114" s="317">
        <v>158</v>
      </c>
      <c r="Q114"/>
    </row>
    <row r="115" spans="1:17" ht="15" x14ac:dyDescent="0.25">
      <c r="A115" s="314">
        <v>353</v>
      </c>
      <c r="B115" s="315" t="s">
        <v>509</v>
      </c>
      <c r="C115" s="329">
        <v>1</v>
      </c>
      <c r="D115" s="316">
        <v>5.5555555555555552E-2</v>
      </c>
      <c r="E115" s="329">
        <v>4</v>
      </c>
      <c r="F115" s="316">
        <v>0.22222222222222221</v>
      </c>
      <c r="G115" s="329">
        <v>2</v>
      </c>
      <c r="H115" s="316">
        <v>0.1111111111111111</v>
      </c>
      <c r="I115" s="329">
        <v>5</v>
      </c>
      <c r="J115" s="316">
        <v>0.27777777777777779</v>
      </c>
      <c r="K115" s="329">
        <v>6</v>
      </c>
      <c r="L115" s="316">
        <v>0.33333333333333331</v>
      </c>
      <c r="M115" s="329">
        <v>0</v>
      </c>
      <c r="N115" s="316">
        <v>0</v>
      </c>
      <c r="O115" s="317">
        <v>18</v>
      </c>
      <c r="Q115"/>
    </row>
    <row r="116" spans="1:17" ht="15" x14ac:dyDescent="0.25">
      <c r="A116" s="314">
        <v>364</v>
      </c>
      <c r="B116" s="315" t="s">
        <v>510</v>
      </c>
      <c r="C116" s="329">
        <v>3</v>
      </c>
      <c r="D116" s="316">
        <v>3.4883720930232558E-2</v>
      </c>
      <c r="E116" s="329">
        <v>14</v>
      </c>
      <c r="F116" s="316">
        <v>0.16279069767441862</v>
      </c>
      <c r="G116" s="329">
        <v>5</v>
      </c>
      <c r="H116" s="316">
        <v>5.8139534883720929E-2</v>
      </c>
      <c r="I116" s="329">
        <v>27</v>
      </c>
      <c r="J116" s="316">
        <v>0.31395348837209303</v>
      </c>
      <c r="K116" s="329">
        <v>31</v>
      </c>
      <c r="L116" s="316">
        <v>0.36046511627906974</v>
      </c>
      <c r="M116" s="329">
        <v>6</v>
      </c>
      <c r="N116" s="316">
        <v>6.9767441860465115E-2</v>
      </c>
      <c r="O116" s="317">
        <v>86</v>
      </c>
      <c r="Q116"/>
    </row>
    <row r="117" spans="1:17" ht="15" x14ac:dyDescent="0.25">
      <c r="A117" s="314">
        <v>368</v>
      </c>
      <c r="B117" s="315" t="s">
        <v>511</v>
      </c>
      <c r="C117" s="329">
        <v>3</v>
      </c>
      <c r="D117" s="316">
        <v>4.7619047619047616E-2</v>
      </c>
      <c r="E117" s="329">
        <v>8</v>
      </c>
      <c r="F117" s="316">
        <v>0.12698412698412698</v>
      </c>
      <c r="G117" s="329">
        <v>9</v>
      </c>
      <c r="H117" s="316">
        <v>0.14285714285714285</v>
      </c>
      <c r="I117" s="329">
        <v>14</v>
      </c>
      <c r="J117" s="316">
        <v>0.22222222222222221</v>
      </c>
      <c r="K117" s="329">
        <v>26</v>
      </c>
      <c r="L117" s="316">
        <v>0.41269841269841268</v>
      </c>
      <c r="M117" s="329">
        <v>3</v>
      </c>
      <c r="N117" s="316">
        <v>4.7619047619047616E-2</v>
      </c>
      <c r="O117" s="317">
        <v>63</v>
      </c>
      <c r="Q117"/>
    </row>
    <row r="118" spans="1:17" ht="15" x14ac:dyDescent="0.25">
      <c r="A118" s="314">
        <v>390</v>
      </c>
      <c r="B118" s="315" t="s">
        <v>512</v>
      </c>
      <c r="C118" s="329">
        <v>1</v>
      </c>
      <c r="D118" s="316">
        <v>7.8125E-3</v>
      </c>
      <c r="E118" s="329">
        <v>20</v>
      </c>
      <c r="F118" s="316">
        <v>0.15625</v>
      </c>
      <c r="G118" s="329">
        <v>21</v>
      </c>
      <c r="H118" s="316">
        <v>0.1640625</v>
      </c>
      <c r="I118" s="329">
        <v>29</v>
      </c>
      <c r="J118" s="316">
        <v>0.2265625</v>
      </c>
      <c r="K118" s="329">
        <v>53</v>
      </c>
      <c r="L118" s="316">
        <v>0.4140625</v>
      </c>
      <c r="M118" s="329">
        <v>4</v>
      </c>
      <c r="N118" s="316">
        <v>3.125E-2</v>
      </c>
      <c r="O118" s="317">
        <v>128</v>
      </c>
      <c r="Q118"/>
    </row>
    <row r="119" spans="1:17" ht="15" x14ac:dyDescent="0.25">
      <c r="A119" s="314">
        <v>467</v>
      </c>
      <c r="B119" s="315" t="s">
        <v>513</v>
      </c>
      <c r="C119" s="329">
        <v>0</v>
      </c>
      <c r="D119" s="316">
        <v>0</v>
      </c>
      <c r="E119" s="329">
        <v>0</v>
      </c>
      <c r="F119" s="316">
        <v>0</v>
      </c>
      <c r="G119" s="329">
        <v>1</v>
      </c>
      <c r="H119" s="316">
        <v>0.14285714285714285</v>
      </c>
      <c r="I119" s="329">
        <v>2</v>
      </c>
      <c r="J119" s="316">
        <v>0.2857142857142857</v>
      </c>
      <c r="K119" s="329">
        <v>4</v>
      </c>
      <c r="L119" s="316">
        <v>0.5714285714285714</v>
      </c>
      <c r="M119" s="329">
        <v>0</v>
      </c>
      <c r="N119" s="316">
        <v>0</v>
      </c>
      <c r="O119" s="317">
        <v>7</v>
      </c>
      <c r="Q119"/>
    </row>
    <row r="120" spans="1:17" ht="15" x14ac:dyDescent="0.25">
      <c r="A120" s="314">
        <v>576</v>
      </c>
      <c r="B120" s="315" t="s">
        <v>514</v>
      </c>
      <c r="C120" s="329">
        <v>0</v>
      </c>
      <c r="D120" s="316">
        <v>0</v>
      </c>
      <c r="E120" s="329">
        <v>1</v>
      </c>
      <c r="F120" s="316">
        <v>8.3333333333333329E-2</v>
      </c>
      <c r="G120" s="329">
        <v>2</v>
      </c>
      <c r="H120" s="316">
        <v>0.16666666666666666</v>
      </c>
      <c r="I120" s="329">
        <v>1</v>
      </c>
      <c r="J120" s="316">
        <v>8.3333333333333329E-2</v>
      </c>
      <c r="K120" s="329">
        <v>8</v>
      </c>
      <c r="L120" s="316">
        <v>0.66666666666666663</v>
      </c>
      <c r="M120" s="329">
        <v>0</v>
      </c>
      <c r="N120" s="316">
        <v>0</v>
      </c>
      <c r="O120" s="317">
        <v>12</v>
      </c>
      <c r="Q120"/>
    </row>
    <row r="121" spans="1:17" ht="15" x14ac:dyDescent="0.25">
      <c r="A121" s="314">
        <v>642</v>
      </c>
      <c r="B121" s="315" t="s">
        <v>515</v>
      </c>
      <c r="C121" s="329">
        <v>7</v>
      </c>
      <c r="D121" s="316">
        <v>4.7619047619047616E-2</v>
      </c>
      <c r="E121" s="329">
        <v>16</v>
      </c>
      <c r="F121" s="316">
        <v>0.10884353741496598</v>
      </c>
      <c r="G121" s="329">
        <v>12</v>
      </c>
      <c r="H121" s="316">
        <v>8.1632653061224483E-2</v>
      </c>
      <c r="I121" s="329">
        <v>41</v>
      </c>
      <c r="J121" s="316">
        <v>0.27891156462585032</v>
      </c>
      <c r="K121" s="329">
        <v>69</v>
      </c>
      <c r="L121" s="316">
        <v>0.46938775510204084</v>
      </c>
      <c r="M121" s="329">
        <v>2</v>
      </c>
      <c r="N121" s="316">
        <v>1.3605442176870748E-2</v>
      </c>
      <c r="O121" s="317">
        <v>147</v>
      </c>
      <c r="Q121"/>
    </row>
    <row r="122" spans="1:17" ht="15" x14ac:dyDescent="0.25">
      <c r="A122" s="314">
        <v>679</v>
      </c>
      <c r="B122" s="315" t="s">
        <v>516</v>
      </c>
      <c r="C122" s="329">
        <v>4</v>
      </c>
      <c r="D122" s="316">
        <v>2.3391812865497075E-2</v>
      </c>
      <c r="E122" s="329">
        <v>23</v>
      </c>
      <c r="F122" s="316">
        <v>0.13450292397660818</v>
      </c>
      <c r="G122" s="329">
        <v>25</v>
      </c>
      <c r="H122" s="316">
        <v>0.14619883040935672</v>
      </c>
      <c r="I122" s="329">
        <v>39</v>
      </c>
      <c r="J122" s="316">
        <v>0.22807017543859648</v>
      </c>
      <c r="K122" s="329">
        <v>77</v>
      </c>
      <c r="L122" s="316">
        <v>0.45029239766081869</v>
      </c>
      <c r="M122" s="329">
        <v>3</v>
      </c>
      <c r="N122" s="316">
        <v>1.7543859649122806E-2</v>
      </c>
      <c r="O122" s="317">
        <v>171</v>
      </c>
      <c r="Q122"/>
    </row>
    <row r="123" spans="1:17" ht="15" x14ac:dyDescent="0.25">
      <c r="A123" s="314">
        <v>789</v>
      </c>
      <c r="B123" s="315" t="s">
        <v>517</v>
      </c>
      <c r="C123" s="329">
        <v>4</v>
      </c>
      <c r="D123" s="316">
        <v>4.2105263157894736E-2</v>
      </c>
      <c r="E123" s="329">
        <v>11</v>
      </c>
      <c r="F123" s="316">
        <v>0.11578947368421053</v>
      </c>
      <c r="G123" s="329">
        <v>15</v>
      </c>
      <c r="H123" s="316">
        <v>0.15789473684210525</v>
      </c>
      <c r="I123" s="329">
        <v>22</v>
      </c>
      <c r="J123" s="316">
        <v>0.23157894736842105</v>
      </c>
      <c r="K123" s="329">
        <v>40</v>
      </c>
      <c r="L123" s="316">
        <v>0.42105263157894735</v>
      </c>
      <c r="M123" s="329">
        <v>3</v>
      </c>
      <c r="N123" s="316">
        <v>3.1578947368421054E-2</v>
      </c>
      <c r="O123" s="317">
        <v>95</v>
      </c>
      <c r="Q123"/>
    </row>
    <row r="124" spans="1:17" ht="15" x14ac:dyDescent="0.25">
      <c r="A124" s="314">
        <v>792</v>
      </c>
      <c r="B124" s="315" t="s">
        <v>518</v>
      </c>
      <c r="C124" s="329">
        <v>2</v>
      </c>
      <c r="D124" s="316">
        <v>8.3333333333333329E-2</v>
      </c>
      <c r="E124" s="329">
        <v>6</v>
      </c>
      <c r="F124" s="316">
        <v>0.25</v>
      </c>
      <c r="G124" s="329">
        <v>2</v>
      </c>
      <c r="H124" s="316">
        <v>8.3333333333333329E-2</v>
      </c>
      <c r="I124" s="329">
        <v>6</v>
      </c>
      <c r="J124" s="316">
        <v>0.25</v>
      </c>
      <c r="K124" s="329">
        <v>7</v>
      </c>
      <c r="L124" s="316">
        <v>0.29166666666666669</v>
      </c>
      <c r="M124" s="329">
        <v>1</v>
      </c>
      <c r="N124" s="316">
        <v>4.1666666666666664E-2</v>
      </c>
      <c r="O124" s="317">
        <v>24</v>
      </c>
      <c r="Q124"/>
    </row>
    <row r="125" spans="1:17" ht="15" x14ac:dyDescent="0.25">
      <c r="A125" s="314">
        <v>809</v>
      </c>
      <c r="B125" s="315" t="s">
        <v>519</v>
      </c>
      <c r="C125" s="329">
        <v>1</v>
      </c>
      <c r="D125" s="316">
        <v>6.6666666666666666E-2</v>
      </c>
      <c r="E125" s="329">
        <v>2</v>
      </c>
      <c r="F125" s="316">
        <v>0.13333333333333333</v>
      </c>
      <c r="G125" s="329">
        <v>0</v>
      </c>
      <c r="H125" s="316">
        <v>0</v>
      </c>
      <c r="I125" s="329">
        <v>2</v>
      </c>
      <c r="J125" s="316">
        <v>0.13333333333333333</v>
      </c>
      <c r="K125" s="329">
        <v>10</v>
      </c>
      <c r="L125" s="316">
        <v>0.66666666666666663</v>
      </c>
      <c r="M125" s="329">
        <v>0</v>
      </c>
      <c r="N125" s="316">
        <v>0</v>
      </c>
      <c r="O125" s="317">
        <v>15</v>
      </c>
      <c r="Q125"/>
    </row>
    <row r="126" spans="1:17" ht="15" x14ac:dyDescent="0.25">
      <c r="A126" s="314">
        <v>847</v>
      </c>
      <c r="B126" s="315" t="s">
        <v>520</v>
      </c>
      <c r="C126" s="329">
        <v>1</v>
      </c>
      <c r="D126" s="316">
        <v>9.0090090090090089E-3</v>
      </c>
      <c r="E126" s="329">
        <v>7</v>
      </c>
      <c r="F126" s="316">
        <v>6.3063063063063057E-2</v>
      </c>
      <c r="G126" s="329">
        <v>15</v>
      </c>
      <c r="H126" s="316">
        <v>0.13513513513513514</v>
      </c>
      <c r="I126" s="329">
        <v>33</v>
      </c>
      <c r="J126" s="316">
        <v>0.29729729729729731</v>
      </c>
      <c r="K126" s="329">
        <v>53</v>
      </c>
      <c r="L126" s="316">
        <v>0.47747747747747749</v>
      </c>
      <c r="M126" s="329">
        <v>2</v>
      </c>
      <c r="N126" s="316">
        <v>1.8018018018018018E-2</v>
      </c>
      <c r="O126" s="317">
        <v>111</v>
      </c>
      <c r="Q126"/>
    </row>
    <row r="127" spans="1:17" ht="15" x14ac:dyDescent="0.25">
      <c r="A127" s="314">
        <v>856</v>
      </c>
      <c r="B127" s="315" t="s">
        <v>521</v>
      </c>
      <c r="C127" s="329">
        <v>0</v>
      </c>
      <c r="D127" s="316">
        <v>0</v>
      </c>
      <c r="E127" s="329">
        <v>3</v>
      </c>
      <c r="F127" s="316">
        <v>0.23076923076923078</v>
      </c>
      <c r="G127" s="329">
        <v>2</v>
      </c>
      <c r="H127" s="316">
        <v>0.15384615384615385</v>
      </c>
      <c r="I127" s="329">
        <v>0</v>
      </c>
      <c r="J127" s="316">
        <v>0</v>
      </c>
      <c r="K127" s="329">
        <v>8</v>
      </c>
      <c r="L127" s="316">
        <v>0.61538461538461542</v>
      </c>
      <c r="M127" s="329">
        <v>0</v>
      </c>
      <c r="N127" s="316">
        <v>0</v>
      </c>
      <c r="O127" s="317">
        <v>13</v>
      </c>
      <c r="Q127"/>
    </row>
    <row r="128" spans="1:17" ht="15" x14ac:dyDescent="0.25">
      <c r="A128" s="314">
        <v>861</v>
      </c>
      <c r="B128" s="315" t="s">
        <v>522</v>
      </c>
      <c r="C128" s="329">
        <v>5</v>
      </c>
      <c r="D128" s="316">
        <v>7.2463768115942032E-2</v>
      </c>
      <c r="E128" s="329">
        <v>16</v>
      </c>
      <c r="F128" s="316">
        <v>0.2318840579710145</v>
      </c>
      <c r="G128" s="329">
        <v>5</v>
      </c>
      <c r="H128" s="316">
        <v>7.2463768115942032E-2</v>
      </c>
      <c r="I128" s="329">
        <v>20</v>
      </c>
      <c r="J128" s="316">
        <v>0.28985507246376813</v>
      </c>
      <c r="K128" s="329">
        <v>22</v>
      </c>
      <c r="L128" s="316">
        <v>0.3188405797101449</v>
      </c>
      <c r="M128" s="329">
        <v>1</v>
      </c>
      <c r="N128" s="316">
        <v>1.4492753623188406E-2</v>
      </c>
      <c r="O128" s="317">
        <v>69</v>
      </c>
      <c r="Q128"/>
    </row>
    <row r="129" spans="1:17" ht="15" x14ac:dyDescent="0.25">
      <c r="A129" s="308">
        <v>9</v>
      </c>
      <c r="B129" s="309" t="s">
        <v>523</v>
      </c>
      <c r="C129" s="312">
        <v>4149</v>
      </c>
      <c r="D129" s="311">
        <v>4.1636142861443667E-2</v>
      </c>
      <c r="E129" s="310">
        <v>14789</v>
      </c>
      <c r="F129" s="311">
        <v>0.1484109223374043</v>
      </c>
      <c r="G129" s="312">
        <v>11439</v>
      </c>
      <c r="H129" s="311">
        <v>0.11479292316029263</v>
      </c>
      <c r="I129" s="312">
        <v>23171</v>
      </c>
      <c r="J129" s="311">
        <v>0.23252616684562816</v>
      </c>
      <c r="K129" s="312">
        <v>41735</v>
      </c>
      <c r="L129" s="311">
        <v>0.41882005840500158</v>
      </c>
      <c r="M129" s="312">
        <v>4366</v>
      </c>
      <c r="N129" s="311">
        <v>4.3813786390229703E-2</v>
      </c>
      <c r="O129" s="313">
        <v>99649</v>
      </c>
      <c r="Q129"/>
    </row>
    <row r="130" spans="1:17" ht="15" x14ac:dyDescent="0.25">
      <c r="A130" s="314">
        <v>1</v>
      </c>
      <c r="B130" s="315" t="s">
        <v>524</v>
      </c>
      <c r="C130" s="329">
        <v>2984</v>
      </c>
      <c r="D130" s="316">
        <v>4.3894617613745017E-2</v>
      </c>
      <c r="E130" s="329">
        <v>10226</v>
      </c>
      <c r="F130" s="316">
        <v>0.15042438328356453</v>
      </c>
      <c r="G130" s="329">
        <v>7747</v>
      </c>
      <c r="H130" s="316">
        <v>0.11395831188126095</v>
      </c>
      <c r="I130" s="329">
        <v>15828</v>
      </c>
      <c r="J130" s="316">
        <v>0.23282976125682175</v>
      </c>
      <c r="K130" s="329">
        <v>28516</v>
      </c>
      <c r="L130" s="316">
        <v>0.41947014607022548</v>
      </c>
      <c r="M130" s="329">
        <v>2680</v>
      </c>
      <c r="N130" s="316">
        <v>3.9422779894382254E-2</v>
      </c>
      <c r="O130" s="317">
        <v>67981</v>
      </c>
      <c r="Q130"/>
    </row>
    <row r="131" spans="1:17" ht="15" x14ac:dyDescent="0.25">
      <c r="A131" s="314">
        <v>79</v>
      </c>
      <c r="B131" s="315" t="s">
        <v>525</v>
      </c>
      <c r="C131" s="329">
        <v>56</v>
      </c>
      <c r="D131" s="316">
        <v>4.9426301853486322E-2</v>
      </c>
      <c r="E131" s="329">
        <v>179</v>
      </c>
      <c r="F131" s="316">
        <v>0.15798764342453664</v>
      </c>
      <c r="G131" s="329">
        <v>132</v>
      </c>
      <c r="H131" s="316">
        <v>0.11650485436893204</v>
      </c>
      <c r="I131" s="329">
        <v>274</v>
      </c>
      <c r="J131" s="316">
        <v>0.24183583406884379</v>
      </c>
      <c r="K131" s="329">
        <v>452</v>
      </c>
      <c r="L131" s="316">
        <v>0.39894086496028242</v>
      </c>
      <c r="M131" s="329">
        <v>40</v>
      </c>
      <c r="N131" s="316">
        <v>3.5304501323918797E-2</v>
      </c>
      <c r="O131" s="317">
        <v>1133</v>
      </c>
    </row>
    <row r="132" spans="1:17" ht="15" x14ac:dyDescent="0.25">
      <c r="A132" s="314">
        <v>88</v>
      </c>
      <c r="B132" s="315" t="s">
        <v>526</v>
      </c>
      <c r="C132" s="329">
        <v>526</v>
      </c>
      <c r="D132" s="316">
        <v>3.8107657755560388E-2</v>
      </c>
      <c r="E132" s="329">
        <v>2154</v>
      </c>
      <c r="F132" s="316">
        <v>0.15605303194957618</v>
      </c>
      <c r="G132" s="329">
        <v>1603</v>
      </c>
      <c r="H132" s="316">
        <v>0.11613417373034847</v>
      </c>
      <c r="I132" s="329">
        <v>3199</v>
      </c>
      <c r="J132" s="316">
        <v>0.2317612113308701</v>
      </c>
      <c r="K132" s="329">
        <v>5727</v>
      </c>
      <c r="L132" s="316">
        <v>0.41490980221690937</v>
      </c>
      <c r="M132" s="329">
        <v>594</v>
      </c>
      <c r="N132" s="316">
        <v>4.3034123016735495E-2</v>
      </c>
      <c r="O132" s="317">
        <v>13803</v>
      </c>
    </row>
    <row r="133" spans="1:17" ht="15" x14ac:dyDescent="0.25">
      <c r="A133" s="314">
        <v>129</v>
      </c>
      <c r="B133" s="315" t="s">
        <v>527</v>
      </c>
      <c r="C133" s="329">
        <v>59</v>
      </c>
      <c r="D133" s="316">
        <v>4.0661612680909717E-2</v>
      </c>
      <c r="E133" s="329">
        <v>231</v>
      </c>
      <c r="F133" s="316">
        <v>0.15920055134390076</v>
      </c>
      <c r="G133" s="329">
        <v>175</v>
      </c>
      <c r="H133" s="316">
        <v>0.1206064782908339</v>
      </c>
      <c r="I133" s="329">
        <v>357</v>
      </c>
      <c r="J133" s="316">
        <v>0.24603721571330117</v>
      </c>
      <c r="K133" s="329">
        <v>563</v>
      </c>
      <c r="L133" s="316">
        <v>0.38800827015851136</v>
      </c>
      <c r="M133" s="329">
        <v>66</v>
      </c>
      <c r="N133" s="316">
        <v>4.5485871812543072E-2</v>
      </c>
      <c r="O133" s="317">
        <v>1451</v>
      </c>
    </row>
    <row r="134" spans="1:17" ht="15" x14ac:dyDescent="0.25">
      <c r="A134" s="314">
        <v>212</v>
      </c>
      <c r="B134" s="315" t="s">
        <v>528</v>
      </c>
      <c r="C134" s="329">
        <v>44</v>
      </c>
      <c r="D134" s="316">
        <v>3.9819004524886875E-2</v>
      </c>
      <c r="E134" s="329">
        <v>159</v>
      </c>
      <c r="F134" s="316">
        <v>0.14389140271493212</v>
      </c>
      <c r="G134" s="329">
        <v>143</v>
      </c>
      <c r="H134" s="316">
        <v>0.12941176470588237</v>
      </c>
      <c r="I134" s="329">
        <v>239</v>
      </c>
      <c r="J134" s="316">
        <v>0.216289592760181</v>
      </c>
      <c r="K134" s="329">
        <v>469</v>
      </c>
      <c r="L134" s="316">
        <v>0.42443438914027148</v>
      </c>
      <c r="M134" s="329">
        <v>51</v>
      </c>
      <c r="N134" s="316">
        <v>4.6153846153846156E-2</v>
      </c>
      <c r="O134" s="317">
        <v>1105</v>
      </c>
    </row>
    <row r="135" spans="1:17" ht="15" x14ac:dyDescent="0.25">
      <c r="A135" s="314">
        <v>266</v>
      </c>
      <c r="B135" s="315" t="s">
        <v>529</v>
      </c>
      <c r="C135" s="329">
        <v>48</v>
      </c>
      <c r="D135" s="316">
        <v>2.7303754266211604E-2</v>
      </c>
      <c r="E135" s="329">
        <v>215</v>
      </c>
      <c r="F135" s="316">
        <v>0.12229806598407281</v>
      </c>
      <c r="G135" s="329">
        <v>195</v>
      </c>
      <c r="H135" s="316">
        <v>0.11092150170648464</v>
      </c>
      <c r="I135" s="329">
        <v>354</v>
      </c>
      <c r="J135" s="316">
        <v>0.20136518771331058</v>
      </c>
      <c r="K135" s="329">
        <v>810</v>
      </c>
      <c r="L135" s="316">
        <v>0.46075085324232085</v>
      </c>
      <c r="M135" s="329">
        <v>136</v>
      </c>
      <c r="N135" s="316">
        <v>7.7360637087599549E-2</v>
      </c>
      <c r="O135" s="317">
        <v>1758</v>
      </c>
    </row>
    <row r="136" spans="1:17" ht="15" x14ac:dyDescent="0.25">
      <c r="A136" s="314">
        <v>308</v>
      </c>
      <c r="B136" s="315" t="s">
        <v>530</v>
      </c>
      <c r="C136" s="329">
        <v>37</v>
      </c>
      <c r="D136" s="316">
        <v>3.6203522504892366E-2</v>
      </c>
      <c r="E136" s="329">
        <v>154</v>
      </c>
      <c r="F136" s="316">
        <v>0.15068493150684931</v>
      </c>
      <c r="G136" s="329">
        <v>145</v>
      </c>
      <c r="H136" s="316">
        <v>0.14187866927592954</v>
      </c>
      <c r="I136" s="329">
        <v>218</v>
      </c>
      <c r="J136" s="316">
        <v>0.21330724070450097</v>
      </c>
      <c r="K136" s="329">
        <v>426</v>
      </c>
      <c r="L136" s="316">
        <v>0.41682974559686886</v>
      </c>
      <c r="M136" s="329">
        <v>42</v>
      </c>
      <c r="N136" s="316">
        <v>4.1095890410958902E-2</v>
      </c>
      <c r="O136" s="317">
        <v>1022</v>
      </c>
    </row>
    <row r="137" spans="1:17" ht="15" x14ac:dyDescent="0.25">
      <c r="A137" s="314">
        <v>360</v>
      </c>
      <c r="B137" s="315" t="s">
        <v>531</v>
      </c>
      <c r="C137" s="329">
        <v>283</v>
      </c>
      <c r="D137" s="316">
        <v>3.6417449491699908E-2</v>
      </c>
      <c r="E137" s="329">
        <v>1056</v>
      </c>
      <c r="F137" s="316">
        <v>0.13588984686655514</v>
      </c>
      <c r="G137" s="329">
        <v>919</v>
      </c>
      <c r="H137" s="316">
        <v>0.11826019817269334</v>
      </c>
      <c r="I137" s="329">
        <v>1829</v>
      </c>
      <c r="J137" s="316">
        <v>0.23536224424141036</v>
      </c>
      <c r="K137" s="329">
        <v>3262</v>
      </c>
      <c r="L137" s="316">
        <v>0.41976579590786256</v>
      </c>
      <c r="M137" s="329">
        <v>422</v>
      </c>
      <c r="N137" s="316">
        <v>5.4304465319778665E-2</v>
      </c>
      <c r="O137" s="317">
        <v>7771</v>
      </c>
    </row>
    <row r="138" spans="1:17" ht="15" x14ac:dyDescent="0.25">
      <c r="A138" s="314">
        <v>380</v>
      </c>
      <c r="B138" s="315" t="s">
        <v>532</v>
      </c>
      <c r="C138" s="329">
        <v>47</v>
      </c>
      <c r="D138" s="316">
        <v>4.0834057341442222E-2</v>
      </c>
      <c r="E138" s="329">
        <v>163</v>
      </c>
      <c r="F138" s="316">
        <v>0.1416159860990443</v>
      </c>
      <c r="G138" s="329">
        <v>140</v>
      </c>
      <c r="H138" s="316">
        <v>0.12163336229365769</v>
      </c>
      <c r="I138" s="329">
        <v>254</v>
      </c>
      <c r="J138" s="316">
        <v>0.2206776715899218</v>
      </c>
      <c r="K138" s="329">
        <v>466</v>
      </c>
      <c r="L138" s="316">
        <v>0.40486533449174633</v>
      </c>
      <c r="M138" s="329">
        <v>81</v>
      </c>
      <c r="N138" s="316">
        <v>7.0373588184187666E-2</v>
      </c>
      <c r="O138" s="317">
        <v>1151</v>
      </c>
    </row>
    <row r="139" spans="1:17" ht="15.75" thickBot="1" x14ac:dyDescent="0.3">
      <c r="A139" s="318">
        <v>631</v>
      </c>
      <c r="B139" s="319" t="s">
        <v>533</v>
      </c>
      <c r="C139" s="329">
        <v>65</v>
      </c>
      <c r="D139" s="320">
        <v>2.6273241713823767E-2</v>
      </c>
      <c r="E139" s="330">
        <v>252</v>
      </c>
      <c r="F139" s="320">
        <v>0.10185933710590138</v>
      </c>
      <c r="G139" s="330">
        <v>240</v>
      </c>
      <c r="H139" s="320">
        <v>9.7008892481810827E-2</v>
      </c>
      <c r="I139" s="330">
        <v>619</v>
      </c>
      <c r="J139" s="320">
        <v>0.25020210185933711</v>
      </c>
      <c r="K139" s="330">
        <v>1044</v>
      </c>
      <c r="L139" s="320">
        <v>0.4219886822958771</v>
      </c>
      <c r="M139" s="330">
        <v>254</v>
      </c>
      <c r="N139" s="320">
        <v>0.1026677445432498</v>
      </c>
      <c r="O139" s="321">
        <v>2474</v>
      </c>
    </row>
    <row r="140" spans="1:17" x14ac:dyDescent="0.2">
      <c r="B140" s="1"/>
    </row>
    <row r="141" spans="1:17" x14ac:dyDescent="0.2">
      <c r="A141" s="324" t="s">
        <v>198</v>
      </c>
      <c r="B141" s="356" t="s">
        <v>555</v>
      </c>
      <c r="C141" s="325" t="s">
        <v>575</v>
      </c>
      <c r="D141" s="352"/>
      <c r="E141" s="352"/>
      <c r="F141" s="352"/>
      <c r="G141" s="352"/>
      <c r="H141" s="352"/>
      <c r="I141" s="352"/>
      <c r="J141" s="352"/>
      <c r="K141" s="352"/>
      <c r="L141" s="353"/>
    </row>
    <row r="142" spans="1:17" x14ac:dyDescent="0.2">
      <c r="A142" s="326" t="s">
        <v>537</v>
      </c>
      <c r="B142" s="354" t="s">
        <v>535</v>
      </c>
      <c r="C142" s="355"/>
      <c r="D142" s="355"/>
      <c r="E142" s="355"/>
      <c r="F142" s="355"/>
      <c r="G142" s="355"/>
      <c r="H142" s="355"/>
      <c r="I142" s="355"/>
      <c r="J142" s="355"/>
      <c r="K142" s="355"/>
      <c r="L142" s="355"/>
    </row>
    <row r="143" spans="1:17" x14ac:dyDescent="0.2">
      <c r="A143" s="323" t="s">
        <v>536</v>
      </c>
      <c r="B143" s="354" t="s">
        <v>358</v>
      </c>
      <c r="C143" s="355"/>
      <c r="D143" s="355"/>
      <c r="E143" s="355"/>
      <c r="F143" s="355"/>
      <c r="G143" s="355"/>
      <c r="H143" s="355"/>
      <c r="I143" s="355"/>
      <c r="J143" s="355"/>
      <c r="K143" s="355"/>
      <c r="L143" s="355"/>
    </row>
    <row r="144" spans="1:17" x14ac:dyDescent="0.2">
      <c r="B144" s="327"/>
    </row>
  </sheetData>
  <mergeCells count="5">
    <mergeCell ref="C1:N1"/>
    <mergeCell ref="A2:A5"/>
    <mergeCell ref="B2:B4"/>
    <mergeCell ref="C2:N3"/>
    <mergeCell ref="O2:O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E9C0F-69EA-4D95-8CA5-E6E993BBBAD8}">
  <sheetPr>
    <tabColor rgb="FF33CC33"/>
  </sheetPr>
  <dimension ref="A1:O144"/>
  <sheetViews>
    <sheetView workbookViewId="0">
      <selection activeCell="O1" sqref="O1"/>
    </sheetView>
  </sheetViews>
  <sheetFormatPr baseColWidth="10" defaultColWidth="11.42578125" defaultRowHeight="12.75" x14ac:dyDescent="0.2"/>
  <cols>
    <col min="1" max="1" width="21.7109375" style="322" customWidth="1"/>
    <col min="2" max="2" width="31.7109375" style="328" customWidth="1"/>
    <col min="3" max="3" width="13.7109375" style="322" customWidth="1"/>
    <col min="4" max="4" width="9.140625" style="322" customWidth="1"/>
    <col min="5" max="5" width="11.42578125" style="322"/>
    <col min="6" max="6" width="6.7109375" style="322" customWidth="1"/>
    <col min="7" max="7" width="13.7109375" style="322" customWidth="1"/>
    <col min="8" max="8" width="7.7109375" style="322" customWidth="1"/>
    <col min="9" max="9" width="11.42578125" style="322"/>
    <col min="10" max="10" width="10.140625" style="322" customWidth="1"/>
    <col min="11" max="11" width="11.42578125" style="322"/>
    <col min="12" max="12" width="7.7109375" style="322" customWidth="1"/>
    <col min="13" max="13" width="11.42578125" style="322"/>
    <col min="14" max="14" width="8.42578125" style="322" customWidth="1"/>
    <col min="15" max="15" width="13.7109375" style="322" customWidth="1"/>
    <col min="16" max="16384" width="11.42578125" style="322"/>
  </cols>
  <sheetData>
    <row r="1" spans="1:15" ht="90.75" customHeight="1" thickBot="1" x14ac:dyDescent="0.25">
      <c r="A1" s="298"/>
      <c r="B1" s="299"/>
      <c r="C1" s="507" t="s">
        <v>550</v>
      </c>
      <c r="D1" s="507"/>
      <c r="E1" s="507"/>
      <c r="F1" s="507"/>
      <c r="G1" s="507"/>
      <c r="H1" s="507"/>
      <c r="I1" s="507"/>
      <c r="J1" s="507"/>
      <c r="K1" s="507"/>
      <c r="L1" s="507"/>
      <c r="M1" s="507"/>
      <c r="N1" s="507"/>
      <c r="O1" s="400" t="s">
        <v>575</v>
      </c>
    </row>
    <row r="2" spans="1:15" ht="12.75" customHeight="1" x14ac:dyDescent="0.2">
      <c r="A2" s="508" t="s">
        <v>394</v>
      </c>
      <c r="B2" s="510" t="s">
        <v>395</v>
      </c>
      <c r="C2" s="512" t="s">
        <v>548</v>
      </c>
      <c r="D2" s="512"/>
      <c r="E2" s="512"/>
      <c r="F2" s="512"/>
      <c r="G2" s="512"/>
      <c r="H2" s="512"/>
      <c r="I2" s="512"/>
      <c r="J2" s="512"/>
      <c r="K2" s="512"/>
      <c r="L2" s="512"/>
      <c r="M2" s="512"/>
      <c r="N2" s="512"/>
      <c r="O2" s="513" t="s">
        <v>396</v>
      </c>
    </row>
    <row r="3" spans="1:15" ht="12.75" customHeight="1" x14ac:dyDescent="0.2">
      <c r="A3" s="509"/>
      <c r="B3" s="511"/>
      <c r="C3" s="512"/>
      <c r="D3" s="512"/>
      <c r="E3" s="512"/>
      <c r="F3" s="512"/>
      <c r="G3" s="512"/>
      <c r="H3" s="512"/>
      <c r="I3" s="512"/>
      <c r="J3" s="512"/>
      <c r="K3" s="512"/>
      <c r="L3" s="512"/>
      <c r="M3" s="512"/>
      <c r="N3" s="512"/>
      <c r="O3" s="513"/>
    </row>
    <row r="4" spans="1:15" ht="33.75" customHeight="1" thickBot="1" x14ac:dyDescent="0.25">
      <c r="A4" s="509"/>
      <c r="B4" s="511"/>
      <c r="C4" s="357" t="s">
        <v>368</v>
      </c>
      <c r="D4" s="300" t="s">
        <v>306</v>
      </c>
      <c r="E4" s="300" t="s">
        <v>369</v>
      </c>
      <c r="F4" s="300" t="s">
        <v>306</v>
      </c>
      <c r="G4" s="300" t="s">
        <v>397</v>
      </c>
      <c r="H4" s="300" t="s">
        <v>306</v>
      </c>
      <c r="I4" s="300" t="s">
        <v>371</v>
      </c>
      <c r="J4" s="300" t="s">
        <v>306</v>
      </c>
      <c r="K4" s="300" t="s">
        <v>398</v>
      </c>
      <c r="L4" s="300" t="s">
        <v>306</v>
      </c>
      <c r="M4" s="300" t="s">
        <v>373</v>
      </c>
      <c r="N4" s="301" t="s">
        <v>306</v>
      </c>
      <c r="O4" s="514"/>
    </row>
    <row r="5" spans="1:15" ht="20.25" customHeight="1" x14ac:dyDescent="0.2">
      <c r="A5" s="509"/>
      <c r="B5" s="302" t="s">
        <v>399</v>
      </c>
      <c r="C5" s="336">
        <v>909</v>
      </c>
      <c r="D5" s="304">
        <v>1.1923500708326774E-2</v>
      </c>
      <c r="E5" s="303">
        <v>6802</v>
      </c>
      <c r="F5" s="304">
        <v>8.9222939293771966E-2</v>
      </c>
      <c r="G5" s="305">
        <v>5893</v>
      </c>
      <c r="H5" s="304">
        <v>7.729943858544519E-2</v>
      </c>
      <c r="I5" s="305">
        <v>19259</v>
      </c>
      <c r="J5" s="304">
        <v>0.25262343249908181</v>
      </c>
      <c r="K5" s="305">
        <v>41323</v>
      </c>
      <c r="L5" s="304">
        <v>0.54204050579778584</v>
      </c>
      <c r="M5" s="305">
        <v>2050</v>
      </c>
      <c r="N5" s="306">
        <v>2.6890183115588436E-2</v>
      </c>
      <c r="O5" s="307">
        <v>76236</v>
      </c>
    </row>
    <row r="6" spans="1:15" ht="24.75" customHeight="1" x14ac:dyDescent="0.2">
      <c r="A6" s="308">
        <v>1</v>
      </c>
      <c r="B6" s="309" t="s">
        <v>400</v>
      </c>
      <c r="C6" s="312">
        <v>3</v>
      </c>
      <c r="D6" s="311">
        <v>1.1904761904761904E-2</v>
      </c>
      <c r="E6" s="310">
        <v>17</v>
      </c>
      <c r="F6" s="311">
        <v>6.7460317460317457E-2</v>
      </c>
      <c r="G6" s="312">
        <v>12</v>
      </c>
      <c r="H6" s="311">
        <v>4.7619047619047616E-2</v>
      </c>
      <c r="I6" s="312">
        <v>53</v>
      </c>
      <c r="J6" s="311">
        <v>0.21031746031746032</v>
      </c>
      <c r="K6" s="312">
        <v>160</v>
      </c>
      <c r="L6" s="311">
        <v>0.63492063492063489</v>
      </c>
      <c r="M6" s="312">
        <v>7</v>
      </c>
      <c r="N6" s="311">
        <v>2.7777777777777776E-2</v>
      </c>
      <c r="O6" s="313">
        <v>252</v>
      </c>
    </row>
    <row r="7" spans="1:15" ht="15" x14ac:dyDescent="0.25">
      <c r="A7" s="314">
        <v>142</v>
      </c>
      <c r="B7" s="315" t="s">
        <v>401</v>
      </c>
      <c r="C7" s="329">
        <v>0</v>
      </c>
      <c r="D7" s="316">
        <v>0</v>
      </c>
      <c r="E7" s="329">
        <v>0</v>
      </c>
      <c r="F7" s="316">
        <v>0</v>
      </c>
      <c r="G7" s="329">
        <v>0</v>
      </c>
      <c r="H7" s="316">
        <v>0</v>
      </c>
      <c r="I7" s="329">
        <v>1</v>
      </c>
      <c r="J7" s="316">
        <v>0.5</v>
      </c>
      <c r="K7" s="329">
        <v>1</v>
      </c>
      <c r="L7" s="316">
        <v>0.5</v>
      </c>
      <c r="M7" s="329">
        <v>0</v>
      </c>
      <c r="N7" s="316">
        <v>0</v>
      </c>
      <c r="O7" s="317">
        <v>2</v>
      </c>
    </row>
    <row r="8" spans="1:15" ht="15" x14ac:dyDescent="0.25">
      <c r="A8" s="314">
        <v>425</v>
      </c>
      <c r="B8" s="315" t="s">
        <v>402</v>
      </c>
      <c r="C8" s="329">
        <v>0</v>
      </c>
      <c r="D8" s="316">
        <v>0</v>
      </c>
      <c r="E8" s="329">
        <v>4</v>
      </c>
      <c r="F8" s="316">
        <v>0.12903225806451613</v>
      </c>
      <c r="G8" s="329">
        <v>1</v>
      </c>
      <c r="H8" s="316">
        <v>3.2258064516129031E-2</v>
      </c>
      <c r="I8" s="329">
        <v>7</v>
      </c>
      <c r="J8" s="316">
        <v>0.22580645161290322</v>
      </c>
      <c r="K8" s="329">
        <v>19</v>
      </c>
      <c r="L8" s="316">
        <v>0.61290322580645162</v>
      </c>
      <c r="M8" s="329">
        <v>0</v>
      </c>
      <c r="N8" s="316">
        <v>0</v>
      </c>
      <c r="O8" s="317">
        <v>31</v>
      </c>
    </row>
    <row r="9" spans="1:15" ht="15" x14ac:dyDescent="0.25">
      <c r="A9" s="314">
        <v>579</v>
      </c>
      <c r="B9" s="315" t="s">
        <v>403</v>
      </c>
      <c r="C9" s="329">
        <v>3</v>
      </c>
      <c r="D9" s="316">
        <v>2.8301886792452831E-2</v>
      </c>
      <c r="E9" s="329">
        <v>9</v>
      </c>
      <c r="F9" s="316">
        <v>8.4905660377358486E-2</v>
      </c>
      <c r="G9" s="329">
        <v>4</v>
      </c>
      <c r="H9" s="316">
        <v>3.7735849056603772E-2</v>
      </c>
      <c r="I9" s="329">
        <v>19</v>
      </c>
      <c r="J9" s="316">
        <v>0.17924528301886791</v>
      </c>
      <c r="K9" s="329">
        <v>68</v>
      </c>
      <c r="L9" s="316">
        <v>0.64150943396226412</v>
      </c>
      <c r="M9" s="329">
        <v>3</v>
      </c>
      <c r="N9" s="316">
        <v>2.8301886792452831E-2</v>
      </c>
      <c r="O9" s="317">
        <v>106</v>
      </c>
    </row>
    <row r="10" spans="1:15" ht="15" x14ac:dyDescent="0.25">
      <c r="A10" s="314">
        <v>585</v>
      </c>
      <c r="B10" s="315" t="s">
        <v>404</v>
      </c>
      <c r="C10" s="329">
        <v>0</v>
      </c>
      <c r="D10" s="316">
        <v>0</v>
      </c>
      <c r="E10" s="329">
        <v>0</v>
      </c>
      <c r="F10" s="316">
        <v>0</v>
      </c>
      <c r="G10" s="329">
        <v>0</v>
      </c>
      <c r="H10" s="316">
        <v>0</v>
      </c>
      <c r="I10" s="329">
        <v>1</v>
      </c>
      <c r="J10" s="316">
        <v>0.2</v>
      </c>
      <c r="K10" s="329">
        <v>3</v>
      </c>
      <c r="L10" s="316">
        <v>0.6</v>
      </c>
      <c r="M10" s="329">
        <v>1</v>
      </c>
      <c r="N10" s="316">
        <v>0.2</v>
      </c>
      <c r="O10" s="317">
        <v>5</v>
      </c>
    </row>
    <row r="11" spans="1:15" ht="15" x14ac:dyDescent="0.25">
      <c r="A11" s="314">
        <v>591</v>
      </c>
      <c r="B11" s="315" t="s">
        <v>405</v>
      </c>
      <c r="C11" s="329">
        <v>0</v>
      </c>
      <c r="D11" s="316">
        <v>0</v>
      </c>
      <c r="E11" s="329">
        <v>4</v>
      </c>
      <c r="F11" s="316">
        <v>3.7735849056603772E-2</v>
      </c>
      <c r="G11" s="329">
        <v>7</v>
      </c>
      <c r="H11" s="316">
        <v>6.6037735849056603E-2</v>
      </c>
      <c r="I11" s="329">
        <v>24</v>
      </c>
      <c r="J11" s="316">
        <v>0.22641509433962265</v>
      </c>
      <c r="K11" s="329">
        <v>68</v>
      </c>
      <c r="L11" s="316">
        <v>0.64150943396226412</v>
      </c>
      <c r="M11" s="329">
        <v>3</v>
      </c>
      <c r="N11" s="316">
        <v>2.8301886792452831E-2</v>
      </c>
      <c r="O11" s="317">
        <v>106</v>
      </c>
    </row>
    <row r="12" spans="1:15" ht="15" x14ac:dyDescent="0.25">
      <c r="A12" s="314">
        <v>893</v>
      </c>
      <c r="B12" s="315" t="s">
        <v>406</v>
      </c>
      <c r="C12" s="329">
        <v>0</v>
      </c>
      <c r="D12" s="316">
        <v>0</v>
      </c>
      <c r="E12" s="329">
        <v>0</v>
      </c>
      <c r="F12" s="316">
        <v>0</v>
      </c>
      <c r="G12" s="329">
        <v>0</v>
      </c>
      <c r="H12" s="316">
        <v>0</v>
      </c>
      <c r="I12" s="329">
        <v>1</v>
      </c>
      <c r="J12" s="316">
        <v>0.5</v>
      </c>
      <c r="K12" s="329">
        <v>1</v>
      </c>
      <c r="L12" s="316">
        <v>0.5</v>
      </c>
      <c r="M12" s="329">
        <v>0</v>
      </c>
      <c r="N12" s="316">
        <v>0</v>
      </c>
      <c r="O12" s="317">
        <v>2</v>
      </c>
    </row>
    <row r="13" spans="1:15" x14ac:dyDescent="0.2">
      <c r="A13" s="308">
        <v>2</v>
      </c>
      <c r="B13" s="309" t="s">
        <v>407</v>
      </c>
      <c r="C13" s="312">
        <v>2</v>
      </c>
      <c r="D13" s="311">
        <v>1.7857142857142856E-2</v>
      </c>
      <c r="E13" s="310">
        <v>12</v>
      </c>
      <c r="F13" s="311">
        <v>0.10714285714285714</v>
      </c>
      <c r="G13" s="312">
        <v>2</v>
      </c>
      <c r="H13" s="311">
        <v>1.7857142857142856E-2</v>
      </c>
      <c r="I13" s="312">
        <v>32</v>
      </c>
      <c r="J13" s="311">
        <v>0.2857142857142857</v>
      </c>
      <c r="K13" s="312">
        <v>64</v>
      </c>
      <c r="L13" s="311">
        <v>0.5714285714285714</v>
      </c>
      <c r="M13" s="312">
        <v>0</v>
      </c>
      <c r="N13" s="311">
        <v>0</v>
      </c>
      <c r="O13" s="313">
        <v>112</v>
      </c>
    </row>
    <row r="14" spans="1:15" ht="15" x14ac:dyDescent="0.25">
      <c r="A14" s="314">
        <v>120</v>
      </c>
      <c r="B14" s="315" t="s">
        <v>408</v>
      </c>
      <c r="C14" s="329">
        <v>0</v>
      </c>
      <c r="D14" s="316">
        <v>0</v>
      </c>
      <c r="E14" s="329">
        <v>0</v>
      </c>
      <c r="F14" s="316">
        <v>0</v>
      </c>
      <c r="G14" s="329">
        <v>0</v>
      </c>
      <c r="H14" s="316">
        <v>0</v>
      </c>
      <c r="I14" s="329">
        <v>1</v>
      </c>
      <c r="J14" s="316">
        <v>0.33333333333333331</v>
      </c>
      <c r="K14" s="329">
        <v>2</v>
      </c>
      <c r="L14" s="316">
        <v>0.66666666666666663</v>
      </c>
      <c r="M14" s="329">
        <v>0</v>
      </c>
      <c r="N14" s="316">
        <v>0</v>
      </c>
      <c r="O14" s="317">
        <v>3</v>
      </c>
    </row>
    <row r="15" spans="1:15" ht="15" x14ac:dyDescent="0.25">
      <c r="A15" s="314">
        <v>154</v>
      </c>
      <c r="B15" s="315" t="s">
        <v>409</v>
      </c>
      <c r="C15" s="329">
        <v>2</v>
      </c>
      <c r="D15" s="316">
        <v>2.4096385542168676E-2</v>
      </c>
      <c r="E15" s="329">
        <v>10</v>
      </c>
      <c r="F15" s="316">
        <v>0.12048192771084337</v>
      </c>
      <c r="G15" s="329">
        <v>2</v>
      </c>
      <c r="H15" s="316">
        <v>2.4096385542168676E-2</v>
      </c>
      <c r="I15" s="329">
        <v>26</v>
      </c>
      <c r="J15" s="316">
        <v>0.31325301204819278</v>
      </c>
      <c r="K15" s="329">
        <v>43</v>
      </c>
      <c r="L15" s="316">
        <v>0.51807228915662651</v>
      </c>
      <c r="M15" s="329">
        <v>0</v>
      </c>
      <c r="N15" s="316">
        <v>0</v>
      </c>
      <c r="O15" s="317">
        <v>83</v>
      </c>
    </row>
    <row r="16" spans="1:15" ht="15" x14ac:dyDescent="0.25">
      <c r="A16" s="314">
        <v>250</v>
      </c>
      <c r="B16" s="315" t="s">
        <v>410</v>
      </c>
      <c r="C16" s="329">
        <v>0</v>
      </c>
      <c r="D16" s="316">
        <v>0</v>
      </c>
      <c r="E16" s="329">
        <v>2</v>
      </c>
      <c r="F16" s="316">
        <v>0.13333333333333333</v>
      </c>
      <c r="G16" s="329">
        <v>0</v>
      </c>
      <c r="H16" s="316">
        <v>0</v>
      </c>
      <c r="I16" s="329">
        <v>3</v>
      </c>
      <c r="J16" s="316">
        <v>0.2</v>
      </c>
      <c r="K16" s="329">
        <v>10</v>
      </c>
      <c r="L16" s="316">
        <v>0.66666666666666663</v>
      </c>
      <c r="M16" s="329">
        <v>0</v>
      </c>
      <c r="N16" s="316">
        <v>0</v>
      </c>
      <c r="O16" s="317">
        <v>15</v>
      </c>
    </row>
    <row r="17" spans="1:15" ht="15" x14ac:dyDescent="0.25">
      <c r="A17" s="314">
        <v>495</v>
      </c>
      <c r="B17" s="315" t="s">
        <v>411</v>
      </c>
      <c r="C17" s="329">
        <v>0</v>
      </c>
      <c r="D17" s="316">
        <v>0</v>
      </c>
      <c r="E17" s="329">
        <v>0</v>
      </c>
      <c r="F17" s="316">
        <v>0</v>
      </c>
      <c r="G17" s="329">
        <v>0</v>
      </c>
      <c r="H17" s="316">
        <v>0</v>
      </c>
      <c r="I17" s="329">
        <v>0</v>
      </c>
      <c r="J17" s="316">
        <v>0</v>
      </c>
      <c r="K17" s="329">
        <v>1</v>
      </c>
      <c r="L17" s="316">
        <v>1</v>
      </c>
      <c r="M17" s="329">
        <v>0</v>
      </c>
      <c r="N17" s="316">
        <v>0</v>
      </c>
      <c r="O17" s="317">
        <v>1</v>
      </c>
    </row>
    <row r="18" spans="1:15" ht="15" x14ac:dyDescent="0.25">
      <c r="A18" s="314">
        <v>790</v>
      </c>
      <c r="B18" s="315" t="s">
        <v>412</v>
      </c>
      <c r="C18" s="329">
        <v>0</v>
      </c>
      <c r="D18" s="316">
        <v>0</v>
      </c>
      <c r="E18" s="329">
        <v>0</v>
      </c>
      <c r="F18" s="316">
        <v>0</v>
      </c>
      <c r="G18" s="329">
        <v>0</v>
      </c>
      <c r="H18" s="316">
        <v>0</v>
      </c>
      <c r="I18" s="329">
        <v>0</v>
      </c>
      <c r="J18" s="316">
        <v>0</v>
      </c>
      <c r="K18" s="329">
        <v>3</v>
      </c>
      <c r="L18" s="316">
        <v>1</v>
      </c>
      <c r="M18" s="329">
        <v>0</v>
      </c>
      <c r="N18" s="316">
        <v>0</v>
      </c>
      <c r="O18" s="317">
        <v>3</v>
      </c>
    </row>
    <row r="19" spans="1:15" ht="15" x14ac:dyDescent="0.25">
      <c r="A19" s="314">
        <v>895</v>
      </c>
      <c r="B19" s="315" t="s">
        <v>413</v>
      </c>
      <c r="C19" s="329">
        <v>0</v>
      </c>
      <c r="D19" s="316">
        <v>0</v>
      </c>
      <c r="E19" s="329">
        <v>0</v>
      </c>
      <c r="F19" s="316">
        <v>0</v>
      </c>
      <c r="G19" s="329">
        <v>0</v>
      </c>
      <c r="H19" s="316">
        <v>0</v>
      </c>
      <c r="I19" s="329">
        <v>2</v>
      </c>
      <c r="J19" s="316">
        <v>0.2857142857142857</v>
      </c>
      <c r="K19" s="329">
        <v>5</v>
      </c>
      <c r="L19" s="316">
        <v>0.7142857142857143</v>
      </c>
      <c r="M19" s="329">
        <v>0</v>
      </c>
      <c r="N19" s="316">
        <v>0</v>
      </c>
      <c r="O19" s="317">
        <v>7</v>
      </c>
    </row>
    <row r="20" spans="1:15" x14ac:dyDescent="0.2">
      <c r="A20" s="308">
        <v>3</v>
      </c>
      <c r="B20" s="309" t="s">
        <v>414</v>
      </c>
      <c r="C20" s="312">
        <v>7</v>
      </c>
      <c r="D20" s="311">
        <v>7.1794871794871795E-3</v>
      </c>
      <c r="E20" s="310">
        <v>98</v>
      </c>
      <c r="F20" s="311">
        <v>0.10051282051282051</v>
      </c>
      <c r="G20" s="312">
        <v>81</v>
      </c>
      <c r="H20" s="311">
        <v>8.3076923076923076E-2</v>
      </c>
      <c r="I20" s="312">
        <v>250</v>
      </c>
      <c r="J20" s="311">
        <v>0.25641025641025639</v>
      </c>
      <c r="K20" s="312">
        <v>530</v>
      </c>
      <c r="L20" s="311">
        <v>0.54358974358974355</v>
      </c>
      <c r="M20" s="312">
        <v>9</v>
      </c>
      <c r="N20" s="311">
        <v>9.2307692307692316E-3</v>
      </c>
      <c r="O20" s="313">
        <v>975</v>
      </c>
    </row>
    <row r="21" spans="1:15" ht="15" x14ac:dyDescent="0.25">
      <c r="A21" s="314">
        <v>45</v>
      </c>
      <c r="B21" s="315" t="s">
        <v>415</v>
      </c>
      <c r="C21" s="329">
        <v>3</v>
      </c>
      <c r="D21" s="316">
        <v>5.8365758754863814E-3</v>
      </c>
      <c r="E21" s="329">
        <v>62</v>
      </c>
      <c r="F21" s="316">
        <v>0.12062256809338522</v>
      </c>
      <c r="G21" s="329">
        <v>41</v>
      </c>
      <c r="H21" s="316">
        <v>7.9766536964980539E-2</v>
      </c>
      <c r="I21" s="329">
        <v>120</v>
      </c>
      <c r="J21" s="316">
        <v>0.23346303501945526</v>
      </c>
      <c r="K21" s="329">
        <v>282</v>
      </c>
      <c r="L21" s="316">
        <v>0.54863813229571989</v>
      </c>
      <c r="M21" s="329">
        <v>6</v>
      </c>
      <c r="N21" s="316">
        <v>1.1673151750972763E-2</v>
      </c>
      <c r="O21" s="317">
        <v>514</v>
      </c>
    </row>
    <row r="22" spans="1:15" ht="15" x14ac:dyDescent="0.25">
      <c r="A22" s="314">
        <v>51</v>
      </c>
      <c r="B22" s="315" t="s">
        <v>416</v>
      </c>
      <c r="C22" s="329">
        <v>0</v>
      </c>
      <c r="D22" s="316">
        <v>0</v>
      </c>
      <c r="E22" s="329">
        <v>2</v>
      </c>
      <c r="F22" s="316">
        <v>0.14285714285714285</v>
      </c>
      <c r="G22" s="329">
        <v>0</v>
      </c>
      <c r="H22" s="316">
        <v>0</v>
      </c>
      <c r="I22" s="329">
        <v>3</v>
      </c>
      <c r="J22" s="316">
        <v>0.21428571428571427</v>
      </c>
      <c r="K22" s="329">
        <v>9</v>
      </c>
      <c r="L22" s="316">
        <v>0.6428571428571429</v>
      </c>
      <c r="M22" s="329">
        <v>0</v>
      </c>
      <c r="N22" s="316">
        <v>0</v>
      </c>
      <c r="O22" s="317">
        <v>14</v>
      </c>
    </row>
    <row r="23" spans="1:15" ht="15" x14ac:dyDescent="0.25">
      <c r="A23" s="314">
        <v>147</v>
      </c>
      <c r="B23" s="315" t="s">
        <v>417</v>
      </c>
      <c r="C23" s="329">
        <v>0</v>
      </c>
      <c r="D23" s="316">
        <v>0</v>
      </c>
      <c r="E23" s="329">
        <v>7</v>
      </c>
      <c r="F23" s="316">
        <v>6.7961165048543687E-2</v>
      </c>
      <c r="G23" s="329">
        <v>15</v>
      </c>
      <c r="H23" s="316">
        <v>0.14563106796116504</v>
      </c>
      <c r="I23" s="329">
        <v>24</v>
      </c>
      <c r="J23" s="316">
        <v>0.23300970873786409</v>
      </c>
      <c r="K23" s="329">
        <v>57</v>
      </c>
      <c r="L23" s="316">
        <v>0.55339805825242716</v>
      </c>
      <c r="M23" s="329">
        <v>0</v>
      </c>
      <c r="N23" s="316">
        <v>0</v>
      </c>
      <c r="O23" s="317">
        <v>103</v>
      </c>
    </row>
    <row r="24" spans="1:15" ht="15" x14ac:dyDescent="0.25">
      <c r="A24" s="314">
        <v>172</v>
      </c>
      <c r="B24" s="315" t="s">
        <v>418</v>
      </c>
      <c r="C24" s="329">
        <v>2</v>
      </c>
      <c r="D24" s="316">
        <v>1.5384615384615385E-2</v>
      </c>
      <c r="E24" s="329">
        <v>18</v>
      </c>
      <c r="F24" s="316">
        <v>0.13846153846153847</v>
      </c>
      <c r="G24" s="329">
        <v>12</v>
      </c>
      <c r="H24" s="316">
        <v>9.2307692307692313E-2</v>
      </c>
      <c r="I24" s="329">
        <v>38</v>
      </c>
      <c r="J24" s="316">
        <v>0.29230769230769232</v>
      </c>
      <c r="K24" s="329">
        <v>58</v>
      </c>
      <c r="L24" s="316">
        <v>0.44615384615384618</v>
      </c>
      <c r="M24" s="329">
        <v>2</v>
      </c>
      <c r="N24" s="316">
        <v>1.5384615384615385E-2</v>
      </c>
      <c r="O24" s="317">
        <v>130</v>
      </c>
    </row>
    <row r="25" spans="1:15" ht="15" x14ac:dyDescent="0.25">
      <c r="A25" s="314">
        <v>475</v>
      </c>
      <c r="B25" s="315" t="s">
        <v>419</v>
      </c>
      <c r="C25" s="329">
        <v>0</v>
      </c>
      <c r="D25" s="316">
        <v>0</v>
      </c>
      <c r="E25" s="329">
        <v>0</v>
      </c>
      <c r="F25" s="316">
        <v>0</v>
      </c>
      <c r="G25" s="329">
        <v>0</v>
      </c>
      <c r="H25" s="316">
        <v>0</v>
      </c>
      <c r="I25" s="329">
        <v>0</v>
      </c>
      <c r="J25" s="316">
        <v>0</v>
      </c>
      <c r="K25" s="329">
        <v>0</v>
      </c>
      <c r="L25" s="316">
        <v>0</v>
      </c>
      <c r="M25" s="329">
        <v>0</v>
      </c>
      <c r="N25" s="316">
        <v>0</v>
      </c>
      <c r="O25" s="317">
        <v>0</v>
      </c>
    </row>
    <row r="26" spans="1:15" ht="15" x14ac:dyDescent="0.25">
      <c r="A26" s="314">
        <v>480</v>
      </c>
      <c r="B26" s="315" t="s">
        <v>420</v>
      </c>
      <c r="C26" s="329">
        <v>0</v>
      </c>
      <c r="D26" s="316">
        <v>0</v>
      </c>
      <c r="E26" s="329">
        <v>0</v>
      </c>
      <c r="F26" s="316">
        <v>0</v>
      </c>
      <c r="G26" s="329">
        <v>1</v>
      </c>
      <c r="H26" s="316">
        <v>5.8823529411764705E-2</v>
      </c>
      <c r="I26" s="329">
        <v>4</v>
      </c>
      <c r="J26" s="316">
        <v>0.23529411764705882</v>
      </c>
      <c r="K26" s="329">
        <v>12</v>
      </c>
      <c r="L26" s="316">
        <v>0.70588235294117652</v>
      </c>
      <c r="M26" s="329">
        <v>0</v>
      </c>
      <c r="N26" s="316">
        <v>0</v>
      </c>
      <c r="O26" s="317">
        <v>17</v>
      </c>
    </row>
    <row r="27" spans="1:15" ht="15" x14ac:dyDescent="0.25">
      <c r="A27" s="314">
        <v>490</v>
      </c>
      <c r="B27" s="315" t="s">
        <v>421</v>
      </c>
      <c r="C27" s="329">
        <v>0</v>
      </c>
      <c r="D27" s="316">
        <v>0</v>
      </c>
      <c r="E27" s="329">
        <v>0</v>
      </c>
      <c r="F27" s="316">
        <v>0</v>
      </c>
      <c r="G27" s="329">
        <v>0</v>
      </c>
      <c r="H27" s="316">
        <v>0</v>
      </c>
      <c r="I27" s="329">
        <v>4</v>
      </c>
      <c r="J27" s="316">
        <v>0.44444444444444442</v>
      </c>
      <c r="K27" s="329">
        <v>4</v>
      </c>
      <c r="L27" s="316">
        <v>0.44444444444444442</v>
      </c>
      <c r="M27" s="329">
        <v>1</v>
      </c>
      <c r="N27" s="316">
        <v>0.1111111111111111</v>
      </c>
      <c r="O27" s="317">
        <v>9</v>
      </c>
    </row>
    <row r="28" spans="1:15" ht="15" x14ac:dyDescent="0.25">
      <c r="A28" s="314">
        <v>659</v>
      </c>
      <c r="B28" s="315" t="s">
        <v>422</v>
      </c>
      <c r="C28" s="329">
        <v>0</v>
      </c>
      <c r="D28" s="316">
        <v>0</v>
      </c>
      <c r="E28" s="329">
        <v>0</v>
      </c>
      <c r="F28" s="316">
        <v>0</v>
      </c>
      <c r="G28" s="329">
        <v>1</v>
      </c>
      <c r="H28" s="316">
        <v>0.16666666666666666</v>
      </c>
      <c r="I28" s="329">
        <v>4</v>
      </c>
      <c r="J28" s="316">
        <v>0.66666666666666663</v>
      </c>
      <c r="K28" s="329">
        <v>1</v>
      </c>
      <c r="L28" s="316">
        <v>0.16666666666666666</v>
      </c>
      <c r="M28" s="329">
        <v>0</v>
      </c>
      <c r="N28" s="316">
        <v>0</v>
      </c>
      <c r="O28" s="317">
        <v>6</v>
      </c>
    </row>
    <row r="29" spans="1:15" ht="15" x14ac:dyDescent="0.25">
      <c r="A29" s="314">
        <v>665</v>
      </c>
      <c r="B29" s="315" t="s">
        <v>423</v>
      </c>
      <c r="C29" s="329">
        <v>0</v>
      </c>
      <c r="D29" s="316">
        <v>0</v>
      </c>
      <c r="E29" s="329">
        <v>0</v>
      </c>
      <c r="F29" s="316">
        <v>0</v>
      </c>
      <c r="G29" s="329">
        <v>0</v>
      </c>
      <c r="H29" s="316">
        <v>0</v>
      </c>
      <c r="I29" s="329">
        <v>0</v>
      </c>
      <c r="J29" s="316">
        <v>0</v>
      </c>
      <c r="K29" s="329">
        <v>1</v>
      </c>
      <c r="L29" s="316">
        <v>1</v>
      </c>
      <c r="M29" s="329">
        <v>0</v>
      </c>
      <c r="N29" s="316">
        <v>0</v>
      </c>
      <c r="O29" s="317">
        <v>1</v>
      </c>
    </row>
    <row r="30" spans="1:15" ht="15" x14ac:dyDescent="0.25">
      <c r="A30" s="314">
        <v>837</v>
      </c>
      <c r="B30" s="315" t="s">
        <v>424</v>
      </c>
      <c r="C30" s="329">
        <v>2</v>
      </c>
      <c r="D30" s="316">
        <v>1.1049723756906077E-2</v>
      </c>
      <c r="E30" s="329">
        <v>9</v>
      </c>
      <c r="F30" s="316">
        <v>4.9723756906077346E-2</v>
      </c>
      <c r="G30" s="329">
        <v>11</v>
      </c>
      <c r="H30" s="316">
        <v>6.0773480662983423E-2</v>
      </c>
      <c r="I30" s="329">
        <v>53</v>
      </c>
      <c r="J30" s="316">
        <v>0.29281767955801102</v>
      </c>
      <c r="K30" s="329">
        <v>106</v>
      </c>
      <c r="L30" s="316">
        <v>0.58563535911602205</v>
      </c>
      <c r="M30" s="329">
        <v>0</v>
      </c>
      <c r="N30" s="316">
        <v>0</v>
      </c>
      <c r="O30" s="317">
        <v>181</v>
      </c>
    </row>
    <row r="31" spans="1:15" ht="15" x14ac:dyDescent="0.25">
      <c r="A31" s="314">
        <v>873</v>
      </c>
      <c r="B31" s="315" t="s">
        <v>425</v>
      </c>
      <c r="C31" s="329">
        <v>0</v>
      </c>
      <c r="D31" s="316">
        <v>0</v>
      </c>
      <c r="E31" s="329">
        <v>0</v>
      </c>
      <c r="F31" s="316">
        <v>0</v>
      </c>
      <c r="G31" s="329">
        <v>0</v>
      </c>
      <c r="H31" s="316">
        <v>0</v>
      </c>
      <c r="I31" s="329">
        <v>0</v>
      </c>
      <c r="J31" s="316">
        <v>0</v>
      </c>
      <c r="K31" s="329">
        <v>0</v>
      </c>
      <c r="L31" s="316">
        <v>0</v>
      </c>
      <c r="M31" s="329">
        <v>0</v>
      </c>
      <c r="N31" s="316">
        <v>0</v>
      </c>
      <c r="O31" s="317">
        <v>0</v>
      </c>
    </row>
    <row r="32" spans="1:15" x14ac:dyDescent="0.2">
      <c r="A32" s="308">
        <v>4</v>
      </c>
      <c r="B32" s="309" t="s">
        <v>426</v>
      </c>
      <c r="C32" s="312">
        <v>4</v>
      </c>
      <c r="D32" s="311">
        <v>1.3513513513513514E-2</v>
      </c>
      <c r="E32" s="310">
        <v>10</v>
      </c>
      <c r="F32" s="311">
        <v>3.3783783783783786E-2</v>
      </c>
      <c r="G32" s="312">
        <v>16</v>
      </c>
      <c r="H32" s="311">
        <v>5.4054054054054057E-2</v>
      </c>
      <c r="I32" s="312">
        <v>85</v>
      </c>
      <c r="J32" s="311">
        <v>0.28716216216216217</v>
      </c>
      <c r="K32" s="312">
        <v>179</v>
      </c>
      <c r="L32" s="311">
        <v>0.60472972972972971</v>
      </c>
      <c r="M32" s="312">
        <v>2</v>
      </c>
      <c r="N32" s="311">
        <v>6.7567567567567571E-3</v>
      </c>
      <c r="O32" s="313">
        <v>296</v>
      </c>
    </row>
    <row r="33" spans="1:15" ht="15" x14ac:dyDescent="0.25">
      <c r="A33" s="314">
        <v>31</v>
      </c>
      <c r="B33" s="315" t="s">
        <v>427</v>
      </c>
      <c r="C33" s="329">
        <v>0</v>
      </c>
      <c r="D33" s="316">
        <v>0</v>
      </c>
      <c r="E33" s="329">
        <v>0</v>
      </c>
      <c r="F33" s="316">
        <v>0</v>
      </c>
      <c r="G33" s="329">
        <v>1</v>
      </c>
      <c r="H33" s="316">
        <v>9.0909090909090912E-2</v>
      </c>
      <c r="I33" s="329">
        <v>3</v>
      </c>
      <c r="J33" s="316">
        <v>0.27272727272727271</v>
      </c>
      <c r="K33" s="329">
        <v>7</v>
      </c>
      <c r="L33" s="316">
        <v>0.63636363636363635</v>
      </c>
      <c r="M33" s="329">
        <v>0</v>
      </c>
      <c r="N33" s="316">
        <v>0</v>
      </c>
      <c r="O33" s="317">
        <v>11</v>
      </c>
    </row>
    <row r="34" spans="1:15" ht="15" x14ac:dyDescent="0.25">
      <c r="A34" s="314">
        <v>40</v>
      </c>
      <c r="B34" s="315" t="s">
        <v>428</v>
      </c>
      <c r="C34" s="329">
        <v>0</v>
      </c>
      <c r="D34" s="316">
        <v>0</v>
      </c>
      <c r="E34" s="329">
        <v>0</v>
      </c>
      <c r="F34" s="316">
        <v>0</v>
      </c>
      <c r="G34" s="329">
        <v>0</v>
      </c>
      <c r="H34" s="316">
        <v>0</v>
      </c>
      <c r="I34" s="329">
        <v>0</v>
      </c>
      <c r="J34" s="316">
        <v>0</v>
      </c>
      <c r="K34" s="329">
        <v>2</v>
      </c>
      <c r="L34" s="316">
        <v>1</v>
      </c>
      <c r="M34" s="329">
        <v>0</v>
      </c>
      <c r="N34" s="316">
        <v>0</v>
      </c>
      <c r="O34" s="317">
        <v>2</v>
      </c>
    </row>
    <row r="35" spans="1:15" ht="15" x14ac:dyDescent="0.25">
      <c r="A35" s="314">
        <v>190</v>
      </c>
      <c r="B35" s="315" t="s">
        <v>429</v>
      </c>
      <c r="C35" s="329">
        <v>1</v>
      </c>
      <c r="D35" s="316">
        <v>4.1666666666666664E-2</v>
      </c>
      <c r="E35" s="329">
        <v>0</v>
      </c>
      <c r="F35" s="316">
        <v>0</v>
      </c>
      <c r="G35" s="329">
        <v>2</v>
      </c>
      <c r="H35" s="316">
        <v>8.3333333333333329E-2</v>
      </c>
      <c r="I35" s="329">
        <v>6</v>
      </c>
      <c r="J35" s="316">
        <v>0.25</v>
      </c>
      <c r="K35" s="329">
        <v>15</v>
      </c>
      <c r="L35" s="316">
        <v>0.625</v>
      </c>
      <c r="M35" s="329">
        <v>0</v>
      </c>
      <c r="N35" s="316">
        <v>0</v>
      </c>
      <c r="O35" s="317">
        <v>24</v>
      </c>
    </row>
    <row r="36" spans="1:15" ht="15" x14ac:dyDescent="0.25">
      <c r="A36" s="314">
        <v>604</v>
      </c>
      <c r="B36" s="315" t="s">
        <v>430</v>
      </c>
      <c r="C36" s="329">
        <v>0</v>
      </c>
      <c r="D36" s="316">
        <v>0</v>
      </c>
      <c r="E36" s="329">
        <v>3</v>
      </c>
      <c r="F36" s="316">
        <v>6.3829787234042548E-2</v>
      </c>
      <c r="G36" s="329">
        <v>3</v>
      </c>
      <c r="H36" s="316">
        <v>6.3829787234042548E-2</v>
      </c>
      <c r="I36" s="329">
        <v>12</v>
      </c>
      <c r="J36" s="316">
        <v>0.25531914893617019</v>
      </c>
      <c r="K36" s="329">
        <v>28</v>
      </c>
      <c r="L36" s="316">
        <v>0.5957446808510638</v>
      </c>
      <c r="M36" s="329">
        <v>1</v>
      </c>
      <c r="N36" s="316">
        <v>2.1276595744680851E-2</v>
      </c>
      <c r="O36" s="317">
        <v>47</v>
      </c>
    </row>
    <row r="37" spans="1:15" ht="15" x14ac:dyDescent="0.25">
      <c r="A37" s="314">
        <v>670</v>
      </c>
      <c r="B37" s="315" t="s">
        <v>431</v>
      </c>
      <c r="C37" s="329">
        <v>1</v>
      </c>
      <c r="D37" s="316">
        <v>3.3333333333333333E-2</v>
      </c>
      <c r="E37" s="329">
        <v>3</v>
      </c>
      <c r="F37" s="316">
        <v>0.1</v>
      </c>
      <c r="G37" s="329">
        <v>0</v>
      </c>
      <c r="H37" s="316">
        <v>0</v>
      </c>
      <c r="I37" s="329">
        <v>7</v>
      </c>
      <c r="J37" s="316">
        <v>0.23333333333333334</v>
      </c>
      <c r="K37" s="329">
        <v>19</v>
      </c>
      <c r="L37" s="316">
        <v>0.6333333333333333</v>
      </c>
      <c r="M37" s="329">
        <v>0</v>
      </c>
      <c r="N37" s="316">
        <v>0</v>
      </c>
      <c r="O37" s="317">
        <v>30</v>
      </c>
    </row>
    <row r="38" spans="1:15" ht="15" x14ac:dyDescent="0.25">
      <c r="A38" s="314">
        <v>690</v>
      </c>
      <c r="B38" s="315" t="s">
        <v>432</v>
      </c>
      <c r="C38" s="329">
        <v>0</v>
      </c>
      <c r="D38" s="316">
        <v>0</v>
      </c>
      <c r="E38" s="329">
        <v>1</v>
      </c>
      <c r="F38" s="316">
        <v>5.2631578947368418E-2</v>
      </c>
      <c r="G38" s="329">
        <v>2</v>
      </c>
      <c r="H38" s="316">
        <v>0.10526315789473684</v>
      </c>
      <c r="I38" s="329">
        <v>4</v>
      </c>
      <c r="J38" s="316">
        <v>0.21052631578947367</v>
      </c>
      <c r="K38" s="329">
        <v>12</v>
      </c>
      <c r="L38" s="316">
        <v>0.63157894736842102</v>
      </c>
      <c r="M38" s="329">
        <v>0</v>
      </c>
      <c r="N38" s="316">
        <v>0</v>
      </c>
      <c r="O38" s="317">
        <v>19</v>
      </c>
    </row>
    <row r="39" spans="1:15" ht="15" x14ac:dyDescent="0.25">
      <c r="A39" s="314">
        <v>736</v>
      </c>
      <c r="B39" s="315" t="s">
        <v>433</v>
      </c>
      <c r="C39" s="329">
        <v>2</v>
      </c>
      <c r="D39" s="316">
        <v>1.7241379310344827E-2</v>
      </c>
      <c r="E39" s="329">
        <v>3</v>
      </c>
      <c r="F39" s="316">
        <v>2.5862068965517241E-2</v>
      </c>
      <c r="G39" s="329">
        <v>3</v>
      </c>
      <c r="H39" s="316">
        <v>2.5862068965517241E-2</v>
      </c>
      <c r="I39" s="329">
        <v>38</v>
      </c>
      <c r="J39" s="316">
        <v>0.32758620689655171</v>
      </c>
      <c r="K39" s="329">
        <v>69</v>
      </c>
      <c r="L39" s="316">
        <v>0.59482758620689657</v>
      </c>
      <c r="M39" s="329">
        <v>1</v>
      </c>
      <c r="N39" s="316">
        <v>8.6206896551724137E-3</v>
      </c>
      <c r="O39" s="317">
        <v>116</v>
      </c>
    </row>
    <row r="40" spans="1:15" ht="15" x14ac:dyDescent="0.25">
      <c r="A40" s="314">
        <v>858</v>
      </c>
      <c r="B40" s="315" t="s">
        <v>434</v>
      </c>
      <c r="C40" s="329">
        <v>0</v>
      </c>
      <c r="D40" s="316">
        <v>0</v>
      </c>
      <c r="E40" s="329">
        <v>0</v>
      </c>
      <c r="F40" s="316">
        <v>0</v>
      </c>
      <c r="G40" s="329">
        <v>0</v>
      </c>
      <c r="H40" s="316">
        <v>0</v>
      </c>
      <c r="I40" s="329">
        <v>4</v>
      </c>
      <c r="J40" s="316">
        <v>0.33333333333333331</v>
      </c>
      <c r="K40" s="329">
        <v>8</v>
      </c>
      <c r="L40" s="316">
        <v>0.66666666666666663</v>
      </c>
      <c r="M40" s="329">
        <v>0</v>
      </c>
      <c r="N40" s="316">
        <v>0</v>
      </c>
      <c r="O40" s="317">
        <v>12</v>
      </c>
    </row>
    <row r="41" spans="1:15" ht="15" x14ac:dyDescent="0.25">
      <c r="A41" s="314">
        <v>885</v>
      </c>
      <c r="B41" s="315" t="s">
        <v>435</v>
      </c>
      <c r="C41" s="329">
        <v>0</v>
      </c>
      <c r="D41" s="316">
        <v>0</v>
      </c>
      <c r="E41" s="329">
        <v>0</v>
      </c>
      <c r="F41" s="316">
        <v>0</v>
      </c>
      <c r="G41" s="329">
        <v>0</v>
      </c>
      <c r="H41" s="316">
        <v>0</v>
      </c>
      <c r="I41" s="329">
        <v>3</v>
      </c>
      <c r="J41" s="316">
        <v>0.5</v>
      </c>
      <c r="K41" s="329">
        <v>3</v>
      </c>
      <c r="L41" s="316">
        <v>0.5</v>
      </c>
      <c r="M41" s="329">
        <v>0</v>
      </c>
      <c r="N41" s="316">
        <v>0</v>
      </c>
      <c r="O41" s="317">
        <v>6</v>
      </c>
    </row>
    <row r="42" spans="1:15" ht="15" x14ac:dyDescent="0.25">
      <c r="A42" s="314">
        <v>890</v>
      </c>
      <c r="B42" s="315" t="s">
        <v>436</v>
      </c>
      <c r="C42" s="329">
        <v>0</v>
      </c>
      <c r="D42" s="316">
        <v>0</v>
      </c>
      <c r="E42" s="329">
        <v>0</v>
      </c>
      <c r="F42" s="316">
        <v>0</v>
      </c>
      <c r="G42" s="329">
        <v>5</v>
      </c>
      <c r="H42" s="316">
        <v>0.17241379310344829</v>
      </c>
      <c r="I42" s="329">
        <v>8</v>
      </c>
      <c r="J42" s="316">
        <v>0.27586206896551724</v>
      </c>
      <c r="K42" s="329">
        <v>16</v>
      </c>
      <c r="L42" s="316">
        <v>0.55172413793103448</v>
      </c>
      <c r="M42" s="329">
        <v>0</v>
      </c>
      <c r="N42" s="316">
        <v>0</v>
      </c>
      <c r="O42" s="317">
        <v>29</v>
      </c>
    </row>
    <row r="43" spans="1:15" x14ac:dyDescent="0.2">
      <c r="A43" s="308">
        <v>5</v>
      </c>
      <c r="B43" s="309" t="s">
        <v>437</v>
      </c>
      <c r="C43" s="312">
        <v>8</v>
      </c>
      <c r="D43" s="311">
        <v>1.6E-2</v>
      </c>
      <c r="E43" s="310">
        <v>44</v>
      </c>
      <c r="F43" s="311">
        <v>8.7999999999999995E-2</v>
      </c>
      <c r="G43" s="312">
        <v>45</v>
      </c>
      <c r="H43" s="311">
        <v>0.09</v>
      </c>
      <c r="I43" s="312">
        <v>114</v>
      </c>
      <c r="J43" s="311">
        <v>0.22800000000000001</v>
      </c>
      <c r="K43" s="312">
        <v>287</v>
      </c>
      <c r="L43" s="311">
        <v>0.57399999999999995</v>
      </c>
      <c r="M43" s="312">
        <v>2</v>
      </c>
      <c r="N43" s="311">
        <v>4.0000000000000001E-3</v>
      </c>
      <c r="O43" s="313">
        <v>500</v>
      </c>
    </row>
    <row r="44" spans="1:15" ht="15" x14ac:dyDescent="0.25">
      <c r="A44" s="314">
        <v>4</v>
      </c>
      <c r="B44" s="315" t="s">
        <v>438</v>
      </c>
      <c r="C44" s="329">
        <v>0</v>
      </c>
      <c r="D44" s="316">
        <v>0</v>
      </c>
      <c r="E44" s="329">
        <v>0</v>
      </c>
      <c r="F44" s="316">
        <v>0</v>
      </c>
      <c r="G44" s="329">
        <v>0</v>
      </c>
      <c r="H44" s="316">
        <v>0</v>
      </c>
      <c r="I44" s="329">
        <v>1</v>
      </c>
      <c r="J44" s="316">
        <v>1</v>
      </c>
      <c r="K44" s="329">
        <v>0</v>
      </c>
      <c r="L44" s="316">
        <v>0</v>
      </c>
      <c r="M44" s="329">
        <v>0</v>
      </c>
      <c r="N44" s="316">
        <v>0</v>
      </c>
      <c r="O44" s="317">
        <v>1</v>
      </c>
    </row>
    <row r="45" spans="1:15" ht="15" x14ac:dyDescent="0.25">
      <c r="A45" s="314">
        <v>42</v>
      </c>
      <c r="B45" s="315" t="s">
        <v>439</v>
      </c>
      <c r="C45" s="329">
        <v>1</v>
      </c>
      <c r="D45" s="316">
        <v>8.5470085470085479E-3</v>
      </c>
      <c r="E45" s="329">
        <v>13</v>
      </c>
      <c r="F45" s="316">
        <v>0.1111111111111111</v>
      </c>
      <c r="G45" s="329">
        <v>8</v>
      </c>
      <c r="H45" s="316">
        <v>6.8376068376068383E-2</v>
      </c>
      <c r="I45" s="329">
        <v>33</v>
      </c>
      <c r="J45" s="316">
        <v>0.28205128205128205</v>
      </c>
      <c r="K45" s="329">
        <v>62</v>
      </c>
      <c r="L45" s="316">
        <v>0.52991452991452992</v>
      </c>
      <c r="M45" s="329">
        <v>0</v>
      </c>
      <c r="N45" s="316">
        <v>0</v>
      </c>
      <c r="O45" s="317">
        <v>117</v>
      </c>
    </row>
    <row r="46" spans="1:15" ht="15" x14ac:dyDescent="0.25">
      <c r="A46" s="314">
        <v>44</v>
      </c>
      <c r="B46" s="315" t="s">
        <v>440</v>
      </c>
      <c r="C46" s="329">
        <v>0</v>
      </c>
      <c r="D46" s="316">
        <v>0</v>
      </c>
      <c r="E46" s="329">
        <v>0</v>
      </c>
      <c r="F46" s="316">
        <v>0</v>
      </c>
      <c r="G46" s="329">
        <v>0</v>
      </c>
      <c r="H46" s="316">
        <v>0</v>
      </c>
      <c r="I46" s="329">
        <v>0</v>
      </c>
      <c r="J46" s="316">
        <v>0</v>
      </c>
      <c r="K46" s="329">
        <v>3</v>
      </c>
      <c r="L46" s="316">
        <v>1</v>
      </c>
      <c r="M46" s="329">
        <v>0</v>
      </c>
      <c r="N46" s="316">
        <v>0</v>
      </c>
      <c r="O46" s="317">
        <v>3</v>
      </c>
    </row>
    <row r="47" spans="1:15" ht="15" x14ac:dyDescent="0.25">
      <c r="A47" s="314">
        <v>59</v>
      </c>
      <c r="B47" s="315" t="s">
        <v>441</v>
      </c>
      <c r="C47" s="329">
        <v>0</v>
      </c>
      <c r="D47" s="316">
        <v>0</v>
      </c>
      <c r="E47" s="329">
        <v>0</v>
      </c>
      <c r="F47" s="316">
        <v>0</v>
      </c>
      <c r="G47" s="329">
        <v>0</v>
      </c>
      <c r="H47" s="316">
        <v>0</v>
      </c>
      <c r="I47" s="329">
        <v>3</v>
      </c>
      <c r="J47" s="316">
        <v>0.42857142857142855</v>
      </c>
      <c r="K47" s="329">
        <v>4</v>
      </c>
      <c r="L47" s="316">
        <v>0.5714285714285714</v>
      </c>
      <c r="M47" s="329">
        <v>0</v>
      </c>
      <c r="N47" s="316">
        <v>0</v>
      </c>
      <c r="O47" s="317">
        <v>7</v>
      </c>
    </row>
    <row r="48" spans="1:15" ht="15" x14ac:dyDescent="0.25">
      <c r="A48" s="314">
        <v>113</v>
      </c>
      <c r="B48" s="315" t="s">
        <v>442</v>
      </c>
      <c r="C48" s="329">
        <v>0</v>
      </c>
      <c r="D48" s="316">
        <v>0</v>
      </c>
      <c r="E48" s="329">
        <v>0</v>
      </c>
      <c r="F48" s="316">
        <v>0</v>
      </c>
      <c r="G48" s="329">
        <v>0</v>
      </c>
      <c r="H48" s="316">
        <v>0</v>
      </c>
      <c r="I48" s="329">
        <v>0</v>
      </c>
      <c r="J48" s="316">
        <v>0</v>
      </c>
      <c r="K48" s="329">
        <v>5</v>
      </c>
      <c r="L48" s="316">
        <v>1</v>
      </c>
      <c r="M48" s="329">
        <v>0</v>
      </c>
      <c r="N48" s="316">
        <v>0</v>
      </c>
      <c r="O48" s="317">
        <v>5</v>
      </c>
    </row>
    <row r="49" spans="1:15" ht="15" x14ac:dyDescent="0.25">
      <c r="A49" s="314">
        <v>125</v>
      </c>
      <c r="B49" s="315" t="s">
        <v>443</v>
      </c>
      <c r="C49" s="329">
        <v>0</v>
      </c>
      <c r="D49" s="316">
        <v>0</v>
      </c>
      <c r="E49" s="329">
        <v>0</v>
      </c>
      <c r="F49" s="316">
        <v>0</v>
      </c>
      <c r="G49" s="329">
        <v>0</v>
      </c>
      <c r="H49" s="316">
        <v>0</v>
      </c>
      <c r="I49" s="329">
        <v>1</v>
      </c>
      <c r="J49" s="316">
        <v>0.25</v>
      </c>
      <c r="K49" s="329">
        <v>3</v>
      </c>
      <c r="L49" s="316">
        <v>0.75</v>
      </c>
      <c r="M49" s="329">
        <v>0</v>
      </c>
      <c r="N49" s="316">
        <v>0</v>
      </c>
      <c r="O49" s="317">
        <v>4</v>
      </c>
    </row>
    <row r="50" spans="1:15" ht="15" x14ac:dyDescent="0.25">
      <c r="A50" s="314">
        <v>138</v>
      </c>
      <c r="B50" s="315" t="s">
        <v>444</v>
      </c>
      <c r="C50" s="329">
        <v>0</v>
      </c>
      <c r="D50" s="316">
        <v>0</v>
      </c>
      <c r="E50" s="329">
        <v>0</v>
      </c>
      <c r="F50" s="316">
        <v>0</v>
      </c>
      <c r="G50" s="329">
        <v>0</v>
      </c>
      <c r="H50" s="316">
        <v>0</v>
      </c>
      <c r="I50" s="329">
        <v>4</v>
      </c>
      <c r="J50" s="316">
        <v>0.33333333333333331</v>
      </c>
      <c r="K50" s="329">
        <v>8</v>
      </c>
      <c r="L50" s="316">
        <v>0.66666666666666663</v>
      </c>
      <c r="M50" s="329">
        <v>0</v>
      </c>
      <c r="N50" s="316">
        <v>0</v>
      </c>
      <c r="O50" s="317">
        <v>12</v>
      </c>
    </row>
    <row r="51" spans="1:15" ht="15" x14ac:dyDescent="0.25">
      <c r="A51" s="314">
        <v>234</v>
      </c>
      <c r="B51" s="315" t="s">
        <v>445</v>
      </c>
      <c r="C51" s="329">
        <v>0</v>
      </c>
      <c r="D51" s="316">
        <v>0</v>
      </c>
      <c r="E51" s="329">
        <v>0</v>
      </c>
      <c r="F51" s="316">
        <v>0</v>
      </c>
      <c r="G51" s="329">
        <v>0</v>
      </c>
      <c r="H51" s="316">
        <v>0</v>
      </c>
      <c r="I51" s="329">
        <v>3</v>
      </c>
      <c r="J51" s="316">
        <v>0.42857142857142855</v>
      </c>
      <c r="K51" s="329">
        <v>4</v>
      </c>
      <c r="L51" s="316">
        <v>0.5714285714285714</v>
      </c>
      <c r="M51" s="329">
        <v>0</v>
      </c>
      <c r="N51" s="316">
        <v>0</v>
      </c>
      <c r="O51" s="317">
        <v>7</v>
      </c>
    </row>
    <row r="52" spans="1:15" ht="15" x14ac:dyDescent="0.25">
      <c r="A52" s="314">
        <v>240</v>
      </c>
      <c r="B52" s="315" t="s">
        <v>446</v>
      </c>
      <c r="C52" s="329">
        <v>0</v>
      </c>
      <c r="D52" s="316">
        <v>0</v>
      </c>
      <c r="E52" s="329">
        <v>0</v>
      </c>
      <c r="F52" s="316">
        <v>0</v>
      </c>
      <c r="G52" s="329">
        <v>0</v>
      </c>
      <c r="H52" s="316">
        <v>0</v>
      </c>
      <c r="I52" s="329">
        <v>0</v>
      </c>
      <c r="J52" s="316">
        <v>0</v>
      </c>
      <c r="K52" s="329">
        <v>1</v>
      </c>
      <c r="L52" s="316">
        <v>1</v>
      </c>
      <c r="M52" s="329">
        <v>0</v>
      </c>
      <c r="N52" s="316">
        <v>0</v>
      </c>
      <c r="O52" s="317">
        <v>1</v>
      </c>
    </row>
    <row r="53" spans="1:15" ht="15" x14ac:dyDescent="0.25">
      <c r="A53" s="314">
        <v>284</v>
      </c>
      <c r="B53" s="315" t="s">
        <v>447</v>
      </c>
      <c r="C53" s="329">
        <v>0</v>
      </c>
      <c r="D53" s="316">
        <v>0</v>
      </c>
      <c r="E53" s="329">
        <v>0</v>
      </c>
      <c r="F53" s="316">
        <v>0</v>
      </c>
      <c r="G53" s="329">
        <v>0</v>
      </c>
      <c r="H53" s="316">
        <v>0</v>
      </c>
      <c r="I53" s="329">
        <v>1</v>
      </c>
      <c r="J53" s="316">
        <v>0.14285714285714285</v>
      </c>
      <c r="K53" s="329">
        <v>6</v>
      </c>
      <c r="L53" s="316">
        <v>0.8571428571428571</v>
      </c>
      <c r="M53" s="329">
        <v>0</v>
      </c>
      <c r="N53" s="316">
        <v>0</v>
      </c>
      <c r="O53" s="317">
        <v>7</v>
      </c>
    </row>
    <row r="54" spans="1:15" ht="15" x14ac:dyDescent="0.25">
      <c r="A54" s="314">
        <v>306</v>
      </c>
      <c r="B54" s="315" t="s">
        <v>448</v>
      </c>
      <c r="C54" s="329">
        <v>0</v>
      </c>
      <c r="D54" s="316">
        <v>0</v>
      </c>
      <c r="E54" s="329">
        <v>0</v>
      </c>
      <c r="F54" s="316">
        <v>0</v>
      </c>
      <c r="G54" s="329">
        <v>0</v>
      </c>
      <c r="H54" s="316">
        <v>0</v>
      </c>
      <c r="I54" s="329">
        <v>0</v>
      </c>
      <c r="J54" s="316">
        <v>0</v>
      </c>
      <c r="K54" s="329">
        <v>2</v>
      </c>
      <c r="L54" s="316">
        <v>1</v>
      </c>
      <c r="M54" s="329">
        <v>0</v>
      </c>
      <c r="N54" s="316">
        <v>0</v>
      </c>
      <c r="O54" s="317">
        <v>2</v>
      </c>
    </row>
    <row r="55" spans="1:15" ht="15" x14ac:dyDescent="0.25">
      <c r="A55" s="314">
        <v>347</v>
      </c>
      <c r="B55" s="315" t="s">
        <v>449</v>
      </c>
      <c r="C55" s="329">
        <v>0</v>
      </c>
      <c r="D55" s="316">
        <v>0</v>
      </c>
      <c r="E55" s="329">
        <v>0</v>
      </c>
      <c r="F55" s="316">
        <v>0</v>
      </c>
      <c r="G55" s="329">
        <v>0</v>
      </c>
      <c r="H55" s="316">
        <v>0</v>
      </c>
      <c r="I55" s="329">
        <v>3</v>
      </c>
      <c r="J55" s="316">
        <v>0.5</v>
      </c>
      <c r="K55" s="329">
        <v>3</v>
      </c>
      <c r="L55" s="316">
        <v>0.5</v>
      </c>
      <c r="M55" s="329">
        <v>0</v>
      </c>
      <c r="N55" s="316">
        <v>0</v>
      </c>
      <c r="O55" s="317">
        <v>6</v>
      </c>
    </row>
    <row r="56" spans="1:15" ht="15" x14ac:dyDescent="0.25">
      <c r="A56" s="314">
        <v>411</v>
      </c>
      <c r="B56" s="315" t="s">
        <v>450</v>
      </c>
      <c r="C56" s="329">
        <v>0</v>
      </c>
      <c r="D56" s="316">
        <v>0</v>
      </c>
      <c r="E56" s="329">
        <v>0</v>
      </c>
      <c r="F56" s="316">
        <v>0</v>
      </c>
      <c r="G56" s="329">
        <v>0</v>
      </c>
      <c r="H56" s="316">
        <v>0</v>
      </c>
      <c r="I56" s="329">
        <v>0</v>
      </c>
      <c r="J56" s="316">
        <v>0</v>
      </c>
      <c r="K56" s="329">
        <v>0</v>
      </c>
      <c r="L56" s="316">
        <v>0</v>
      </c>
      <c r="M56" s="329">
        <v>0</v>
      </c>
      <c r="N56" s="316">
        <v>0</v>
      </c>
      <c r="O56" s="317">
        <v>0</v>
      </c>
    </row>
    <row r="57" spans="1:15" ht="15" x14ac:dyDescent="0.25">
      <c r="A57" s="314">
        <v>501</v>
      </c>
      <c r="B57" s="315" t="s">
        <v>451</v>
      </c>
      <c r="C57" s="329">
        <v>0</v>
      </c>
      <c r="D57" s="316">
        <v>0</v>
      </c>
      <c r="E57" s="329">
        <v>0</v>
      </c>
      <c r="F57" s="316">
        <v>0</v>
      </c>
      <c r="G57" s="329">
        <v>0</v>
      </c>
      <c r="H57" s="316">
        <v>0</v>
      </c>
      <c r="I57" s="329">
        <v>1</v>
      </c>
      <c r="J57" s="316">
        <v>0.33333333333333331</v>
      </c>
      <c r="K57" s="329">
        <v>2</v>
      </c>
      <c r="L57" s="316">
        <v>0.66666666666666663</v>
      </c>
      <c r="M57" s="329">
        <v>0</v>
      </c>
      <c r="N57" s="316">
        <v>0</v>
      </c>
      <c r="O57" s="317">
        <v>3</v>
      </c>
    </row>
    <row r="58" spans="1:15" ht="15" x14ac:dyDescent="0.25">
      <c r="A58" s="314">
        <v>543</v>
      </c>
      <c r="B58" s="315" t="s">
        <v>452</v>
      </c>
      <c r="C58" s="329">
        <v>0</v>
      </c>
      <c r="D58" s="316">
        <v>0</v>
      </c>
      <c r="E58" s="329">
        <v>0</v>
      </c>
      <c r="F58" s="316">
        <v>0</v>
      </c>
      <c r="G58" s="329">
        <v>0</v>
      </c>
      <c r="H58" s="316">
        <v>0</v>
      </c>
      <c r="I58" s="329">
        <v>0</v>
      </c>
      <c r="J58" s="316">
        <v>0</v>
      </c>
      <c r="K58" s="329">
        <v>0</v>
      </c>
      <c r="L58" s="316">
        <v>0</v>
      </c>
      <c r="M58" s="329">
        <v>0</v>
      </c>
      <c r="N58" s="316">
        <v>0</v>
      </c>
      <c r="O58" s="317">
        <v>0</v>
      </c>
    </row>
    <row r="59" spans="1:15" ht="15" x14ac:dyDescent="0.25">
      <c r="A59" s="314">
        <v>628</v>
      </c>
      <c r="B59" s="315" t="s">
        <v>453</v>
      </c>
      <c r="C59" s="329">
        <v>0</v>
      </c>
      <c r="D59" s="316">
        <v>0</v>
      </c>
      <c r="E59" s="329">
        <v>0</v>
      </c>
      <c r="F59" s="316">
        <v>0</v>
      </c>
      <c r="G59" s="329">
        <v>0</v>
      </c>
      <c r="H59" s="316">
        <v>0</v>
      </c>
      <c r="I59" s="329">
        <v>1</v>
      </c>
      <c r="J59" s="316">
        <v>0.5</v>
      </c>
      <c r="K59" s="329">
        <v>0</v>
      </c>
      <c r="L59" s="316">
        <v>0</v>
      </c>
      <c r="M59" s="329">
        <v>1</v>
      </c>
      <c r="N59" s="316">
        <v>0.5</v>
      </c>
      <c r="O59" s="317">
        <v>2</v>
      </c>
    </row>
    <row r="60" spans="1:15" ht="15" x14ac:dyDescent="0.25">
      <c r="A60" s="314">
        <v>656</v>
      </c>
      <c r="B60" s="315" t="s">
        <v>454</v>
      </c>
      <c r="C60" s="329">
        <v>5</v>
      </c>
      <c r="D60" s="316">
        <v>2.3255813953488372E-2</v>
      </c>
      <c r="E60" s="329">
        <v>23</v>
      </c>
      <c r="F60" s="316">
        <v>0.10697674418604651</v>
      </c>
      <c r="G60" s="329">
        <v>29</v>
      </c>
      <c r="H60" s="316">
        <v>0.13488372093023257</v>
      </c>
      <c r="I60" s="329">
        <v>37</v>
      </c>
      <c r="J60" s="316">
        <v>0.17209302325581396</v>
      </c>
      <c r="K60" s="329">
        <v>120</v>
      </c>
      <c r="L60" s="316">
        <v>0.55813953488372092</v>
      </c>
      <c r="M60" s="329">
        <v>1</v>
      </c>
      <c r="N60" s="316">
        <v>4.6511627906976744E-3</v>
      </c>
      <c r="O60" s="317">
        <v>215</v>
      </c>
    </row>
    <row r="61" spans="1:15" ht="15" x14ac:dyDescent="0.25">
      <c r="A61" s="314">
        <v>761</v>
      </c>
      <c r="B61" s="315" t="s">
        <v>455</v>
      </c>
      <c r="C61" s="329">
        <v>2</v>
      </c>
      <c r="D61" s="316">
        <v>1.9607843137254902E-2</v>
      </c>
      <c r="E61" s="329">
        <v>8</v>
      </c>
      <c r="F61" s="316">
        <v>7.8431372549019607E-2</v>
      </c>
      <c r="G61" s="329">
        <v>8</v>
      </c>
      <c r="H61" s="316">
        <v>7.8431372549019607E-2</v>
      </c>
      <c r="I61" s="329">
        <v>24</v>
      </c>
      <c r="J61" s="316">
        <v>0.23529411764705882</v>
      </c>
      <c r="K61" s="329">
        <v>60</v>
      </c>
      <c r="L61" s="316">
        <v>0.58823529411764708</v>
      </c>
      <c r="M61" s="329">
        <v>0</v>
      </c>
      <c r="N61" s="316">
        <v>0</v>
      </c>
      <c r="O61" s="317">
        <v>102</v>
      </c>
    </row>
    <row r="62" spans="1:15" ht="15" x14ac:dyDescent="0.25">
      <c r="A62" s="314">
        <v>842</v>
      </c>
      <c r="B62" s="315" t="s">
        <v>456</v>
      </c>
      <c r="C62" s="329">
        <v>0</v>
      </c>
      <c r="D62" s="316">
        <v>0</v>
      </c>
      <c r="E62" s="329">
        <v>0</v>
      </c>
      <c r="F62" s="316">
        <v>0</v>
      </c>
      <c r="G62" s="329">
        <v>0</v>
      </c>
      <c r="H62" s="316">
        <v>0</v>
      </c>
      <c r="I62" s="329">
        <v>2</v>
      </c>
      <c r="J62" s="316">
        <v>0.33333333333333331</v>
      </c>
      <c r="K62" s="329">
        <v>4</v>
      </c>
      <c r="L62" s="316">
        <v>0.66666666666666663</v>
      </c>
      <c r="M62" s="329">
        <v>0</v>
      </c>
      <c r="N62" s="316">
        <v>0</v>
      </c>
      <c r="O62" s="317">
        <v>6</v>
      </c>
    </row>
    <row r="63" spans="1:15" x14ac:dyDescent="0.2">
      <c r="A63" s="308">
        <v>6</v>
      </c>
      <c r="B63" s="309" t="s">
        <v>457</v>
      </c>
      <c r="C63" s="312">
        <v>14</v>
      </c>
      <c r="D63" s="311">
        <v>1.7789072426937738E-2</v>
      </c>
      <c r="E63" s="310">
        <v>65</v>
      </c>
      <c r="F63" s="311">
        <v>8.2592121982210928E-2</v>
      </c>
      <c r="G63" s="312">
        <v>81</v>
      </c>
      <c r="H63" s="311">
        <v>0.10292249047013977</v>
      </c>
      <c r="I63" s="312">
        <v>190</v>
      </c>
      <c r="J63" s="311">
        <v>0.24142312579415501</v>
      </c>
      <c r="K63" s="312">
        <v>419</v>
      </c>
      <c r="L63" s="311">
        <v>0.53240152477763658</v>
      </c>
      <c r="M63" s="312">
        <v>18</v>
      </c>
      <c r="N63" s="311">
        <v>2.2871664548919948E-2</v>
      </c>
      <c r="O63" s="313">
        <v>787</v>
      </c>
    </row>
    <row r="64" spans="1:15" ht="15" x14ac:dyDescent="0.25">
      <c r="A64" s="314">
        <v>38</v>
      </c>
      <c r="B64" s="315" t="s">
        <v>458</v>
      </c>
      <c r="C64" s="329">
        <v>0</v>
      </c>
      <c r="D64" s="316">
        <v>0</v>
      </c>
      <c r="E64" s="329">
        <v>0</v>
      </c>
      <c r="F64" s="316">
        <v>0</v>
      </c>
      <c r="G64" s="329">
        <v>0</v>
      </c>
      <c r="H64" s="316">
        <v>0</v>
      </c>
      <c r="I64" s="329">
        <v>0</v>
      </c>
      <c r="J64" s="316">
        <v>0</v>
      </c>
      <c r="K64" s="329">
        <v>0</v>
      </c>
      <c r="L64" s="316">
        <v>0</v>
      </c>
      <c r="M64" s="329">
        <v>0</v>
      </c>
      <c r="N64" s="316">
        <v>0</v>
      </c>
      <c r="O64" s="317">
        <v>0</v>
      </c>
    </row>
    <row r="65" spans="1:15" ht="15" x14ac:dyDescent="0.25">
      <c r="A65" s="314">
        <v>86</v>
      </c>
      <c r="B65" s="315" t="s">
        <v>459</v>
      </c>
      <c r="C65" s="329">
        <v>0</v>
      </c>
      <c r="D65" s="316">
        <v>0</v>
      </c>
      <c r="E65" s="329">
        <v>0</v>
      </c>
      <c r="F65" s="316">
        <v>0</v>
      </c>
      <c r="G65" s="329">
        <v>0</v>
      </c>
      <c r="H65" s="316">
        <v>0</v>
      </c>
      <c r="I65" s="329">
        <v>1</v>
      </c>
      <c r="J65" s="316">
        <v>0.1111111111111111</v>
      </c>
      <c r="K65" s="329">
        <v>8</v>
      </c>
      <c r="L65" s="316">
        <v>0.88888888888888884</v>
      </c>
      <c r="M65" s="329">
        <v>0</v>
      </c>
      <c r="N65" s="316">
        <v>0</v>
      </c>
      <c r="O65" s="317">
        <v>9</v>
      </c>
    </row>
    <row r="66" spans="1:15" ht="15" x14ac:dyDescent="0.25">
      <c r="A66" s="314">
        <v>107</v>
      </c>
      <c r="B66" s="315" t="s">
        <v>460</v>
      </c>
      <c r="C66" s="329">
        <v>0</v>
      </c>
      <c r="D66" s="316">
        <v>0</v>
      </c>
      <c r="E66" s="329">
        <v>0</v>
      </c>
      <c r="F66" s="316">
        <v>0</v>
      </c>
      <c r="G66" s="329">
        <v>0</v>
      </c>
      <c r="H66" s="316">
        <v>0</v>
      </c>
      <c r="I66" s="329">
        <v>0</v>
      </c>
      <c r="J66" s="316">
        <v>0</v>
      </c>
      <c r="K66" s="329">
        <v>1</v>
      </c>
      <c r="L66" s="316">
        <v>1</v>
      </c>
      <c r="M66" s="329">
        <v>0</v>
      </c>
      <c r="N66" s="316">
        <v>0</v>
      </c>
      <c r="O66" s="317">
        <v>1</v>
      </c>
    </row>
    <row r="67" spans="1:15" ht="15" x14ac:dyDescent="0.25">
      <c r="A67" s="314">
        <v>134</v>
      </c>
      <c r="B67" s="315" t="s">
        <v>461</v>
      </c>
      <c r="C67" s="329">
        <v>0</v>
      </c>
      <c r="D67" s="316">
        <v>0</v>
      </c>
      <c r="E67" s="329">
        <v>0</v>
      </c>
      <c r="F67" s="316">
        <v>0</v>
      </c>
      <c r="G67" s="329">
        <v>0</v>
      </c>
      <c r="H67" s="316">
        <v>0</v>
      </c>
      <c r="I67" s="329">
        <v>0</v>
      </c>
      <c r="J67" s="316">
        <v>0</v>
      </c>
      <c r="K67" s="329">
        <v>0</v>
      </c>
      <c r="L67" s="316">
        <v>0</v>
      </c>
      <c r="M67" s="329">
        <v>0</v>
      </c>
      <c r="N67" s="316">
        <v>0</v>
      </c>
      <c r="O67" s="317">
        <v>0</v>
      </c>
    </row>
    <row r="68" spans="1:15" ht="15" x14ac:dyDescent="0.25">
      <c r="A68" s="314">
        <v>150</v>
      </c>
      <c r="B68" s="315" t="s">
        <v>462</v>
      </c>
      <c r="C68" s="329">
        <v>0</v>
      </c>
      <c r="D68" s="316">
        <v>0</v>
      </c>
      <c r="E68" s="329">
        <v>1</v>
      </c>
      <c r="F68" s="316">
        <v>0.14285714285714285</v>
      </c>
      <c r="G68" s="329">
        <v>0</v>
      </c>
      <c r="H68" s="316">
        <v>0</v>
      </c>
      <c r="I68" s="329">
        <v>3</v>
      </c>
      <c r="J68" s="316">
        <v>0.42857142857142855</v>
      </c>
      <c r="K68" s="329">
        <v>3</v>
      </c>
      <c r="L68" s="316">
        <v>0.42857142857142855</v>
      </c>
      <c r="M68" s="329">
        <v>0</v>
      </c>
      <c r="N68" s="316">
        <v>0</v>
      </c>
      <c r="O68" s="317">
        <v>7</v>
      </c>
    </row>
    <row r="69" spans="1:15" ht="15" x14ac:dyDescent="0.25">
      <c r="A69" s="314">
        <v>237</v>
      </c>
      <c r="B69" s="315" t="s">
        <v>463</v>
      </c>
      <c r="C69" s="329">
        <v>1</v>
      </c>
      <c r="D69" s="316">
        <v>5.5248618784530384E-3</v>
      </c>
      <c r="E69" s="329">
        <v>16</v>
      </c>
      <c r="F69" s="316">
        <v>8.8397790055248615E-2</v>
      </c>
      <c r="G69" s="329">
        <v>21</v>
      </c>
      <c r="H69" s="316">
        <v>0.11602209944751381</v>
      </c>
      <c r="I69" s="329">
        <v>41</v>
      </c>
      <c r="J69" s="316">
        <v>0.22651933701657459</v>
      </c>
      <c r="K69" s="329">
        <v>98</v>
      </c>
      <c r="L69" s="316">
        <v>0.54143646408839774</v>
      </c>
      <c r="M69" s="329">
        <v>4</v>
      </c>
      <c r="N69" s="316">
        <v>2.2099447513812154E-2</v>
      </c>
      <c r="O69" s="317">
        <v>181</v>
      </c>
    </row>
    <row r="70" spans="1:15" ht="15" x14ac:dyDescent="0.25">
      <c r="A70" s="314">
        <v>264</v>
      </c>
      <c r="B70" s="315" t="s">
        <v>464</v>
      </c>
      <c r="C70" s="329">
        <v>2</v>
      </c>
      <c r="D70" s="316">
        <v>1.7094017094017096E-2</v>
      </c>
      <c r="E70" s="329">
        <v>10</v>
      </c>
      <c r="F70" s="316">
        <v>8.5470085470085472E-2</v>
      </c>
      <c r="G70" s="329">
        <v>7</v>
      </c>
      <c r="H70" s="316">
        <v>5.9829059829059832E-2</v>
      </c>
      <c r="I70" s="329">
        <v>35</v>
      </c>
      <c r="J70" s="316">
        <v>0.29914529914529914</v>
      </c>
      <c r="K70" s="329">
        <v>60</v>
      </c>
      <c r="L70" s="316">
        <v>0.51282051282051277</v>
      </c>
      <c r="M70" s="329">
        <v>3</v>
      </c>
      <c r="N70" s="316">
        <v>2.564102564102564E-2</v>
      </c>
      <c r="O70" s="317">
        <v>117</v>
      </c>
    </row>
    <row r="71" spans="1:15" ht="15" x14ac:dyDescent="0.25">
      <c r="A71" s="314">
        <v>310</v>
      </c>
      <c r="B71" s="315" t="s">
        <v>465</v>
      </c>
      <c r="C71" s="329">
        <v>0</v>
      </c>
      <c r="D71" s="316">
        <v>0</v>
      </c>
      <c r="E71" s="329">
        <v>0</v>
      </c>
      <c r="F71" s="316">
        <v>0</v>
      </c>
      <c r="G71" s="329">
        <v>1</v>
      </c>
      <c r="H71" s="316">
        <v>8.3333333333333329E-2</v>
      </c>
      <c r="I71" s="329">
        <v>2</v>
      </c>
      <c r="J71" s="316">
        <v>0.16666666666666666</v>
      </c>
      <c r="K71" s="329">
        <v>6</v>
      </c>
      <c r="L71" s="316">
        <v>0.5</v>
      </c>
      <c r="M71" s="329">
        <v>3</v>
      </c>
      <c r="N71" s="316">
        <v>0.25</v>
      </c>
      <c r="O71" s="317">
        <v>12</v>
      </c>
    </row>
    <row r="72" spans="1:15" ht="15" x14ac:dyDescent="0.25">
      <c r="A72" s="314">
        <v>315</v>
      </c>
      <c r="B72" s="315" t="s">
        <v>466</v>
      </c>
      <c r="C72" s="329">
        <v>0</v>
      </c>
      <c r="D72" s="316">
        <v>0</v>
      </c>
      <c r="E72" s="329">
        <v>0</v>
      </c>
      <c r="F72" s="316">
        <v>0</v>
      </c>
      <c r="G72" s="329">
        <v>0</v>
      </c>
      <c r="H72" s="316">
        <v>0</v>
      </c>
      <c r="I72" s="329">
        <v>0</v>
      </c>
      <c r="J72" s="316">
        <v>0</v>
      </c>
      <c r="K72" s="329">
        <v>3</v>
      </c>
      <c r="L72" s="316">
        <v>1</v>
      </c>
      <c r="M72" s="329">
        <v>0</v>
      </c>
      <c r="N72" s="316">
        <v>0</v>
      </c>
      <c r="O72" s="317">
        <v>3</v>
      </c>
    </row>
    <row r="73" spans="1:15" ht="15" x14ac:dyDescent="0.25">
      <c r="A73" s="314">
        <v>361</v>
      </c>
      <c r="B73" s="315" t="s">
        <v>467</v>
      </c>
      <c r="C73" s="329">
        <v>0</v>
      </c>
      <c r="D73" s="316">
        <v>0</v>
      </c>
      <c r="E73" s="329">
        <v>0</v>
      </c>
      <c r="F73" s="316">
        <v>0</v>
      </c>
      <c r="G73" s="329">
        <v>1</v>
      </c>
      <c r="H73" s="316">
        <v>0.2</v>
      </c>
      <c r="I73" s="329">
        <v>0</v>
      </c>
      <c r="J73" s="316">
        <v>0</v>
      </c>
      <c r="K73" s="329">
        <v>4</v>
      </c>
      <c r="L73" s="316">
        <v>0.8</v>
      </c>
      <c r="M73" s="329">
        <v>0</v>
      </c>
      <c r="N73" s="316">
        <v>0</v>
      </c>
      <c r="O73" s="317">
        <v>5</v>
      </c>
    </row>
    <row r="74" spans="1:15" ht="15" x14ac:dyDescent="0.25">
      <c r="A74" s="314">
        <v>647</v>
      </c>
      <c r="B74" s="315" t="s">
        <v>468</v>
      </c>
      <c r="C74" s="329">
        <v>0</v>
      </c>
      <c r="D74" s="316">
        <v>0</v>
      </c>
      <c r="E74" s="329">
        <v>0</v>
      </c>
      <c r="F74" s="316">
        <v>0</v>
      </c>
      <c r="G74" s="329">
        <v>0</v>
      </c>
      <c r="H74" s="316">
        <v>0</v>
      </c>
      <c r="I74" s="329">
        <v>5</v>
      </c>
      <c r="J74" s="316">
        <v>0.55555555555555558</v>
      </c>
      <c r="K74" s="329">
        <v>4</v>
      </c>
      <c r="L74" s="316">
        <v>0.44444444444444442</v>
      </c>
      <c r="M74" s="329">
        <v>0</v>
      </c>
      <c r="N74" s="316">
        <v>0</v>
      </c>
      <c r="O74" s="317">
        <v>9</v>
      </c>
    </row>
    <row r="75" spans="1:15" ht="15" x14ac:dyDescent="0.25">
      <c r="A75" s="314">
        <v>658</v>
      </c>
      <c r="B75" s="315" t="s">
        <v>469</v>
      </c>
      <c r="C75" s="329">
        <v>0</v>
      </c>
      <c r="D75" s="316">
        <v>0</v>
      </c>
      <c r="E75" s="329">
        <v>0</v>
      </c>
      <c r="F75" s="316">
        <v>0</v>
      </c>
      <c r="G75" s="329">
        <v>0</v>
      </c>
      <c r="H75" s="316">
        <v>0</v>
      </c>
      <c r="I75" s="329">
        <v>1</v>
      </c>
      <c r="J75" s="316">
        <v>0.5</v>
      </c>
      <c r="K75" s="329">
        <v>1</v>
      </c>
      <c r="L75" s="316">
        <v>0.5</v>
      </c>
      <c r="M75" s="329">
        <v>0</v>
      </c>
      <c r="N75" s="316">
        <v>0</v>
      </c>
      <c r="O75" s="317">
        <v>2</v>
      </c>
    </row>
    <row r="76" spans="1:15" ht="15" x14ac:dyDescent="0.25">
      <c r="A76" s="314">
        <v>664</v>
      </c>
      <c r="B76" s="315" t="s">
        <v>470</v>
      </c>
      <c r="C76" s="329">
        <v>4</v>
      </c>
      <c r="D76" s="316">
        <v>1.6949152542372881E-2</v>
      </c>
      <c r="E76" s="329">
        <v>25</v>
      </c>
      <c r="F76" s="316">
        <v>0.1059322033898305</v>
      </c>
      <c r="G76" s="329">
        <v>27</v>
      </c>
      <c r="H76" s="316">
        <v>0.11440677966101695</v>
      </c>
      <c r="I76" s="329">
        <v>54</v>
      </c>
      <c r="J76" s="316">
        <v>0.2288135593220339</v>
      </c>
      <c r="K76" s="329">
        <v>122</v>
      </c>
      <c r="L76" s="316">
        <v>0.51694915254237284</v>
      </c>
      <c r="M76" s="329">
        <v>4</v>
      </c>
      <c r="N76" s="316">
        <v>1.6949152542372881E-2</v>
      </c>
      <c r="O76" s="317">
        <v>236</v>
      </c>
    </row>
    <row r="77" spans="1:15" ht="15" x14ac:dyDescent="0.25">
      <c r="A77" s="314">
        <v>686</v>
      </c>
      <c r="B77" s="315" t="s">
        <v>471</v>
      </c>
      <c r="C77" s="329">
        <v>5</v>
      </c>
      <c r="D77" s="316">
        <v>3.125E-2</v>
      </c>
      <c r="E77" s="329">
        <v>12</v>
      </c>
      <c r="F77" s="316">
        <v>7.4999999999999997E-2</v>
      </c>
      <c r="G77" s="329">
        <v>22</v>
      </c>
      <c r="H77" s="316">
        <v>0.13750000000000001</v>
      </c>
      <c r="I77" s="329">
        <v>32</v>
      </c>
      <c r="J77" s="316">
        <v>0.2</v>
      </c>
      <c r="K77" s="329">
        <v>85</v>
      </c>
      <c r="L77" s="316">
        <v>0.53125</v>
      </c>
      <c r="M77" s="329">
        <v>4</v>
      </c>
      <c r="N77" s="316">
        <v>2.5000000000000001E-2</v>
      </c>
      <c r="O77" s="317">
        <v>160</v>
      </c>
    </row>
    <row r="78" spans="1:15" ht="15" x14ac:dyDescent="0.25">
      <c r="A78" s="314">
        <v>819</v>
      </c>
      <c r="B78" s="315" t="s">
        <v>472</v>
      </c>
      <c r="C78" s="329">
        <v>0</v>
      </c>
      <c r="D78" s="316">
        <v>0</v>
      </c>
      <c r="E78" s="329">
        <v>0</v>
      </c>
      <c r="F78" s="316">
        <v>0</v>
      </c>
      <c r="G78" s="329">
        <v>0</v>
      </c>
      <c r="H78" s="316">
        <v>0</v>
      </c>
      <c r="I78" s="329">
        <v>0</v>
      </c>
      <c r="J78" s="316">
        <v>0</v>
      </c>
      <c r="K78" s="329">
        <v>1</v>
      </c>
      <c r="L78" s="316">
        <v>1</v>
      </c>
      <c r="M78" s="329">
        <v>0</v>
      </c>
      <c r="N78" s="316">
        <v>0</v>
      </c>
      <c r="O78" s="317">
        <v>1</v>
      </c>
    </row>
    <row r="79" spans="1:15" ht="15" x14ac:dyDescent="0.25">
      <c r="A79" s="314">
        <v>854</v>
      </c>
      <c r="B79" s="315" t="s">
        <v>473</v>
      </c>
      <c r="C79" s="329">
        <v>1</v>
      </c>
      <c r="D79" s="316">
        <v>0.1111111111111111</v>
      </c>
      <c r="E79" s="329">
        <v>0</v>
      </c>
      <c r="F79" s="316">
        <v>0</v>
      </c>
      <c r="G79" s="329">
        <v>2</v>
      </c>
      <c r="H79" s="316">
        <v>0.22222222222222221</v>
      </c>
      <c r="I79" s="329">
        <v>4</v>
      </c>
      <c r="J79" s="316">
        <v>0.44444444444444442</v>
      </c>
      <c r="K79" s="329">
        <v>2</v>
      </c>
      <c r="L79" s="316">
        <v>0.22222222222222221</v>
      </c>
      <c r="M79" s="329">
        <v>0</v>
      </c>
      <c r="N79" s="316">
        <v>0</v>
      </c>
      <c r="O79" s="317">
        <v>9</v>
      </c>
    </row>
    <row r="80" spans="1:15" ht="15" x14ac:dyDescent="0.25">
      <c r="A80" s="314">
        <v>887</v>
      </c>
      <c r="B80" s="315" t="s">
        <v>474</v>
      </c>
      <c r="C80" s="329">
        <v>1</v>
      </c>
      <c r="D80" s="316">
        <v>2.8571428571428571E-2</v>
      </c>
      <c r="E80" s="329">
        <v>1</v>
      </c>
      <c r="F80" s="316">
        <v>2.8571428571428571E-2</v>
      </c>
      <c r="G80" s="329">
        <v>0</v>
      </c>
      <c r="H80" s="316">
        <v>0</v>
      </c>
      <c r="I80" s="329">
        <v>12</v>
      </c>
      <c r="J80" s="316">
        <v>0.34285714285714286</v>
      </c>
      <c r="K80" s="329">
        <v>21</v>
      </c>
      <c r="L80" s="316">
        <v>0.6</v>
      </c>
      <c r="M80" s="329">
        <v>0</v>
      </c>
      <c r="N80" s="316">
        <v>0</v>
      </c>
      <c r="O80" s="317">
        <v>35</v>
      </c>
    </row>
    <row r="81" spans="1:15" x14ac:dyDescent="0.2">
      <c r="A81" s="308">
        <v>7</v>
      </c>
      <c r="B81" s="309" t="s">
        <v>475</v>
      </c>
      <c r="C81" s="312">
        <v>173</v>
      </c>
      <c r="D81" s="311">
        <v>1.4996532593619973E-2</v>
      </c>
      <c r="E81" s="310">
        <v>1054</v>
      </c>
      <c r="F81" s="311">
        <v>9.136615811373093E-2</v>
      </c>
      <c r="G81" s="312">
        <v>857</v>
      </c>
      <c r="H81" s="311">
        <v>7.4289181692094308E-2</v>
      </c>
      <c r="I81" s="312">
        <v>3130</v>
      </c>
      <c r="J81" s="311">
        <v>0.27132454923717059</v>
      </c>
      <c r="K81" s="312">
        <v>6104</v>
      </c>
      <c r="L81" s="311">
        <v>0.529126213592233</v>
      </c>
      <c r="M81" s="312">
        <v>218</v>
      </c>
      <c r="N81" s="311">
        <v>1.8897364771151177E-2</v>
      </c>
      <c r="O81" s="313">
        <v>11536</v>
      </c>
    </row>
    <row r="82" spans="1:15" ht="15" x14ac:dyDescent="0.25">
      <c r="A82" s="314">
        <v>2</v>
      </c>
      <c r="B82" s="315" t="s">
        <v>476</v>
      </c>
      <c r="C82" s="329">
        <v>0</v>
      </c>
      <c r="D82" s="316">
        <v>0</v>
      </c>
      <c r="E82" s="329">
        <v>7</v>
      </c>
      <c r="F82" s="316">
        <v>0.20588235294117646</v>
      </c>
      <c r="G82" s="329">
        <v>0</v>
      </c>
      <c r="H82" s="316">
        <v>0</v>
      </c>
      <c r="I82" s="329">
        <v>8</v>
      </c>
      <c r="J82" s="316">
        <v>0.23529411764705882</v>
      </c>
      <c r="K82" s="329">
        <v>19</v>
      </c>
      <c r="L82" s="316">
        <v>0.55882352941176472</v>
      </c>
      <c r="M82" s="329">
        <v>0</v>
      </c>
      <c r="N82" s="316">
        <v>0</v>
      </c>
      <c r="O82" s="317">
        <v>34</v>
      </c>
    </row>
    <row r="83" spans="1:15" ht="15" x14ac:dyDescent="0.25">
      <c r="A83" s="314">
        <v>21</v>
      </c>
      <c r="B83" s="315" t="s">
        <v>477</v>
      </c>
      <c r="C83" s="329">
        <v>0</v>
      </c>
      <c r="D83" s="316">
        <v>0</v>
      </c>
      <c r="E83" s="329">
        <v>0</v>
      </c>
      <c r="F83" s="316">
        <v>0</v>
      </c>
      <c r="G83" s="329">
        <v>0</v>
      </c>
      <c r="H83" s="316">
        <v>0</v>
      </c>
      <c r="I83" s="329">
        <v>0</v>
      </c>
      <c r="J83" s="316">
        <v>0</v>
      </c>
      <c r="K83" s="329">
        <v>1</v>
      </c>
      <c r="L83" s="316">
        <v>1</v>
      </c>
      <c r="M83" s="329">
        <v>0</v>
      </c>
      <c r="N83" s="316">
        <v>0</v>
      </c>
      <c r="O83" s="317">
        <v>1</v>
      </c>
    </row>
    <row r="84" spans="1:15" ht="15" x14ac:dyDescent="0.25">
      <c r="A84" s="314">
        <v>55</v>
      </c>
      <c r="B84" s="315" t="s">
        <v>478</v>
      </c>
      <c r="C84" s="329">
        <v>0</v>
      </c>
      <c r="D84" s="316">
        <v>0</v>
      </c>
      <c r="E84" s="329">
        <v>1</v>
      </c>
      <c r="F84" s="316">
        <v>0.125</v>
      </c>
      <c r="G84" s="329">
        <v>0</v>
      </c>
      <c r="H84" s="316">
        <v>0</v>
      </c>
      <c r="I84" s="329">
        <v>3</v>
      </c>
      <c r="J84" s="316">
        <v>0.375</v>
      </c>
      <c r="K84" s="329">
        <v>4</v>
      </c>
      <c r="L84" s="316">
        <v>0.5</v>
      </c>
      <c r="M84" s="329">
        <v>0</v>
      </c>
      <c r="N84" s="316">
        <v>0</v>
      </c>
      <c r="O84" s="317">
        <v>8</v>
      </c>
    </row>
    <row r="85" spans="1:15" ht="15" x14ac:dyDescent="0.25">
      <c r="A85" s="314">
        <v>148</v>
      </c>
      <c r="B85" s="315" t="s">
        <v>479</v>
      </c>
      <c r="C85" s="329">
        <v>23</v>
      </c>
      <c r="D85" s="316">
        <v>1.9674935842600515E-2</v>
      </c>
      <c r="E85" s="329">
        <v>111</v>
      </c>
      <c r="F85" s="316">
        <v>9.4952951240376393E-2</v>
      </c>
      <c r="G85" s="329">
        <v>84</v>
      </c>
      <c r="H85" s="316">
        <v>7.1856287425149698E-2</v>
      </c>
      <c r="I85" s="329">
        <v>352</v>
      </c>
      <c r="J85" s="316">
        <v>0.30111206159110349</v>
      </c>
      <c r="K85" s="329">
        <v>582</v>
      </c>
      <c r="L85" s="316">
        <v>0.49786142001710865</v>
      </c>
      <c r="M85" s="329">
        <v>17</v>
      </c>
      <c r="N85" s="316">
        <v>1.4542343883661249E-2</v>
      </c>
      <c r="O85" s="317">
        <v>1169</v>
      </c>
    </row>
    <row r="86" spans="1:15" ht="15" x14ac:dyDescent="0.25">
      <c r="A86" s="314">
        <v>197</v>
      </c>
      <c r="B86" s="315" t="s">
        <v>480</v>
      </c>
      <c r="C86" s="329">
        <v>0</v>
      </c>
      <c r="D86" s="316">
        <v>0</v>
      </c>
      <c r="E86" s="329">
        <v>12</v>
      </c>
      <c r="F86" s="316">
        <v>0.29268292682926828</v>
      </c>
      <c r="G86" s="329">
        <v>1</v>
      </c>
      <c r="H86" s="316">
        <v>2.4390243902439025E-2</v>
      </c>
      <c r="I86" s="329">
        <v>7</v>
      </c>
      <c r="J86" s="316">
        <v>0.17073170731707318</v>
      </c>
      <c r="K86" s="329">
        <v>21</v>
      </c>
      <c r="L86" s="316">
        <v>0.51219512195121952</v>
      </c>
      <c r="M86" s="329">
        <v>0</v>
      </c>
      <c r="N86" s="316">
        <v>0</v>
      </c>
      <c r="O86" s="317">
        <v>41</v>
      </c>
    </row>
    <row r="87" spans="1:15" ht="15" x14ac:dyDescent="0.25">
      <c r="A87" s="314">
        <v>206</v>
      </c>
      <c r="B87" s="315" t="s">
        <v>481</v>
      </c>
      <c r="C87" s="329">
        <v>0</v>
      </c>
      <c r="D87" s="316">
        <v>0</v>
      </c>
      <c r="E87" s="329">
        <v>1</v>
      </c>
      <c r="F87" s="316">
        <v>0.2</v>
      </c>
      <c r="G87" s="329">
        <v>0</v>
      </c>
      <c r="H87" s="316">
        <v>0</v>
      </c>
      <c r="I87" s="329">
        <v>0</v>
      </c>
      <c r="J87" s="316">
        <v>0</v>
      </c>
      <c r="K87" s="329">
        <v>4</v>
      </c>
      <c r="L87" s="316">
        <v>0.8</v>
      </c>
      <c r="M87" s="329">
        <v>0</v>
      </c>
      <c r="N87" s="316">
        <v>0</v>
      </c>
      <c r="O87" s="317">
        <v>5</v>
      </c>
    </row>
    <row r="88" spans="1:15" ht="15" x14ac:dyDescent="0.25">
      <c r="A88" s="314">
        <v>313</v>
      </c>
      <c r="B88" s="315" t="s">
        <v>482</v>
      </c>
      <c r="C88" s="329">
        <v>1</v>
      </c>
      <c r="D88" s="316">
        <v>1.7241379310344827E-2</v>
      </c>
      <c r="E88" s="329">
        <v>5</v>
      </c>
      <c r="F88" s="316">
        <v>8.6206896551724144E-2</v>
      </c>
      <c r="G88" s="329">
        <v>4</v>
      </c>
      <c r="H88" s="316">
        <v>6.8965517241379309E-2</v>
      </c>
      <c r="I88" s="329">
        <v>23</v>
      </c>
      <c r="J88" s="316">
        <v>0.39655172413793105</v>
      </c>
      <c r="K88" s="329">
        <v>25</v>
      </c>
      <c r="L88" s="316">
        <v>0.43103448275862066</v>
      </c>
      <c r="M88" s="329">
        <v>0</v>
      </c>
      <c r="N88" s="316">
        <v>0</v>
      </c>
      <c r="O88" s="317">
        <v>58</v>
      </c>
    </row>
    <row r="89" spans="1:15" ht="15" x14ac:dyDescent="0.25">
      <c r="A89" s="314">
        <v>318</v>
      </c>
      <c r="B89" s="315" t="s">
        <v>483</v>
      </c>
      <c r="C89" s="329">
        <v>15</v>
      </c>
      <c r="D89" s="316">
        <v>1.4910536779324055E-2</v>
      </c>
      <c r="E89" s="329">
        <v>88</v>
      </c>
      <c r="F89" s="316">
        <v>8.74751491053678E-2</v>
      </c>
      <c r="G89" s="329">
        <v>74</v>
      </c>
      <c r="H89" s="316">
        <v>7.3558648111332003E-2</v>
      </c>
      <c r="I89" s="329">
        <v>292</v>
      </c>
      <c r="J89" s="316">
        <v>0.29025844930417494</v>
      </c>
      <c r="K89" s="329">
        <v>525</v>
      </c>
      <c r="L89" s="316">
        <v>0.52186878727634189</v>
      </c>
      <c r="M89" s="329">
        <v>12</v>
      </c>
      <c r="N89" s="316">
        <v>1.1928429423459244E-2</v>
      </c>
      <c r="O89" s="317">
        <v>1006</v>
      </c>
    </row>
    <row r="90" spans="1:15" ht="15" x14ac:dyDescent="0.25">
      <c r="A90" s="314">
        <v>321</v>
      </c>
      <c r="B90" s="315" t="s">
        <v>484</v>
      </c>
      <c r="C90" s="329">
        <v>4</v>
      </c>
      <c r="D90" s="316">
        <v>2.2727272727272728E-2</v>
      </c>
      <c r="E90" s="329">
        <v>9</v>
      </c>
      <c r="F90" s="316">
        <v>5.113636363636364E-2</v>
      </c>
      <c r="G90" s="329">
        <v>10</v>
      </c>
      <c r="H90" s="316">
        <v>5.6818181818181816E-2</v>
      </c>
      <c r="I90" s="329">
        <v>45</v>
      </c>
      <c r="J90" s="316">
        <v>0.25568181818181818</v>
      </c>
      <c r="K90" s="329">
        <v>106</v>
      </c>
      <c r="L90" s="316">
        <v>0.60227272727272729</v>
      </c>
      <c r="M90" s="329">
        <v>2</v>
      </c>
      <c r="N90" s="316">
        <v>1.1363636363636364E-2</v>
      </c>
      <c r="O90" s="317">
        <v>176</v>
      </c>
    </row>
    <row r="91" spans="1:15" ht="15" x14ac:dyDescent="0.25">
      <c r="A91" s="314">
        <v>376</v>
      </c>
      <c r="B91" s="315" t="s">
        <v>485</v>
      </c>
      <c r="C91" s="329">
        <v>15</v>
      </c>
      <c r="D91" s="316">
        <v>1.3513513513513514E-2</v>
      </c>
      <c r="E91" s="329">
        <v>99</v>
      </c>
      <c r="F91" s="316">
        <v>8.9189189189189194E-2</v>
      </c>
      <c r="G91" s="329">
        <v>80</v>
      </c>
      <c r="H91" s="316">
        <v>7.2072072072072071E-2</v>
      </c>
      <c r="I91" s="329">
        <v>337</v>
      </c>
      <c r="J91" s="316">
        <v>0.30360360360360361</v>
      </c>
      <c r="K91" s="329">
        <v>559</v>
      </c>
      <c r="L91" s="316">
        <v>0.50360360360360357</v>
      </c>
      <c r="M91" s="329">
        <v>20</v>
      </c>
      <c r="N91" s="316">
        <v>1.8018018018018018E-2</v>
      </c>
      <c r="O91" s="317">
        <v>1110</v>
      </c>
    </row>
    <row r="92" spans="1:15" ht="15" x14ac:dyDescent="0.25">
      <c r="A92" s="314">
        <v>400</v>
      </c>
      <c r="B92" s="315" t="s">
        <v>486</v>
      </c>
      <c r="C92" s="329">
        <v>3</v>
      </c>
      <c r="D92" s="316">
        <v>1.9736842105263157E-2</v>
      </c>
      <c r="E92" s="329">
        <v>18</v>
      </c>
      <c r="F92" s="316">
        <v>0.11842105263157894</v>
      </c>
      <c r="G92" s="329">
        <v>14</v>
      </c>
      <c r="H92" s="316">
        <v>9.2105263157894732E-2</v>
      </c>
      <c r="I92" s="329">
        <v>36</v>
      </c>
      <c r="J92" s="316">
        <v>0.23684210526315788</v>
      </c>
      <c r="K92" s="329">
        <v>81</v>
      </c>
      <c r="L92" s="316">
        <v>0.53289473684210531</v>
      </c>
      <c r="M92" s="329">
        <v>0</v>
      </c>
      <c r="N92" s="316">
        <v>0</v>
      </c>
      <c r="O92" s="317">
        <v>152</v>
      </c>
    </row>
    <row r="93" spans="1:15" ht="15" x14ac:dyDescent="0.25">
      <c r="A93" s="314">
        <v>440</v>
      </c>
      <c r="B93" s="315" t="s">
        <v>487</v>
      </c>
      <c r="C93" s="329">
        <v>27</v>
      </c>
      <c r="D93" s="316">
        <v>1.4040561622464899E-2</v>
      </c>
      <c r="E93" s="329">
        <v>187</v>
      </c>
      <c r="F93" s="316">
        <v>9.7243889755590229E-2</v>
      </c>
      <c r="G93" s="329">
        <v>132</v>
      </c>
      <c r="H93" s="316">
        <v>6.8642745709828396E-2</v>
      </c>
      <c r="I93" s="329">
        <v>538</v>
      </c>
      <c r="J93" s="316">
        <v>0.27977119084763391</v>
      </c>
      <c r="K93" s="329">
        <v>1005</v>
      </c>
      <c r="L93" s="316">
        <v>0.5226209048361935</v>
      </c>
      <c r="M93" s="329">
        <v>34</v>
      </c>
      <c r="N93" s="316">
        <v>1.7680707228289131E-2</v>
      </c>
      <c r="O93" s="317">
        <v>1923</v>
      </c>
    </row>
    <row r="94" spans="1:15" ht="15" x14ac:dyDescent="0.25">
      <c r="A94" s="314">
        <v>483</v>
      </c>
      <c r="B94" s="315" t="s">
        <v>488</v>
      </c>
      <c r="C94" s="329">
        <v>0</v>
      </c>
      <c r="D94" s="316">
        <v>0</v>
      </c>
      <c r="E94" s="329">
        <v>0</v>
      </c>
      <c r="F94" s="316">
        <v>0</v>
      </c>
      <c r="G94" s="329">
        <v>0</v>
      </c>
      <c r="H94" s="316">
        <v>0</v>
      </c>
      <c r="I94" s="329">
        <v>0</v>
      </c>
      <c r="J94" s="316">
        <v>0</v>
      </c>
      <c r="K94" s="329">
        <v>0</v>
      </c>
      <c r="L94" s="316">
        <v>0</v>
      </c>
      <c r="M94" s="329">
        <v>0</v>
      </c>
      <c r="N94" s="316">
        <v>0</v>
      </c>
      <c r="O94" s="317">
        <v>0</v>
      </c>
    </row>
    <row r="95" spans="1:15" ht="15" x14ac:dyDescent="0.25">
      <c r="A95" s="314">
        <v>541</v>
      </c>
      <c r="B95" s="315" t="s">
        <v>489</v>
      </c>
      <c r="C95" s="329">
        <v>6</v>
      </c>
      <c r="D95" s="316">
        <v>2.575107296137339E-2</v>
      </c>
      <c r="E95" s="329">
        <v>17</v>
      </c>
      <c r="F95" s="316">
        <v>7.2961373390557943E-2</v>
      </c>
      <c r="G95" s="329">
        <v>18</v>
      </c>
      <c r="H95" s="316">
        <v>7.7253218884120178E-2</v>
      </c>
      <c r="I95" s="329">
        <v>60</v>
      </c>
      <c r="J95" s="316">
        <v>0.25751072961373389</v>
      </c>
      <c r="K95" s="329">
        <v>127</v>
      </c>
      <c r="L95" s="316">
        <v>0.54506437768240346</v>
      </c>
      <c r="M95" s="329">
        <v>5</v>
      </c>
      <c r="N95" s="316">
        <v>2.1459227467811159E-2</v>
      </c>
      <c r="O95" s="317">
        <v>233</v>
      </c>
    </row>
    <row r="96" spans="1:15" ht="15" x14ac:dyDescent="0.25">
      <c r="A96" s="314">
        <v>607</v>
      </c>
      <c r="B96" s="315" t="s">
        <v>490</v>
      </c>
      <c r="C96" s="329">
        <v>13</v>
      </c>
      <c r="D96" s="316">
        <v>3.117505995203837E-2</v>
      </c>
      <c r="E96" s="329">
        <v>44</v>
      </c>
      <c r="F96" s="316">
        <v>0.10551558752997602</v>
      </c>
      <c r="G96" s="329">
        <v>43</v>
      </c>
      <c r="H96" s="316">
        <v>0.10311750599520383</v>
      </c>
      <c r="I96" s="329">
        <v>98</v>
      </c>
      <c r="J96" s="316">
        <v>0.23501199040767387</v>
      </c>
      <c r="K96" s="329">
        <v>208</v>
      </c>
      <c r="L96" s="316">
        <v>0.49880095923261392</v>
      </c>
      <c r="M96" s="329">
        <v>11</v>
      </c>
      <c r="N96" s="316">
        <v>2.6378896882494004E-2</v>
      </c>
      <c r="O96" s="317">
        <v>417</v>
      </c>
    </row>
    <row r="97" spans="1:15" ht="15" x14ac:dyDescent="0.25">
      <c r="A97" s="314">
        <v>615</v>
      </c>
      <c r="B97" s="315" t="s">
        <v>491</v>
      </c>
      <c r="C97" s="329">
        <v>51</v>
      </c>
      <c r="D97" s="316">
        <v>1.16093785567949E-2</v>
      </c>
      <c r="E97" s="329">
        <v>399</v>
      </c>
      <c r="F97" s="316">
        <v>9.0826314591395396E-2</v>
      </c>
      <c r="G97" s="329">
        <v>339</v>
      </c>
      <c r="H97" s="316">
        <v>7.71682221716367E-2</v>
      </c>
      <c r="I97" s="329">
        <v>1098</v>
      </c>
      <c r="J97" s="316">
        <v>0.24994309128158435</v>
      </c>
      <c r="K97" s="329">
        <v>2397</v>
      </c>
      <c r="L97" s="316">
        <v>0.54564079216936034</v>
      </c>
      <c r="M97" s="329">
        <v>109</v>
      </c>
      <c r="N97" s="316">
        <v>2.4812201229228319E-2</v>
      </c>
      <c r="O97" s="317">
        <v>4393</v>
      </c>
    </row>
    <row r="98" spans="1:15" ht="15" x14ac:dyDescent="0.25">
      <c r="A98" s="314">
        <v>649</v>
      </c>
      <c r="B98" s="315" t="s">
        <v>492</v>
      </c>
      <c r="C98" s="329">
        <v>0</v>
      </c>
      <c r="D98" s="316">
        <v>0</v>
      </c>
      <c r="E98" s="329">
        <v>1</v>
      </c>
      <c r="F98" s="316">
        <v>0.16666666666666666</v>
      </c>
      <c r="G98" s="329">
        <v>1</v>
      </c>
      <c r="H98" s="316">
        <v>0.16666666666666666</v>
      </c>
      <c r="I98" s="329">
        <v>0</v>
      </c>
      <c r="J98" s="316">
        <v>0</v>
      </c>
      <c r="K98" s="329">
        <v>4</v>
      </c>
      <c r="L98" s="316">
        <v>0.66666666666666663</v>
      </c>
      <c r="M98" s="329">
        <v>0</v>
      </c>
      <c r="N98" s="316">
        <v>0</v>
      </c>
      <c r="O98" s="317">
        <v>6</v>
      </c>
    </row>
    <row r="99" spans="1:15" ht="15" x14ac:dyDescent="0.25">
      <c r="A99" s="314">
        <v>652</v>
      </c>
      <c r="B99" s="315" t="s">
        <v>493</v>
      </c>
      <c r="C99" s="329">
        <v>0</v>
      </c>
      <c r="D99" s="316">
        <v>0</v>
      </c>
      <c r="E99" s="329">
        <v>0</v>
      </c>
      <c r="F99" s="316">
        <v>0</v>
      </c>
      <c r="G99" s="329">
        <v>0</v>
      </c>
      <c r="H99" s="316">
        <v>0</v>
      </c>
      <c r="I99" s="329">
        <v>1</v>
      </c>
      <c r="J99" s="316">
        <v>0.5</v>
      </c>
      <c r="K99" s="329">
        <v>1</v>
      </c>
      <c r="L99" s="316">
        <v>0.5</v>
      </c>
      <c r="M99" s="329">
        <v>0</v>
      </c>
      <c r="N99" s="316">
        <v>0</v>
      </c>
      <c r="O99" s="317">
        <v>2</v>
      </c>
    </row>
    <row r="100" spans="1:15" ht="15" x14ac:dyDescent="0.25">
      <c r="A100" s="314">
        <v>660</v>
      </c>
      <c r="B100" s="315" t="s">
        <v>494</v>
      </c>
      <c r="C100" s="329">
        <v>1</v>
      </c>
      <c r="D100" s="316">
        <v>3.4482758620689655E-2</v>
      </c>
      <c r="E100" s="329">
        <v>2</v>
      </c>
      <c r="F100" s="316">
        <v>6.8965517241379309E-2</v>
      </c>
      <c r="G100" s="329">
        <v>3</v>
      </c>
      <c r="H100" s="316">
        <v>0.10344827586206896</v>
      </c>
      <c r="I100" s="329">
        <v>3</v>
      </c>
      <c r="J100" s="316">
        <v>0.10344827586206896</v>
      </c>
      <c r="K100" s="329">
        <v>20</v>
      </c>
      <c r="L100" s="316">
        <v>0.68965517241379315</v>
      </c>
      <c r="M100" s="329">
        <v>0</v>
      </c>
      <c r="N100" s="316">
        <v>0</v>
      </c>
      <c r="O100" s="317">
        <v>29</v>
      </c>
    </row>
    <row r="101" spans="1:15" ht="15" x14ac:dyDescent="0.25">
      <c r="A101" s="314">
        <v>667</v>
      </c>
      <c r="B101" s="315" t="s">
        <v>495</v>
      </c>
      <c r="C101" s="329">
        <v>0</v>
      </c>
      <c r="D101" s="316">
        <v>0</v>
      </c>
      <c r="E101" s="329">
        <v>1</v>
      </c>
      <c r="F101" s="316">
        <v>7.6923076923076927E-2</v>
      </c>
      <c r="G101" s="329">
        <v>0</v>
      </c>
      <c r="H101" s="316">
        <v>0</v>
      </c>
      <c r="I101" s="329">
        <v>3</v>
      </c>
      <c r="J101" s="316">
        <v>0.23076923076923078</v>
      </c>
      <c r="K101" s="329">
        <v>9</v>
      </c>
      <c r="L101" s="316">
        <v>0.69230769230769229</v>
      </c>
      <c r="M101" s="329">
        <v>0</v>
      </c>
      <c r="N101" s="316">
        <v>0</v>
      </c>
      <c r="O101" s="317">
        <v>13</v>
      </c>
    </row>
    <row r="102" spans="1:15" ht="15" x14ac:dyDescent="0.25">
      <c r="A102" s="314">
        <v>674</v>
      </c>
      <c r="B102" s="315" t="s">
        <v>496</v>
      </c>
      <c r="C102" s="329">
        <v>0</v>
      </c>
      <c r="D102" s="316">
        <v>0</v>
      </c>
      <c r="E102" s="329">
        <v>2</v>
      </c>
      <c r="F102" s="316">
        <v>4.1666666666666664E-2</v>
      </c>
      <c r="G102" s="329">
        <v>2</v>
      </c>
      <c r="H102" s="316">
        <v>4.1666666666666664E-2</v>
      </c>
      <c r="I102" s="329">
        <v>17</v>
      </c>
      <c r="J102" s="316">
        <v>0.35416666666666669</v>
      </c>
      <c r="K102" s="329">
        <v>26</v>
      </c>
      <c r="L102" s="316">
        <v>0.54166666666666663</v>
      </c>
      <c r="M102" s="329">
        <v>1</v>
      </c>
      <c r="N102" s="316">
        <v>2.0833333333333332E-2</v>
      </c>
      <c r="O102" s="317">
        <v>48</v>
      </c>
    </row>
    <row r="103" spans="1:15" ht="15" x14ac:dyDescent="0.25">
      <c r="A103" s="314">
        <v>697</v>
      </c>
      <c r="B103" s="315" t="s">
        <v>497</v>
      </c>
      <c r="C103" s="329">
        <v>14</v>
      </c>
      <c r="D103" s="316">
        <v>2.1571648690292759E-2</v>
      </c>
      <c r="E103" s="329">
        <v>45</v>
      </c>
      <c r="F103" s="316">
        <v>6.9337442218798145E-2</v>
      </c>
      <c r="G103" s="329">
        <v>49</v>
      </c>
      <c r="H103" s="316">
        <v>7.5500770416024654E-2</v>
      </c>
      <c r="I103" s="329">
        <v>198</v>
      </c>
      <c r="J103" s="316">
        <v>0.30508474576271188</v>
      </c>
      <c r="K103" s="329">
        <v>336</v>
      </c>
      <c r="L103" s="316">
        <v>0.51771956856702617</v>
      </c>
      <c r="M103" s="329">
        <v>7</v>
      </c>
      <c r="N103" s="316">
        <v>1.078582434514638E-2</v>
      </c>
      <c r="O103" s="317">
        <v>649</v>
      </c>
    </row>
    <row r="104" spans="1:15" ht="15" x14ac:dyDescent="0.25">
      <c r="A104" s="314">
        <v>756</v>
      </c>
      <c r="B104" s="315" t="s">
        <v>498</v>
      </c>
      <c r="C104" s="329">
        <v>0</v>
      </c>
      <c r="D104" s="316">
        <v>0</v>
      </c>
      <c r="E104" s="329">
        <v>5</v>
      </c>
      <c r="F104" s="316">
        <v>7.9365079365079361E-2</v>
      </c>
      <c r="G104" s="329">
        <v>3</v>
      </c>
      <c r="H104" s="316">
        <v>4.7619047619047616E-2</v>
      </c>
      <c r="I104" s="329">
        <v>11</v>
      </c>
      <c r="J104" s="316">
        <v>0.17460317460317459</v>
      </c>
      <c r="K104" s="329">
        <v>44</v>
      </c>
      <c r="L104" s="316">
        <v>0.69841269841269837</v>
      </c>
      <c r="M104" s="329">
        <v>0</v>
      </c>
      <c r="N104" s="316">
        <v>0</v>
      </c>
      <c r="O104" s="317">
        <v>63</v>
      </c>
    </row>
    <row r="105" spans="1:15" x14ac:dyDescent="0.2">
      <c r="A105" s="308">
        <v>8</v>
      </c>
      <c r="B105" s="309" t="s">
        <v>499</v>
      </c>
      <c r="C105" s="312">
        <v>11</v>
      </c>
      <c r="D105" s="311">
        <v>1.6691957511380879E-2</v>
      </c>
      <c r="E105" s="310">
        <v>49</v>
      </c>
      <c r="F105" s="311">
        <v>7.4355083459787558E-2</v>
      </c>
      <c r="G105" s="312">
        <v>34</v>
      </c>
      <c r="H105" s="311">
        <v>5.1593323216995446E-2</v>
      </c>
      <c r="I105" s="312">
        <v>185</v>
      </c>
      <c r="J105" s="311">
        <v>0.28072837632776937</v>
      </c>
      <c r="K105" s="312">
        <v>375</v>
      </c>
      <c r="L105" s="311">
        <v>0.56904400606980277</v>
      </c>
      <c r="M105" s="312">
        <v>5</v>
      </c>
      <c r="N105" s="311">
        <v>7.5872534142640367E-3</v>
      </c>
      <c r="O105" s="313">
        <v>659</v>
      </c>
    </row>
    <row r="106" spans="1:15" ht="15" x14ac:dyDescent="0.25">
      <c r="A106" s="314">
        <v>30</v>
      </c>
      <c r="B106" s="315" t="s">
        <v>500</v>
      </c>
      <c r="C106" s="329">
        <v>3</v>
      </c>
      <c r="D106" s="316">
        <v>8.771929824561403E-3</v>
      </c>
      <c r="E106" s="329">
        <v>39</v>
      </c>
      <c r="F106" s="316">
        <v>0.11403508771929824</v>
      </c>
      <c r="G106" s="329">
        <v>19</v>
      </c>
      <c r="H106" s="316">
        <v>5.5555555555555552E-2</v>
      </c>
      <c r="I106" s="329">
        <v>104</v>
      </c>
      <c r="J106" s="316">
        <v>0.30409356725146197</v>
      </c>
      <c r="K106" s="329">
        <v>176</v>
      </c>
      <c r="L106" s="316">
        <v>0.51461988304093564</v>
      </c>
      <c r="M106" s="329">
        <v>1</v>
      </c>
      <c r="N106" s="316">
        <v>2.9239766081871343E-3</v>
      </c>
      <c r="O106" s="317">
        <v>342</v>
      </c>
    </row>
    <row r="107" spans="1:15" ht="15" x14ac:dyDescent="0.25">
      <c r="A107" s="314">
        <v>34</v>
      </c>
      <c r="B107" s="315" t="s">
        <v>501</v>
      </c>
      <c r="C107" s="329">
        <v>2</v>
      </c>
      <c r="D107" s="316">
        <v>3.2786885245901641E-2</v>
      </c>
      <c r="E107" s="329">
        <v>2</v>
      </c>
      <c r="F107" s="316">
        <v>3.2786885245901641E-2</v>
      </c>
      <c r="G107" s="329">
        <v>1</v>
      </c>
      <c r="H107" s="316">
        <v>1.6393442622950821E-2</v>
      </c>
      <c r="I107" s="329">
        <v>20</v>
      </c>
      <c r="J107" s="316">
        <v>0.32786885245901637</v>
      </c>
      <c r="K107" s="329">
        <v>36</v>
      </c>
      <c r="L107" s="316">
        <v>0.5901639344262295</v>
      </c>
      <c r="M107" s="329">
        <v>0</v>
      </c>
      <c r="N107" s="316">
        <v>0</v>
      </c>
      <c r="O107" s="317">
        <v>61</v>
      </c>
    </row>
    <row r="108" spans="1:15" ht="15" x14ac:dyDescent="0.25">
      <c r="A108" s="314">
        <v>36</v>
      </c>
      <c r="B108" s="315" t="s">
        <v>502</v>
      </c>
      <c r="C108" s="329">
        <v>0</v>
      </c>
      <c r="D108" s="316">
        <v>0</v>
      </c>
      <c r="E108" s="329">
        <v>1</v>
      </c>
      <c r="F108" s="316">
        <v>0.04</v>
      </c>
      <c r="G108" s="329">
        <v>1</v>
      </c>
      <c r="H108" s="316">
        <v>0.04</v>
      </c>
      <c r="I108" s="329">
        <v>9</v>
      </c>
      <c r="J108" s="316">
        <v>0.36</v>
      </c>
      <c r="K108" s="329">
        <v>14</v>
      </c>
      <c r="L108" s="316">
        <v>0.56000000000000005</v>
      </c>
      <c r="M108" s="329">
        <v>0</v>
      </c>
      <c r="N108" s="316">
        <v>0</v>
      </c>
      <c r="O108" s="317">
        <v>25</v>
      </c>
    </row>
    <row r="109" spans="1:15" ht="15" x14ac:dyDescent="0.25">
      <c r="A109" s="314">
        <v>91</v>
      </c>
      <c r="B109" s="315" t="s">
        <v>503</v>
      </c>
      <c r="C109" s="329">
        <v>0</v>
      </c>
      <c r="D109" s="316">
        <v>0</v>
      </c>
      <c r="E109" s="329">
        <v>0</v>
      </c>
      <c r="F109" s="316">
        <v>0</v>
      </c>
      <c r="G109" s="329">
        <v>0</v>
      </c>
      <c r="H109" s="316">
        <v>0</v>
      </c>
      <c r="I109" s="329">
        <v>0</v>
      </c>
      <c r="J109" s="316">
        <v>0</v>
      </c>
      <c r="K109" s="329">
        <v>1</v>
      </c>
      <c r="L109" s="316">
        <v>1</v>
      </c>
      <c r="M109" s="329">
        <v>0</v>
      </c>
      <c r="N109" s="316">
        <v>0</v>
      </c>
      <c r="O109" s="317">
        <v>1</v>
      </c>
    </row>
    <row r="110" spans="1:15" ht="15" x14ac:dyDescent="0.25">
      <c r="A110" s="314">
        <v>93</v>
      </c>
      <c r="B110" s="315" t="s">
        <v>504</v>
      </c>
      <c r="C110" s="329">
        <v>0</v>
      </c>
      <c r="D110" s="316">
        <v>0</v>
      </c>
      <c r="E110" s="329">
        <v>0</v>
      </c>
      <c r="F110" s="316">
        <v>0</v>
      </c>
      <c r="G110" s="329">
        <v>0</v>
      </c>
      <c r="H110" s="316">
        <v>0</v>
      </c>
      <c r="I110" s="329">
        <v>3</v>
      </c>
      <c r="J110" s="316">
        <v>0.5</v>
      </c>
      <c r="K110" s="329">
        <v>3</v>
      </c>
      <c r="L110" s="316">
        <v>0.5</v>
      </c>
      <c r="M110" s="329">
        <v>0</v>
      </c>
      <c r="N110" s="316">
        <v>0</v>
      </c>
      <c r="O110" s="317">
        <v>6</v>
      </c>
    </row>
    <row r="111" spans="1:15" ht="15" x14ac:dyDescent="0.25">
      <c r="A111" s="314">
        <v>101</v>
      </c>
      <c r="B111" s="315" t="s">
        <v>505</v>
      </c>
      <c r="C111" s="329">
        <v>1</v>
      </c>
      <c r="D111" s="316">
        <v>0.05</v>
      </c>
      <c r="E111" s="329">
        <v>0</v>
      </c>
      <c r="F111" s="316">
        <v>0</v>
      </c>
      <c r="G111" s="329">
        <v>2</v>
      </c>
      <c r="H111" s="316">
        <v>0.1</v>
      </c>
      <c r="I111" s="329">
        <v>5</v>
      </c>
      <c r="J111" s="316">
        <v>0.25</v>
      </c>
      <c r="K111" s="329">
        <v>12</v>
      </c>
      <c r="L111" s="316">
        <v>0.6</v>
      </c>
      <c r="M111" s="329">
        <v>0</v>
      </c>
      <c r="N111" s="316">
        <v>0</v>
      </c>
      <c r="O111" s="317">
        <v>20</v>
      </c>
    </row>
    <row r="112" spans="1:15" ht="15" x14ac:dyDescent="0.25">
      <c r="A112" s="314">
        <v>145</v>
      </c>
      <c r="B112" s="315" t="s">
        <v>506</v>
      </c>
      <c r="C112" s="329">
        <v>0</v>
      </c>
      <c r="D112" s="316">
        <v>0</v>
      </c>
      <c r="E112" s="329">
        <v>0</v>
      </c>
      <c r="F112" s="316">
        <v>0</v>
      </c>
      <c r="G112" s="329">
        <v>0</v>
      </c>
      <c r="H112" s="316">
        <v>0</v>
      </c>
      <c r="I112" s="329">
        <v>0</v>
      </c>
      <c r="J112" s="316">
        <v>0</v>
      </c>
      <c r="K112" s="329">
        <v>1</v>
      </c>
      <c r="L112" s="316">
        <v>1</v>
      </c>
      <c r="M112" s="329">
        <v>0</v>
      </c>
      <c r="N112" s="316">
        <v>0</v>
      </c>
      <c r="O112" s="317">
        <v>1</v>
      </c>
    </row>
    <row r="113" spans="1:15" ht="15" x14ac:dyDescent="0.25">
      <c r="A113" s="314">
        <v>209</v>
      </c>
      <c r="B113" s="315" t="s">
        <v>507</v>
      </c>
      <c r="C113" s="329">
        <v>0</v>
      </c>
      <c r="D113" s="316">
        <v>0</v>
      </c>
      <c r="E113" s="329">
        <v>2</v>
      </c>
      <c r="F113" s="316">
        <v>0.4</v>
      </c>
      <c r="G113" s="329">
        <v>0</v>
      </c>
      <c r="H113" s="316">
        <v>0</v>
      </c>
      <c r="I113" s="329">
        <v>1</v>
      </c>
      <c r="J113" s="316">
        <v>0.2</v>
      </c>
      <c r="K113" s="329">
        <v>2</v>
      </c>
      <c r="L113" s="316">
        <v>0.4</v>
      </c>
      <c r="M113" s="329">
        <v>0</v>
      </c>
      <c r="N113" s="316">
        <v>0</v>
      </c>
      <c r="O113" s="317">
        <v>5</v>
      </c>
    </row>
    <row r="114" spans="1:15" ht="15" x14ac:dyDescent="0.25">
      <c r="A114" s="314">
        <v>282</v>
      </c>
      <c r="B114" s="315" t="s">
        <v>508</v>
      </c>
      <c r="C114" s="329">
        <v>1</v>
      </c>
      <c r="D114" s="316">
        <v>2.6315789473684209E-2</v>
      </c>
      <c r="E114" s="329">
        <v>4</v>
      </c>
      <c r="F114" s="316">
        <v>0.10526315789473684</v>
      </c>
      <c r="G114" s="329">
        <v>1</v>
      </c>
      <c r="H114" s="316">
        <v>2.6315789473684209E-2</v>
      </c>
      <c r="I114" s="329">
        <v>7</v>
      </c>
      <c r="J114" s="316">
        <v>0.18421052631578946</v>
      </c>
      <c r="K114" s="329">
        <v>25</v>
      </c>
      <c r="L114" s="316">
        <v>0.65789473684210531</v>
      </c>
      <c r="M114" s="329">
        <v>0</v>
      </c>
      <c r="N114" s="316">
        <v>0</v>
      </c>
      <c r="O114" s="317">
        <v>38</v>
      </c>
    </row>
    <row r="115" spans="1:15" ht="15" x14ac:dyDescent="0.25">
      <c r="A115" s="314">
        <v>353</v>
      </c>
      <c r="B115" s="315" t="s">
        <v>509</v>
      </c>
      <c r="C115" s="329">
        <v>0</v>
      </c>
      <c r="D115" s="316">
        <v>0</v>
      </c>
      <c r="E115" s="329">
        <v>0</v>
      </c>
      <c r="F115" s="316">
        <v>0</v>
      </c>
      <c r="G115" s="329">
        <v>0</v>
      </c>
      <c r="H115" s="316">
        <v>0</v>
      </c>
      <c r="I115" s="329">
        <v>1</v>
      </c>
      <c r="J115" s="316">
        <v>0.25</v>
      </c>
      <c r="K115" s="329">
        <v>3</v>
      </c>
      <c r="L115" s="316">
        <v>0.75</v>
      </c>
      <c r="M115" s="329">
        <v>0</v>
      </c>
      <c r="N115" s="316">
        <v>0</v>
      </c>
      <c r="O115" s="317">
        <v>4</v>
      </c>
    </row>
    <row r="116" spans="1:15" ht="15" x14ac:dyDescent="0.25">
      <c r="A116" s="314">
        <v>364</v>
      </c>
      <c r="B116" s="315" t="s">
        <v>510</v>
      </c>
      <c r="C116" s="329">
        <v>1</v>
      </c>
      <c r="D116" s="316">
        <v>3.8461538461538464E-2</v>
      </c>
      <c r="E116" s="329">
        <v>0</v>
      </c>
      <c r="F116" s="316">
        <v>0</v>
      </c>
      <c r="G116" s="329">
        <v>2</v>
      </c>
      <c r="H116" s="316">
        <v>7.6923076923076927E-2</v>
      </c>
      <c r="I116" s="329">
        <v>4</v>
      </c>
      <c r="J116" s="316">
        <v>0.15384615384615385</v>
      </c>
      <c r="K116" s="329">
        <v>18</v>
      </c>
      <c r="L116" s="316">
        <v>0.69230769230769229</v>
      </c>
      <c r="M116" s="329">
        <v>1</v>
      </c>
      <c r="N116" s="316">
        <v>3.8461538461538464E-2</v>
      </c>
      <c r="O116" s="317">
        <v>26</v>
      </c>
    </row>
    <row r="117" spans="1:15" ht="15" x14ac:dyDescent="0.25">
      <c r="A117" s="314">
        <v>368</v>
      </c>
      <c r="B117" s="315" t="s">
        <v>511</v>
      </c>
      <c r="C117" s="329">
        <v>1</v>
      </c>
      <c r="D117" s="316">
        <v>3.3333333333333333E-2</v>
      </c>
      <c r="E117" s="329">
        <v>0</v>
      </c>
      <c r="F117" s="316">
        <v>0</v>
      </c>
      <c r="G117" s="329">
        <v>2</v>
      </c>
      <c r="H117" s="316">
        <v>6.6666666666666666E-2</v>
      </c>
      <c r="I117" s="329">
        <v>6</v>
      </c>
      <c r="J117" s="316">
        <v>0.2</v>
      </c>
      <c r="K117" s="329">
        <v>21</v>
      </c>
      <c r="L117" s="316">
        <v>0.7</v>
      </c>
      <c r="M117" s="329">
        <v>0</v>
      </c>
      <c r="N117" s="316">
        <v>0</v>
      </c>
      <c r="O117" s="317">
        <v>30</v>
      </c>
    </row>
    <row r="118" spans="1:15" ht="15" x14ac:dyDescent="0.25">
      <c r="A118" s="314">
        <v>390</v>
      </c>
      <c r="B118" s="315" t="s">
        <v>512</v>
      </c>
      <c r="C118" s="329">
        <v>0</v>
      </c>
      <c r="D118" s="316">
        <v>0</v>
      </c>
      <c r="E118" s="329">
        <v>0</v>
      </c>
      <c r="F118" s="316">
        <v>0</v>
      </c>
      <c r="G118" s="329">
        <v>0</v>
      </c>
      <c r="H118" s="316">
        <v>0</v>
      </c>
      <c r="I118" s="329">
        <v>7</v>
      </c>
      <c r="J118" s="316">
        <v>0.4375</v>
      </c>
      <c r="K118" s="329">
        <v>9</v>
      </c>
      <c r="L118" s="316">
        <v>0.5625</v>
      </c>
      <c r="M118" s="329">
        <v>0</v>
      </c>
      <c r="N118" s="316">
        <v>0</v>
      </c>
      <c r="O118" s="317">
        <v>16</v>
      </c>
    </row>
    <row r="119" spans="1:15" ht="15" x14ac:dyDescent="0.25">
      <c r="A119" s="314">
        <v>467</v>
      </c>
      <c r="B119" s="315" t="s">
        <v>513</v>
      </c>
      <c r="C119" s="329">
        <v>0</v>
      </c>
      <c r="D119" s="316">
        <v>0</v>
      </c>
      <c r="E119" s="329">
        <v>0</v>
      </c>
      <c r="F119" s="316">
        <v>0</v>
      </c>
      <c r="G119" s="329">
        <v>0</v>
      </c>
      <c r="H119" s="316">
        <v>0</v>
      </c>
      <c r="I119" s="329">
        <v>2</v>
      </c>
      <c r="J119" s="316">
        <v>0.33333333333333331</v>
      </c>
      <c r="K119" s="329">
        <v>3</v>
      </c>
      <c r="L119" s="316">
        <v>0.5</v>
      </c>
      <c r="M119" s="329">
        <v>1</v>
      </c>
      <c r="N119" s="316">
        <v>0.16666666666666666</v>
      </c>
      <c r="O119" s="317">
        <v>6</v>
      </c>
    </row>
    <row r="120" spans="1:15" ht="15" x14ac:dyDescent="0.25">
      <c r="A120" s="314">
        <v>576</v>
      </c>
      <c r="B120" s="315" t="s">
        <v>514</v>
      </c>
      <c r="C120" s="329">
        <v>1</v>
      </c>
      <c r="D120" s="316">
        <v>0.33333333333333331</v>
      </c>
      <c r="E120" s="329">
        <v>0</v>
      </c>
      <c r="F120" s="316">
        <v>0</v>
      </c>
      <c r="G120" s="329">
        <v>0</v>
      </c>
      <c r="H120" s="316">
        <v>0</v>
      </c>
      <c r="I120" s="329">
        <v>0</v>
      </c>
      <c r="J120" s="316">
        <v>0</v>
      </c>
      <c r="K120" s="329">
        <v>2</v>
      </c>
      <c r="L120" s="316">
        <v>0.66666666666666663</v>
      </c>
      <c r="M120" s="329">
        <v>0</v>
      </c>
      <c r="N120" s="316">
        <v>0</v>
      </c>
      <c r="O120" s="317">
        <v>3</v>
      </c>
    </row>
    <row r="121" spans="1:15" ht="15" x14ac:dyDescent="0.25">
      <c r="A121" s="314">
        <v>642</v>
      </c>
      <c r="B121" s="315" t="s">
        <v>515</v>
      </c>
      <c r="C121" s="329">
        <v>0</v>
      </c>
      <c r="D121" s="316">
        <v>0</v>
      </c>
      <c r="E121" s="329">
        <v>0</v>
      </c>
      <c r="F121" s="316">
        <v>0</v>
      </c>
      <c r="G121" s="329">
        <v>0</v>
      </c>
      <c r="H121" s="316">
        <v>0</v>
      </c>
      <c r="I121" s="329">
        <v>5</v>
      </c>
      <c r="J121" s="316">
        <v>0.41666666666666669</v>
      </c>
      <c r="K121" s="329">
        <v>6</v>
      </c>
      <c r="L121" s="316">
        <v>0.5</v>
      </c>
      <c r="M121" s="329">
        <v>1</v>
      </c>
      <c r="N121" s="316">
        <v>8.3333333333333329E-2</v>
      </c>
      <c r="O121" s="317">
        <v>12</v>
      </c>
    </row>
    <row r="122" spans="1:15" ht="15" x14ac:dyDescent="0.25">
      <c r="A122" s="314">
        <v>679</v>
      </c>
      <c r="B122" s="315" t="s">
        <v>516</v>
      </c>
      <c r="C122" s="329">
        <v>0</v>
      </c>
      <c r="D122" s="316">
        <v>0</v>
      </c>
      <c r="E122" s="329">
        <v>0</v>
      </c>
      <c r="F122" s="316">
        <v>0</v>
      </c>
      <c r="G122" s="329">
        <v>0</v>
      </c>
      <c r="H122" s="316">
        <v>0</v>
      </c>
      <c r="I122" s="329">
        <v>3</v>
      </c>
      <c r="J122" s="316">
        <v>0.375</v>
      </c>
      <c r="K122" s="329">
        <v>5</v>
      </c>
      <c r="L122" s="316">
        <v>0.625</v>
      </c>
      <c r="M122" s="329">
        <v>0</v>
      </c>
      <c r="N122" s="316">
        <v>0</v>
      </c>
      <c r="O122" s="317">
        <v>8</v>
      </c>
    </row>
    <row r="123" spans="1:15" ht="15" x14ac:dyDescent="0.25">
      <c r="A123" s="314">
        <v>789</v>
      </c>
      <c r="B123" s="315" t="s">
        <v>517</v>
      </c>
      <c r="C123" s="329">
        <v>0</v>
      </c>
      <c r="D123" s="316">
        <v>0</v>
      </c>
      <c r="E123" s="329">
        <v>0</v>
      </c>
      <c r="F123" s="316">
        <v>0</v>
      </c>
      <c r="G123" s="329">
        <v>0</v>
      </c>
      <c r="H123" s="316">
        <v>0</v>
      </c>
      <c r="I123" s="329">
        <v>0</v>
      </c>
      <c r="J123" s="316">
        <v>0</v>
      </c>
      <c r="K123" s="329">
        <v>11</v>
      </c>
      <c r="L123" s="316">
        <v>1</v>
      </c>
      <c r="M123" s="329">
        <v>0</v>
      </c>
      <c r="N123" s="316">
        <v>0</v>
      </c>
      <c r="O123" s="317">
        <v>11</v>
      </c>
    </row>
    <row r="124" spans="1:15" ht="15" x14ac:dyDescent="0.25">
      <c r="A124" s="314">
        <v>792</v>
      </c>
      <c r="B124" s="315" t="s">
        <v>518</v>
      </c>
      <c r="C124" s="329">
        <v>0</v>
      </c>
      <c r="D124" s="316">
        <v>0</v>
      </c>
      <c r="E124" s="329">
        <v>0</v>
      </c>
      <c r="F124" s="316">
        <v>0</v>
      </c>
      <c r="G124" s="329">
        <v>0</v>
      </c>
      <c r="H124" s="316">
        <v>0</v>
      </c>
      <c r="I124" s="329">
        <v>0</v>
      </c>
      <c r="J124" s="316">
        <v>0</v>
      </c>
      <c r="K124" s="329">
        <v>0</v>
      </c>
      <c r="L124" s="316">
        <v>0</v>
      </c>
      <c r="M124" s="329">
        <v>0</v>
      </c>
      <c r="N124" s="316">
        <v>0</v>
      </c>
      <c r="O124" s="317">
        <v>0</v>
      </c>
    </row>
    <row r="125" spans="1:15" ht="15" x14ac:dyDescent="0.25">
      <c r="A125" s="314">
        <v>809</v>
      </c>
      <c r="B125" s="315" t="s">
        <v>519</v>
      </c>
      <c r="C125" s="329">
        <v>1</v>
      </c>
      <c r="D125" s="316">
        <v>7.1428571428571425E-2</v>
      </c>
      <c r="E125" s="329">
        <v>1</v>
      </c>
      <c r="F125" s="316">
        <v>7.1428571428571425E-2</v>
      </c>
      <c r="G125" s="329">
        <v>1</v>
      </c>
      <c r="H125" s="316">
        <v>7.1428571428571425E-2</v>
      </c>
      <c r="I125" s="329">
        <v>1</v>
      </c>
      <c r="J125" s="316">
        <v>7.1428571428571425E-2</v>
      </c>
      <c r="K125" s="329">
        <v>10</v>
      </c>
      <c r="L125" s="316">
        <v>0.7142857142857143</v>
      </c>
      <c r="M125" s="329">
        <v>0</v>
      </c>
      <c r="N125" s="316">
        <v>0</v>
      </c>
      <c r="O125" s="317">
        <v>14</v>
      </c>
    </row>
    <row r="126" spans="1:15" ht="15" x14ac:dyDescent="0.25">
      <c r="A126" s="314">
        <v>847</v>
      </c>
      <c r="B126" s="315" t="s">
        <v>520</v>
      </c>
      <c r="C126" s="329">
        <v>0</v>
      </c>
      <c r="D126" s="316">
        <v>0</v>
      </c>
      <c r="E126" s="329">
        <v>0</v>
      </c>
      <c r="F126" s="316">
        <v>0</v>
      </c>
      <c r="G126" s="329">
        <v>1</v>
      </c>
      <c r="H126" s="316">
        <v>0.14285714285714285</v>
      </c>
      <c r="I126" s="329">
        <v>2</v>
      </c>
      <c r="J126" s="316">
        <v>0.2857142857142857</v>
      </c>
      <c r="K126" s="329">
        <v>4</v>
      </c>
      <c r="L126" s="316">
        <v>0.5714285714285714</v>
      </c>
      <c r="M126" s="329">
        <v>0</v>
      </c>
      <c r="N126" s="316">
        <v>0</v>
      </c>
      <c r="O126" s="317">
        <v>7</v>
      </c>
    </row>
    <row r="127" spans="1:15" ht="15" x14ac:dyDescent="0.25">
      <c r="A127" s="314">
        <v>856</v>
      </c>
      <c r="B127" s="315" t="s">
        <v>521</v>
      </c>
      <c r="C127" s="329">
        <v>0</v>
      </c>
      <c r="D127" s="316">
        <v>0</v>
      </c>
      <c r="E127" s="329">
        <v>0</v>
      </c>
      <c r="F127" s="316">
        <v>0</v>
      </c>
      <c r="G127" s="329">
        <v>0</v>
      </c>
      <c r="H127" s="316">
        <v>0</v>
      </c>
      <c r="I127" s="329">
        <v>0</v>
      </c>
      <c r="J127" s="316">
        <v>0</v>
      </c>
      <c r="K127" s="329">
        <v>2</v>
      </c>
      <c r="L127" s="316">
        <v>1</v>
      </c>
      <c r="M127" s="329">
        <v>0</v>
      </c>
      <c r="N127" s="316">
        <v>0</v>
      </c>
      <c r="O127" s="317">
        <v>2</v>
      </c>
    </row>
    <row r="128" spans="1:15" ht="15" x14ac:dyDescent="0.25">
      <c r="A128" s="314">
        <v>861</v>
      </c>
      <c r="B128" s="315" t="s">
        <v>522</v>
      </c>
      <c r="C128" s="329">
        <v>0</v>
      </c>
      <c r="D128" s="316">
        <v>0</v>
      </c>
      <c r="E128" s="329">
        <v>0</v>
      </c>
      <c r="F128" s="316">
        <v>0</v>
      </c>
      <c r="G128" s="329">
        <v>4</v>
      </c>
      <c r="H128" s="316">
        <v>0.19047619047619047</v>
      </c>
      <c r="I128" s="329">
        <v>5</v>
      </c>
      <c r="J128" s="316">
        <v>0.23809523809523808</v>
      </c>
      <c r="K128" s="329">
        <v>11</v>
      </c>
      <c r="L128" s="316">
        <v>0.52380952380952384</v>
      </c>
      <c r="M128" s="329">
        <v>1</v>
      </c>
      <c r="N128" s="316">
        <v>4.7619047619047616E-2</v>
      </c>
      <c r="O128" s="317">
        <v>21</v>
      </c>
    </row>
    <row r="129" spans="1:15" x14ac:dyDescent="0.2">
      <c r="A129" s="308">
        <v>9</v>
      </c>
      <c r="B129" s="309" t="s">
        <v>523</v>
      </c>
      <c r="C129" s="312">
        <v>687</v>
      </c>
      <c r="D129" s="311">
        <v>1.1240367152603936E-2</v>
      </c>
      <c r="E129" s="310">
        <v>5453</v>
      </c>
      <c r="F129" s="311">
        <v>8.921939167852877E-2</v>
      </c>
      <c r="G129" s="312">
        <v>4765</v>
      </c>
      <c r="H129" s="311">
        <v>7.7962663001685237E-2</v>
      </c>
      <c r="I129" s="312">
        <v>15220</v>
      </c>
      <c r="J129" s="311">
        <v>0.24902239892668401</v>
      </c>
      <c r="K129" s="312">
        <v>33205</v>
      </c>
      <c r="L129" s="311">
        <v>0.5432844123758569</v>
      </c>
      <c r="M129" s="312">
        <v>1789</v>
      </c>
      <c r="N129" s="311">
        <v>2.9270766864641109E-2</v>
      </c>
      <c r="O129" s="313">
        <v>61119</v>
      </c>
    </row>
    <row r="130" spans="1:15" ht="15" x14ac:dyDescent="0.25">
      <c r="A130" s="314">
        <v>1</v>
      </c>
      <c r="B130" s="315" t="s">
        <v>524</v>
      </c>
      <c r="C130" s="329">
        <v>450</v>
      </c>
      <c r="D130" s="316">
        <v>1.105379513633014E-2</v>
      </c>
      <c r="E130" s="329">
        <v>3612</v>
      </c>
      <c r="F130" s="316">
        <v>8.8725128960943256E-2</v>
      </c>
      <c r="G130" s="329">
        <v>3075</v>
      </c>
      <c r="H130" s="316">
        <v>7.5534266764922628E-2</v>
      </c>
      <c r="I130" s="329">
        <v>10247</v>
      </c>
      <c r="J130" s="316">
        <v>0.25170719724883323</v>
      </c>
      <c r="K130" s="329">
        <v>22230</v>
      </c>
      <c r="L130" s="316">
        <v>0.54605747973470886</v>
      </c>
      <c r="M130" s="329">
        <v>1096</v>
      </c>
      <c r="N130" s="316">
        <v>2.6922132154261851E-2</v>
      </c>
      <c r="O130" s="317">
        <v>40710</v>
      </c>
    </row>
    <row r="131" spans="1:15" ht="15" x14ac:dyDescent="0.25">
      <c r="A131" s="314">
        <v>79</v>
      </c>
      <c r="B131" s="315" t="s">
        <v>525</v>
      </c>
      <c r="C131" s="329">
        <v>6</v>
      </c>
      <c r="D131" s="316">
        <v>2.1276595744680851E-2</v>
      </c>
      <c r="E131" s="329">
        <v>20</v>
      </c>
      <c r="F131" s="316">
        <v>7.0921985815602842E-2</v>
      </c>
      <c r="G131" s="329">
        <v>16</v>
      </c>
      <c r="H131" s="316">
        <v>5.6737588652482268E-2</v>
      </c>
      <c r="I131" s="329">
        <v>84</v>
      </c>
      <c r="J131" s="316">
        <v>0.2978723404255319</v>
      </c>
      <c r="K131" s="329">
        <v>156</v>
      </c>
      <c r="L131" s="316">
        <v>0.55319148936170215</v>
      </c>
      <c r="M131" s="329">
        <v>0</v>
      </c>
      <c r="N131" s="316">
        <v>0</v>
      </c>
      <c r="O131" s="317">
        <v>282</v>
      </c>
    </row>
    <row r="132" spans="1:15" ht="15" x14ac:dyDescent="0.25">
      <c r="A132" s="314">
        <v>88</v>
      </c>
      <c r="B132" s="315" t="s">
        <v>526</v>
      </c>
      <c r="C132" s="329">
        <v>93</v>
      </c>
      <c r="D132" s="316">
        <v>1.3008812421317666E-2</v>
      </c>
      <c r="E132" s="329">
        <v>712</v>
      </c>
      <c r="F132" s="316">
        <v>9.9594348859980419E-2</v>
      </c>
      <c r="G132" s="329">
        <v>623</v>
      </c>
      <c r="H132" s="316">
        <v>8.7145055252482867E-2</v>
      </c>
      <c r="I132" s="329">
        <v>1683</v>
      </c>
      <c r="J132" s="316">
        <v>0.23541754091481326</v>
      </c>
      <c r="K132" s="329">
        <v>3867</v>
      </c>
      <c r="L132" s="316">
        <v>0.54091481326059587</v>
      </c>
      <c r="M132" s="329">
        <v>171</v>
      </c>
      <c r="N132" s="316">
        <v>2.3919429290809903E-2</v>
      </c>
      <c r="O132" s="317">
        <v>7149</v>
      </c>
    </row>
    <row r="133" spans="1:15" ht="15" x14ac:dyDescent="0.25">
      <c r="A133" s="314">
        <v>129</v>
      </c>
      <c r="B133" s="315" t="s">
        <v>527</v>
      </c>
      <c r="C133" s="329">
        <v>22</v>
      </c>
      <c r="D133" s="316">
        <v>1.9130434782608695E-2</v>
      </c>
      <c r="E133" s="329">
        <v>123</v>
      </c>
      <c r="F133" s="316">
        <v>0.10695652173913044</v>
      </c>
      <c r="G133" s="329">
        <v>88</v>
      </c>
      <c r="H133" s="316">
        <v>7.6521739130434779E-2</v>
      </c>
      <c r="I133" s="329">
        <v>273</v>
      </c>
      <c r="J133" s="316">
        <v>0.2373913043478261</v>
      </c>
      <c r="K133" s="329">
        <v>627</v>
      </c>
      <c r="L133" s="316">
        <v>0.54521739130434788</v>
      </c>
      <c r="M133" s="329">
        <v>17</v>
      </c>
      <c r="N133" s="316">
        <v>1.4782608695652174E-2</v>
      </c>
      <c r="O133" s="317">
        <v>1150</v>
      </c>
    </row>
    <row r="134" spans="1:15" ht="15" x14ac:dyDescent="0.25">
      <c r="A134" s="314">
        <v>212</v>
      </c>
      <c r="B134" s="315" t="s">
        <v>528</v>
      </c>
      <c r="C134" s="329">
        <v>5</v>
      </c>
      <c r="D134" s="316">
        <v>1.059322033898305E-2</v>
      </c>
      <c r="E134" s="329">
        <v>42</v>
      </c>
      <c r="F134" s="316">
        <v>8.8983050847457626E-2</v>
      </c>
      <c r="G134" s="329">
        <v>36</v>
      </c>
      <c r="H134" s="316">
        <v>7.6271186440677971E-2</v>
      </c>
      <c r="I134" s="329">
        <v>131</v>
      </c>
      <c r="J134" s="316">
        <v>0.27754237288135591</v>
      </c>
      <c r="K134" s="329">
        <v>248</v>
      </c>
      <c r="L134" s="316">
        <v>0.52542372881355937</v>
      </c>
      <c r="M134" s="329">
        <v>10</v>
      </c>
      <c r="N134" s="316">
        <v>2.1186440677966101E-2</v>
      </c>
      <c r="O134" s="317">
        <v>472</v>
      </c>
    </row>
    <row r="135" spans="1:15" ht="15" x14ac:dyDescent="0.25">
      <c r="A135" s="314">
        <v>266</v>
      </c>
      <c r="B135" s="315" t="s">
        <v>529</v>
      </c>
      <c r="C135" s="329">
        <v>15</v>
      </c>
      <c r="D135" s="316">
        <v>7.16674629718108E-3</v>
      </c>
      <c r="E135" s="329">
        <v>147</v>
      </c>
      <c r="F135" s="316">
        <v>7.0234113712374577E-2</v>
      </c>
      <c r="G135" s="329">
        <v>189</v>
      </c>
      <c r="H135" s="316">
        <v>9.0301003344481601E-2</v>
      </c>
      <c r="I135" s="329">
        <v>475</v>
      </c>
      <c r="J135" s="316">
        <v>0.22694696607740086</v>
      </c>
      <c r="K135" s="329">
        <v>1117</v>
      </c>
      <c r="L135" s="316">
        <v>0.5336837075967511</v>
      </c>
      <c r="M135" s="329">
        <v>150</v>
      </c>
      <c r="N135" s="316">
        <v>7.16674629718108E-2</v>
      </c>
      <c r="O135" s="317">
        <v>2093</v>
      </c>
    </row>
    <row r="136" spans="1:15" ht="15" x14ac:dyDescent="0.25">
      <c r="A136" s="314">
        <v>308</v>
      </c>
      <c r="B136" s="315" t="s">
        <v>530</v>
      </c>
      <c r="C136" s="329">
        <v>6</v>
      </c>
      <c r="D136" s="316">
        <v>1.1673151750972763E-2</v>
      </c>
      <c r="E136" s="329">
        <v>47</v>
      </c>
      <c r="F136" s="316">
        <v>9.1439688715953302E-2</v>
      </c>
      <c r="G136" s="329">
        <v>34</v>
      </c>
      <c r="H136" s="316">
        <v>6.6147859922178989E-2</v>
      </c>
      <c r="I136" s="329">
        <v>126</v>
      </c>
      <c r="J136" s="316">
        <v>0.24513618677042801</v>
      </c>
      <c r="K136" s="329">
        <v>292</v>
      </c>
      <c r="L136" s="316">
        <v>0.56809338521400776</v>
      </c>
      <c r="M136" s="329">
        <v>9</v>
      </c>
      <c r="N136" s="316">
        <v>1.7509727626459144E-2</v>
      </c>
      <c r="O136" s="317">
        <v>514</v>
      </c>
    </row>
    <row r="137" spans="1:15" ht="15" x14ac:dyDescent="0.25">
      <c r="A137" s="314">
        <v>360</v>
      </c>
      <c r="B137" s="315" t="s">
        <v>531</v>
      </c>
      <c r="C137" s="329">
        <v>71</v>
      </c>
      <c r="D137" s="316">
        <v>1.0997521685254027E-2</v>
      </c>
      <c r="E137" s="329">
        <v>591</v>
      </c>
      <c r="F137" s="316">
        <v>9.1542750929368033E-2</v>
      </c>
      <c r="G137" s="329">
        <v>559</v>
      </c>
      <c r="H137" s="316">
        <v>8.6586121437422559E-2</v>
      </c>
      <c r="I137" s="329">
        <v>1621</v>
      </c>
      <c r="J137" s="316">
        <v>0.25108426270136308</v>
      </c>
      <c r="K137" s="329">
        <v>3434</v>
      </c>
      <c r="L137" s="316">
        <v>0.53190830235439901</v>
      </c>
      <c r="M137" s="329">
        <v>180</v>
      </c>
      <c r="N137" s="316">
        <v>2.7881040892193308E-2</v>
      </c>
      <c r="O137" s="317">
        <v>6456</v>
      </c>
    </row>
    <row r="138" spans="1:15" ht="15" x14ac:dyDescent="0.25">
      <c r="A138" s="314">
        <v>380</v>
      </c>
      <c r="B138" s="315" t="s">
        <v>532</v>
      </c>
      <c r="C138" s="329">
        <v>7</v>
      </c>
      <c r="D138" s="316">
        <v>8.8832487309644676E-3</v>
      </c>
      <c r="E138" s="329">
        <v>69</v>
      </c>
      <c r="F138" s="316">
        <v>8.7563451776649745E-2</v>
      </c>
      <c r="G138" s="329">
        <v>62</v>
      </c>
      <c r="H138" s="316">
        <v>7.8680203045685279E-2</v>
      </c>
      <c r="I138" s="329">
        <v>195</v>
      </c>
      <c r="J138" s="316">
        <v>0.24746192893401014</v>
      </c>
      <c r="K138" s="329">
        <v>415</v>
      </c>
      <c r="L138" s="316">
        <v>0.5266497461928934</v>
      </c>
      <c r="M138" s="329">
        <v>40</v>
      </c>
      <c r="N138" s="316">
        <v>5.0761421319796954E-2</v>
      </c>
      <c r="O138" s="317">
        <v>788</v>
      </c>
    </row>
    <row r="139" spans="1:15" ht="15.75" thickBot="1" x14ac:dyDescent="0.3">
      <c r="A139" s="318">
        <v>631</v>
      </c>
      <c r="B139" s="319" t="s">
        <v>533</v>
      </c>
      <c r="C139" s="329">
        <v>12</v>
      </c>
      <c r="D139" s="320">
        <v>7.9734219269102981E-3</v>
      </c>
      <c r="E139" s="330">
        <v>90</v>
      </c>
      <c r="F139" s="320">
        <v>5.9800664451827246E-2</v>
      </c>
      <c r="G139" s="330">
        <v>83</v>
      </c>
      <c r="H139" s="320">
        <v>5.5149501661129571E-2</v>
      </c>
      <c r="I139" s="330">
        <v>385</v>
      </c>
      <c r="J139" s="320">
        <v>0.2558139534883721</v>
      </c>
      <c r="K139" s="330">
        <v>819</v>
      </c>
      <c r="L139" s="320">
        <v>0.54418604651162794</v>
      </c>
      <c r="M139" s="330">
        <v>116</v>
      </c>
      <c r="N139" s="320">
        <v>7.7076411960132887E-2</v>
      </c>
      <c r="O139" s="321">
        <v>1505</v>
      </c>
    </row>
    <row r="140" spans="1:15" x14ac:dyDescent="0.2">
      <c r="B140" s="1"/>
    </row>
    <row r="141" spans="1:15" x14ac:dyDescent="0.2">
      <c r="A141" s="324" t="s">
        <v>198</v>
      </c>
      <c r="B141" s="356" t="s">
        <v>554</v>
      </c>
      <c r="C141" s="325" t="s">
        <v>575</v>
      </c>
      <c r="D141" s="352"/>
      <c r="E141" s="352"/>
      <c r="F141" s="352"/>
      <c r="G141" s="352"/>
      <c r="H141" s="352"/>
      <c r="I141" s="352"/>
      <c r="J141" s="352"/>
      <c r="K141" s="352"/>
      <c r="L141" s="353"/>
    </row>
    <row r="142" spans="1:15" x14ac:dyDescent="0.2">
      <c r="A142" s="326" t="s">
        <v>537</v>
      </c>
      <c r="B142" s="354" t="s">
        <v>535</v>
      </c>
      <c r="C142" s="355"/>
      <c r="D142" s="355"/>
      <c r="E142" s="355"/>
      <c r="F142" s="355"/>
      <c r="G142" s="355"/>
      <c r="H142" s="355"/>
      <c r="I142" s="355"/>
      <c r="J142" s="355"/>
      <c r="K142" s="355"/>
      <c r="L142" s="355"/>
    </row>
    <row r="143" spans="1:15" x14ac:dyDescent="0.2">
      <c r="A143" s="323" t="s">
        <v>536</v>
      </c>
      <c r="B143" s="354" t="s">
        <v>358</v>
      </c>
      <c r="C143" s="355"/>
      <c r="D143" s="355"/>
      <c r="E143" s="355"/>
      <c r="F143" s="355"/>
      <c r="G143" s="355"/>
      <c r="H143" s="355"/>
      <c r="I143" s="355"/>
      <c r="J143" s="355"/>
      <c r="K143" s="355"/>
      <c r="L143" s="355"/>
    </row>
    <row r="144" spans="1:15" x14ac:dyDescent="0.2">
      <c r="B144" s="327"/>
    </row>
  </sheetData>
  <mergeCells count="5">
    <mergeCell ref="O2:O4"/>
    <mergeCell ref="C1:N1"/>
    <mergeCell ref="A2:A5"/>
    <mergeCell ref="B2:B4"/>
    <mergeCell ref="C2:N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748b131-7d89-4828-b10b-0636eef39b0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FBD1E4702BD464DB238DEB9267618EE" ma:contentTypeVersion="15" ma:contentTypeDescription="Create a new document." ma:contentTypeScope="" ma:versionID="bef219346d6b77a06fce7f9327fea04c">
  <xsd:schema xmlns:xsd="http://www.w3.org/2001/XMLSchema" xmlns:xs="http://www.w3.org/2001/XMLSchema" xmlns:p="http://schemas.microsoft.com/office/2006/metadata/properties" xmlns:ns3="87073f5b-d8f0-4b9c-9fa3-5f4866b5878b" xmlns:ns4="e748b131-7d89-4828-b10b-0636eef39b05" targetNamespace="http://schemas.microsoft.com/office/2006/metadata/properties" ma:root="true" ma:fieldsID="a0b80dc582a8eb3007c13c564fdac917" ns3:_="" ns4:_="">
    <xsd:import namespace="87073f5b-d8f0-4b9c-9fa3-5f4866b5878b"/>
    <xsd:import namespace="e748b131-7d89-4828-b10b-0636eef39b05"/>
    <xsd:element name="properties">
      <xsd:complexType>
        <xsd:sequence>
          <xsd:element name="documentManagement">
            <xsd:complexType>
              <xsd:all>
                <xsd:element ref="ns3:SharedWithUsers" minOccurs="0"/>
                <xsd:element ref="ns3:SharingHintHash" minOccurs="0"/>
                <xsd:element ref="ns3:SharedWithDetails"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AutoKeyPoints" minOccurs="0"/>
                <xsd:element ref="ns4:MediaServiceKeyPoints" minOccurs="0"/>
                <xsd:element ref="ns4:MediaServiceGenerationTime" minOccurs="0"/>
                <xsd:element ref="ns4:MediaServiceEventHashCode" minOccurs="0"/>
                <xsd:element ref="ns4:MediaServiceLocation"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073f5b-d8f0-4b9c-9fa3-5f4866b5878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748b131-7d89-4828-b10b-0636eef39b0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25C298-26F4-4736-9801-DDD2B3960FE3}">
  <ds:schemaRefs>
    <ds:schemaRef ds:uri="http://schemas.microsoft.com/office/2006/documentManagement/types"/>
    <ds:schemaRef ds:uri="http://purl.org/dc/term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87073f5b-d8f0-4b9c-9fa3-5f4866b5878b"/>
    <ds:schemaRef ds:uri="e748b131-7d89-4828-b10b-0636eef39b05"/>
    <ds:schemaRef ds:uri="http://www.w3.org/XML/1998/namespace"/>
    <ds:schemaRef ds:uri="http://purl.org/dc/dcmitype/"/>
  </ds:schemaRefs>
</ds:datastoreItem>
</file>

<file path=customXml/itemProps2.xml><?xml version="1.0" encoding="utf-8"?>
<ds:datastoreItem xmlns:ds="http://schemas.openxmlformats.org/officeDocument/2006/customXml" ds:itemID="{29539D98-1FC1-41D7-B510-90E2890DDC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073f5b-d8f0-4b9c-9fa3-5f4866b5878b"/>
    <ds:schemaRef ds:uri="e748b131-7d89-4828-b10b-0636eef39b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98ECD7-3784-4B82-8EA3-09C022DC3E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CUADRO RESUMEN</vt:lpstr>
      <vt:lpstr>REGIONAL AFILIADOS</vt:lpstr>
      <vt:lpstr>1MIGRANTES  VEN SISBEN LC AFILI</vt:lpstr>
      <vt:lpstr>2.AFILIADOS  SGSSS MIG VEN</vt:lpstr>
      <vt:lpstr>3.Afiliados por EPS</vt:lpstr>
      <vt:lpstr> 4.Afiliados_ Mpio_RS</vt:lpstr>
      <vt:lpstr>5.Afiliados_ Mpio_RC </vt:lpstr>
      <vt:lpstr>6. RS_Curso_Vida</vt:lpstr>
      <vt:lpstr>7. RC_Curso_Vida</vt:lpstr>
      <vt:lpstr>8. GRAFICA X EDAD Y CICLOVIDA </vt:lpstr>
      <vt:lpstr>9_RC_GRUPOS DE EDAD</vt:lpstr>
      <vt:lpstr>10. RS_GRUPOS DE EDAD</vt:lpstr>
      <vt:lpstr>11. AFILIADOS POR GENERO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dc:creator>
  <cp:keywords/>
  <dc:description/>
  <cp:lastModifiedBy>JAIME ALBERTO JIMENEZ LOTERO</cp:lastModifiedBy>
  <cp:revision/>
  <dcterms:created xsi:type="dcterms:W3CDTF">2020-08-11T19:48:39Z</dcterms:created>
  <dcterms:modified xsi:type="dcterms:W3CDTF">2024-04-09T12:48:12Z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0x0101004FBD1E4702BD464DB238DEB9267618EE</vt:lpwstr>
  </property>
</Properties>
</file>