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04"/>
  <workbookPr hidePivotFieldList="1" defaultThemeVersion="166925"/>
  <mc:AlternateContent xmlns:mc="http://schemas.openxmlformats.org/markup-compatibility/2006">
    <mc:Choice Requires="x15">
      <x15ac:absPath xmlns:x15ac="http://schemas.microsoft.com/office/spreadsheetml/2010/11/ac" url="D:\jjimenezl\ASEGURAMIENTO 2022\ESTADISTICAS DIANA\JUNIO 2024\JOB HOME JUNIO2024\JUNIO 2024\MIGRANTES MAYO 2024\MIGRANTES JUNIO 2024\"/>
    </mc:Choice>
  </mc:AlternateContent>
  <xr:revisionPtr revIDLastSave="0" documentId="13_ncr:1_{06BD461F-94F2-4DFB-A015-C08519096D03}" xr6:coauthVersionLast="47" xr6:coauthVersionMax="47" xr10:uidLastSave="{00000000-0000-0000-0000-000000000000}"/>
  <bookViews>
    <workbookView xWindow="-120" yWindow="-120" windowWidth="20730" windowHeight="11310" tabRatio="688" xr2:uid="{00000000-000D-0000-FFFF-FFFF00000000}"/>
  </bookViews>
  <sheets>
    <sheet name="INDICE" sheetId="173" r:id="rId1"/>
    <sheet name="CUADRO RESUMEN" sheetId="31" r:id="rId2"/>
    <sheet name="0. AFILIADOS POR SUBREGION" sheetId="145" r:id="rId3"/>
    <sheet name="1MIGRANTES  VEN SISBEN LC AFILI" sheetId="129" r:id="rId4"/>
    <sheet name="2.AFILIADOS  SGSSS MIG VEN" sheetId="158" r:id="rId5"/>
    <sheet name="3. AFILIADOS POR EPS" sheetId="149" r:id="rId6"/>
    <sheet name=" 4. AFILIADOS_ Mpio_RS" sheetId="5" r:id="rId7"/>
    <sheet name="5. AFILIADOS_Mpio_RC " sheetId="2" r:id="rId8"/>
    <sheet name="6. RS_CURSO_VIDA" sheetId="168" r:id="rId9"/>
    <sheet name="7. RC_CURSO_VIDA" sheetId="165" r:id="rId10"/>
    <sheet name="8. GRAFICA X EDAD Y CURSOVIDA " sheetId="160" r:id="rId11"/>
    <sheet name="9_RC_GRUPOS DE EDAD" sheetId="162" r:id="rId12"/>
    <sheet name="10. RS_GRUPOS DE EDAD" sheetId="169" r:id="rId13"/>
    <sheet name="11. AFILIADOS POR GENERO" sheetId="170"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'[1]CUADRO No 4'!#REF!</definedName>
    <definedName name="\a">'[1]CUADRO No 4'!#REF!</definedName>
    <definedName name="\c">#REF!</definedName>
    <definedName name="\i">#REF!</definedName>
    <definedName name="\r">#REF!</definedName>
    <definedName name="________CAU103">[2]Hoja1!$A$1:$C$10607</definedName>
    <definedName name="_______CAU103">[2]Hoja1!$A$1:$C$10607</definedName>
    <definedName name="______CAU103">[2]Hoja1!$A$1:$C$10607</definedName>
    <definedName name="_____CAU103">[2]Hoja1!$A$1:$C$10607</definedName>
    <definedName name="____CAU103">[2]Hoja1!$A$1:$C$10607</definedName>
    <definedName name="___CAU103">[3]Hoja1!$A$1:$C$10607</definedName>
    <definedName name="__1_13__Reporte_Ministerio___Definitivo_">#REF!</definedName>
    <definedName name="__CAU103">[4]Hoja1!$A$1:$C$10607</definedName>
    <definedName name="_1">[5]LIS183!#REF!</definedName>
    <definedName name="_1_13__Reporte_Ministerio___Definitivo_">#REF!</definedName>
    <definedName name="_10">[5]LIS183!#REF!</definedName>
    <definedName name="_100">[5]LIS183!#REF!</definedName>
    <definedName name="_101">[5]LIS183!#REF!</definedName>
    <definedName name="_102">[5]LIS183!#REF!</definedName>
    <definedName name="_103">[5]LIS183!#REF!</definedName>
    <definedName name="_104">[5]LIS183!#REF!</definedName>
    <definedName name="_105">[5]LIS183!#REF!</definedName>
    <definedName name="_106">[5]LIS183!#REF!</definedName>
    <definedName name="_107">[5]LIS183!#REF!</definedName>
    <definedName name="_108">[5]LIS183!#REF!</definedName>
    <definedName name="_109">[5]LIS183!#REF!</definedName>
    <definedName name="_11">[5]LIS183!#REF!</definedName>
    <definedName name="_110">[5]LIS183!#REF!</definedName>
    <definedName name="_111">[5]LIS183!#REF!</definedName>
    <definedName name="_112">[5]LIS183!#REF!</definedName>
    <definedName name="_113">[5]LIS183!#REF!</definedName>
    <definedName name="_114">[5]LIS183!#REF!</definedName>
    <definedName name="_115">[5]LIS183!#REF!</definedName>
    <definedName name="_1154">[5]LIS183!#REF!</definedName>
    <definedName name="_116">[5]LIS183!#REF!</definedName>
    <definedName name="_117">[5]LIS183!#REF!</definedName>
    <definedName name="_118">[5]LIS183!#REF!</definedName>
    <definedName name="_119">[5]LIS183!#REF!</definedName>
    <definedName name="_12">[5]LIS183!#REF!</definedName>
    <definedName name="_120">[5]LIS183!#REF!</definedName>
    <definedName name="_121">[5]LIS183!#REF!</definedName>
    <definedName name="_122">[5]LIS183!#REF!</definedName>
    <definedName name="_123">[5]LIS183!#REF!</definedName>
    <definedName name="_124">[5]LIS183!#REF!</definedName>
    <definedName name="_125">[5]LIS183!#REF!</definedName>
    <definedName name="_126">[5]LIS183!#REF!</definedName>
    <definedName name="_127">[5]LIS183!#REF!</definedName>
    <definedName name="_128">[5]LIS183!#REF!</definedName>
    <definedName name="_129">[5]LIS183!#REF!</definedName>
    <definedName name="_13">[5]LIS183!#REF!</definedName>
    <definedName name="_130">[5]LIS183!#REF!</definedName>
    <definedName name="_131">[5]LIS183!#REF!</definedName>
    <definedName name="_132">[5]LIS183!#REF!</definedName>
    <definedName name="_133">[5]LIS183!#REF!</definedName>
    <definedName name="_134">[5]LIS183!#REF!</definedName>
    <definedName name="_135">[5]LIS183!#REF!</definedName>
    <definedName name="_136">[5]LIS183!#REF!</definedName>
    <definedName name="_137">[5]LIS183!#REF!</definedName>
    <definedName name="_138">[5]LIS183!#REF!</definedName>
    <definedName name="_139">[5]LIS183!#REF!</definedName>
    <definedName name="_14">[5]LIS183!#REF!</definedName>
    <definedName name="_140">[5]LIS183!#REF!</definedName>
    <definedName name="_141">[5]LIS183!#REF!</definedName>
    <definedName name="_142">[5]LIS183!#REF!</definedName>
    <definedName name="_143">[5]LIS183!#REF!</definedName>
    <definedName name="_144">[5]LIS183!#REF!</definedName>
    <definedName name="_145">[5]LIS183!#REF!</definedName>
    <definedName name="_146">[5]LIS183!#REF!</definedName>
    <definedName name="_147">[5]LIS183!#REF!</definedName>
    <definedName name="_148">[5]LIS183!#REF!</definedName>
    <definedName name="_149">[5]LIS183!#REF!</definedName>
    <definedName name="_15">[5]LIS183!#REF!</definedName>
    <definedName name="_150">[5]LIS183!#REF!</definedName>
    <definedName name="_151">[5]LIS183!#REF!</definedName>
    <definedName name="_152">[5]LIS183!#REF!</definedName>
    <definedName name="_153">[5]LIS183!#REF!</definedName>
    <definedName name="_154">[5]LIS183!#REF!</definedName>
    <definedName name="_155">[5]LIS183!#REF!</definedName>
    <definedName name="_156">[5]LIS183!#REF!</definedName>
    <definedName name="_157">[5]LIS183!#REF!</definedName>
    <definedName name="_158">[5]LIS183!#REF!</definedName>
    <definedName name="_159">[5]LIS183!#REF!</definedName>
    <definedName name="_16">[5]LIS183!#REF!</definedName>
    <definedName name="_160">[5]LIS183!#REF!</definedName>
    <definedName name="_161">[5]LIS183!#REF!</definedName>
    <definedName name="_162">[5]LIS183!#REF!</definedName>
    <definedName name="_163">[5]LIS183!#REF!</definedName>
    <definedName name="_164">[5]LIS183!#REF!</definedName>
    <definedName name="_165">[5]LIS183!#REF!</definedName>
    <definedName name="_166">[5]LIS183!#REF!</definedName>
    <definedName name="_167">[5]LIS183!#REF!</definedName>
    <definedName name="_168">[5]LIS183!#REF!</definedName>
    <definedName name="_169">[5]LIS183!#REF!</definedName>
    <definedName name="_17">[5]LIS183!#REF!</definedName>
    <definedName name="_170">[5]LIS183!#REF!</definedName>
    <definedName name="_171">[5]LIS183!#REF!</definedName>
    <definedName name="_172">[5]LIS183!#REF!</definedName>
    <definedName name="_173">[5]LIS183!#REF!</definedName>
    <definedName name="_174">[5]LIS183!#REF!</definedName>
    <definedName name="_175">[5]LIS183!#REF!</definedName>
    <definedName name="_176">[5]LIS183!#REF!</definedName>
    <definedName name="_177">[5]LIS183!#REF!</definedName>
    <definedName name="_178">[5]LIS183!#REF!</definedName>
    <definedName name="_179">[5]LIS183!#REF!</definedName>
    <definedName name="_18">[5]LIS183!#REF!</definedName>
    <definedName name="_180">[5]LIS183!#REF!</definedName>
    <definedName name="_181">[5]LIS183!#REF!</definedName>
    <definedName name="_182">[5]LIS183!#REF!</definedName>
    <definedName name="_183">[5]LIS183!#REF!</definedName>
    <definedName name="_184">[5]LIS183!#REF!</definedName>
    <definedName name="_185">[5]LIS183!#REF!</definedName>
    <definedName name="_186">[5]LIS183!#REF!</definedName>
    <definedName name="_187">[5]LIS183!#REF!</definedName>
    <definedName name="_188">[5]LIS183!#REF!</definedName>
    <definedName name="_189">[5]LIS183!#REF!</definedName>
    <definedName name="_19">[5]LIS183!#REF!</definedName>
    <definedName name="_190">[5]LIS183!#REF!</definedName>
    <definedName name="_191">[5]LIS183!#REF!</definedName>
    <definedName name="_192">[5]LIS183!#REF!</definedName>
    <definedName name="_193">[5]LIS183!#REF!</definedName>
    <definedName name="_194">[5]LIS183!#REF!</definedName>
    <definedName name="_195">[5]LIS183!#REF!</definedName>
    <definedName name="_196">[5]LIS183!#REF!</definedName>
    <definedName name="_197">[5]LIS183!#REF!</definedName>
    <definedName name="_198">[5]LIS183!#REF!</definedName>
    <definedName name="_199">[5]LIS183!#REF!</definedName>
    <definedName name="_2">[5]LIS183!#REF!</definedName>
    <definedName name="_20">[5]LIS183!#REF!</definedName>
    <definedName name="_21">[5]LIS183!#REF!</definedName>
    <definedName name="_22">[5]LIS183!#REF!</definedName>
    <definedName name="_23">[5]LIS183!#REF!</definedName>
    <definedName name="_24">[5]LIS183!#REF!</definedName>
    <definedName name="_25">[5]LIS183!#REF!</definedName>
    <definedName name="_26">[5]LIS183!#REF!</definedName>
    <definedName name="_27">[5]LIS183!#REF!</definedName>
    <definedName name="_28">[5]LIS183!#REF!</definedName>
    <definedName name="_29">[5]LIS183!#REF!</definedName>
    <definedName name="_3">[5]LIS183!#REF!</definedName>
    <definedName name="_30">[5]LIS183!#REF!</definedName>
    <definedName name="_31">[5]LIS183!#REF!</definedName>
    <definedName name="_32">[5]LIS183!#REF!</definedName>
    <definedName name="_33">[5]LIS183!#REF!</definedName>
    <definedName name="_34">[5]LIS183!#REF!</definedName>
    <definedName name="_35">[5]LIS183!#REF!</definedName>
    <definedName name="_36">[5]LIS183!#REF!</definedName>
    <definedName name="_37">[5]LIS183!#REF!</definedName>
    <definedName name="_38">[5]LIS183!#REF!</definedName>
    <definedName name="_39">[5]LIS183!#REF!</definedName>
    <definedName name="_4">[5]LIS183!#REF!</definedName>
    <definedName name="_40">[5]LIS183!#REF!</definedName>
    <definedName name="_41">[5]LIS183!#REF!</definedName>
    <definedName name="_42">[5]LIS183!#REF!</definedName>
    <definedName name="_43">[5]LIS183!#REF!</definedName>
    <definedName name="_44">[5]LIS183!#REF!</definedName>
    <definedName name="_45">[5]LIS183!#REF!</definedName>
    <definedName name="_46">[5]LIS183!#REF!</definedName>
    <definedName name="_47">[5]LIS183!#REF!</definedName>
    <definedName name="_48">[5]LIS183!#REF!</definedName>
    <definedName name="_49">[5]LIS183!#REF!</definedName>
    <definedName name="_5">[5]LIS183!#REF!</definedName>
    <definedName name="_50">[5]LIS183!#REF!</definedName>
    <definedName name="_51">[5]LIS183!#REF!</definedName>
    <definedName name="_52">[5]LIS183!#REF!</definedName>
    <definedName name="_53">[5]LIS183!#REF!</definedName>
    <definedName name="_54">[5]LIS183!#REF!</definedName>
    <definedName name="_55">[5]LIS183!#REF!</definedName>
    <definedName name="_56">[5]LIS183!#REF!</definedName>
    <definedName name="_57">[5]LIS183!#REF!</definedName>
    <definedName name="_58">[5]LIS183!#REF!</definedName>
    <definedName name="_59">[5]LIS183!#REF!</definedName>
    <definedName name="_6">[5]LIS183!#REF!</definedName>
    <definedName name="_60">[5]LIS183!#REF!</definedName>
    <definedName name="_61">[5]LIS183!#REF!</definedName>
    <definedName name="_62">[5]LIS183!#REF!</definedName>
    <definedName name="_63">[5]LIS183!#REF!</definedName>
    <definedName name="_64">[5]LIS183!#REF!</definedName>
    <definedName name="_65">[5]LIS183!#REF!</definedName>
    <definedName name="_66">[5]LIS183!#REF!</definedName>
    <definedName name="_67">[5]LIS183!#REF!</definedName>
    <definedName name="_68">[5]LIS183!#REF!</definedName>
    <definedName name="_69">[5]LIS183!#REF!</definedName>
    <definedName name="_7">[5]LIS183!#REF!</definedName>
    <definedName name="_70">[5]LIS183!#REF!</definedName>
    <definedName name="_71">[5]LIS183!#REF!</definedName>
    <definedName name="_72">[5]LIS183!#REF!</definedName>
    <definedName name="_73">[5]LIS183!#REF!</definedName>
    <definedName name="_74">[5]LIS183!#REF!</definedName>
    <definedName name="_75">[5]LIS183!#REF!</definedName>
    <definedName name="_76">[5]LIS183!#REF!</definedName>
    <definedName name="_77">[5]LIS183!#REF!</definedName>
    <definedName name="_78">[5]LIS183!#REF!</definedName>
    <definedName name="_79">[5]LIS183!#REF!</definedName>
    <definedName name="_8">[5]LIS183!#REF!</definedName>
    <definedName name="_80">[5]LIS183!#REF!</definedName>
    <definedName name="_81">[5]LIS183!#REF!</definedName>
    <definedName name="_82">[5]LIS183!#REF!</definedName>
    <definedName name="_83">[5]LIS183!#REF!</definedName>
    <definedName name="_84">[5]LIS183!#REF!</definedName>
    <definedName name="_85">[5]LIS183!#REF!</definedName>
    <definedName name="_86">[5]LIS183!#REF!</definedName>
    <definedName name="_87">[5]LIS183!#REF!</definedName>
    <definedName name="_88">[5]LIS183!#REF!</definedName>
    <definedName name="_89">[5]LIS183!#REF!</definedName>
    <definedName name="_9">[5]LIS183!#REF!</definedName>
    <definedName name="_90">[5]LIS183!#REF!</definedName>
    <definedName name="_91">[5]LIS183!#REF!</definedName>
    <definedName name="_92">[5]LIS183!#REF!</definedName>
    <definedName name="_93">[5]LIS183!#REF!</definedName>
    <definedName name="_94">[5]LIS183!#REF!</definedName>
    <definedName name="_95">[5]LIS183!#REF!</definedName>
    <definedName name="_96">[5]LIS183!#REF!</definedName>
    <definedName name="_97">[5]LIS183!#REF!</definedName>
    <definedName name="_98">[5]LIS183!#REF!</definedName>
    <definedName name="_99">[5]LIS183!#REF!</definedName>
    <definedName name="_CAU103">[6]Hoja1!$A$1:$C$10607</definedName>
    <definedName name="_xlnm._FilterDatabase" localSheetId="6" hidden="1">' 4. AFILIADOS_ Mpio_RS'!$A$1:$S$144</definedName>
    <definedName name="_xlnm._FilterDatabase" localSheetId="3" hidden="1">'1MIGRANTES  VEN SISBEN LC AFILI'!#REF!</definedName>
    <definedName name="_xlnm._FilterDatabase" localSheetId="4" hidden="1">'2.AFILIADOS  SGSSS MIG VEN'!$A$4:$L$139</definedName>
    <definedName name="A">[5]LIS183!#REF!</definedName>
    <definedName name="A_impresión_IM">#REF!</definedName>
    <definedName name="APIA">[7]Hoja1!$A$8:$B$8</definedName>
    <definedName name="asdewq">#REF!</definedName>
    <definedName name="_xlnm.Database">#REF!</definedName>
    <definedName name="bASEDEDATOS1">#REF!</definedName>
    <definedName name="BELEN_DE_UMBRIA">[7]Hoja1!$A$12:$B$12</definedName>
    <definedName name="BUCARAMANGA">[7]Hoja1!$A$22:$B$22</definedName>
    <definedName name="BVFD">#REF!</definedName>
    <definedName name="bvg">#REF!</definedName>
    <definedName name="CARMEN_DE_APICALA">[7]Hoja1!$A$3:$B$3</definedName>
    <definedName name="CAU">#REF!</definedName>
    <definedName name="CENSO1964">#REF!</definedName>
    <definedName name="CENSO1973">#REF!</definedName>
    <definedName name="CENSO1985">#REF!</definedName>
    <definedName name="cffbhf">#REF!</definedName>
    <definedName name="COBER">[5]LIS183!#REF!</definedName>
    <definedName name="CODIGO_DIVIPOLA">#REF!</definedName>
    <definedName name="CUNDAY">[7]Hoja1!$A$4:$B$4</definedName>
    <definedName name="D">[5]LIS183!#REF!</definedName>
    <definedName name="DboREGISTRO_LEY_617">#REF!</definedName>
    <definedName name="Def">#REF!</definedName>
    <definedName name="defr">[5]LIS183!#REF!</definedName>
    <definedName name="defrts">#REF!</definedName>
    <definedName name="DEFUNCIONES10">#REF!</definedName>
    <definedName name="DGGG">#REF!</definedName>
    <definedName name="DIAAN">#REF!</definedName>
    <definedName name="DIAGNOSTICOS4">#REF!</definedName>
    <definedName name="diGNOSTICO5">#REF!</definedName>
    <definedName name="DILLA">#REF!</definedName>
    <definedName name="DOSQUEBRADAS">[7]Hoja1!$A$18:$B$18</definedName>
    <definedName name="E">[5]LIS183!#REF!</definedName>
    <definedName name="edad">#REF!</definedName>
    <definedName name="egghgh">#REF!</definedName>
    <definedName name="fda">#REF!</definedName>
    <definedName name="FLORIDABLANCA_HOSP">[7]Hoja1!$A$19:$B$19</definedName>
    <definedName name="G">[5]LIS183!#REF!</definedName>
    <definedName name="GBV">#REF!</definedName>
    <definedName name="gedad">[8]Hoja4!$A$1:$B$45</definedName>
    <definedName name="GHHGF">#REF!</definedName>
    <definedName name="GIRON">[7]Hoja1!$A$15:$B$15</definedName>
    <definedName name="GJGJU">#REF!</definedName>
    <definedName name="GRUPO105">#REF!</definedName>
    <definedName name="GUAMO">[7]Hoja1!$A$13:$B$13</definedName>
    <definedName name="GUATICA">[7]Hoja1!$A$9:$B$9</definedName>
    <definedName name="ICONONZO">[7]Hoja1!$A$6:$B$6</definedName>
    <definedName name="INFARTOMIO2000">#REF!</definedName>
    <definedName name="J">[5]LIS183!#REF!</definedName>
    <definedName name="JHHH">#REF!</definedName>
    <definedName name="jkohuigui">#REF!</definedName>
    <definedName name="JYGY">#REF!</definedName>
    <definedName name="K">[5]LIS183!#REF!</definedName>
    <definedName name="kkkk">'[9]CUADRO No 4'!#REF!</definedName>
    <definedName name="kkl">#REF!</definedName>
    <definedName name="LA_CELIA">[7]Hoja1!$A$5:$B$5</definedName>
    <definedName name="LA_VIRGINIA">[7]Hoja1!$A$17:$B$17</definedName>
    <definedName name="ldddk">'[9]CUADRO No 4'!#REF!</definedName>
    <definedName name="lijnmmlñ">#REF!</definedName>
    <definedName name="lñ">#REF!</definedName>
    <definedName name="m">'[1]CUADRO No 4'!#REF!</definedName>
    <definedName name="MACRO">#REF!</definedName>
    <definedName name="MARSELLA">[7]Hoja1!$A$11:$B$11</definedName>
    <definedName name="MATANZA">[7]Hoja1!$A$2:$B$2</definedName>
    <definedName name="MISTRATO">[7]Hoja1!$A$10:$B$10</definedName>
    <definedName name="mlkl">#REF!</definedName>
    <definedName name="MORTALIDAD">#REF!</definedName>
    <definedName name="MPIOS">#REF!</definedName>
    <definedName name="Ñ">[5]LIS183!#REF!</definedName>
    <definedName name="P">[5]LIS183!#REF!</definedName>
    <definedName name="PEREIRA">[7]Hoja1!$A$21:$B$21</definedName>
    <definedName name="q">'[1]CUADRO No 4'!#REF!</definedName>
    <definedName name="QUINCHIA">[7]Hoja1!$A$14:$B$14</definedName>
    <definedName name="RA">#REF!</definedName>
    <definedName name="RDPTO">#REF!</definedName>
    <definedName name="rrrrrr">#REF!</definedName>
    <definedName name="S">[5]LIS183!#REF!</definedName>
    <definedName name="SALDAÑA">[7]Hoja1!$A$7:$B$7</definedName>
    <definedName name="SANTA_MARTA">[7]Hoja1!$A$20:$B$20</definedName>
    <definedName name="SANTA_ROSA_DE_CABAL">[7]Hoja1!$A$16:$B$16</definedName>
    <definedName name="SF">#REF!</definedName>
    <definedName name="SFJDHK">#REF!</definedName>
    <definedName name="sse">#REF!</definedName>
    <definedName name="SSSS">[5]LIS183!#REF!</definedName>
    <definedName name="SUAREZ">[7]Hoja1!$A$1:$B$1</definedName>
    <definedName name="T">[5]LIS183!#REF!</definedName>
    <definedName name="Tbldiagnosticos_copia">#REF!</definedName>
    <definedName name="Títulos_a_imprimir_IM">#REF!</definedName>
    <definedName name="Total">[10]Barrios!$C$257</definedName>
    <definedName name="Total1">[11]Barrios!$C$257</definedName>
    <definedName name="UJN">#REF!</definedName>
    <definedName name="vcbg">#REF!</definedName>
    <definedName name="VECTORES">#REF!</definedName>
    <definedName name="W">[5]LIS183!#REF!</definedName>
    <definedName name="Z">'[1]CUADRO No 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31" l="1"/>
  <c r="G5" i="145" l="1"/>
  <c r="G6" i="145"/>
  <c r="G7" i="145"/>
  <c r="G8" i="145"/>
  <c r="G9" i="145"/>
  <c r="G10" i="145"/>
  <c r="G11" i="145"/>
  <c r="G12" i="145"/>
  <c r="B5" i="145"/>
  <c r="B6" i="145"/>
  <c r="B7" i="145"/>
  <c r="G4" i="145" l="1"/>
  <c r="G3" i="145" s="1"/>
  <c r="B4" i="145" l="1"/>
  <c r="D19" i="31" l="1"/>
  <c r="D13" i="31" l="1"/>
  <c r="F6" i="145"/>
  <c r="E12" i="145"/>
  <c r="F7" i="145"/>
  <c r="E4" i="145"/>
  <c r="D18" i="31"/>
  <c r="F4" i="145"/>
  <c r="D11" i="145"/>
  <c r="F8" i="145"/>
  <c r="E5" i="145"/>
  <c r="D17" i="31"/>
  <c r="E9" i="145"/>
  <c r="D6" i="145"/>
  <c r="F10" i="145"/>
  <c r="D15" i="31"/>
  <c r="E7" i="145"/>
  <c r="E8" i="145"/>
  <c r="D14" i="31"/>
  <c r="E10" i="145"/>
  <c r="E11" i="145"/>
  <c r="D22" i="31"/>
  <c r="D25" i="31"/>
  <c r="D5" i="145"/>
  <c r="F5" i="145"/>
  <c r="D7" i="145"/>
  <c r="F12" i="145"/>
  <c r="D8" i="145"/>
  <c r="D9" i="31"/>
  <c r="E6" i="145"/>
  <c r="D10" i="145"/>
  <c r="D9" i="145"/>
  <c r="D4" i="145"/>
  <c r="F9" i="145"/>
  <c r="F11" i="145"/>
  <c r="D12" i="145"/>
  <c r="I5" i="145" l="1"/>
  <c r="I10" i="145"/>
  <c r="I12" i="145"/>
  <c r="H9" i="145"/>
  <c r="I11" i="145"/>
  <c r="I9" i="145"/>
  <c r="H10" i="145"/>
  <c r="I7" i="145"/>
  <c r="I6" i="145"/>
  <c r="I8" i="145"/>
  <c r="I4" i="145"/>
  <c r="H8" i="145"/>
  <c r="H6" i="145"/>
  <c r="H7" i="145"/>
  <c r="H4" i="145"/>
  <c r="B12" i="145"/>
  <c r="H11" i="145"/>
  <c r="H5" i="145"/>
  <c r="J5" i="145" s="1"/>
  <c r="H12" i="145"/>
  <c r="E3" i="145"/>
  <c r="F3" i="145"/>
  <c r="D3" i="145"/>
  <c r="D16" i="31"/>
  <c r="D6" i="31"/>
  <c r="D12" i="31"/>
  <c r="D10" i="31"/>
  <c r="D7" i="31"/>
  <c r="C4" i="145"/>
  <c r="C5" i="145"/>
  <c r="C6" i="145"/>
  <c r="C7" i="145"/>
  <c r="C12" i="145"/>
  <c r="C10" i="145"/>
  <c r="C8" i="145"/>
  <c r="C9" i="145"/>
  <c r="C11" i="145"/>
  <c r="D26" i="31"/>
  <c r="D24" i="31" s="1"/>
  <c r="K4" i="145"/>
  <c r="D5" i="31"/>
  <c r="J6" i="145" l="1"/>
  <c r="J11" i="145"/>
  <c r="J7" i="145"/>
  <c r="J9" i="145"/>
  <c r="J10" i="145"/>
  <c r="I3" i="145"/>
  <c r="J12" i="145"/>
  <c r="J4" i="145"/>
  <c r="J8" i="145"/>
  <c r="B8" i="145"/>
  <c r="B9" i="145"/>
  <c r="B10" i="145"/>
  <c r="B11" i="145"/>
  <c r="H3" i="145"/>
  <c r="C3" i="145"/>
  <c r="D4" i="31"/>
  <c r="D20" i="31"/>
  <c r="B3" i="145" l="1"/>
  <c r="J3" i="145"/>
  <c r="L4" i="145" s="1"/>
  <c r="D11" i="31"/>
  <c r="K3" i="145"/>
  <c r="D3" i="31"/>
  <c r="D8" i="31"/>
  <c r="L9" i="145" l="1"/>
  <c r="L10" i="145"/>
  <c r="L5" i="145"/>
  <c r="L12" i="145"/>
  <c r="L8" i="145"/>
  <c r="L7" i="145"/>
  <c r="L11" i="145"/>
  <c r="D23" i="31"/>
  <c r="L6" i="145"/>
  <c r="L3" i="145" l="1"/>
</calcChain>
</file>

<file path=xl/sharedStrings.xml><?xml version="1.0" encoding="utf-8"?>
<sst xmlns="http://schemas.openxmlformats.org/spreadsheetml/2006/main" count="2119" uniqueCount="616">
  <si>
    <t>INDICE</t>
  </si>
  <si>
    <t>JUNIO  2024</t>
  </si>
  <si>
    <t>CUADRO RESUMEN</t>
  </si>
  <si>
    <t>0.    AFILIADOS POR SUBREGION</t>
  </si>
  <si>
    <t>1.    MIGRANTES VENEZOLANOS CON SISBEN Y AFILIADOS POR SUBREGIÒN Y MUNICIPIO</t>
  </si>
  <si>
    <t>2.    AFILIADOS  A SGSSS MIGRANTES VENEZOLANOS</t>
  </si>
  <si>
    <t>3.    AFILIADOS POR EPS (SUBSIDIADO Y CONTRIBUTIVO)</t>
  </si>
  <si>
    <t>4.    AFILIADOS POR SUBREGIÒN Y  MUNICIPIO REGIMEN  SUBSIDIADO</t>
  </si>
  <si>
    <t xml:space="preserve">5.    AFILIADOS POR SUBREGIÒN Y  MUNICIPIO REGIMEN  CONTRIBUTIVO </t>
  </si>
  <si>
    <t>6.    REG. SUBSIDIADO AFILIADOS POR CURSOS DE VIDA</t>
  </si>
  <si>
    <t>7.    REG. CONTRIBUTIVO AFILIADOS POR CURSOS DE VIDA</t>
  </si>
  <si>
    <t>8.    GRAFICA POR GRUPOS DE EDAD Y CURSOS DE VIDA (CONTRIBUTIVO Y SUBSIDADO)</t>
  </si>
  <si>
    <t>9.    REG. CONTRIBUTIVO AFILIADOS POR GRUPOS DE EDAD</t>
  </si>
  <si>
    <t>10.  REG. SUBSIDIADO AFILIADOS POR GRUPOS DE EDAD</t>
  </si>
  <si>
    <t>11.  AFILIADOS POR GENERO (CONTRIBUTIVO Y SUBSIDIADO)</t>
  </si>
  <si>
    <t>Fuente/fecha</t>
  </si>
  <si>
    <t>Indicador</t>
  </si>
  <si>
    <t>Desagregación del indicador</t>
  </si>
  <si>
    <t>Valor</t>
  </si>
  <si>
    <t>Indice</t>
  </si>
  <si>
    <t>Migración Colombia 30/06/2023 https://public.tableau.com/app/profile/migraci.n.colombia/viz/EstatutoTemporaldeProteccin-Prerregistros/Pre-registrosPublic</t>
  </si>
  <si>
    <t xml:space="preserve">Total población migrante venezolana en Antioquia en el Registro Único de Migrantes Venezolanos </t>
  </si>
  <si>
    <t>MINSALUD</t>
  </si>
  <si>
    <t>Total, PPT reportados por Ministerio de Salud como potenciales a la Afiliación (Dato Reportado por Ministerio de Salud con corte a 31 de mayo del 2023)</t>
  </si>
  <si>
    <t>SIBEN IV</t>
  </si>
  <si>
    <t>ENCUESTADOS EN SISBEN CON PEP + PPT 24/06/2024</t>
  </si>
  <si>
    <t>Total Encuestados</t>
  </si>
  <si>
    <t>Nivel 1</t>
  </si>
  <si>
    <t>Nivel 2</t>
  </si>
  <si>
    <t>No pobre No Vulnerable</t>
  </si>
  <si>
    <t>ADRES</t>
  </si>
  <si>
    <t>Total afiliados al SGSSS al 30/06/2024</t>
  </si>
  <si>
    <t>Total afiliados al SGSSS con PPT + PEP</t>
  </si>
  <si>
    <t xml:space="preserve"> El 90,42%  esta calculado sumando los afiliados por PPT y PEP sobre los PPT entregados por migración Colombia de acuerdo a lo informado por el Ministerio de Salud al 31/05/2023 + los PEP afiliados a la fecha, esto para medir el porcentaje de afiliación de todos los afiliados y mientras que se hace el tránsito de PEP a PPT.</t>
  </si>
  <si>
    <t>Afiliados al régimen subsidiado migrantes venezolanos con PPT+ PEP</t>
  </si>
  <si>
    <t>Afiliados al régimen contributivo migrantes venezolanos con PPT+ PEP</t>
  </si>
  <si>
    <t>Porcentaje de Afiliación al Sistema General de Seguridad Social en Salud (Afiliados con PEP más Afiliados con PPT, al denominador se le suma la población que actualmente se encuentra afiliada con PEP para fines de calcular el indicador real)</t>
  </si>
  <si>
    <t>ENCUESTADOS EN SISBEN CON PPT  24/06/2024</t>
  </si>
  <si>
    <t>ENCUESTADOS EN SISBEN CON PEP  24/06/2024</t>
  </si>
  <si>
    <t>Afiliados al SGSSS  con PPT  al 30/06/2024</t>
  </si>
  <si>
    <t>Total afiliados al SGSSS con PPT</t>
  </si>
  <si>
    <t xml:space="preserve"> El 90,42% de cobertura de afiliación solo por PPT esta calculado con la información entregada por Ministerio de Salud  PPT a 31/05/2023.</t>
  </si>
  <si>
    <t>Afiliados al régimen subsidiado migrantes venezolanos con PPT</t>
  </si>
  <si>
    <t>Afiliados al régimen contributivo migrantes venezolanos con PPT</t>
  </si>
  <si>
    <t>Porcentaje de Afiliación al Sistema General de Seguridad Social en Salud con PPT</t>
  </si>
  <si>
    <t>Afiliados al SGSSS  con PEP  al 29/02/2024</t>
  </si>
  <si>
    <t>Total afiliados al SGSSS con Permiso Especial de Permanencia</t>
  </si>
  <si>
    <t>El indicador  de Cobertura de Afiliación con PEP solo pudo ser calculado con corte a diciembre 31 del 2021. el cual quedó en un 86%, para el año 2022, la medición del indicador se debe hacer teniendo como base el número de migrantes Venezolanos con Permiso Por Protección Temporal</t>
  </si>
  <si>
    <t>Afiliados al régimen subsidiado migrantes venezolanos con PEP</t>
  </si>
  <si>
    <t>Afiliados al régimen contributivo migrantes venezolanos con PEP</t>
  </si>
  <si>
    <t xml:space="preserve">Elaboró Plantilla: </t>
  </si>
  <si>
    <t>Diana Milena López Valencia</t>
  </si>
  <si>
    <t xml:space="preserve">Diligenció y actualizó la plantilla :  </t>
  </si>
  <si>
    <t>Jaime A. Jiménez L.</t>
  </si>
  <si>
    <t>Corte a 30/06/2024</t>
  </si>
  <si>
    <t>TOTAL ANTIOQUIA</t>
  </si>
  <si>
    <t>Migrantes de venenezuela que recibieron PPT Antioquia (1)</t>
  </si>
  <si>
    <t>Encuestados en Sisben Antioquia con PEP + PPT</t>
  </si>
  <si>
    <t>Colombiano retornado de venezuela</t>
  </si>
  <si>
    <t xml:space="preserve">
Total Afiliados con PEP</t>
  </si>
  <si>
    <t xml:space="preserve">
Total Afiliados con PPT</t>
  </si>
  <si>
    <t xml:space="preserve">
Total Afiliados</t>
  </si>
  <si>
    <t>% Afiliación con PPT</t>
  </si>
  <si>
    <t>% de particiapción</t>
  </si>
  <si>
    <t>Total</t>
  </si>
  <si>
    <t>No pobre No vulnerable</t>
  </si>
  <si>
    <t xml:space="preserve"> MAGDALENA MEDIO</t>
  </si>
  <si>
    <t xml:space="preserve"> BAJO CAUCA</t>
  </si>
  <si>
    <t xml:space="preserve"> URABA</t>
  </si>
  <si>
    <t xml:space="preserve">  NORDESTE</t>
  </si>
  <si>
    <t xml:space="preserve">  OCCIDENTE</t>
  </si>
  <si>
    <t xml:space="preserve"> NORTE</t>
  </si>
  <si>
    <t xml:space="preserve">  ORIENTE</t>
  </si>
  <si>
    <t xml:space="preserve">  SUROESTE</t>
  </si>
  <si>
    <t xml:space="preserve">  VALLE DE ABURRA </t>
  </si>
  <si>
    <t xml:space="preserve">POBLACIÓN MIGRANTE VENEZOLANA  IDENTIFICADA CON POR PROTECCION TEMPORAL ENCUESTADOS EN SISBEN,  REPORTADA EN LOS LISTADOS CENSALES  Y AFILIADA AL SGSSS EN EL DEPARTAMENTO DE ANTIOQUIA, POR SUBREGIÓN, MUNICIPIO Y RÉGIMEN. </t>
  </si>
  <si>
    <t>Total Antioquia</t>
  </si>
  <si>
    <t>MUNICIPIO</t>
  </si>
  <si>
    <t xml:space="preserve">SISBEN-DNP </t>
  </si>
  <si>
    <t>AFILIADA AL REGIMEN SUBSIDIADO Y CONTRIBUTIVO</t>
  </si>
  <si>
    <t>% Afiliación con PPT+ PEP</t>
  </si>
  <si>
    <t>COD</t>
  </si>
  <si>
    <t>migrantes de venenezuela que recibieron PPT Antioquia (1)</t>
  </si>
  <si>
    <t xml:space="preserve"> Encuestados en sisben Antioquia con PEP</t>
  </si>
  <si>
    <t>Encuestados en sisben Antioquia con PPT</t>
  </si>
  <si>
    <t xml:space="preserve"> Encuestados en sisben Antioquia con PEP + PPT</t>
  </si>
  <si>
    <t>a.
Regimen Subsidiado con PEP*</t>
  </si>
  <si>
    <t>b.
Regimen Subsidiado con PPT*</t>
  </si>
  <si>
    <t xml:space="preserve"> a+ b
total  migrantes  Venezolanos afiliados  al regimen subsidiado*</t>
  </si>
  <si>
    <t>% Afiliación con PPT al RS</t>
  </si>
  <si>
    <t>c.
Regimen Contributivo  con PEP</t>
  </si>
  <si>
    <t>d.
Regimen Contributivo  con PPT</t>
  </si>
  <si>
    <t>c+d
Total migrantes venzolanos  afiliados al regimen contributivo</t>
  </si>
  <si>
    <t>% Afiliación con PPT al RC</t>
  </si>
  <si>
    <t>a+c
Total Afiliados con PEP</t>
  </si>
  <si>
    <t>b+d
Total Afiliados con PPT</t>
  </si>
  <si>
    <t>a+b+c+d
Total Afiliados</t>
  </si>
  <si>
    <t xml:space="preserve"> Total MAGDALENA MEDIO</t>
  </si>
  <si>
    <t>CARACOLI</t>
  </si>
  <si>
    <t>MACEO</t>
  </si>
  <si>
    <t>PUERTO BERRIO</t>
  </si>
  <si>
    <t>PUERTO NARE</t>
  </si>
  <si>
    <t>PUERTO TRIUNFO</t>
  </si>
  <si>
    <t>YONDO</t>
  </si>
  <si>
    <t xml:space="preserve"> Total BAJO CAUCA</t>
  </si>
  <si>
    <t>CACERES</t>
  </si>
  <si>
    <t>CAUCASIA</t>
  </si>
  <si>
    <t>EL BAGRE</t>
  </si>
  <si>
    <t>NECHI</t>
  </si>
  <si>
    <t>TARAZA</t>
  </si>
  <si>
    <t>ZARAGOZA</t>
  </si>
  <si>
    <t xml:space="preserve"> Total URABA</t>
  </si>
  <si>
    <t>APARTADO</t>
  </si>
  <si>
    <t>ARBOLETES</t>
  </si>
  <si>
    <t>CAREPA</t>
  </si>
  <si>
    <t>CHIGORODO</t>
  </si>
  <si>
    <t>MURINDO</t>
  </si>
  <si>
    <t>MUTATA</t>
  </si>
  <si>
    <t>NECOCLI</t>
  </si>
  <si>
    <t>SAN JUAN DE URABA</t>
  </si>
  <si>
    <t>SAN PEDRO DE URABA</t>
  </si>
  <si>
    <t>TURBO</t>
  </si>
  <si>
    <t>VIGIA DEL FUERTE</t>
  </si>
  <si>
    <t xml:space="preserve">  Total  NORDESTE</t>
  </si>
  <si>
    <t>AMALFI</t>
  </si>
  <si>
    <t>ANORI</t>
  </si>
  <si>
    <t>CISNEROS</t>
  </si>
  <si>
    <t>REMEDIOS</t>
  </si>
  <si>
    <t>SAN ROQUE</t>
  </si>
  <si>
    <t>SANTO DOMINGO</t>
  </si>
  <si>
    <t>SEGOVIA</t>
  </si>
  <si>
    <t>VEGACHI</t>
  </si>
  <si>
    <t>YALI</t>
  </si>
  <si>
    <t>YOLOMBO</t>
  </si>
  <si>
    <t xml:space="preserve">  Total  OCCIDENTE</t>
  </si>
  <si>
    <t>ABRIAQUI</t>
  </si>
  <si>
    <t>SANTAFE DE ANTIOQUIA</t>
  </si>
  <si>
    <t>ANZA</t>
  </si>
  <si>
    <t>ARMENIA</t>
  </si>
  <si>
    <t>BURITICA</t>
  </si>
  <si>
    <t>CAICEDO</t>
  </si>
  <si>
    <t>CAÑASGORDAS</t>
  </si>
  <si>
    <t>DABEIBA</t>
  </si>
  <si>
    <t>EBEJICO</t>
  </si>
  <si>
    <t>FRONTINO</t>
  </si>
  <si>
    <t>GIRALDO</t>
  </si>
  <si>
    <t>HELICONIA</t>
  </si>
  <si>
    <t>LIBORINA</t>
  </si>
  <si>
    <t>OLAYA</t>
  </si>
  <si>
    <t>PEQUE</t>
  </si>
  <si>
    <t>SABANALARGA</t>
  </si>
  <si>
    <t>SAN JERONIMO</t>
  </si>
  <si>
    <t>SOPETRAN</t>
  </si>
  <si>
    <t>URAMITA</t>
  </si>
  <si>
    <t xml:space="preserve">  Total  NORTE</t>
  </si>
  <si>
    <t>ANGOSTURA</t>
  </si>
  <si>
    <t>BELMIRA</t>
  </si>
  <si>
    <t>BRICEÑO</t>
  </si>
  <si>
    <t>CAMPAMENTO</t>
  </si>
  <si>
    <t>CAROLINA</t>
  </si>
  <si>
    <t>DON MATIAS</t>
  </si>
  <si>
    <t>ENTRERRIOS</t>
  </si>
  <si>
    <t xml:space="preserve">GOMEZ PLATA </t>
  </si>
  <si>
    <t>GUADALUPE</t>
  </si>
  <si>
    <t>ITUANGO</t>
  </si>
  <si>
    <t>SAN ANDRES DE CUERQUIA</t>
  </si>
  <si>
    <t>SAN JOSE DE LA MONTAÑA</t>
  </si>
  <si>
    <t>SAN PEDRO DE LOS MILAGROS</t>
  </si>
  <si>
    <t>SANTA ROSA DE OSOS</t>
  </si>
  <si>
    <t>TOLEDO</t>
  </si>
  <si>
    <t>VALDIVIA</t>
  </si>
  <si>
    <t>YARUMAL</t>
  </si>
  <si>
    <t xml:space="preserve">  Total  ORIENTE</t>
  </si>
  <si>
    <t>ABEJORRAL</t>
  </si>
  <si>
    <t>ALEJANDRIA</t>
  </si>
  <si>
    <t>ARGELIA</t>
  </si>
  <si>
    <t>EL CARMEN DE VIBORAL</t>
  </si>
  <si>
    <t>COCORNA</t>
  </si>
  <si>
    <t>CONCEPCION</t>
  </si>
  <si>
    <t>GRANADA</t>
  </si>
  <si>
    <t>GUARNE</t>
  </si>
  <si>
    <t>GUATAPE</t>
  </si>
  <si>
    <t>LA CEJA</t>
  </si>
  <si>
    <t>LA UNION</t>
  </si>
  <si>
    <t>MARINILLA</t>
  </si>
  <si>
    <t>NARIÑO</t>
  </si>
  <si>
    <t>EL PEÑOL</t>
  </si>
  <si>
    <t>EL RETIRO</t>
  </si>
  <si>
    <t>RIONEGRO</t>
  </si>
  <si>
    <t>SAN CARLOS</t>
  </si>
  <si>
    <t>SAN FRANCISCO</t>
  </si>
  <si>
    <t>SAN LUIS</t>
  </si>
  <si>
    <t>SAN RAFAEL</t>
  </si>
  <si>
    <t>SAN VICENTE</t>
  </si>
  <si>
    <t>EL SANTUARIO</t>
  </si>
  <si>
    <t>SONSON</t>
  </si>
  <si>
    <t xml:space="preserve">   Total SUROESTE</t>
  </si>
  <si>
    <t>AMAGA</t>
  </si>
  <si>
    <t>ANDES</t>
  </si>
  <si>
    <t>ANGELOPOLIS</t>
  </si>
  <si>
    <t>BETANIA</t>
  </si>
  <si>
    <t>BETULIA</t>
  </si>
  <si>
    <t>CIUDAD BOLIVAR</t>
  </si>
  <si>
    <t>CARAMANTA</t>
  </si>
  <si>
    <t>CONCORDIA</t>
  </si>
  <si>
    <t>FREDONIA</t>
  </si>
  <si>
    <t>HISPANIA</t>
  </si>
  <si>
    <t>JARDIN</t>
  </si>
  <si>
    <t>JERICO</t>
  </si>
  <si>
    <t>LA PINTADA</t>
  </si>
  <si>
    <t>MONTEBELLO</t>
  </si>
  <si>
    <t>PUEBLORRICO</t>
  </si>
  <si>
    <t>SALGAR</t>
  </si>
  <si>
    <t>SANTA BARBARA</t>
  </si>
  <si>
    <t>TAMESIS</t>
  </si>
  <si>
    <t>TARSO</t>
  </si>
  <si>
    <t>TITIRIBI</t>
  </si>
  <si>
    <t>URRAO</t>
  </si>
  <si>
    <t>VALPARAISO</t>
  </si>
  <si>
    <t>VENECIA</t>
  </si>
  <si>
    <t xml:space="preserve">   Total  VALLE ABURRA </t>
  </si>
  <si>
    <t>MEDELLIN</t>
  </si>
  <si>
    <t>BARBOSA</t>
  </si>
  <si>
    <t>BELLO</t>
  </si>
  <si>
    <t>CALDAS</t>
  </si>
  <si>
    <t>COPACABANA</t>
  </si>
  <si>
    <t>ENVIGADO</t>
  </si>
  <si>
    <t>GIRARDOTA</t>
  </si>
  <si>
    <t>ITAGÜI</t>
  </si>
  <si>
    <t>LA ESTRELLA</t>
  </si>
  <si>
    <t>SABANETA</t>
  </si>
  <si>
    <t>Fuentes:</t>
  </si>
  <si>
    <t>(1)MINISTERIO DE SALUD  PPT ENTREGADOS POR MIGRACION COLOMBIA 31/05/2023
(2) SISBEN 24 de Junio de 2024-DNP
(3) LISTADO CENSAL Junio 2023-SSSA
(4) AFILIADOS BDUA 2024 * Se excluyen los usuarios con estado suspendidos CORTE 30/06/2024</t>
  </si>
  <si>
    <t xml:space="preserve">Diligenció  y actualizó la Plantilla :  </t>
  </si>
  <si>
    <t xml:space="preserve">POBLACIÓN MIGRANTE VENEZOLANA  IDENTIFICADA CON POR PROTECCIÓN TEMPORAL Y PERMISO ESPECIAL DE PERMANENCIA AFILIADA AL SGSSS EN EL DEPARTAMENTO DE ANTIOQUIA, POR SUBREGIÓN, MUNICIPIO Y RÉGIMEN. </t>
  </si>
  <si>
    <t>ENERO  2024</t>
  </si>
  <si>
    <t>FEBRERO  2024</t>
  </si>
  <si>
    <t>MARZO 2024</t>
  </si>
  <si>
    <t>ABRIL 2024</t>
  </si>
  <si>
    <t>MAYO 2024</t>
  </si>
  <si>
    <t>JUNIO 2024</t>
  </si>
  <si>
    <t>AFILIADOS AL SGSSS ENERO 2024</t>
  </si>
  <si>
    <t>AFILIADOS AL SGSSS FEBRERO 2024</t>
  </si>
  <si>
    <t>AFILIADOS AL SGSSS MARZO 2024</t>
  </si>
  <si>
    <t>AFILIADOS AL SGSSS ABRIL 2024</t>
  </si>
  <si>
    <t>AFILIADOS AL SGSSS MAYO 2024</t>
  </si>
  <si>
    <t>AFILIADOS AL SGSSS JUNIO 2024</t>
  </si>
  <si>
    <t xml:space="preserve"> Total Población  Migrante Venezolana  que han solicitado  PPT(3)*</t>
  </si>
  <si>
    <t>Regimen Subsidiado con PEP*</t>
  </si>
  <si>
    <t>Regimen Subsidiado con PPT*</t>
  </si>
  <si>
    <t>total  migrantes  Venezolanos afiliados  al regimen subsidiado*</t>
  </si>
  <si>
    <t>%  de afiliación  RS con PPT</t>
  </si>
  <si>
    <t>Regimen Contributivo  con PEP</t>
  </si>
  <si>
    <t>Regimen Contributivo  con PPT</t>
  </si>
  <si>
    <t>Total migrantes venzolanos  afiliados al regimen contributivo</t>
  </si>
  <si>
    <t>%  de afiliación RC con PPT</t>
  </si>
  <si>
    <t>Cobertura  de Afiliación con PPT</t>
  </si>
  <si>
    <t xml:space="preserve">Total Afiliados  PEP </t>
  </si>
  <si>
    <t>Total Afiliados PPT</t>
  </si>
  <si>
    <t>Total Afiliados</t>
  </si>
  <si>
    <t>TOTAL DEPARTAMENTO</t>
  </si>
  <si>
    <t>TOTAL MAGDALENA MEDIO</t>
  </si>
  <si>
    <t>TOTAL BAJO CAUCA</t>
  </si>
  <si>
    <t>TOTAL URABA</t>
  </si>
  <si>
    <t>TOTAL  NORDESTE</t>
  </si>
  <si>
    <t>SANTA FE DE ANTIOQUIA</t>
  </si>
  <si>
    <t>DONMATIAS</t>
  </si>
  <si>
    <t>GOMEZ PLATA</t>
  </si>
  <si>
    <t>PEÑOL</t>
  </si>
  <si>
    <t>RETIRO</t>
  </si>
  <si>
    <t>SAN VICENTE FERRER</t>
  </si>
  <si>
    <t>(1) MINISTERIO DE SALUD  PPT ENTREGADOS POR MIGRACION COLOMBIA 31/10/2022
(2) MINISTERIO DE SALUD  PPT ENTREGADOS POR MIGRACION COLOMBIA 31/01/2023
(3) MINISTERIO DE SALUD  PPT ENTREGADOS POR MIGRACION COLOMBIA 31/05/2023
(2) AFILIADOS BDUA MS Y MC 2024 * Se excluyen los usuarios con estado suspendidos en para el cálculo estadístico corte 30/06/2024</t>
  </si>
  <si>
    <t xml:space="preserve">Diligenció  y actualizó plantilla :  </t>
  </si>
  <si>
    <t>Jaime A. Jiménez Lotero</t>
  </si>
  <si>
    <t>* Se excluyen los usuarios con estado suspendidos en MS para el cálculo estadístico (febrero 2024).</t>
  </si>
  <si>
    <t>Tendencia de la Afiliación al SGSSS de los  Migrantes Venzolanos  con Permiso Por Proteccion Temporal o Permiso Especial de Permanencia. Antioquia  Diciembre 2022 a Junio 2024</t>
  </si>
  <si>
    <t>Año</t>
  </si>
  <si>
    <t>mes</t>
  </si>
  <si>
    <t>Nro de Afiliados al SGSSS con PEP</t>
  </si>
  <si>
    <t>Nro de Afiliados al SGSSS PPT</t>
  </si>
  <si>
    <t>Total Afiliados al SGSSS</t>
  </si>
  <si>
    <t xml:space="preserve">Periodo </t>
  </si>
  <si>
    <t xml:space="preserve">Nro de Migrantes con PPT reportados por Minsalud </t>
  </si>
  <si>
    <t>Nro de Afiliados al SGSSS con PPT</t>
  </si>
  <si>
    <t>% Cobertura</t>
  </si>
  <si>
    <t>Total afiliados por EPS al Régimen Subsidiado</t>
  </si>
  <si>
    <t>Código Ministerio</t>
  </si>
  <si>
    <t>NOMBRE EPS-S</t>
  </si>
  <si>
    <t>PE</t>
  </si>
  <si>
    <t>PPT</t>
  </si>
  <si>
    <t>NRO. AFILIADOS</t>
  </si>
  <si>
    <t>% afiliados</t>
  </si>
  <si>
    <t>EPSS40</t>
  </si>
  <si>
    <t>Savia Salud</t>
  </si>
  <si>
    <t>Coosalud</t>
  </si>
  <si>
    <t>EPSS10</t>
  </si>
  <si>
    <t>SURA</t>
  </si>
  <si>
    <t>La Nueva EPS</t>
  </si>
  <si>
    <t>EPSS02</t>
  </si>
  <si>
    <t xml:space="preserve">Salud Total </t>
  </si>
  <si>
    <t>EPSI03</t>
  </si>
  <si>
    <t>AIC</t>
  </si>
  <si>
    <t>EPSS05</t>
  </si>
  <si>
    <t>Sanitas S.A.</t>
  </si>
  <si>
    <t>EPSS08</t>
  </si>
  <si>
    <t>Compensar EPS</t>
  </si>
  <si>
    <t>CCF050</t>
  </si>
  <si>
    <t>Comfaoriente</t>
  </si>
  <si>
    <t>EPSS18</t>
  </si>
  <si>
    <t xml:space="preserve">Servicio Occidental </t>
  </si>
  <si>
    <t>CCF102</t>
  </si>
  <si>
    <t>Comfachocó</t>
  </si>
  <si>
    <t>ESS207</t>
  </si>
  <si>
    <t>Mutual SER</t>
  </si>
  <si>
    <t>CCF055</t>
  </si>
  <si>
    <t>Cajacopi</t>
  </si>
  <si>
    <t>CCF033</t>
  </si>
  <si>
    <t>EPS FAMILIAR DE COLOMBIA</t>
  </si>
  <si>
    <t>EPSS34</t>
  </si>
  <si>
    <t>Capital Salud EPS</t>
  </si>
  <si>
    <t>ESS118</t>
  </si>
  <si>
    <t>Emssanar SAS</t>
  </si>
  <si>
    <t>EPSI05</t>
  </si>
  <si>
    <t>MALLAMAS EPSI</t>
  </si>
  <si>
    <t>Total Afiliado Régimen Subsidiado</t>
  </si>
  <si>
    <t>ESS024</t>
  </si>
  <si>
    <t>EPSS42</t>
  </si>
  <si>
    <t>EPSS37</t>
  </si>
  <si>
    <t>Fuente: Régimen Subsidiado y Contributivo ADRES</t>
  </si>
  <si>
    <t>EPSS41</t>
  </si>
  <si>
    <t>Total Afiliados por EPS Régimen Contributivo</t>
  </si>
  <si>
    <t>EPS010</t>
  </si>
  <si>
    <t>EPS002</t>
  </si>
  <si>
    <t>EPS040</t>
  </si>
  <si>
    <t>EPS005</t>
  </si>
  <si>
    <t>EPS008</t>
  </si>
  <si>
    <t>EAS016</t>
  </si>
  <si>
    <t>EPM</t>
  </si>
  <si>
    <t>CCFC33</t>
  </si>
  <si>
    <t>EPS Familiar de Colombia</t>
  </si>
  <si>
    <t>EPS048</t>
  </si>
  <si>
    <t>EPSIC3</t>
  </si>
  <si>
    <t>EPS018</t>
  </si>
  <si>
    <t>CCFC55</t>
  </si>
  <si>
    <t>ESSC07</t>
  </si>
  <si>
    <t>Mutual Ser</t>
  </si>
  <si>
    <t>EPS017</t>
  </si>
  <si>
    <t xml:space="preserve">Famisanar </t>
  </si>
  <si>
    <t>EPSIC5</t>
  </si>
  <si>
    <t xml:space="preserve">Mallamas EPSI </t>
  </si>
  <si>
    <t>Total Afiliado Régimen Contributivo</t>
  </si>
  <si>
    <t>ESSC24</t>
  </si>
  <si>
    <t>EPS042</t>
  </si>
  <si>
    <t>EPS037</t>
  </si>
  <si>
    <t>EPS041</t>
  </si>
  <si>
    <t>Total Afiliados por Tipo de Documento</t>
  </si>
  <si>
    <t>TOTAL POR TIPO DOC</t>
  </si>
  <si>
    <t>RS</t>
  </si>
  <si>
    <t>RC</t>
  </si>
  <si>
    <t>%</t>
  </si>
  <si>
    <t>EPS</t>
  </si>
  <si>
    <t>TOTAL AFILIADOS</t>
  </si>
  <si>
    <t>% De participación</t>
  </si>
  <si>
    <t>Confasucre</t>
  </si>
  <si>
    <t>Régimen Subsidiado y Contributivo ADRES</t>
  </si>
  <si>
    <t>Actualizó plantilla</t>
  </si>
  <si>
    <t xml:space="preserve">POBLACIÓN MIGRANTE VENEZOLANA  IDENTIFICADA CON POR PROTECCIÓN TEMPORAL Y PERMISO ESPECIAL DE PERMANENCIA AFILIADA AL SGSSS EN EL DEPARTAMENTO DE ANTIOQUIA, POR SUBREGIÓN, MUNICIPIO Y RÉGIMEN. 
</t>
  </si>
  <si>
    <t>FECHA DE CORTE:</t>
  </si>
  <si>
    <t>AFILIADOS REGIMEN SUBSIDIADO</t>
  </si>
  <si>
    <t>TOTAL
Régimen Subsidiado</t>
  </si>
  <si>
    <t>SUBREGIÓN</t>
  </si>
  <si>
    <t>COD-MPIO</t>
  </si>
  <si>
    <t>SaviaSalud</t>
  </si>
  <si>
    <t>Ecoopsos</t>
  </si>
  <si>
    <t>La nuevaEPS
Subsidiada</t>
  </si>
  <si>
    <t>COOSALUD
Subsidiada</t>
  </si>
  <si>
    <t>SURA.
Subsidiada</t>
  </si>
  <si>
    <t>NuevaEPS</t>
  </si>
  <si>
    <t>Salud Total
Subsidiado</t>
  </si>
  <si>
    <t>Sanitas S.A.
Subsidiado</t>
  </si>
  <si>
    <t>Compensar</t>
  </si>
  <si>
    <t>MUTUAL SER EPS -CM</t>
  </si>
  <si>
    <t>CAJACOPI</t>
  </si>
  <si>
    <t>ESS091</t>
  </si>
  <si>
    <t>Participacion de EPS en  municipios</t>
  </si>
  <si>
    <t>Total  Afiliados  en Antioquia</t>
  </si>
  <si>
    <t>Total Magdalena Medio</t>
  </si>
  <si>
    <t>Magdalena Medio</t>
  </si>
  <si>
    <t>Total  Bajo Cauca</t>
  </si>
  <si>
    <t>Bajo Cauca</t>
  </si>
  <si>
    <t>Total Uraba</t>
  </si>
  <si>
    <t>Urabá</t>
  </si>
  <si>
    <t>Total Nordeste</t>
  </si>
  <si>
    <t>Nordeste</t>
  </si>
  <si>
    <t>Total Occidente</t>
  </si>
  <si>
    <t>Occidente</t>
  </si>
  <si>
    <t>Total Norte</t>
  </si>
  <si>
    <t>Norte</t>
  </si>
  <si>
    <t>Total Oriente</t>
  </si>
  <si>
    <t>Oriente</t>
  </si>
  <si>
    <t>Total Suroeste</t>
  </si>
  <si>
    <t>Suroeste</t>
  </si>
  <si>
    <t>Total Valle de Aburra</t>
  </si>
  <si>
    <t>Valle de aburrá</t>
  </si>
  <si>
    <t>AFILIADOS   BDUA  ADRES CORTE JUNIO 2024</t>
  </si>
  <si>
    <t xml:space="preserve">Diligenció  y ajustó Plantilla :  </t>
  </si>
  <si>
    <t>AFILIADOS  REGIMEN CONTRIBUTIVO</t>
  </si>
  <si>
    <t>TOTAL
Régimen Contributivo</t>
  </si>
  <si>
    <t>SURA.</t>
  </si>
  <si>
    <t>La Nueva EPS - CM</t>
  </si>
  <si>
    <t>NUEVA EPS S.A.  Habilitada para RS</t>
  </si>
  <si>
    <t>Coosalud regimen contributivo</t>
  </si>
  <si>
    <t>Familiar de Colombia</t>
  </si>
  <si>
    <t>1</t>
  </si>
  <si>
    <t>AFILIADOS   BDUA  ADRES CORTE MAYO 2024</t>
  </si>
  <si>
    <t>Diana Milena López V.</t>
  </si>
  <si>
    <t xml:space="preserve">Diligenció  y actualizó Plantilla :  </t>
  </si>
  <si>
    <r>
      <t xml:space="preserve">POBLACIÓN MIGRANTE VENEZOLANA  AFILIADA AL RÉGIMEN  SUBSIDIADO* POR CURSO DE VIDA, SUBREGIÓN Y MUNICIPIO EN EL DEPARTAMENTO DE ANTIOQUIA 
</t>
    </r>
    <r>
      <rPr>
        <b/>
        <sz val="12"/>
        <rFont val="Arial"/>
        <family val="2"/>
      </rPr>
      <t>* Población Afiliada al Régimen Subsidiado según BDUA</t>
    </r>
  </si>
  <si>
    <t>COD MPIO</t>
  </si>
  <si>
    <t>SUBREGIONES Y MUNICIPIOS</t>
  </si>
  <si>
    <t>GRUPOS POR CURSO DE VIDA</t>
  </si>
  <si>
    <t>TOTAL PERSONAS AFILIADAS</t>
  </si>
  <si>
    <t>Primera Infancia</t>
  </si>
  <si>
    <t>Infancia</t>
  </si>
  <si>
    <t>Adolescente</t>
  </si>
  <si>
    <t>Juventud</t>
  </si>
  <si>
    <t>Adulto</t>
  </si>
  <si>
    <t>Vejez</t>
  </si>
  <si>
    <t>TOTAL DEPTO.</t>
  </si>
  <si>
    <t>MAGDALENA MEDIO</t>
  </si>
  <si>
    <t>Caracolí</t>
  </si>
  <si>
    <t>Maceo</t>
  </si>
  <si>
    <t>Puerto Berrío</t>
  </si>
  <si>
    <t>Puerto Nare</t>
  </si>
  <si>
    <t>Puerto Triunfo</t>
  </si>
  <si>
    <t>Yondó</t>
  </si>
  <si>
    <t>BAJO CAUCA</t>
  </si>
  <si>
    <t>Cáceres</t>
  </si>
  <si>
    <t>Caucasia</t>
  </si>
  <si>
    <t>El Bagre</t>
  </si>
  <si>
    <t>Nechí</t>
  </si>
  <si>
    <t>Tarazá</t>
  </si>
  <si>
    <t>Zaragoza</t>
  </si>
  <si>
    <t>URABÁ</t>
  </si>
  <si>
    <t>Apartadó</t>
  </si>
  <si>
    <t>Arboletes</t>
  </si>
  <si>
    <t>Carepa</t>
  </si>
  <si>
    <t>Chigorodó</t>
  </si>
  <si>
    <t>Murindó</t>
  </si>
  <si>
    <t>Mutatá</t>
  </si>
  <si>
    <t>Necoclí</t>
  </si>
  <si>
    <t>San Juan de Urabá</t>
  </si>
  <si>
    <t>San Pedro de Urabá</t>
  </si>
  <si>
    <t>Turbo</t>
  </si>
  <si>
    <t>Vigia del Fuerte</t>
  </si>
  <si>
    <t>NORDESTE</t>
  </si>
  <si>
    <t>Amalfi</t>
  </si>
  <si>
    <t>Anorí</t>
  </si>
  <si>
    <t>Cisneros</t>
  </si>
  <si>
    <t>Remedios</t>
  </si>
  <si>
    <t>San Roque</t>
  </si>
  <si>
    <t>Santo Domingo</t>
  </si>
  <si>
    <t>Segovia</t>
  </si>
  <si>
    <t>Vegachí</t>
  </si>
  <si>
    <t>Yalí</t>
  </si>
  <si>
    <t>Yolombó</t>
  </si>
  <si>
    <t>OCCIDENTE</t>
  </si>
  <si>
    <t>Abriaquí</t>
  </si>
  <si>
    <t>Santa Fe de Antioquia</t>
  </si>
  <si>
    <t>Anzá</t>
  </si>
  <si>
    <t>Armenia</t>
  </si>
  <si>
    <t>Buriticá</t>
  </si>
  <si>
    <t>Caicedo</t>
  </si>
  <si>
    <t>Cañasgordas</t>
  </si>
  <si>
    <t>Dabeiba</t>
  </si>
  <si>
    <t>Ebéjico</t>
  </si>
  <si>
    <t>Frontino</t>
  </si>
  <si>
    <t>Giraldo</t>
  </si>
  <si>
    <t>Heliconia</t>
  </si>
  <si>
    <t>Liborina</t>
  </si>
  <si>
    <t>Olaya</t>
  </si>
  <si>
    <t>Peque</t>
  </si>
  <si>
    <t>Sabanalarga</t>
  </si>
  <si>
    <t>San Jerónimo</t>
  </si>
  <si>
    <t>Sopetrán</t>
  </si>
  <si>
    <t>Uramita</t>
  </si>
  <si>
    <t>NORTE</t>
  </si>
  <si>
    <t>Angostura</t>
  </si>
  <si>
    <t>Belmira</t>
  </si>
  <si>
    <t xml:space="preserve">Briceño </t>
  </si>
  <si>
    <t>Campamento</t>
  </si>
  <si>
    <t>Carolina del Príncipe</t>
  </si>
  <si>
    <t>Donmatías</t>
  </si>
  <si>
    <t>Entrerríos</t>
  </si>
  <si>
    <t>Gómez Plata</t>
  </si>
  <si>
    <t>Guadalupe</t>
  </si>
  <si>
    <t>Ituango</t>
  </si>
  <si>
    <t>San Andrés de C.</t>
  </si>
  <si>
    <t>San José de la M.</t>
  </si>
  <si>
    <t>San Pedro de los M.</t>
  </si>
  <si>
    <t>Santa Rosa de Osos</t>
  </si>
  <si>
    <t>Toledo</t>
  </si>
  <si>
    <t>Valdivia</t>
  </si>
  <si>
    <t>Yarumal</t>
  </si>
  <si>
    <t>ORIENTE</t>
  </si>
  <si>
    <t>Abejorral</t>
  </si>
  <si>
    <t>Alejandría</t>
  </si>
  <si>
    <t xml:space="preserve">Argelia </t>
  </si>
  <si>
    <t>El Carmen de Viboral</t>
  </si>
  <si>
    <t>Cocorná</t>
  </si>
  <si>
    <t>Concepción</t>
  </si>
  <si>
    <t xml:space="preserve">Granada </t>
  </si>
  <si>
    <t>Guarne</t>
  </si>
  <si>
    <t>Guatapé</t>
  </si>
  <si>
    <t>La Ceja del Tambo</t>
  </si>
  <si>
    <t xml:space="preserve">La Unión </t>
  </si>
  <si>
    <t>Marinilla</t>
  </si>
  <si>
    <t>Nariño</t>
  </si>
  <si>
    <t>El Peñol</t>
  </si>
  <si>
    <t>El Retiro</t>
  </si>
  <si>
    <t xml:space="preserve">Rionegro </t>
  </si>
  <si>
    <t xml:space="preserve">San Carlos </t>
  </si>
  <si>
    <t>San Francisco</t>
  </si>
  <si>
    <t xml:space="preserve">San Luis </t>
  </si>
  <si>
    <t>San Rafael</t>
  </si>
  <si>
    <t>San Vicente</t>
  </si>
  <si>
    <t>El Santuario</t>
  </si>
  <si>
    <t>Sonsón</t>
  </si>
  <si>
    <t>SUROESTE</t>
  </si>
  <si>
    <t>Amagá</t>
  </si>
  <si>
    <t>Andes</t>
  </si>
  <si>
    <t>Angelópolis</t>
  </si>
  <si>
    <t>Betania</t>
  </si>
  <si>
    <t>Betulia</t>
  </si>
  <si>
    <t>Ciudad Bolivar</t>
  </si>
  <si>
    <t>Caramanta</t>
  </si>
  <si>
    <t>Concordia</t>
  </si>
  <si>
    <t>Fredonia</t>
  </si>
  <si>
    <t>Hispania</t>
  </si>
  <si>
    <t>Jardín</t>
  </si>
  <si>
    <t>Jericó</t>
  </si>
  <si>
    <t>La Pintada</t>
  </si>
  <si>
    <t>Montebello</t>
  </si>
  <si>
    <t>Pueblorrico</t>
  </si>
  <si>
    <t>Salgar</t>
  </si>
  <si>
    <t xml:space="preserve">Santa Bárbara </t>
  </si>
  <si>
    <t>Támesis</t>
  </si>
  <si>
    <t>Tarso</t>
  </si>
  <si>
    <t>Titiribí</t>
  </si>
  <si>
    <t>Urrao</t>
  </si>
  <si>
    <t>Valparaíso</t>
  </si>
  <si>
    <t>Venecia</t>
  </si>
  <si>
    <t>VALLE DE ABURRÁ</t>
  </si>
  <si>
    <t>Medellín</t>
  </si>
  <si>
    <t>Barbosa</t>
  </si>
  <si>
    <t>Bello</t>
  </si>
  <si>
    <t xml:space="preserve">Caldas </t>
  </si>
  <si>
    <t>Copacabana</t>
  </si>
  <si>
    <t>Envigado</t>
  </si>
  <si>
    <t>Girardota</t>
  </si>
  <si>
    <t>Itaguí</t>
  </si>
  <si>
    <t>La Estrella</t>
  </si>
  <si>
    <t>Sabaneta</t>
  </si>
  <si>
    <t>BD Régimen Subsidiado: ADRES</t>
  </si>
  <si>
    <t>Elaborado  por:</t>
  </si>
  <si>
    <t>Diana Milena Lopez</t>
  </si>
  <si>
    <t xml:space="preserve">Diligenció  y actualizó Plantilla:  </t>
  </si>
  <si>
    <r>
      <t xml:space="preserve">POBLACIÓN MIGRANTE VENEZOLANA  AFILIADA AL RÉGIMEN  CONTRIBUTIVO* POR CURSO DE VIDA, SUBREGIÓN Y MUNICIPIO EN EL DEPARTAMENTO DE ANTIOQUIA 
</t>
    </r>
    <r>
      <rPr>
        <b/>
        <sz val="14"/>
        <rFont val="Arial"/>
        <family val="2"/>
      </rPr>
      <t>* Población Afiliada al Régimen Contributivo según BDUA</t>
    </r>
  </si>
  <si>
    <t>BD Régimen Contributivo: ADRES</t>
  </si>
  <si>
    <t>Población Migrante Venezolana Afiliada a los Regímenes Contributivo y Subsidiado por Grupos de Edad – Total Antioquia corte junio 2024</t>
  </si>
  <si>
    <t>DISTRIBUCIÓN POR GRUPOS DE EDAD DE LA POBLACIÓN MIGRANTE VENEZOLANA AFILIADA A SALUD - ANTIOQUIA JUNIO 2024</t>
  </si>
  <si>
    <t>grupo_edad</t>
  </si>
  <si>
    <t>HOMBRE</t>
  </si>
  <si>
    <t>MUJER</t>
  </si>
  <si>
    <t>Total general</t>
  </si>
  <si>
    <t>Menor 1 año</t>
  </si>
  <si>
    <t>1-4 años</t>
  </si>
  <si>
    <t>5-14 años</t>
  </si>
  <si>
    <t>15-18 años</t>
  </si>
  <si>
    <t>19-44 años</t>
  </si>
  <si>
    <t>45-49 años</t>
  </si>
  <si>
    <t>50-54 años</t>
  </si>
  <si>
    <t>55-59 años</t>
  </si>
  <si>
    <t>60-64 años</t>
  </si>
  <si>
    <t>65-69 años</t>
  </si>
  <si>
    <t>70-74 años</t>
  </si>
  <si>
    <t>75-79 años</t>
  </si>
  <si>
    <t>80 años y más</t>
  </si>
  <si>
    <t>TOTAL</t>
  </si>
  <si>
    <t>Corte a:</t>
  </si>
  <si>
    <t>Población Migrante Venezolana Afiliada a los Regímenes Contributivo y Subsidiado por Cursos de Vida – Total Antioquia corte junio 2024</t>
  </si>
  <si>
    <t>DISTRIBUCIÓN POR CICLO DE VIDA DE LA POBLACIÓN MIGRANTE VENEZOLANA AFILIADA A SALUD - ANTIOQUIA JUNIO 2024</t>
  </si>
  <si>
    <t>CICLO DE VIDA</t>
  </si>
  <si>
    <t>Adolescencia</t>
  </si>
  <si>
    <t>Adultez</t>
  </si>
  <si>
    <t>(1)MINISTERIO DE SALUD  PPT ENTREGADOS POR MIGRACION COLOMBIA 31/05/2023
(2) SISBEN 24 de junio de 2023-DNP
(3) LISTADO CENSAL Junio 2023-SSSA
(4) AFILIADOS BDUA 2024 * Se excluyen los usuarios con estado suspendidos CORTE 30/06/2024</t>
  </si>
  <si>
    <t xml:space="preserve">Diligenció y actualizó la Plantilla:  </t>
  </si>
  <si>
    <t>POBLACIÓN AFILIADA AL RÉGIMEN CONTRIBUTIVO* POR GRUPOS DE EDAD Y MUNICIPIOS.
ANTIOQUIA 
Población Afiliada al Régimen Contributivo BDUA</t>
  </si>
  <si>
    <t>GRUPOS DE EDAD (EN AÑOS)</t>
  </si>
  <si>
    <t>&lt; de 1</t>
  </si>
  <si>
    <t xml:space="preserve"> 1 - 4</t>
  </si>
  <si>
    <t xml:space="preserve"> 5 - 14</t>
  </si>
  <si>
    <t>15 - 44</t>
  </si>
  <si>
    <t>45 - 59</t>
  </si>
  <si>
    <t>60 - 79</t>
  </si>
  <si>
    <t>80 y más</t>
  </si>
  <si>
    <t>cod_mpio</t>
  </si>
  <si>
    <t xml:space="preserve">Régimen Subsidiado y Contributivo: ADRES </t>
  </si>
  <si>
    <t>Elaborado por:</t>
  </si>
  <si>
    <t>POBLACIÓN AFILIADA AL RÉGIMEN SUBSIDIADO* POR GRUPOS DE EDAD Y MUNICIPIOS.
ANTIOQUIA 
Población Afiliada al Régimen Contributivo BDUA</t>
  </si>
  <si>
    <t>POBLACIÓN MIGRANTE VENEZOLANA  IDENTIFICADA CON POR PROTECCIÓN TEMPORAL Y PERMISO ESPECIAL DE PERMANENCIA AFILIADA AL SGSSS EN EL DEPARTAMENTO DE ANTIOQUIA, POR GÉNERO, SUBREGIÓN, MUNICIPIO. Corte 30/06/2024</t>
  </si>
  <si>
    <t>TOTAL AFILIADOS POR GENERO</t>
  </si>
  <si>
    <t>FEMENINO</t>
  </si>
  <si>
    <t>MASCULINO</t>
  </si>
  <si>
    <t>TOTAL GENERAL</t>
  </si>
  <si>
    <t>AFILIADOS BDUA 2024 Subsidiado y Contributivo *Se excluyen los usuarios con estado suspendidos CORTE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</si>
</sst>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164" formatCode="#,##0.0"/>
    <numFmt numFmtId="165" formatCode="_-* #,##0_-;\-* #,##0_-;_-* &quot;-&quot;??_-;_-@_-"/>
    <numFmt numFmtId="166" formatCode="0;0"/>
    <numFmt numFmtId="167" formatCode="0;000"/>
    <numFmt numFmtId="168" formatCode="0.0%"/>
    <numFmt numFmtId="169" formatCode="0.0"/>
    <numFmt numFmtId="170" formatCode="#.#"/>
  </numFmts>
  <fonts count="68">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name val="Arial"/>
      <family val="2"/>
    </font>
    <font>
      <b/>
      <sz val="10"/>
      <name val="Arial"/>
      <family val="2"/>
    </font>
    <font>
      <b/>
      <sz val="7"/>
      <name val="Arial"/>
      <family val="2"/>
    </font>
    <font>
      <b/>
      <sz val="8"/>
      <color theme="0"/>
      <name val="Arial"/>
      <family val="2"/>
    </font>
    <font>
      <b/>
      <sz val="8"/>
      <name val="Arial"/>
      <family val="2"/>
    </font>
    <font>
      <b/>
      <sz val="7"/>
      <color theme="0"/>
      <name val="Arial"/>
      <family val="2"/>
    </font>
    <font>
      <b/>
      <sz val="10"/>
      <color theme="0"/>
      <name val="Arial"/>
      <family val="2"/>
    </font>
    <font>
      <sz val="10"/>
      <color theme="0"/>
      <name val="Arial"/>
      <family val="2"/>
    </font>
    <font>
      <sz val="8"/>
      <name val="Verdana"/>
      <family val="2"/>
    </font>
    <font>
      <sz val="8"/>
      <name val="Arial"/>
      <family val="2"/>
    </font>
    <font>
      <sz val="11"/>
      <name val="Calibri"/>
      <family val="2"/>
      <scheme val="minor"/>
    </font>
    <font>
      <sz val="12"/>
      <color theme="0"/>
      <name val="Arial"/>
      <family val="2"/>
    </font>
    <font>
      <b/>
      <sz val="9"/>
      <color theme="0"/>
      <name val="Arial"/>
      <family val="2"/>
    </font>
    <font>
      <b/>
      <sz val="10"/>
      <color theme="0"/>
      <name val="Calibri"/>
      <family val="2"/>
      <scheme val="minor"/>
    </font>
    <font>
      <b/>
      <sz val="11"/>
      <color theme="0"/>
      <name val="Arial"/>
      <family val="2"/>
    </font>
    <font>
      <b/>
      <sz val="9"/>
      <color theme="0"/>
      <name val="Calibri"/>
      <family val="2"/>
      <scheme val="minor"/>
    </font>
    <font>
      <b/>
      <sz val="9"/>
      <name val="Arial"/>
      <family val="2"/>
    </font>
    <font>
      <sz val="9"/>
      <color theme="0"/>
      <name val="Arial"/>
      <family val="2"/>
    </font>
    <font>
      <sz val="10"/>
      <color theme="1"/>
      <name val="Calibri"/>
      <family val="2"/>
      <scheme val="minor"/>
    </font>
    <font>
      <b/>
      <sz val="10"/>
      <color rgb="FF000000"/>
      <name val="Arial"/>
      <family val="2"/>
    </font>
    <font>
      <sz val="10"/>
      <color rgb="FF000000"/>
      <name val="Arial"/>
      <family val="2"/>
    </font>
    <font>
      <sz val="9"/>
      <name val="Arial"/>
      <family val="2"/>
    </font>
    <font>
      <sz val="14"/>
      <color rgb="FF595959"/>
      <name val="Calibri"/>
      <family val="2"/>
      <scheme val="minor"/>
    </font>
    <font>
      <sz val="10"/>
      <color rgb="FF0099CC"/>
      <name val="Arial"/>
      <family val="2"/>
    </font>
    <font>
      <b/>
      <sz val="10"/>
      <color rgb="FF0099CC"/>
      <name val="Arial"/>
      <family val="2"/>
    </font>
    <font>
      <b/>
      <sz val="12"/>
      <color theme="1"/>
      <name val="Calibri"/>
      <family val="2"/>
      <scheme val="minor"/>
    </font>
    <font>
      <b/>
      <sz val="11"/>
      <color theme="1"/>
      <name val="Calibri"/>
      <family val="2"/>
      <scheme val="minor"/>
    </font>
    <font>
      <sz val="11"/>
      <color rgb="FF006100"/>
      <name val="Calibri"/>
      <family val="2"/>
      <scheme val="minor"/>
    </font>
    <font>
      <sz val="11"/>
      <color rgb="FF9C5700"/>
      <name val="Calibri"/>
      <family val="2"/>
      <scheme val="minor"/>
    </font>
    <font>
      <sz val="10"/>
      <color indexed="8"/>
      <name val="Arial"/>
      <family val="2"/>
    </font>
    <font>
      <sz val="11"/>
      <color indexed="8"/>
      <name val="Calibri"/>
      <family val="2"/>
    </font>
    <font>
      <b/>
      <sz val="18"/>
      <color indexed="56"/>
      <name val="Cambria"/>
      <family val="2"/>
    </font>
    <font>
      <b/>
      <sz val="16"/>
      <color indexed="56"/>
      <name val="Cambria"/>
      <family val="2"/>
    </font>
    <font>
      <b/>
      <sz val="11"/>
      <color theme="1"/>
      <name val="Arial"/>
      <family val="2"/>
    </font>
    <font>
      <b/>
      <sz val="11"/>
      <name val="Calibri"/>
      <family val="2"/>
      <scheme val="minor"/>
    </font>
    <font>
      <sz val="11"/>
      <color theme="0"/>
      <name val="Arial"/>
      <family val="2"/>
    </font>
    <font>
      <b/>
      <sz val="11"/>
      <color rgb="FF9C6500"/>
      <name val="Calibri"/>
      <family val="2"/>
      <scheme val="minor"/>
    </font>
    <font>
      <b/>
      <sz val="10"/>
      <color theme="1"/>
      <name val="Arial"/>
      <family val="2"/>
    </font>
    <font>
      <sz val="11"/>
      <color rgb="FF000000"/>
      <name val="Calibri"/>
      <family val="2"/>
      <scheme val="minor"/>
    </font>
    <font>
      <sz val="10"/>
      <name val="Calibri"/>
      <family val="2"/>
      <scheme val="minor"/>
    </font>
    <font>
      <b/>
      <sz val="11"/>
      <color indexed="8"/>
      <name val="Calibri"/>
      <family val="2"/>
    </font>
    <font>
      <b/>
      <sz val="14"/>
      <color theme="0"/>
      <name val="Calibri"/>
      <family val="2"/>
      <scheme val="minor"/>
    </font>
    <font>
      <b/>
      <sz val="14"/>
      <name val="Arial"/>
      <family val="2"/>
    </font>
    <font>
      <b/>
      <sz val="16"/>
      <color theme="1"/>
      <name val="Calibri"/>
      <family val="2"/>
      <scheme val="minor"/>
    </font>
    <font>
      <b/>
      <sz val="14"/>
      <name val="Arial Narrow"/>
      <family val="2"/>
    </font>
    <font>
      <b/>
      <sz val="10"/>
      <name val="Arial Narrow"/>
      <family val="2"/>
    </font>
    <font>
      <b/>
      <sz val="11"/>
      <color rgb="FF006100"/>
      <name val="Calibri"/>
      <family val="2"/>
      <scheme val="minor"/>
    </font>
    <font>
      <sz val="10"/>
      <color rgb="FF006100"/>
      <name val="Calibri"/>
      <family val="2"/>
      <scheme val="minor"/>
    </font>
    <font>
      <b/>
      <sz val="9"/>
      <color theme="1"/>
      <name val="Arial"/>
      <family val="2"/>
    </font>
    <font>
      <b/>
      <sz val="10"/>
      <color theme="1"/>
      <name val="Calibri"/>
      <family val="2"/>
      <scheme val="minor"/>
    </font>
    <font>
      <b/>
      <sz val="9"/>
      <color indexed="9"/>
      <name val="Arial"/>
      <family val="2"/>
    </font>
    <font>
      <sz val="11"/>
      <color rgb="FF9C6500"/>
      <name val="Calibri"/>
      <family val="2"/>
      <scheme val="minor"/>
    </font>
    <font>
      <b/>
      <sz val="14"/>
      <color indexed="56"/>
      <name val="Cambria"/>
      <family val="2"/>
    </font>
    <font>
      <sz val="10"/>
      <name val="Arial Narrow"/>
      <family val="2"/>
    </font>
    <font>
      <b/>
      <sz val="12"/>
      <color indexed="56"/>
      <name val="Cambria"/>
      <family val="2"/>
    </font>
    <font>
      <b/>
      <sz val="14"/>
      <color indexed="8"/>
      <name val="Calibri"/>
      <family val="2"/>
    </font>
    <font>
      <sz val="14"/>
      <name val="Calibri"/>
      <family val="2"/>
      <scheme val="minor"/>
    </font>
    <font>
      <b/>
      <sz val="14"/>
      <color theme="1"/>
      <name val="Calibri"/>
      <family val="2"/>
      <scheme val="minor"/>
    </font>
    <font>
      <u/>
      <sz val="10"/>
      <color theme="10"/>
      <name val="Arial"/>
      <family val="2"/>
    </font>
    <font>
      <b/>
      <sz val="14"/>
      <color rgb="FF0070C0"/>
      <name val="Arial"/>
      <family val="2"/>
    </font>
    <font>
      <u/>
      <sz val="14"/>
      <name val="Arial"/>
      <family val="2"/>
    </font>
    <font>
      <sz val="10"/>
      <color rgb="FFFF0000"/>
      <name val="Arial"/>
      <family val="2"/>
    </font>
    <font>
      <b/>
      <sz val="12"/>
      <name val="Arial"/>
      <family val="2"/>
    </font>
  </fonts>
  <fills count="41">
    <fill>
      <patternFill patternType="none"/>
    </fill>
    <fill>
      <patternFill patternType="gray125"/>
    </fill>
    <fill>
      <patternFill patternType="solid">
        <fgColor rgb="FF008000"/>
        <bgColor indexed="64"/>
      </patternFill>
    </fill>
    <fill>
      <patternFill patternType="solid">
        <fgColor rgb="FF006600"/>
        <bgColor indexed="64"/>
      </patternFill>
    </fill>
    <fill>
      <patternFill patternType="solid">
        <fgColor indexed="9"/>
        <bgColor indexed="64"/>
      </patternFill>
    </fill>
    <fill>
      <patternFill patternType="solid">
        <fgColor theme="0"/>
        <bgColor indexed="64"/>
      </patternFill>
    </fill>
    <fill>
      <patternFill patternType="solid">
        <fgColor rgb="FF00CC00"/>
        <bgColor theme="4" tint="0.79998168889431442"/>
      </patternFill>
    </fill>
    <fill>
      <patternFill patternType="solid">
        <fgColor rgb="FF00CC00"/>
        <bgColor indexed="64"/>
      </patternFill>
    </fill>
    <fill>
      <patternFill patternType="solid">
        <fgColor rgb="FF008000"/>
        <bgColor theme="4" tint="0.79998168889431442"/>
      </patternFill>
    </fill>
    <fill>
      <patternFill patternType="solid">
        <fgColor rgb="FF006600"/>
        <bgColor theme="4" tint="0.79998168889431442"/>
      </patternFill>
    </fill>
    <fill>
      <patternFill patternType="solid">
        <fgColor rgb="FFFFFF00"/>
        <bgColor indexed="64"/>
      </patternFill>
    </fill>
    <fill>
      <patternFill patternType="solid">
        <fgColor theme="0"/>
        <bgColor theme="4" tint="0.79998168889431442"/>
      </patternFill>
    </fill>
    <fill>
      <patternFill patternType="solid">
        <fgColor theme="4" tint="0.79998168889431442"/>
        <bgColor indexed="64"/>
      </patternFill>
    </fill>
    <fill>
      <patternFill patternType="solid">
        <fgColor theme="7" tint="0.59999389629810485"/>
        <bgColor indexed="64"/>
      </patternFill>
    </fill>
    <fill>
      <patternFill patternType="solid">
        <fgColor rgb="FFC6EFCE"/>
      </patternFill>
    </fill>
    <fill>
      <patternFill patternType="solid">
        <fgColor rgb="FFFFEB9C"/>
      </patternFill>
    </fill>
    <fill>
      <patternFill patternType="solid">
        <fgColor indexed="22"/>
        <bgColor indexed="0"/>
      </patternFill>
    </fill>
    <fill>
      <gradientFill degree="90">
        <stop position="0">
          <color rgb="FF66FF33"/>
        </stop>
        <stop position="1">
          <color rgb="FF00CC00"/>
        </stop>
      </gradientFill>
    </fill>
    <fill>
      <gradientFill degree="90">
        <stop position="0">
          <color rgb="FF66FF33"/>
        </stop>
        <stop position="1">
          <color rgb="FF009900"/>
        </stop>
      </gradientFill>
    </fill>
    <fill>
      <patternFill patternType="solid">
        <fgColor rgb="FF009900"/>
        <bgColor auto="1"/>
      </patternFill>
    </fill>
    <fill>
      <patternFill patternType="solid">
        <fgColor theme="8" tint="0.79998168889431442"/>
        <bgColor indexed="64"/>
      </patternFill>
    </fill>
    <fill>
      <patternFill patternType="solid">
        <fgColor rgb="FFFFFFFF"/>
        <bgColor rgb="FF000000"/>
      </patternFill>
    </fill>
    <fill>
      <patternFill patternType="solid">
        <fgColor theme="7"/>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33CC33"/>
        <bgColor indexed="64"/>
      </patternFill>
    </fill>
    <fill>
      <patternFill patternType="solid">
        <fgColor rgb="FF00B0F0"/>
        <bgColor indexed="64"/>
      </patternFill>
    </fill>
    <fill>
      <patternFill patternType="solid">
        <fgColor theme="5" tint="0.59999389629810485"/>
        <bgColor indexed="64"/>
      </patternFill>
    </fill>
    <fill>
      <patternFill patternType="solid">
        <fgColor rgb="FF33CCFF"/>
        <bgColor indexed="64"/>
      </patternFill>
    </fill>
    <fill>
      <patternFill patternType="solid">
        <fgColor theme="8" tint="0.59999389629810485"/>
        <bgColor theme="4" tint="0.79998168889431442"/>
      </patternFill>
    </fill>
    <fill>
      <patternFill patternType="solid">
        <fgColor theme="8" tint="0.59999389629810485"/>
        <bgColor indexed="64"/>
      </patternFill>
    </fill>
    <fill>
      <patternFill patternType="solid">
        <fgColor theme="8" tint="0.59999389629810485"/>
        <bgColor indexed="0"/>
      </patternFill>
    </fill>
    <fill>
      <patternFill patternType="solid">
        <fgColor theme="0" tint="-4.9989318521683403E-2"/>
        <bgColor indexed="64"/>
      </patternFill>
    </fill>
    <fill>
      <gradientFill degree="90">
        <stop position="0">
          <color theme="0"/>
        </stop>
        <stop position="1">
          <color theme="4"/>
        </stop>
      </gradientFill>
    </fill>
    <fill>
      <patternFill patternType="solid">
        <fgColor indexed="1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rgb="FF33CC33"/>
        <bgColor theme="4" tint="0.79998168889431442"/>
      </patternFill>
    </fill>
    <fill>
      <patternFill patternType="solid">
        <fgColor rgb="FFEFFDFF"/>
        <bgColor indexed="64"/>
      </patternFill>
    </fill>
    <fill>
      <patternFill patternType="solid">
        <fgColor rgb="FFFF99CC"/>
        <bgColor indexed="64"/>
      </patternFill>
    </fill>
  </fills>
  <borders count="66">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theme="4" tint="0.39997558519241921"/>
      </top>
      <bottom/>
      <diagonal/>
    </border>
    <border>
      <left style="thin">
        <color indexed="22"/>
      </left>
      <right style="thin">
        <color indexed="22"/>
      </right>
      <top style="thin">
        <color indexed="22"/>
      </top>
      <bottom style="thin">
        <color indexed="22"/>
      </bottom>
      <diagonal/>
    </border>
    <border>
      <left/>
      <right/>
      <top/>
      <bottom style="thin">
        <color theme="4" tint="0.39997558519241921"/>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thin">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22"/>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diagonal/>
    </border>
  </borders>
  <cellStyleXfs count="22">
    <xf numFmtId="0" fontId="0" fillId="0" borderId="0"/>
    <xf numFmtId="0" fontId="5" fillId="0" borderId="0"/>
    <xf numFmtId="0" fontId="14" fillId="0" borderId="0"/>
    <xf numFmtId="0" fontId="5" fillId="0" borderId="0"/>
    <xf numFmtId="0" fontId="1" fillId="0" borderId="0"/>
    <xf numFmtId="9" fontId="5" fillId="0" borderId="0" applyFont="0" applyFill="0" applyBorder="0" applyAlignment="0" applyProtection="0"/>
    <xf numFmtId="0" fontId="32" fillId="14" borderId="0" applyNumberFormat="0" applyBorder="0" applyAlignment="0" applyProtection="0"/>
    <xf numFmtId="0" fontId="33" fillId="15" borderId="0" applyNumberFormat="0" applyBorder="0" applyAlignment="0" applyProtection="0"/>
    <xf numFmtId="0" fontId="36" fillId="0" borderId="0" applyNumberFormat="0" applyFill="0" applyBorder="0" applyAlignment="0" applyProtection="0"/>
    <xf numFmtId="0" fontId="34" fillId="0" borderId="0"/>
    <xf numFmtId="0" fontId="34" fillId="0" borderId="0"/>
    <xf numFmtId="9" fontId="1" fillId="0" borderId="0" applyFont="0" applyFill="0" applyBorder="0" applyAlignment="0" applyProtection="0"/>
    <xf numFmtId="0" fontId="34" fillId="0" borderId="0"/>
    <xf numFmtId="0" fontId="34" fillId="0" borderId="0"/>
    <xf numFmtId="0" fontId="34" fillId="0" borderId="0"/>
    <xf numFmtId="0" fontId="5" fillId="0" borderId="0"/>
    <xf numFmtId="0" fontId="5" fillId="0" borderId="0"/>
    <xf numFmtId="0" fontId="1" fillId="0" borderId="0"/>
    <xf numFmtId="0" fontId="1" fillId="0" borderId="0"/>
    <xf numFmtId="41" fontId="1" fillId="0" borderId="0" applyFont="0" applyFill="0" applyBorder="0" applyAlignment="0" applyProtection="0"/>
    <xf numFmtId="41" fontId="1" fillId="0" borderId="0" applyFont="0" applyFill="0" applyBorder="0" applyAlignment="0" applyProtection="0"/>
    <xf numFmtId="0" fontId="63" fillId="0" borderId="0" applyNumberFormat="0" applyFill="0" applyBorder="0" applyAlignment="0" applyProtection="0"/>
  </cellStyleXfs>
  <cellXfs count="601">
    <xf numFmtId="0" fontId="0" fillId="0" borderId="0" xfId="0"/>
    <xf numFmtId="0" fontId="5" fillId="0" borderId="0" xfId="1"/>
    <xf numFmtId="1" fontId="11" fillId="2" borderId="3" xfId="1" applyNumberFormat="1" applyFont="1" applyFill="1" applyBorder="1" applyAlignment="1">
      <alignment vertical="center" wrapText="1" shrinkToFit="1"/>
    </xf>
    <xf numFmtId="1" fontId="11" fillId="3" borderId="4" xfId="1" applyNumberFormat="1" applyFont="1" applyFill="1" applyBorder="1" applyAlignment="1">
      <alignment horizontal="center" vertical="center" wrapText="1" shrinkToFit="1"/>
    </xf>
    <xf numFmtId="3" fontId="11" fillId="3" borderId="3" xfId="1" applyNumberFormat="1" applyFont="1" applyFill="1" applyBorder="1" applyAlignment="1">
      <alignment horizontal="center" vertical="center"/>
    </xf>
    <xf numFmtId="0" fontId="5" fillId="0" borderId="3" xfId="1" applyBorder="1"/>
    <xf numFmtId="1" fontId="5" fillId="0" borderId="4" xfId="1" applyNumberFormat="1" applyBorder="1" applyAlignment="1">
      <alignment wrapText="1" shrinkToFit="1"/>
    </xf>
    <xf numFmtId="0" fontId="5" fillId="0" borderId="4" xfId="1" applyBorder="1"/>
    <xf numFmtId="1" fontId="5" fillId="0" borderId="3" xfId="1" applyNumberFormat="1" applyBorder="1" applyAlignment="1">
      <alignment wrapText="1" shrinkToFit="1"/>
    </xf>
    <xf numFmtId="1" fontId="11" fillId="3" borderId="3" xfId="1" applyNumberFormat="1" applyFont="1" applyFill="1" applyBorder="1" applyAlignment="1">
      <alignment vertical="center" wrapText="1" shrinkToFit="1"/>
    </xf>
    <xf numFmtId="0" fontId="13" fillId="0" borderId="3" xfId="1" applyFont="1" applyBorder="1"/>
    <xf numFmtId="0" fontId="5" fillId="0" borderId="3" xfId="1" applyBorder="1" applyAlignment="1">
      <alignment vertical="center"/>
    </xf>
    <xf numFmtId="0" fontId="5" fillId="0" borderId="3" xfId="1" applyBorder="1" applyAlignment="1">
      <alignment horizontal="left"/>
    </xf>
    <xf numFmtId="1" fontId="5" fillId="4" borderId="3" xfId="2" applyNumberFormat="1" applyFont="1" applyFill="1" applyBorder="1" applyAlignment="1">
      <alignment horizontal="left" wrapText="1" shrinkToFit="1"/>
    </xf>
    <xf numFmtId="1" fontId="5" fillId="0" borderId="3" xfId="3" applyNumberFormat="1" applyBorder="1"/>
    <xf numFmtId="2" fontId="16" fillId="7" borderId="19" xfId="4" applyNumberFormat="1" applyFont="1" applyFill="1" applyBorder="1" applyAlignment="1">
      <alignment vertical="top"/>
    </xf>
    <xf numFmtId="2" fontId="16" fillId="7" borderId="5" xfId="4" applyNumberFormat="1" applyFont="1" applyFill="1" applyBorder="1" applyAlignment="1">
      <alignment vertical="top"/>
    </xf>
    <xf numFmtId="2" fontId="16" fillId="7" borderId="2" xfId="4" applyNumberFormat="1" applyFont="1" applyFill="1" applyBorder="1" applyAlignment="1">
      <alignment vertical="top"/>
    </xf>
    <xf numFmtId="2" fontId="16" fillId="2" borderId="19" xfId="4" applyNumberFormat="1" applyFont="1" applyFill="1" applyBorder="1" applyAlignment="1">
      <alignment vertical="top"/>
    </xf>
    <xf numFmtId="2" fontId="16" fillId="2" borderId="5" xfId="4" applyNumberFormat="1" applyFont="1" applyFill="1" applyBorder="1" applyAlignment="1">
      <alignment vertical="top"/>
    </xf>
    <xf numFmtId="1" fontId="5" fillId="0" borderId="13" xfId="1" applyNumberFormat="1" applyBorder="1"/>
    <xf numFmtId="0" fontId="1" fillId="0" borderId="3" xfId="4" applyBorder="1"/>
    <xf numFmtId="0" fontId="1" fillId="0" borderId="4" xfId="4" applyBorder="1" applyAlignment="1">
      <alignment horizontal="left"/>
    </xf>
    <xf numFmtId="3" fontId="1" fillId="0" borderId="3" xfId="4" applyNumberFormat="1" applyBorder="1" applyAlignment="1">
      <alignment horizontal="center"/>
    </xf>
    <xf numFmtId="0" fontId="5" fillId="0" borderId="13" xfId="1" applyBorder="1"/>
    <xf numFmtId="0" fontId="13" fillId="0" borderId="13" xfId="1" applyFont="1" applyBorder="1"/>
    <xf numFmtId="0" fontId="5" fillId="0" borderId="13" xfId="1" applyBorder="1" applyAlignment="1">
      <alignment vertical="center"/>
    </xf>
    <xf numFmtId="0" fontId="5" fillId="0" borderId="13" xfId="1" applyBorder="1" applyAlignment="1">
      <alignment horizontal="left"/>
    </xf>
    <xf numFmtId="1" fontId="5" fillId="0" borderId="13" xfId="2" applyNumberFormat="1" applyFont="1" applyBorder="1" applyAlignment="1">
      <alignment horizontal="left"/>
    </xf>
    <xf numFmtId="1" fontId="5" fillId="0" borderId="13" xfId="3" applyNumberFormat="1" applyBorder="1"/>
    <xf numFmtId="1" fontId="5" fillId="0" borderId="21" xfId="1" applyNumberFormat="1" applyBorder="1"/>
    <xf numFmtId="0" fontId="1" fillId="0" borderId="15" xfId="4" applyBorder="1"/>
    <xf numFmtId="0" fontId="1" fillId="0" borderId="22" xfId="4" applyBorder="1" applyAlignment="1">
      <alignment horizontal="left"/>
    </xf>
    <xf numFmtId="0" fontId="15" fillId="5" borderId="0" xfId="4" applyFont="1" applyFill="1"/>
    <xf numFmtId="0" fontId="3" fillId="5" borderId="0" xfId="4" applyFont="1" applyFill="1"/>
    <xf numFmtId="2" fontId="16" fillId="2" borderId="4" xfId="4" applyNumberFormat="1" applyFont="1" applyFill="1" applyBorder="1" applyAlignment="1">
      <alignment vertical="center"/>
    </xf>
    <xf numFmtId="1" fontId="5" fillId="0" borderId="3" xfId="2" applyNumberFormat="1" applyFont="1" applyBorder="1" applyAlignment="1">
      <alignment horizontal="left" wrapText="1" shrinkToFit="1"/>
    </xf>
    <xf numFmtId="3" fontId="12" fillId="3" borderId="3" xfId="1" applyNumberFormat="1" applyFont="1" applyFill="1" applyBorder="1" applyAlignment="1">
      <alignment horizontal="center" vertical="center"/>
    </xf>
    <xf numFmtId="0" fontId="18" fillId="3" borderId="13" xfId="4" applyFont="1" applyFill="1" applyBorder="1" applyAlignment="1">
      <alignment horizontal="center" vertical="center" wrapText="1"/>
    </xf>
    <xf numFmtId="0" fontId="18" fillId="3" borderId="3" xfId="4" applyFont="1" applyFill="1" applyBorder="1" applyAlignment="1">
      <alignment horizontal="center" vertical="center" wrapText="1"/>
    </xf>
    <xf numFmtId="0" fontId="19" fillId="3" borderId="13" xfId="4" applyFont="1" applyFill="1" applyBorder="1" applyAlignment="1">
      <alignment horizontal="center" vertical="center"/>
    </xf>
    <xf numFmtId="0" fontId="19" fillId="3" borderId="3" xfId="4" applyFont="1" applyFill="1" applyBorder="1" applyAlignment="1">
      <alignment horizontal="center" vertical="center"/>
    </xf>
    <xf numFmtId="0" fontId="20" fillId="3" borderId="3" xfId="4" applyFont="1" applyFill="1" applyBorder="1" applyAlignment="1">
      <alignment horizontal="center" vertical="center" wrapText="1"/>
    </xf>
    <xf numFmtId="1" fontId="11" fillId="3" borderId="4" xfId="1" applyNumberFormat="1" applyFont="1" applyFill="1" applyBorder="1" applyAlignment="1">
      <alignment horizontal="left" vertical="center" wrapText="1" shrinkToFit="1"/>
    </xf>
    <xf numFmtId="0" fontId="0" fillId="0" borderId="3" xfId="0" applyBorder="1"/>
    <xf numFmtId="0" fontId="0" fillId="0" borderId="0" xfId="0" applyAlignment="1">
      <alignment horizontal="left"/>
    </xf>
    <xf numFmtId="0" fontId="0" fillId="0" borderId="0" xfId="4" applyFont="1"/>
    <xf numFmtId="2" fontId="16" fillId="3" borderId="19" xfId="4" applyNumberFormat="1" applyFont="1" applyFill="1" applyBorder="1" applyAlignment="1">
      <alignment vertical="center"/>
    </xf>
    <xf numFmtId="2" fontId="16" fillId="3" borderId="6" xfId="4" applyNumberFormat="1" applyFont="1" applyFill="1" applyBorder="1" applyAlignment="1">
      <alignment vertical="center"/>
    </xf>
    <xf numFmtId="3" fontId="4" fillId="3" borderId="13" xfId="4" applyNumberFormat="1" applyFont="1" applyFill="1" applyBorder="1" applyAlignment="1">
      <alignment horizontal="center"/>
    </xf>
    <xf numFmtId="3" fontId="4" fillId="9" borderId="20" xfId="4" applyNumberFormat="1" applyFont="1" applyFill="1" applyBorder="1" applyAlignment="1">
      <alignment horizontal="right"/>
    </xf>
    <xf numFmtId="3" fontId="2" fillId="9" borderId="13" xfId="4" applyNumberFormat="1" applyFont="1" applyFill="1" applyBorder="1" applyAlignment="1">
      <alignment horizontal="center"/>
    </xf>
    <xf numFmtId="0" fontId="18" fillId="3" borderId="6" xfId="4" applyFont="1" applyFill="1" applyBorder="1" applyAlignment="1">
      <alignment horizontal="center" vertical="center" wrapText="1"/>
    </xf>
    <xf numFmtId="0" fontId="12" fillId="3" borderId="13" xfId="4" applyFont="1" applyFill="1" applyBorder="1" applyAlignment="1">
      <alignment horizontal="center" vertical="center" wrapText="1"/>
    </xf>
    <xf numFmtId="0" fontId="12" fillId="3" borderId="3" xfId="4" applyFont="1" applyFill="1" applyBorder="1" applyAlignment="1">
      <alignment horizontal="center" vertical="center" wrapText="1"/>
    </xf>
    <xf numFmtId="0" fontId="12" fillId="3" borderId="23" xfId="4" applyFont="1" applyFill="1" applyBorder="1" applyAlignment="1">
      <alignment horizontal="center" vertical="center" wrapText="1"/>
    </xf>
    <xf numFmtId="0" fontId="12" fillId="3" borderId="24" xfId="4" applyFont="1" applyFill="1" applyBorder="1" applyAlignment="1">
      <alignment horizontal="center" vertical="center" wrapText="1"/>
    </xf>
    <xf numFmtId="0" fontId="12" fillId="3" borderId="7" xfId="4" applyFont="1" applyFill="1" applyBorder="1" applyAlignment="1">
      <alignment horizontal="center" vertical="center" wrapText="1"/>
    </xf>
    <xf numFmtId="0" fontId="19" fillId="3" borderId="23" xfId="4" applyFont="1" applyFill="1" applyBorder="1" applyAlignment="1">
      <alignment horizontal="center" vertical="center"/>
    </xf>
    <xf numFmtId="0" fontId="19" fillId="3" borderId="25" xfId="4" applyFont="1" applyFill="1" applyBorder="1" applyAlignment="1">
      <alignment horizontal="center" vertical="center"/>
    </xf>
    <xf numFmtId="0" fontId="19" fillId="3" borderId="26" xfId="4" applyFont="1" applyFill="1" applyBorder="1" applyAlignment="1">
      <alignment horizontal="center" vertical="center"/>
    </xf>
    <xf numFmtId="2" fontId="16" fillId="3" borderId="1" xfId="4" applyNumberFormat="1" applyFont="1" applyFill="1" applyBorder="1" applyAlignment="1">
      <alignment vertical="top"/>
    </xf>
    <xf numFmtId="2" fontId="16" fillId="3" borderId="2" xfId="4" applyNumberFormat="1" applyFont="1" applyFill="1" applyBorder="1" applyAlignment="1">
      <alignment vertical="top"/>
    </xf>
    <xf numFmtId="2" fontId="16" fillId="3" borderId="4" xfId="4" applyNumberFormat="1" applyFont="1" applyFill="1" applyBorder="1" applyAlignment="1">
      <alignment vertical="top"/>
    </xf>
    <xf numFmtId="2" fontId="16" fillId="3" borderId="5" xfId="4" applyNumberFormat="1" applyFont="1" applyFill="1" applyBorder="1" applyAlignment="1">
      <alignment vertical="top"/>
    </xf>
    <xf numFmtId="3" fontId="0" fillId="0" borderId="0" xfId="0" applyNumberFormat="1"/>
    <xf numFmtId="3" fontId="15" fillId="0" borderId="6" xfId="4" applyNumberFormat="1" applyFont="1" applyBorder="1" applyAlignment="1">
      <alignment horizontal="center"/>
    </xf>
    <xf numFmtId="3" fontId="6" fillId="5" borderId="3" xfId="1" applyNumberFormat="1" applyFont="1" applyFill="1" applyBorder="1" applyAlignment="1">
      <alignment horizontal="center" vertical="center"/>
    </xf>
    <xf numFmtId="3" fontId="3" fillId="0" borderId="0" xfId="4" applyNumberFormat="1" applyFont="1" applyAlignment="1">
      <alignment horizontal="center"/>
    </xf>
    <xf numFmtId="0" fontId="3" fillId="0" borderId="0" xfId="0" applyFont="1" applyAlignment="1">
      <alignment horizontal="left"/>
    </xf>
    <xf numFmtId="3" fontId="12" fillId="3" borderId="3" xfId="1" applyNumberFormat="1" applyFont="1" applyFill="1" applyBorder="1"/>
    <xf numFmtId="0" fontId="18" fillId="3" borderId="4" xfId="4" applyFont="1" applyFill="1" applyBorder="1" applyAlignment="1">
      <alignment horizontal="center" vertical="center" wrapText="1"/>
    </xf>
    <xf numFmtId="0" fontId="12" fillId="3" borderId="4" xfId="4" applyFont="1" applyFill="1" applyBorder="1" applyAlignment="1">
      <alignment horizontal="center" vertical="center" wrapText="1"/>
    </xf>
    <xf numFmtId="0" fontId="19" fillId="3" borderId="4" xfId="4" applyFont="1" applyFill="1" applyBorder="1" applyAlignment="1">
      <alignment horizontal="center" vertical="center"/>
    </xf>
    <xf numFmtId="3" fontId="5" fillId="0" borderId="3" xfId="1" applyNumberFormat="1" applyBorder="1" applyAlignment="1">
      <alignment horizontal="center" vertical="center"/>
    </xf>
    <xf numFmtId="0" fontId="1" fillId="0" borderId="4" xfId="4" applyBorder="1"/>
    <xf numFmtId="2" fontId="16" fillId="2" borderId="5" xfId="4" applyNumberFormat="1" applyFont="1" applyFill="1" applyBorder="1" applyAlignment="1">
      <alignment vertical="center"/>
    </xf>
    <xf numFmtId="0" fontId="1" fillId="0" borderId="3" xfId="4" applyBorder="1" applyAlignment="1">
      <alignment horizontal="left"/>
    </xf>
    <xf numFmtId="2" fontId="16" fillId="2" borderId="3" xfId="4" applyNumberFormat="1" applyFont="1" applyFill="1" applyBorder="1" applyAlignment="1">
      <alignment horizontal="center" vertical="center" wrapText="1"/>
    </xf>
    <xf numFmtId="3" fontId="4" fillId="3" borderId="3" xfId="4" applyNumberFormat="1" applyFont="1" applyFill="1" applyBorder="1" applyAlignment="1">
      <alignment horizontal="center"/>
    </xf>
    <xf numFmtId="1" fontId="6" fillId="5" borderId="3" xfId="1" applyNumberFormat="1" applyFont="1" applyFill="1" applyBorder="1" applyAlignment="1">
      <alignment horizontal="center" vertical="center" wrapText="1" shrinkToFit="1"/>
    </xf>
    <xf numFmtId="1" fontId="6" fillId="5" borderId="3" xfId="1" applyNumberFormat="1" applyFont="1" applyFill="1" applyBorder="1" applyAlignment="1">
      <alignment horizontal="left" vertical="center" wrapText="1" shrinkToFit="1"/>
    </xf>
    <xf numFmtId="3" fontId="12" fillId="3" borderId="5" xfId="1" applyNumberFormat="1" applyFont="1" applyFill="1" applyBorder="1" applyAlignment="1">
      <alignment horizontal="center" vertical="center"/>
    </xf>
    <xf numFmtId="3" fontId="5" fillId="5" borderId="3" xfId="1" applyNumberFormat="1" applyFill="1" applyBorder="1" applyAlignment="1">
      <alignment horizontal="center" vertical="center"/>
    </xf>
    <xf numFmtId="0" fontId="12" fillId="3" borderId="3" xfId="1" applyFont="1" applyFill="1" applyBorder="1"/>
    <xf numFmtId="3" fontId="12" fillId="3" borderId="6" xfId="1" applyNumberFormat="1" applyFont="1" applyFill="1" applyBorder="1" applyAlignment="1">
      <alignment horizontal="center" vertical="center"/>
    </xf>
    <xf numFmtId="4" fontId="11" fillId="3" borderId="3" xfId="1" applyNumberFormat="1" applyFont="1" applyFill="1" applyBorder="1" applyAlignment="1">
      <alignment horizontal="center" vertical="center"/>
    </xf>
    <xf numFmtId="3" fontId="5" fillId="0" borderId="0" xfId="1" applyNumberFormat="1" applyAlignment="1">
      <alignment horizontal="right" vertical="center"/>
    </xf>
    <xf numFmtId="2" fontId="12" fillId="3" borderId="3" xfId="1" applyNumberFormat="1" applyFont="1" applyFill="1" applyBorder="1" applyAlignment="1">
      <alignment horizontal="center" vertical="center"/>
    </xf>
    <xf numFmtId="0" fontId="2" fillId="3" borderId="0" xfId="4" applyFont="1" applyFill="1" applyAlignment="1">
      <alignment horizontal="center"/>
    </xf>
    <xf numFmtId="2" fontId="5" fillId="0" borderId="3" xfId="1" applyNumberFormat="1" applyBorder="1" applyAlignment="1">
      <alignment horizontal="center" vertical="center"/>
    </xf>
    <xf numFmtId="4" fontId="5" fillId="5" borderId="3" xfId="1" applyNumberFormat="1" applyFill="1" applyBorder="1" applyAlignment="1">
      <alignment horizontal="center" vertical="center"/>
    </xf>
    <xf numFmtId="4" fontId="12" fillId="3" borderId="3" xfId="1" applyNumberFormat="1" applyFont="1" applyFill="1" applyBorder="1" applyAlignment="1">
      <alignment horizontal="center" vertical="center"/>
    </xf>
    <xf numFmtId="49" fontId="17" fillId="3" borderId="5" xfId="1" applyNumberFormat="1" applyFont="1" applyFill="1" applyBorder="1" applyAlignment="1">
      <alignment horizontal="center" vertical="center"/>
    </xf>
    <xf numFmtId="3" fontId="17" fillId="3" borderId="3" xfId="1" applyNumberFormat="1" applyFont="1" applyFill="1" applyBorder="1" applyAlignment="1">
      <alignment horizontal="center" vertical="center"/>
    </xf>
    <xf numFmtId="4" fontId="17" fillId="3" borderId="3" xfId="1" applyNumberFormat="1" applyFont="1" applyFill="1" applyBorder="1" applyAlignment="1">
      <alignment horizontal="center" vertical="center"/>
    </xf>
    <xf numFmtId="1" fontId="17" fillId="2" borderId="4" xfId="1" applyNumberFormat="1" applyFont="1" applyFill="1" applyBorder="1" applyAlignment="1">
      <alignment horizontal="left" vertical="center" wrapText="1" shrinkToFit="1"/>
    </xf>
    <xf numFmtId="3" fontId="21" fillId="5" borderId="3" xfId="1" applyNumberFormat="1" applyFont="1" applyFill="1" applyBorder="1" applyAlignment="1">
      <alignment horizontal="center" vertical="center"/>
    </xf>
    <xf numFmtId="3" fontId="26" fillId="5" borderId="3" xfId="1" applyNumberFormat="1" applyFont="1" applyFill="1" applyBorder="1" applyAlignment="1">
      <alignment horizontal="center" vertical="center"/>
    </xf>
    <xf numFmtId="3" fontId="4" fillId="9" borderId="20" xfId="4" applyNumberFormat="1" applyFont="1" applyFill="1" applyBorder="1" applyAlignment="1">
      <alignment horizontal="center"/>
    </xf>
    <xf numFmtId="0" fontId="15" fillId="0" borderId="0" xfId="0" applyFont="1"/>
    <xf numFmtId="3" fontId="5" fillId="0" borderId="3" xfId="1" applyNumberFormat="1" applyBorder="1" applyAlignment="1">
      <alignment horizontal="center"/>
    </xf>
    <xf numFmtId="2" fontId="5" fillId="0" borderId="3" xfId="1" applyNumberFormat="1" applyBorder="1" applyAlignment="1">
      <alignment horizontal="center"/>
    </xf>
    <xf numFmtId="0" fontId="5" fillId="0" borderId="3" xfId="1" applyBorder="1" applyAlignment="1">
      <alignment horizontal="center"/>
    </xf>
    <xf numFmtId="2" fontId="12" fillId="3" borderId="3" xfId="1" applyNumberFormat="1" applyFont="1" applyFill="1" applyBorder="1" applyAlignment="1">
      <alignment horizontal="center"/>
    </xf>
    <xf numFmtId="3" fontId="12" fillId="3" borderId="3" xfId="1" applyNumberFormat="1" applyFont="1" applyFill="1" applyBorder="1" applyAlignment="1">
      <alignment horizontal="center"/>
    </xf>
    <xf numFmtId="0" fontId="12" fillId="3" borderId="3" xfId="1" applyFont="1" applyFill="1" applyBorder="1" applyAlignment="1">
      <alignment horizontal="center"/>
    </xf>
    <xf numFmtId="3" fontId="4" fillId="8" borderId="20" xfId="4" applyNumberFormat="1" applyFont="1" applyFill="1" applyBorder="1" applyAlignment="1">
      <alignment horizontal="center"/>
    </xf>
    <xf numFmtId="0" fontId="1" fillId="0" borderId="0" xfId="4" applyAlignment="1">
      <alignment horizontal="center"/>
    </xf>
    <xf numFmtId="3" fontId="17" fillId="3" borderId="3" xfId="1" applyNumberFormat="1" applyFont="1" applyFill="1" applyBorder="1" applyAlignment="1">
      <alignment horizontal="center" vertical="center" wrapText="1"/>
    </xf>
    <xf numFmtId="2" fontId="16" fillId="3" borderId="4" xfId="4" applyNumberFormat="1" applyFont="1" applyFill="1" applyBorder="1" applyAlignment="1">
      <alignment horizontal="center" vertical="center"/>
    </xf>
    <xf numFmtId="3" fontId="2" fillId="6" borderId="40" xfId="4" applyNumberFormat="1" applyFont="1" applyFill="1" applyBorder="1" applyAlignment="1">
      <alignment horizontal="center"/>
    </xf>
    <xf numFmtId="3" fontId="4" fillId="3" borderId="40" xfId="4" applyNumberFormat="1" applyFont="1" applyFill="1" applyBorder="1" applyAlignment="1">
      <alignment horizontal="center"/>
    </xf>
    <xf numFmtId="3" fontId="16" fillId="3" borderId="23" xfId="4" applyNumberFormat="1" applyFont="1" applyFill="1" applyBorder="1" applyAlignment="1">
      <alignment horizontal="center" vertical="center"/>
    </xf>
    <xf numFmtId="0" fontId="5" fillId="5" borderId="0" xfId="1" applyFill="1" applyAlignment="1">
      <alignment vertical="center" wrapText="1"/>
    </xf>
    <xf numFmtId="0" fontId="5" fillId="5" borderId="3" xfId="1" applyFill="1" applyBorder="1" applyAlignment="1">
      <alignment vertical="center" wrapText="1"/>
    </xf>
    <xf numFmtId="0" fontId="5" fillId="5" borderId="4" xfId="1" applyFill="1" applyBorder="1"/>
    <xf numFmtId="0" fontId="5" fillId="5" borderId="6" xfId="1" applyFill="1" applyBorder="1"/>
    <xf numFmtId="0" fontId="2" fillId="3" borderId="27" xfId="4" applyFont="1" applyFill="1" applyBorder="1" applyAlignment="1">
      <alignment horizontal="center"/>
    </xf>
    <xf numFmtId="0" fontId="12" fillId="3" borderId="41" xfId="4" applyFont="1" applyFill="1" applyBorder="1" applyAlignment="1">
      <alignment horizontal="center" vertical="center"/>
    </xf>
    <xf numFmtId="3" fontId="15" fillId="0" borderId="5" xfId="4" applyNumberFormat="1" applyFont="1" applyBorder="1" applyAlignment="1">
      <alignment horizontal="center"/>
    </xf>
    <xf numFmtId="1" fontId="21" fillId="5" borderId="3" xfId="1" applyNumberFormat="1" applyFont="1" applyFill="1" applyBorder="1" applyAlignment="1">
      <alignment horizontal="center" vertical="center" wrapText="1" shrinkToFit="1"/>
    </xf>
    <xf numFmtId="164" fontId="5" fillId="5" borderId="3" xfId="1" applyNumberFormat="1" applyFill="1" applyBorder="1" applyAlignment="1">
      <alignment horizontal="center" vertical="center"/>
    </xf>
    <xf numFmtId="0" fontId="0" fillId="0" borderId="3" xfId="0" applyBorder="1" applyAlignment="1">
      <alignment horizontal="center"/>
    </xf>
    <xf numFmtId="3" fontId="23" fillId="5" borderId="0" xfId="0" applyNumberFormat="1" applyFont="1" applyFill="1"/>
    <xf numFmtId="0" fontId="24" fillId="5" borderId="0" xfId="0" applyFont="1" applyFill="1" applyAlignment="1">
      <alignment horizontal="left" vertical="center" wrapText="1"/>
    </xf>
    <xf numFmtId="0" fontId="5" fillId="5" borderId="4" xfId="1" applyFill="1" applyBorder="1" applyAlignment="1">
      <alignment horizontal="left"/>
    </xf>
    <xf numFmtId="0" fontId="5" fillId="5" borderId="6" xfId="1" applyFill="1" applyBorder="1" applyAlignment="1">
      <alignment horizontal="left"/>
    </xf>
    <xf numFmtId="49" fontId="8" fillId="3" borderId="7" xfId="1" applyNumberFormat="1" applyFont="1" applyFill="1" applyBorder="1" applyAlignment="1">
      <alignment horizontal="center" vertical="center"/>
    </xf>
    <xf numFmtId="49" fontId="8" fillId="3" borderId="9" xfId="1" applyNumberFormat="1" applyFont="1" applyFill="1" applyBorder="1" applyAlignment="1">
      <alignment horizontal="center" vertical="center"/>
    </xf>
    <xf numFmtId="0" fontId="5" fillId="5" borderId="2" xfId="1" applyFill="1" applyBorder="1" applyAlignment="1">
      <alignment horizontal="center" vertical="center" wrapText="1"/>
    </xf>
    <xf numFmtId="0" fontId="5" fillId="5" borderId="5" xfId="1" applyFill="1" applyBorder="1" applyAlignment="1">
      <alignment horizontal="center" vertical="center" wrapText="1"/>
    </xf>
    <xf numFmtId="0" fontId="5" fillId="5" borderId="6" xfId="1" applyFill="1" applyBorder="1" applyAlignment="1">
      <alignment horizontal="center" vertical="center" wrapText="1"/>
    </xf>
    <xf numFmtId="17" fontId="17" fillId="3" borderId="5" xfId="1" applyNumberFormat="1" applyFont="1" applyFill="1" applyBorder="1" applyAlignment="1">
      <alignment horizontal="center" vertical="center" wrapText="1"/>
    </xf>
    <xf numFmtId="0" fontId="17" fillId="3" borderId="3" xfId="4" applyFont="1" applyFill="1" applyBorder="1" applyAlignment="1">
      <alignment horizontal="center" vertical="center" wrapText="1"/>
    </xf>
    <xf numFmtId="2" fontId="22" fillId="3" borderId="13" xfId="4" applyNumberFormat="1" applyFont="1" applyFill="1" applyBorder="1" applyAlignment="1">
      <alignment horizontal="center" vertical="center"/>
    </xf>
    <xf numFmtId="2" fontId="22" fillId="3" borderId="21" xfId="4" applyNumberFormat="1" applyFont="1" applyFill="1" applyBorder="1" applyAlignment="1">
      <alignment horizontal="center" vertical="center"/>
    </xf>
    <xf numFmtId="2" fontId="16" fillId="3" borderId="3" xfId="4" applyNumberFormat="1" applyFont="1" applyFill="1" applyBorder="1" applyAlignment="1">
      <alignment horizontal="center" vertical="center"/>
    </xf>
    <xf numFmtId="2" fontId="16" fillId="3" borderId="15" xfId="4" applyNumberFormat="1" applyFont="1" applyFill="1" applyBorder="1" applyAlignment="1">
      <alignment horizontal="center" vertical="center"/>
    </xf>
    <xf numFmtId="2" fontId="16" fillId="3" borderId="4" xfId="4" applyNumberFormat="1" applyFont="1" applyFill="1" applyBorder="1" applyAlignment="1">
      <alignment horizontal="center" vertical="center" wrapText="1"/>
    </xf>
    <xf numFmtId="2" fontId="16" fillId="3" borderId="22" xfId="4" applyNumberFormat="1" applyFont="1" applyFill="1" applyBorder="1" applyAlignment="1">
      <alignment horizontal="center" vertical="center" wrapText="1"/>
    </xf>
    <xf numFmtId="2" fontId="16" fillId="3" borderId="17" xfId="4" applyNumberFormat="1" applyFont="1" applyFill="1" applyBorder="1" applyAlignment="1">
      <alignment horizontal="left" vertical="top" wrapText="1"/>
    </xf>
    <xf numFmtId="2" fontId="16" fillId="3" borderId="18" xfId="4" applyNumberFormat="1" applyFont="1" applyFill="1" applyBorder="1" applyAlignment="1">
      <alignment horizontal="left" vertical="top" wrapText="1"/>
    </xf>
    <xf numFmtId="2" fontId="16" fillId="3" borderId="31" xfId="4" applyNumberFormat="1" applyFont="1" applyFill="1" applyBorder="1" applyAlignment="1">
      <alignment horizontal="left" vertical="top" wrapText="1"/>
    </xf>
    <xf numFmtId="2" fontId="16" fillId="3" borderId="12" xfId="4" applyNumberFormat="1" applyFont="1" applyFill="1" applyBorder="1" applyAlignment="1">
      <alignment horizontal="right" vertical="center"/>
    </xf>
    <xf numFmtId="2" fontId="16" fillId="3" borderId="14" xfId="4" applyNumberFormat="1" applyFont="1" applyFill="1" applyBorder="1" applyAlignment="1">
      <alignment horizontal="right" vertical="center"/>
    </xf>
    <xf numFmtId="2" fontId="16" fillId="3" borderId="16" xfId="4" applyNumberFormat="1" applyFont="1" applyFill="1" applyBorder="1" applyAlignment="1">
      <alignment horizontal="center" vertical="center"/>
    </xf>
    <xf numFmtId="17" fontId="8" fillId="3" borderId="39" xfId="1" applyNumberFormat="1" applyFont="1" applyFill="1" applyBorder="1" applyAlignment="1">
      <alignment horizontal="center" vertical="center" wrapText="1"/>
    </xf>
    <xf numFmtId="0" fontId="2" fillId="3" borderId="39" xfId="4" applyFont="1" applyFill="1" applyBorder="1" applyAlignment="1">
      <alignment horizontal="center"/>
    </xf>
    <xf numFmtId="0" fontId="8" fillId="18" borderId="3" xfId="0" applyFont="1" applyFill="1" applyBorder="1" applyAlignment="1">
      <alignment horizontal="center" vertical="center" wrapText="1"/>
    </xf>
    <xf numFmtId="0" fontId="11" fillId="18" borderId="3" xfId="0" applyFont="1" applyFill="1" applyBorder="1" applyAlignment="1">
      <alignment horizontal="center" vertical="center"/>
    </xf>
    <xf numFmtId="0" fontId="11" fillId="18" borderId="3" xfId="0" applyFont="1" applyFill="1" applyBorder="1" applyAlignment="1">
      <alignment horizontal="center" vertical="center" wrapText="1"/>
    </xf>
    <xf numFmtId="0" fontId="6" fillId="0" borderId="0" xfId="0" applyFont="1"/>
    <xf numFmtId="0" fontId="39" fillId="18" borderId="3" xfId="6" applyFont="1" applyFill="1" applyBorder="1" applyAlignment="1">
      <alignment vertical="center"/>
    </xf>
    <xf numFmtId="0" fontId="40" fillId="19" borderId="3" xfId="6" applyFont="1" applyFill="1" applyBorder="1" applyAlignment="1">
      <alignment vertical="center" wrapText="1"/>
    </xf>
    <xf numFmtId="3" fontId="41" fillId="12" borderId="3" xfId="7" applyNumberFormat="1" applyFont="1" applyFill="1" applyBorder="1"/>
    <xf numFmtId="2" fontId="41" fillId="12" borderId="3" xfId="7" applyNumberFormat="1" applyFont="1" applyFill="1" applyBorder="1" applyAlignment="1">
      <alignment horizontal="center" vertical="center" wrapText="1"/>
    </xf>
    <xf numFmtId="165" fontId="0" fillId="0" borderId="0" xfId="0" applyNumberFormat="1" applyAlignment="1">
      <alignment horizontal="left"/>
    </xf>
    <xf numFmtId="0" fontId="39" fillId="18" borderId="3" xfId="6" applyFont="1" applyFill="1" applyBorder="1" applyAlignment="1">
      <alignment wrapText="1"/>
    </xf>
    <xf numFmtId="0" fontId="39" fillId="18" borderId="3" xfId="6" applyFont="1" applyFill="1" applyBorder="1" applyAlignment="1">
      <alignment horizontal="left"/>
    </xf>
    <xf numFmtId="0" fontId="42" fillId="18" borderId="3" xfId="0" applyFont="1" applyFill="1" applyBorder="1" applyAlignment="1">
      <alignment horizontal="center" vertical="center"/>
    </xf>
    <xf numFmtId="3" fontId="38" fillId="18" borderId="3" xfId="0" applyNumberFormat="1" applyFont="1" applyFill="1" applyBorder="1" applyAlignment="1">
      <alignment vertical="center"/>
    </xf>
    <xf numFmtId="3" fontId="38" fillId="18" borderId="3" xfId="0" applyNumberFormat="1" applyFont="1" applyFill="1" applyBorder="1" applyAlignment="1">
      <alignment horizontal="center" vertical="center"/>
    </xf>
    <xf numFmtId="17" fontId="0" fillId="0" borderId="0" xfId="0" applyNumberFormat="1" applyAlignment="1">
      <alignment horizontal="center" vertical="center"/>
    </xf>
    <xf numFmtId="49" fontId="14" fillId="0" borderId="0" xfId="0" applyNumberFormat="1" applyFont="1" applyAlignment="1">
      <alignment vertical="center" wrapText="1"/>
    </xf>
    <xf numFmtId="17" fontId="14" fillId="0" borderId="0" xfId="0" applyNumberFormat="1" applyFont="1" applyAlignment="1">
      <alignment vertical="center" wrapText="1"/>
    </xf>
    <xf numFmtId="0" fontId="37" fillId="17" borderId="3" xfId="8" applyFont="1" applyFill="1" applyBorder="1" applyAlignment="1">
      <alignment horizontal="centerContinuous" vertical="center"/>
    </xf>
    <xf numFmtId="0" fontId="35" fillId="0" borderId="0" xfId="9" applyFont="1" applyAlignment="1">
      <alignment horizontal="right" wrapText="1"/>
    </xf>
    <xf numFmtId="0" fontId="35" fillId="0" borderId="0" xfId="9" applyFont="1" applyAlignment="1">
      <alignment wrapText="1"/>
    </xf>
    <xf numFmtId="0" fontId="35" fillId="0" borderId="44" xfId="10" applyFont="1" applyBorder="1" applyAlignment="1">
      <alignment horizontal="right" wrapText="1"/>
    </xf>
    <xf numFmtId="49" fontId="0" fillId="0" borderId="0" xfId="0" applyNumberFormat="1" applyAlignment="1">
      <alignment horizontal="left" vertical="center"/>
    </xf>
    <xf numFmtId="0" fontId="0" fillId="0" borderId="0" xfId="0" applyAlignment="1">
      <alignment horizontal="center"/>
    </xf>
    <xf numFmtId="3" fontId="0" fillId="0" borderId="3" xfId="4" applyNumberFormat="1" applyFont="1" applyBorder="1" applyAlignment="1">
      <alignment horizontal="center"/>
    </xf>
    <xf numFmtId="49" fontId="0" fillId="0" borderId="4" xfId="4" applyNumberFormat="1" applyFont="1" applyBorder="1" applyAlignment="1">
      <alignment horizontal="left"/>
    </xf>
    <xf numFmtId="0" fontId="12" fillId="3" borderId="3" xfId="1" applyFont="1" applyFill="1" applyBorder="1" applyAlignment="1">
      <alignment horizontal="center" vertical="center"/>
    </xf>
    <xf numFmtId="1" fontId="11" fillId="3" borderId="4" xfId="1" applyNumberFormat="1" applyFont="1" applyFill="1" applyBorder="1" applyAlignment="1">
      <alignment vertical="center" wrapText="1" shrinkToFit="1"/>
    </xf>
    <xf numFmtId="3" fontId="12" fillId="3" borderId="6" xfId="1" applyNumberFormat="1" applyFont="1" applyFill="1" applyBorder="1" applyAlignment="1">
      <alignment vertical="center" wrapText="1"/>
    </xf>
    <xf numFmtId="1" fontId="5" fillId="0" borderId="3" xfId="1" applyNumberFormat="1" applyBorder="1" applyAlignment="1">
      <alignment vertical="center" wrapText="1" shrinkToFit="1"/>
    </xf>
    <xf numFmtId="0" fontId="5" fillId="0" borderId="3" xfId="1" applyBorder="1" applyAlignment="1">
      <alignment horizontal="center" vertical="center"/>
    </xf>
    <xf numFmtId="0" fontId="0" fillId="0" borderId="0" xfId="0" applyAlignment="1">
      <alignment vertical="center"/>
    </xf>
    <xf numFmtId="0" fontId="43" fillId="0" borderId="0" xfId="0" applyFont="1"/>
    <xf numFmtId="0" fontId="43" fillId="0" borderId="24" xfId="0" applyFont="1" applyBorder="1"/>
    <xf numFmtId="164" fontId="22" fillId="3" borderId="3" xfId="1" applyNumberFormat="1" applyFont="1" applyFill="1" applyBorder="1" applyAlignment="1">
      <alignment horizontal="center" vertical="center"/>
    </xf>
    <xf numFmtId="1" fontId="17" fillId="2" borderId="4" xfId="1" applyNumberFormat="1" applyFont="1" applyFill="1" applyBorder="1" applyAlignment="1">
      <alignment horizontal="center" vertical="center" wrapText="1" shrinkToFit="1"/>
    </xf>
    <xf numFmtId="4" fontId="22" fillId="3" borderId="3" xfId="1" applyNumberFormat="1" applyFont="1" applyFill="1" applyBorder="1" applyAlignment="1">
      <alignment horizontal="center" vertical="center"/>
    </xf>
    <xf numFmtId="1" fontId="5" fillId="0" borderId="4" xfId="1" applyNumberFormat="1" applyBorder="1" applyAlignment="1">
      <alignment horizontal="center" wrapText="1" shrinkToFit="1"/>
    </xf>
    <xf numFmtId="0" fontId="5" fillId="0" borderId="6" xfId="1" applyBorder="1" applyAlignment="1">
      <alignment horizontal="center"/>
    </xf>
    <xf numFmtId="4" fontId="5" fillId="0" borderId="3" xfId="1" applyNumberFormat="1" applyBorder="1" applyAlignment="1">
      <alignment horizontal="center" vertical="center"/>
    </xf>
    <xf numFmtId="0" fontId="5" fillId="0" borderId="4" xfId="1" applyBorder="1" applyAlignment="1">
      <alignment horizontal="center"/>
    </xf>
    <xf numFmtId="1" fontId="5" fillId="0" borderId="3" xfId="1" applyNumberFormat="1" applyBorder="1" applyAlignment="1">
      <alignment horizontal="center" wrapText="1" shrinkToFit="1"/>
    </xf>
    <xf numFmtId="1" fontId="11" fillId="3" borderId="3" xfId="1" applyNumberFormat="1" applyFont="1" applyFill="1" applyBorder="1" applyAlignment="1">
      <alignment horizontal="center" vertical="center" wrapText="1" shrinkToFit="1"/>
    </xf>
    <xf numFmtId="164" fontId="12" fillId="3" borderId="3" xfId="1" applyNumberFormat="1" applyFont="1" applyFill="1" applyBorder="1" applyAlignment="1">
      <alignment horizontal="center" vertical="center"/>
    </xf>
    <xf numFmtId="1" fontId="5" fillId="4" borderId="3" xfId="2" applyNumberFormat="1" applyFont="1" applyFill="1" applyBorder="1" applyAlignment="1">
      <alignment horizontal="center" wrapText="1" shrinkToFit="1"/>
    </xf>
    <xf numFmtId="1" fontId="5" fillId="0" borderId="3" xfId="3" applyNumberFormat="1" applyBorder="1" applyAlignment="1">
      <alignment horizontal="center"/>
    </xf>
    <xf numFmtId="1" fontId="11" fillId="2" borderId="3" xfId="1" applyNumberFormat="1" applyFont="1" applyFill="1" applyBorder="1" applyAlignment="1">
      <alignment horizontal="center" vertical="center" wrapText="1" shrinkToFit="1"/>
    </xf>
    <xf numFmtId="0" fontId="0" fillId="0" borderId="3" xfId="0" applyBorder="1" applyAlignment="1">
      <alignment horizontal="center" vertical="center"/>
    </xf>
    <xf numFmtId="0" fontId="5" fillId="0" borderId="3" xfId="1" applyBorder="1" applyAlignment="1">
      <alignment horizontal="center" vertical="center" wrapText="1"/>
    </xf>
    <xf numFmtId="0" fontId="5" fillId="5" borderId="3" xfId="1" applyFill="1" applyBorder="1" applyAlignment="1">
      <alignment vertical="center"/>
    </xf>
    <xf numFmtId="0" fontId="5" fillId="5" borderId="3" xfId="1" applyFill="1" applyBorder="1" applyAlignment="1">
      <alignment horizontal="left"/>
    </xf>
    <xf numFmtId="0" fontId="6" fillId="0" borderId="3" xfId="1" applyFont="1" applyBorder="1" applyAlignment="1">
      <alignment horizontal="center" vertical="center"/>
    </xf>
    <xf numFmtId="0" fontId="6" fillId="0" borderId="3" xfId="1" applyFont="1" applyBorder="1" applyAlignment="1">
      <alignment horizontal="center" vertical="center" wrapText="1"/>
    </xf>
    <xf numFmtId="0" fontId="5" fillId="21" borderId="3" xfId="0" applyFont="1" applyFill="1" applyBorder="1" applyAlignment="1">
      <alignment horizontal="center" vertical="center"/>
    </xf>
    <xf numFmtId="17" fontId="0" fillId="0" borderId="3" xfId="0" applyNumberFormat="1" applyBorder="1" applyAlignment="1">
      <alignment horizontal="center" vertical="center"/>
    </xf>
    <xf numFmtId="17" fontId="6" fillId="0" borderId="3" xfId="1" applyNumberFormat="1" applyFont="1" applyBorder="1" applyAlignment="1">
      <alignment horizontal="center" vertical="center"/>
    </xf>
    <xf numFmtId="0" fontId="5" fillId="5" borderId="3" xfId="1" applyFill="1" applyBorder="1"/>
    <xf numFmtId="3" fontId="17" fillId="3" borderId="7" xfId="1" applyNumberFormat="1" applyFont="1" applyFill="1" applyBorder="1" applyAlignment="1">
      <alignment horizontal="center" vertical="center" wrapText="1"/>
    </xf>
    <xf numFmtId="3" fontId="17" fillId="3" borderId="8" xfId="1" applyNumberFormat="1" applyFont="1" applyFill="1" applyBorder="1" applyAlignment="1">
      <alignment horizontal="center" vertical="center" wrapText="1"/>
    </xf>
    <xf numFmtId="3" fontId="5" fillId="0" borderId="3" xfId="1" applyNumberFormat="1" applyBorder="1" applyAlignment="1">
      <alignment horizontal="center" vertical="center" wrapText="1"/>
    </xf>
    <xf numFmtId="3" fontId="5" fillId="5" borderId="3" xfId="1" applyNumberFormat="1" applyFill="1" applyBorder="1" applyAlignment="1">
      <alignment horizontal="center" vertical="center" wrapText="1"/>
    </xf>
    <xf numFmtId="0" fontId="5" fillId="5" borderId="3" xfId="1" applyFill="1" applyBorder="1" applyAlignment="1">
      <alignment horizontal="center" vertical="center" wrapText="1"/>
    </xf>
    <xf numFmtId="3" fontId="40" fillId="19" borderId="3" xfId="6" applyNumberFormat="1" applyFont="1" applyFill="1" applyBorder="1" applyAlignment="1">
      <alignment vertical="center" wrapText="1"/>
    </xf>
    <xf numFmtId="3" fontId="38" fillId="18" borderId="0" xfId="0" applyNumberFormat="1" applyFont="1" applyFill="1" applyAlignment="1">
      <alignment vertical="center"/>
    </xf>
    <xf numFmtId="3" fontId="38" fillId="18" borderId="0" xfId="0" applyNumberFormat="1" applyFont="1" applyFill="1" applyAlignment="1">
      <alignment horizontal="center" vertical="center"/>
    </xf>
    <xf numFmtId="0" fontId="6" fillId="0" borderId="3" xfId="0" applyFont="1" applyBorder="1"/>
    <xf numFmtId="0" fontId="15" fillId="5" borderId="0" xfId="0" applyFont="1" applyFill="1"/>
    <xf numFmtId="4" fontId="21" fillId="5" borderId="3" xfId="1" applyNumberFormat="1" applyFont="1" applyFill="1" applyBorder="1" applyAlignment="1">
      <alignment horizontal="center" vertical="center"/>
    </xf>
    <xf numFmtId="4" fontId="6" fillId="5" borderId="3" xfId="1" applyNumberFormat="1" applyFont="1" applyFill="1" applyBorder="1" applyAlignment="1">
      <alignment horizontal="center" vertical="center"/>
    </xf>
    <xf numFmtId="0" fontId="0" fillId="5" borderId="0" xfId="0" applyFill="1"/>
    <xf numFmtId="0" fontId="31" fillId="11" borderId="43" xfId="0" applyFont="1" applyFill="1" applyBorder="1"/>
    <xf numFmtId="0" fontId="23" fillId="5" borderId="0" xfId="0" applyFont="1" applyFill="1"/>
    <xf numFmtId="0" fontId="31" fillId="5" borderId="3" xfId="0" applyFont="1" applyFill="1" applyBorder="1" applyAlignment="1">
      <alignment horizontal="center" vertical="center"/>
    </xf>
    <xf numFmtId="10" fontId="35" fillId="0" borderId="3" xfId="11" applyNumberFormat="1" applyFont="1" applyBorder="1" applyAlignment="1">
      <alignment horizontal="right" wrapText="1"/>
    </xf>
    <xf numFmtId="10" fontId="0" fillId="0" borderId="3" xfId="0" applyNumberFormat="1" applyBorder="1"/>
    <xf numFmtId="49" fontId="14" fillId="25" borderId="3" xfId="0" applyNumberFormat="1" applyFont="1" applyFill="1" applyBorder="1" applyAlignment="1">
      <alignment vertical="center" wrapText="1"/>
    </xf>
    <xf numFmtId="17" fontId="14" fillId="25" borderId="3" xfId="0" applyNumberFormat="1" applyFont="1" applyFill="1" applyBorder="1" applyAlignment="1">
      <alignment vertical="center" wrapText="1"/>
    </xf>
    <xf numFmtId="3" fontId="0" fillId="24" borderId="3" xfId="0" applyNumberFormat="1" applyFill="1" applyBorder="1"/>
    <xf numFmtId="3" fontId="0" fillId="23" borderId="3" xfId="0" applyNumberFormat="1" applyFill="1" applyBorder="1"/>
    <xf numFmtId="3" fontId="0" fillId="22" borderId="3" xfId="0" applyNumberFormat="1" applyFill="1" applyBorder="1"/>
    <xf numFmtId="0" fontId="24" fillId="27" borderId="3" xfId="0" applyFont="1" applyFill="1" applyBorder="1" applyAlignment="1">
      <alignment horizontal="left" vertical="center" wrapText="1"/>
    </xf>
    <xf numFmtId="0" fontId="24" fillId="27" borderId="3" xfId="0" applyFont="1" applyFill="1" applyBorder="1" applyAlignment="1">
      <alignment vertical="center" wrapText="1"/>
    </xf>
    <xf numFmtId="3" fontId="5" fillId="27" borderId="3" xfId="0" applyNumberFormat="1" applyFont="1" applyFill="1" applyBorder="1" applyAlignment="1">
      <alignment horizontal="center" vertical="center"/>
    </xf>
    <xf numFmtId="0" fontId="25" fillId="27" borderId="3" xfId="0" applyFont="1" applyFill="1" applyBorder="1" applyAlignment="1">
      <alignment vertical="center" wrapText="1"/>
    </xf>
    <xf numFmtId="3" fontId="6" fillId="27" borderId="3" xfId="0" applyNumberFormat="1" applyFont="1" applyFill="1" applyBorder="1" applyAlignment="1">
      <alignment horizontal="center" vertical="center"/>
    </xf>
    <xf numFmtId="0" fontId="25" fillId="27" borderId="3" xfId="0" applyFont="1" applyFill="1" applyBorder="1" applyAlignment="1">
      <alignment vertical="center"/>
    </xf>
    <xf numFmtId="0" fontId="23" fillId="27" borderId="3" xfId="0" applyFont="1" applyFill="1" applyBorder="1"/>
    <xf numFmtId="0" fontId="25" fillId="27" borderId="7" xfId="0" applyFont="1" applyFill="1" applyBorder="1" applyAlignment="1">
      <alignment vertical="center" wrapText="1"/>
    </xf>
    <xf numFmtId="3" fontId="5" fillId="27" borderId="7" xfId="0" applyNumberFormat="1" applyFont="1" applyFill="1" applyBorder="1" applyAlignment="1">
      <alignment horizontal="center" vertical="center"/>
    </xf>
    <xf numFmtId="2" fontId="6" fillId="27" borderId="15" xfId="0" applyNumberFormat="1" applyFont="1" applyFill="1" applyBorder="1" applyAlignment="1">
      <alignment horizontal="center" vertical="center"/>
    </xf>
    <xf numFmtId="0" fontId="6" fillId="24" borderId="3" xfId="0" applyFont="1" applyFill="1" applyBorder="1" applyAlignment="1">
      <alignment vertical="center" wrapText="1"/>
    </xf>
    <xf numFmtId="0" fontId="5" fillId="24" borderId="3" xfId="0" applyFont="1" applyFill="1" applyBorder="1" applyAlignment="1">
      <alignment vertical="center" wrapText="1"/>
    </xf>
    <xf numFmtId="3" fontId="6" fillId="24" borderId="3" xfId="0" applyNumberFormat="1" applyFont="1" applyFill="1" applyBorder="1" applyAlignment="1">
      <alignment horizontal="center" vertical="center"/>
    </xf>
    <xf numFmtId="0" fontId="5" fillId="24" borderId="3" xfId="0" applyFont="1" applyFill="1" applyBorder="1" applyAlignment="1">
      <alignment vertical="center"/>
    </xf>
    <xf numFmtId="3" fontId="5" fillId="24" borderId="3" xfId="0" applyNumberFormat="1" applyFont="1" applyFill="1" applyBorder="1" applyAlignment="1">
      <alignment horizontal="center" vertical="center"/>
    </xf>
    <xf numFmtId="0" fontId="44" fillId="24" borderId="3" xfId="0" applyFont="1" applyFill="1" applyBorder="1"/>
    <xf numFmtId="0" fontId="24" fillId="20" borderId="32" xfId="0" applyFont="1" applyFill="1" applyBorder="1" applyAlignment="1">
      <alignment horizontal="left" vertical="center" wrapText="1"/>
    </xf>
    <xf numFmtId="0" fontId="24" fillId="20" borderId="33" xfId="0" applyFont="1" applyFill="1" applyBorder="1" applyAlignment="1">
      <alignment vertical="center" wrapText="1"/>
    </xf>
    <xf numFmtId="0" fontId="24" fillId="20" borderId="34" xfId="0" applyFont="1" applyFill="1" applyBorder="1" applyAlignment="1">
      <alignment horizontal="left" vertical="center" wrapText="1"/>
    </xf>
    <xf numFmtId="0" fontId="25" fillId="20" borderId="3" xfId="0" applyFont="1" applyFill="1" applyBorder="1" applyAlignment="1">
      <alignment vertical="center" wrapText="1"/>
    </xf>
    <xf numFmtId="0" fontId="24" fillId="20" borderId="14" xfId="0" applyFont="1" applyFill="1" applyBorder="1" applyAlignment="1">
      <alignment horizontal="left" vertical="center" wrapText="1"/>
    </xf>
    <xf numFmtId="0" fontId="25" fillId="20" borderId="15" xfId="0" applyFont="1" applyFill="1" applyBorder="1" applyAlignment="1">
      <alignment vertical="center" wrapText="1"/>
    </xf>
    <xf numFmtId="0" fontId="24" fillId="27" borderId="3" xfId="0" applyFont="1" applyFill="1" applyBorder="1" applyAlignment="1">
      <alignment horizontal="center" vertical="center" wrapText="1"/>
    </xf>
    <xf numFmtId="0" fontId="6" fillId="0" borderId="2" xfId="1" applyFont="1" applyBorder="1" applyAlignment="1">
      <alignment horizontal="center" vertical="center" wrapText="1"/>
    </xf>
    <xf numFmtId="4" fontId="5" fillId="0" borderId="3" xfId="1" applyNumberFormat="1" applyBorder="1" applyAlignment="1">
      <alignment horizontal="center" vertical="center" wrapText="1"/>
    </xf>
    <xf numFmtId="2" fontId="5" fillId="0" borderId="3" xfId="1" applyNumberFormat="1" applyBorder="1" applyAlignment="1">
      <alignment horizontal="center" vertical="center" wrapText="1"/>
    </xf>
    <xf numFmtId="2" fontId="5" fillId="5" borderId="3" xfId="1" applyNumberFormat="1" applyFill="1" applyBorder="1" applyAlignment="1">
      <alignment horizontal="center" vertical="center"/>
    </xf>
    <xf numFmtId="3" fontId="0" fillId="0" borderId="3" xfId="0" applyNumberFormat="1" applyBorder="1" applyAlignment="1">
      <alignment horizontal="center"/>
    </xf>
    <xf numFmtId="4" fontId="0" fillId="0" borderId="3" xfId="0" applyNumberFormat="1" applyBorder="1" applyAlignment="1">
      <alignment horizontal="center"/>
    </xf>
    <xf numFmtId="17" fontId="11" fillId="3" borderId="10" xfId="1" applyNumberFormat="1" applyFont="1" applyFill="1" applyBorder="1" applyAlignment="1">
      <alignment horizontal="center" vertical="center" wrapText="1"/>
    </xf>
    <xf numFmtId="17" fontId="11" fillId="3" borderId="10" xfId="1" applyNumberFormat="1" applyFont="1" applyFill="1" applyBorder="1" applyAlignment="1">
      <alignment horizontal="center" vertical="center"/>
    </xf>
    <xf numFmtId="0" fontId="2" fillId="3" borderId="39" xfId="4" applyFont="1" applyFill="1" applyBorder="1" applyAlignment="1">
      <alignment horizontal="center" vertical="center"/>
    </xf>
    <xf numFmtId="3" fontId="7" fillId="28" borderId="3" xfId="1" applyNumberFormat="1" applyFont="1" applyFill="1" applyBorder="1" applyAlignment="1">
      <alignment horizontal="center" vertical="center" wrapText="1"/>
    </xf>
    <xf numFmtId="3" fontId="6" fillId="28" borderId="3" xfId="1" applyNumberFormat="1" applyFont="1" applyFill="1" applyBorder="1" applyAlignment="1">
      <alignment horizontal="center" vertical="center" wrapText="1"/>
    </xf>
    <xf numFmtId="0" fontId="6" fillId="28" borderId="7" xfId="1" applyFont="1" applyFill="1" applyBorder="1" applyAlignment="1">
      <alignment horizontal="center" vertical="center" wrapText="1"/>
    </xf>
    <xf numFmtId="3" fontId="6" fillId="0" borderId="3" xfId="1" applyNumberFormat="1" applyFont="1" applyBorder="1" applyAlignment="1">
      <alignment horizontal="center" vertical="center" wrapText="1"/>
    </xf>
    <xf numFmtId="3" fontId="19" fillId="25" borderId="3" xfId="1" applyNumberFormat="1" applyFont="1" applyFill="1" applyBorder="1" applyAlignment="1">
      <alignment horizontal="center" vertical="center"/>
    </xf>
    <xf numFmtId="4" fontId="19" fillId="25" borderId="3" xfId="1" applyNumberFormat="1" applyFont="1" applyFill="1" applyBorder="1" applyAlignment="1">
      <alignment horizontal="center" vertical="center"/>
    </xf>
    <xf numFmtId="2" fontId="30" fillId="0" borderId="3" xfId="0" applyNumberFormat="1" applyFont="1" applyBorder="1" applyAlignment="1">
      <alignment horizontal="center" vertical="center"/>
    </xf>
    <xf numFmtId="2" fontId="30" fillId="0" borderId="3" xfId="0" applyNumberFormat="1" applyFont="1" applyBorder="1" applyAlignment="1">
      <alignment horizontal="center"/>
    </xf>
    <xf numFmtId="166" fontId="0" fillId="0" borderId="3" xfId="0" applyNumberFormat="1" applyBorder="1" applyAlignment="1">
      <alignment horizontal="center"/>
    </xf>
    <xf numFmtId="0" fontId="35" fillId="16" borderId="10" xfId="13" applyFont="1" applyFill="1" applyBorder="1" applyAlignment="1">
      <alignment horizontal="center"/>
    </xf>
    <xf numFmtId="0" fontId="35" fillId="16" borderId="33" xfId="12" applyFont="1" applyFill="1" applyBorder="1" applyAlignment="1">
      <alignment horizontal="center"/>
    </xf>
    <xf numFmtId="0" fontId="35" fillId="16" borderId="50" xfId="14" applyFont="1" applyFill="1" applyBorder="1" applyAlignment="1">
      <alignment horizontal="center"/>
    </xf>
    <xf numFmtId="0" fontId="35" fillId="0" borderId="13" xfId="13" applyFont="1" applyBorder="1" applyAlignment="1">
      <alignment wrapText="1"/>
    </xf>
    <xf numFmtId="0" fontId="31" fillId="29" borderId="21" xfId="0" applyFont="1" applyFill="1" applyBorder="1" applyAlignment="1">
      <alignment horizontal="left"/>
    </xf>
    <xf numFmtId="0" fontId="35" fillId="16" borderId="52" xfId="12" applyFont="1" applyFill="1" applyBorder="1" applyAlignment="1">
      <alignment horizontal="center"/>
    </xf>
    <xf numFmtId="0" fontId="35" fillId="16" borderId="53" xfId="12" applyFont="1" applyFill="1" applyBorder="1" applyAlignment="1">
      <alignment horizontal="center"/>
    </xf>
    <xf numFmtId="0" fontId="35" fillId="16" borderId="54" xfId="12" applyFont="1" applyFill="1" applyBorder="1" applyAlignment="1">
      <alignment horizontal="center"/>
    </xf>
    <xf numFmtId="0" fontId="35" fillId="0" borderId="13" xfId="12" applyFont="1" applyBorder="1" applyAlignment="1">
      <alignment wrapText="1"/>
    </xf>
    <xf numFmtId="3" fontId="0" fillId="0" borderId="23" xfId="0" applyNumberFormat="1" applyBorder="1" applyAlignment="1">
      <alignment horizontal="center"/>
    </xf>
    <xf numFmtId="0" fontId="35" fillId="31" borderId="21" xfId="12" applyFont="1" applyFill="1" applyBorder="1" applyAlignment="1">
      <alignment horizontal="center"/>
    </xf>
    <xf numFmtId="3" fontId="0" fillId="30" borderId="15" xfId="0" applyNumberFormat="1" applyFill="1" applyBorder="1" applyAlignment="1">
      <alignment horizontal="center"/>
    </xf>
    <xf numFmtId="167" fontId="0" fillId="30" borderId="15" xfId="0" applyNumberFormat="1" applyFill="1" applyBorder="1" applyAlignment="1">
      <alignment horizontal="center"/>
    </xf>
    <xf numFmtId="0" fontId="27" fillId="0" borderId="0" xfId="0" applyFont="1" applyAlignment="1">
      <alignment vertical="center" wrapText="1"/>
    </xf>
    <xf numFmtId="17" fontId="5" fillId="0" borderId="3" xfId="1" applyNumberFormat="1" applyBorder="1" applyAlignment="1">
      <alignment horizontal="center"/>
    </xf>
    <xf numFmtId="17" fontId="5" fillId="0" borderId="3" xfId="1" applyNumberFormat="1" applyBorder="1" applyAlignment="1">
      <alignment horizontal="center" vertical="center"/>
    </xf>
    <xf numFmtId="49" fontId="31" fillId="10" borderId="0" xfId="0" applyNumberFormat="1" applyFont="1" applyFill="1"/>
    <xf numFmtId="17" fontId="31" fillId="10" borderId="0" xfId="0" applyNumberFormat="1" applyFont="1" applyFill="1"/>
    <xf numFmtId="165" fontId="0" fillId="0" borderId="0" xfId="0" applyNumberFormat="1"/>
    <xf numFmtId="0" fontId="6" fillId="25" borderId="3" xfId="0" applyFont="1" applyFill="1" applyBorder="1" applyAlignment="1">
      <alignment horizontal="center" vertical="center"/>
    </xf>
    <xf numFmtId="0" fontId="0" fillId="25" borderId="3" xfId="0" applyFill="1" applyBorder="1" applyAlignment="1">
      <alignment horizontal="center" vertical="center"/>
    </xf>
    <xf numFmtId="0" fontId="45" fillId="25" borderId="3" xfId="9" applyFont="1" applyFill="1" applyBorder="1" applyAlignment="1">
      <alignment horizontal="center" vertical="center" wrapText="1"/>
    </xf>
    <xf numFmtId="0" fontId="35" fillId="25" borderId="3" xfId="9" applyFont="1" applyFill="1" applyBorder="1" applyAlignment="1">
      <alignment horizontal="center" vertical="center" wrapText="1"/>
    </xf>
    <xf numFmtId="49" fontId="19" fillId="3" borderId="4" xfId="1" applyNumberFormat="1" applyFont="1" applyFill="1" applyBorder="1" applyAlignment="1">
      <alignment horizontal="center" vertical="center" wrapText="1"/>
    </xf>
    <xf numFmtId="3" fontId="6" fillId="20" borderId="50"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2" fontId="6" fillId="20" borderId="51" xfId="0" applyNumberFormat="1" applyFont="1" applyFill="1" applyBorder="1" applyAlignment="1">
      <alignment horizontal="center" vertical="center"/>
    </xf>
    <xf numFmtId="3" fontId="5" fillId="20" borderId="51" xfId="0" applyNumberFormat="1" applyFont="1" applyFill="1" applyBorder="1" applyAlignment="1">
      <alignment horizontal="center" vertical="center"/>
    </xf>
    <xf numFmtId="0" fontId="49" fillId="0" borderId="48" xfId="1" applyFont="1" applyBorder="1" applyAlignment="1">
      <alignment vertical="center"/>
    </xf>
    <xf numFmtId="0" fontId="49" fillId="0" borderId="27" xfId="1" applyFont="1" applyBorder="1" applyAlignment="1">
      <alignment vertical="center"/>
    </xf>
    <xf numFmtId="3" fontId="51" fillId="33" borderId="15" xfId="6" applyNumberFormat="1" applyFont="1" applyFill="1" applyBorder="1" applyAlignment="1">
      <alignment horizontal="center" vertical="center" wrapText="1"/>
    </xf>
    <xf numFmtId="3" fontId="51" fillId="33" borderId="51" xfId="6" applyNumberFormat="1" applyFont="1" applyFill="1" applyBorder="1" applyAlignment="1">
      <alignment horizontal="center" vertical="center" wrapText="1"/>
    </xf>
    <xf numFmtId="0" fontId="53" fillId="18" borderId="4" xfId="1" applyFont="1" applyFill="1" applyBorder="1" applyAlignment="1">
      <alignment horizontal="center" vertical="center"/>
    </xf>
    <xf numFmtId="3" fontId="53" fillId="18" borderId="57" xfId="16" applyNumberFormat="1" applyFont="1" applyFill="1" applyBorder="1" applyAlignment="1">
      <alignment horizontal="center" vertical="center"/>
    </xf>
    <xf numFmtId="168" fontId="53" fillId="18" borderId="33" xfId="5" applyNumberFormat="1" applyFont="1" applyFill="1" applyBorder="1" applyAlignment="1">
      <alignment horizontal="center" vertical="center"/>
    </xf>
    <xf numFmtId="3" fontId="53" fillId="18" borderId="33" xfId="16" applyNumberFormat="1" applyFont="1" applyFill="1" applyBorder="1" applyAlignment="1">
      <alignment horizontal="center" vertical="center"/>
    </xf>
    <xf numFmtId="168" fontId="53" fillId="18" borderId="38" xfId="5" applyNumberFormat="1" applyFont="1" applyFill="1" applyBorder="1" applyAlignment="1">
      <alignment horizontal="center" vertical="center"/>
    </xf>
    <xf numFmtId="3" fontId="54" fillId="18" borderId="50" xfId="17" applyNumberFormat="1" applyFont="1" applyFill="1" applyBorder="1" applyAlignment="1">
      <alignment horizontal="center" vertical="center"/>
    </xf>
    <xf numFmtId="1" fontId="11" fillId="2" borderId="13" xfId="15" applyNumberFormat="1" applyFont="1" applyFill="1" applyBorder="1" applyAlignment="1">
      <alignment vertical="center" wrapText="1" shrinkToFit="1"/>
    </xf>
    <xf numFmtId="0" fontId="17" fillId="2" borderId="4" xfId="1" applyFont="1" applyFill="1" applyBorder="1" applyAlignment="1">
      <alignment vertical="center"/>
    </xf>
    <xf numFmtId="3" fontId="55" fillId="34" borderId="6" xfId="16" applyNumberFormat="1" applyFont="1" applyFill="1" applyBorder="1" applyAlignment="1">
      <alignment horizontal="center" vertical="center"/>
    </xf>
    <xf numFmtId="168" fontId="55" fillId="34" borderId="3" xfId="5" applyNumberFormat="1" applyFont="1" applyFill="1" applyBorder="1" applyAlignment="1">
      <alignment horizontal="center" vertical="center"/>
    </xf>
    <xf numFmtId="3" fontId="55" fillId="34" borderId="3" xfId="16" applyNumberFormat="1" applyFont="1" applyFill="1" applyBorder="1" applyAlignment="1">
      <alignment horizontal="center" vertical="center"/>
    </xf>
    <xf numFmtId="3" fontId="11" fillId="2" borderId="23" xfId="1" applyNumberFormat="1" applyFont="1" applyFill="1" applyBorder="1" applyAlignment="1">
      <alignment horizontal="center" vertical="center"/>
    </xf>
    <xf numFmtId="0" fontId="5" fillId="0" borderId="13" xfId="15" applyBorder="1"/>
    <xf numFmtId="0" fontId="32" fillId="14" borderId="4" xfId="6" applyBorder="1"/>
    <xf numFmtId="168" fontId="56" fillId="15" borderId="3" xfId="5" applyNumberFormat="1" applyFont="1" applyFill="1" applyBorder="1" applyAlignment="1">
      <alignment horizontal="center"/>
    </xf>
    <xf numFmtId="3" fontId="33" fillId="15" borderId="23" xfId="7" applyNumberFormat="1" applyBorder="1" applyAlignment="1">
      <alignment horizontal="center"/>
    </xf>
    <xf numFmtId="0" fontId="5" fillId="0" borderId="21" xfId="15" applyBorder="1"/>
    <xf numFmtId="0" fontId="32" fillId="14" borderId="22" xfId="6" applyBorder="1"/>
    <xf numFmtId="168" fontId="56" fillId="15" borderId="15" xfId="5" applyNumberFormat="1" applyFont="1" applyFill="1" applyBorder="1" applyAlignment="1">
      <alignment horizontal="center"/>
    </xf>
    <xf numFmtId="3" fontId="33" fillId="15" borderId="51" xfId="7" applyNumberFormat="1" applyBorder="1" applyAlignment="1">
      <alignment horizontal="center"/>
    </xf>
    <xf numFmtId="0" fontId="5" fillId="0" borderId="0" xfId="15"/>
    <xf numFmtId="0" fontId="14" fillId="30" borderId="3" xfId="15" applyFont="1" applyFill="1" applyBorder="1" applyAlignment="1">
      <alignment vertical="center"/>
    </xf>
    <xf numFmtId="0" fontId="5" fillId="30" borderId="3" xfId="0" applyFont="1" applyFill="1" applyBorder="1"/>
    <xf numFmtId="0" fontId="6" fillId="0" borderId="0" xfId="15" applyFont="1"/>
    <xf numFmtId="0" fontId="14" fillId="30" borderId="3" xfId="0" applyFont="1" applyFill="1" applyBorder="1" applyAlignment="1">
      <alignment vertical="center"/>
    </xf>
    <xf numFmtId="0" fontId="54" fillId="0" borderId="0" xfId="18" applyFont="1" applyAlignment="1">
      <alignment vertical="center"/>
    </xf>
    <xf numFmtId="0" fontId="58" fillId="0" borderId="0" xfId="1" applyFont="1"/>
    <xf numFmtId="3" fontId="33" fillId="15" borderId="3" xfId="7" applyNumberFormat="1" applyBorder="1" applyAlignment="1">
      <alignment horizontal="center"/>
    </xf>
    <xf numFmtId="3" fontId="33" fillId="15" borderId="15" xfId="7" applyNumberFormat="1" applyBorder="1" applyAlignment="1">
      <alignment horizontal="center"/>
    </xf>
    <xf numFmtId="0" fontId="49" fillId="0" borderId="2" xfId="1" applyFont="1" applyBorder="1" applyAlignment="1">
      <alignment vertical="center" wrapText="1"/>
    </xf>
    <xf numFmtId="0" fontId="49" fillId="0" borderId="2" xfId="1" applyFont="1" applyBorder="1" applyAlignment="1">
      <alignment vertical="center"/>
    </xf>
    <xf numFmtId="0" fontId="59" fillId="10" borderId="3" xfId="8" applyFont="1" applyFill="1" applyBorder="1" applyAlignment="1">
      <alignment horizontal="center" vertical="center" wrapText="1"/>
    </xf>
    <xf numFmtId="3" fontId="51" fillId="33" borderId="7" xfId="6" applyNumberFormat="1" applyFont="1" applyFill="1" applyBorder="1" applyAlignment="1">
      <alignment horizontal="center" vertical="center" wrapText="1"/>
    </xf>
    <xf numFmtId="0" fontId="53" fillId="18" borderId="3" xfId="1" applyFont="1" applyFill="1" applyBorder="1" applyAlignment="1">
      <alignment horizontal="center" vertical="center"/>
    </xf>
    <xf numFmtId="3" fontId="53" fillId="18" borderId="3" xfId="16" applyNumberFormat="1" applyFont="1" applyFill="1" applyBorder="1" applyAlignment="1">
      <alignment horizontal="center" vertical="center"/>
    </xf>
    <xf numFmtId="169" fontId="53" fillId="18" borderId="3" xfId="16" applyNumberFormat="1" applyFont="1" applyFill="1" applyBorder="1" applyAlignment="1">
      <alignment horizontal="center" vertical="center"/>
    </xf>
    <xf numFmtId="170" fontId="53" fillId="18" borderId="3" xfId="16" applyNumberFormat="1" applyFont="1" applyFill="1" applyBorder="1" applyAlignment="1">
      <alignment horizontal="center" vertical="center"/>
    </xf>
    <xf numFmtId="170" fontId="53" fillId="18" borderId="4" xfId="16" applyNumberFormat="1" applyFont="1" applyFill="1" applyBorder="1" applyAlignment="1">
      <alignment horizontal="center" vertical="center"/>
    </xf>
    <xf numFmtId="3" fontId="54" fillId="18" borderId="3" xfId="4" applyNumberFormat="1" applyFont="1" applyFill="1" applyBorder="1" applyAlignment="1">
      <alignment horizontal="center" vertical="center"/>
    </xf>
    <xf numFmtId="1" fontId="11" fillId="2" borderId="3" xfId="0" applyNumberFormat="1" applyFont="1" applyFill="1" applyBorder="1" applyAlignment="1">
      <alignment vertical="center" wrapText="1" shrinkToFit="1"/>
    </xf>
    <xf numFmtId="0" fontId="17" fillId="2" borderId="3" xfId="1" applyFont="1" applyFill="1" applyBorder="1" applyAlignment="1">
      <alignment vertical="center"/>
    </xf>
    <xf numFmtId="169" fontId="55" fillId="34" borderId="3" xfId="16" applyNumberFormat="1" applyFont="1" applyFill="1" applyBorder="1" applyAlignment="1">
      <alignment horizontal="center" vertical="center"/>
    </xf>
    <xf numFmtId="3" fontId="11" fillId="2" borderId="3" xfId="1" applyNumberFormat="1" applyFont="1" applyFill="1" applyBorder="1" applyAlignment="1">
      <alignment horizontal="center" vertical="center"/>
    </xf>
    <xf numFmtId="0" fontId="12" fillId="0" borderId="0" xfId="15" applyFont="1"/>
    <xf numFmtId="0" fontId="32" fillId="14" borderId="3" xfId="6" applyBorder="1"/>
    <xf numFmtId="169" fontId="33" fillId="15" borderId="3" xfId="7" applyNumberFormat="1" applyBorder="1" applyAlignment="1">
      <alignment horizontal="center"/>
    </xf>
    <xf numFmtId="169" fontId="11" fillId="2" borderId="3" xfId="15" applyNumberFormat="1" applyFont="1" applyFill="1" applyBorder="1" applyAlignment="1">
      <alignment horizontal="center"/>
    </xf>
    <xf numFmtId="169" fontId="11" fillId="2" borderId="9" xfId="15" applyNumberFormat="1" applyFont="1" applyFill="1" applyBorder="1" applyAlignment="1">
      <alignment horizontal="center"/>
    </xf>
    <xf numFmtId="3" fontId="11" fillId="2" borderId="3" xfId="1" applyNumberFormat="1" applyFont="1" applyFill="1" applyBorder="1" applyAlignment="1">
      <alignment horizontal="center"/>
    </xf>
    <xf numFmtId="0" fontId="32" fillId="14" borderId="13" xfId="6" applyBorder="1"/>
    <xf numFmtId="3" fontId="11" fillId="2" borderId="3" xfId="15" applyNumberFormat="1" applyFont="1" applyFill="1" applyBorder="1" applyAlignment="1">
      <alignment horizontal="center"/>
    </xf>
    <xf numFmtId="1" fontId="5" fillId="30" borderId="0" xfId="0" applyNumberFormat="1" applyFont="1" applyFill="1" applyAlignment="1">
      <alignment vertical="center" shrinkToFit="1"/>
    </xf>
    <xf numFmtId="1" fontId="5" fillId="30" borderId="58" xfId="0" applyNumberFormat="1" applyFont="1" applyFill="1" applyBorder="1" applyAlignment="1">
      <alignment vertical="center" shrinkToFit="1"/>
    </xf>
    <xf numFmtId="0" fontId="9" fillId="30" borderId="41" xfId="0" applyFont="1" applyFill="1" applyBorder="1" applyAlignment="1">
      <alignment vertical="center"/>
    </xf>
    <xf numFmtId="0" fontId="9" fillId="30" borderId="0" xfId="0" applyFont="1" applyFill="1" applyAlignment="1">
      <alignment vertical="center"/>
    </xf>
    <xf numFmtId="1" fontId="5" fillId="30" borderId="41" xfId="0" applyNumberFormat="1" applyFont="1" applyFill="1" applyBorder="1" applyAlignment="1">
      <alignment vertical="center" shrinkToFit="1"/>
    </xf>
    <xf numFmtId="3" fontId="51" fillId="33" borderId="3" xfId="6" applyNumberFormat="1" applyFont="1" applyFill="1" applyBorder="1" applyAlignment="1">
      <alignment horizontal="center" vertical="center" wrapText="1"/>
    </xf>
    <xf numFmtId="3" fontId="53" fillId="18" borderId="8" xfId="16" applyNumberFormat="1" applyFont="1" applyFill="1" applyBorder="1" applyAlignment="1">
      <alignment horizontal="center" vertical="center"/>
    </xf>
    <xf numFmtId="168" fontId="53" fillId="18" borderId="8" xfId="5" applyNumberFormat="1" applyFont="1" applyFill="1" applyBorder="1" applyAlignment="1">
      <alignment horizontal="center" vertical="center"/>
    </xf>
    <xf numFmtId="3" fontId="53" fillId="18" borderId="46" xfId="16" applyNumberFormat="1" applyFont="1" applyFill="1" applyBorder="1" applyAlignment="1">
      <alignment horizontal="center" vertical="center"/>
    </xf>
    <xf numFmtId="168" fontId="53" fillId="18" borderId="1" xfId="5" applyNumberFormat="1" applyFont="1" applyFill="1" applyBorder="1" applyAlignment="1">
      <alignment horizontal="center" vertical="center"/>
    </xf>
    <xf numFmtId="0" fontId="31" fillId="0" borderId="0" xfId="0" applyFont="1" applyAlignment="1">
      <alignment vertical="center"/>
    </xf>
    <xf numFmtId="3" fontId="6" fillId="5" borderId="3" xfId="1" applyNumberFormat="1" applyFont="1" applyFill="1" applyBorder="1" applyAlignment="1">
      <alignment horizontal="center" vertical="center" wrapText="1"/>
    </xf>
    <xf numFmtId="0" fontId="5" fillId="5" borderId="3" xfId="1" applyFill="1" applyBorder="1" applyAlignment="1">
      <alignment horizontal="left" vertical="center" wrapText="1"/>
    </xf>
    <xf numFmtId="3" fontId="7" fillId="35" borderId="3" xfId="1" applyNumberFormat="1" applyFont="1" applyFill="1" applyBorder="1" applyAlignment="1">
      <alignment horizontal="center" vertical="center" wrapText="1"/>
    </xf>
    <xf numFmtId="3" fontId="6" fillId="35" borderId="3" xfId="1" applyNumberFormat="1" applyFont="1" applyFill="1" applyBorder="1" applyAlignment="1">
      <alignment horizontal="center" vertical="center"/>
    </xf>
    <xf numFmtId="49" fontId="8" fillId="3" borderId="16" xfId="1" applyNumberFormat="1" applyFont="1" applyFill="1" applyBorder="1" applyAlignment="1">
      <alignment horizontal="center" vertical="center"/>
    </xf>
    <xf numFmtId="49" fontId="8" fillId="3" borderId="41" xfId="1" applyNumberFormat="1" applyFont="1" applyFill="1" applyBorder="1" applyAlignment="1">
      <alignment horizontal="center" vertical="center"/>
    </xf>
    <xf numFmtId="3" fontId="11" fillId="3" borderId="8" xfId="1" applyNumberFormat="1" applyFont="1" applyFill="1" applyBorder="1" applyAlignment="1">
      <alignment horizontal="center" vertical="center"/>
    </xf>
    <xf numFmtId="4" fontId="11" fillId="3" borderId="8" xfId="1" applyNumberFormat="1" applyFont="1" applyFill="1" applyBorder="1" applyAlignment="1">
      <alignment horizontal="center" vertical="center"/>
    </xf>
    <xf numFmtId="4" fontId="12" fillId="3" borderId="8" xfId="1" applyNumberFormat="1" applyFont="1" applyFill="1" applyBorder="1" applyAlignment="1">
      <alignment horizontal="center" vertical="center"/>
    </xf>
    <xf numFmtId="3" fontId="7" fillId="28" borderId="13" xfId="1" applyNumberFormat="1" applyFont="1" applyFill="1" applyBorder="1" applyAlignment="1">
      <alignment horizontal="center" vertical="center" wrapText="1"/>
    </xf>
    <xf numFmtId="3" fontId="6" fillId="28" borderId="21" xfId="1" applyNumberFormat="1" applyFont="1" applyFill="1" applyBorder="1" applyAlignment="1">
      <alignment horizontal="center" vertical="center"/>
    </xf>
    <xf numFmtId="3" fontId="6" fillId="28" borderId="15" xfId="1" applyNumberFormat="1" applyFont="1" applyFill="1" applyBorder="1" applyAlignment="1">
      <alignment horizontal="center" vertical="center"/>
    </xf>
    <xf numFmtId="4" fontId="6" fillId="28" borderId="15" xfId="1" applyNumberFormat="1" applyFont="1" applyFill="1" applyBorder="1" applyAlignment="1">
      <alignment horizontal="center" vertical="center"/>
    </xf>
    <xf numFmtId="49" fontId="31" fillId="10" borderId="0" xfId="0" applyNumberFormat="1" applyFont="1" applyFill="1" applyAlignment="1">
      <alignment horizontal="center" vertical="center" wrapText="1"/>
    </xf>
    <xf numFmtId="3" fontId="35" fillId="0" borderId="0" xfId="9" applyNumberFormat="1" applyFont="1" applyAlignment="1">
      <alignment horizontal="right" wrapText="1"/>
    </xf>
    <xf numFmtId="0" fontId="46" fillId="3" borderId="27" xfId="4" applyFont="1" applyFill="1" applyBorder="1" applyAlignment="1">
      <alignment vertical="center"/>
    </xf>
    <xf numFmtId="49" fontId="0" fillId="10" borderId="0" xfId="0" applyNumberFormat="1" applyFill="1" applyAlignment="1">
      <alignment horizontal="center" vertical="center" wrapText="1"/>
    </xf>
    <xf numFmtId="0" fontId="18" fillId="25" borderId="3" xfId="4" applyFont="1" applyFill="1" applyBorder="1" applyAlignment="1">
      <alignment horizontal="center" vertical="center" wrapText="1"/>
    </xf>
    <xf numFmtId="0" fontId="18" fillId="3" borderId="19" xfId="4" applyFont="1" applyFill="1" applyBorder="1" applyAlignment="1">
      <alignment horizontal="center" vertical="center" wrapText="1"/>
    </xf>
    <xf numFmtId="0" fontId="12" fillId="3" borderId="19" xfId="4" applyFont="1" applyFill="1" applyBorder="1" applyAlignment="1">
      <alignment horizontal="center" vertical="center"/>
    </xf>
    <xf numFmtId="0" fontId="12" fillId="3" borderId="6" xfId="4" applyFont="1" applyFill="1" applyBorder="1" applyAlignment="1">
      <alignment horizontal="center" vertical="center"/>
    </xf>
    <xf numFmtId="3" fontId="2" fillId="6" borderId="62" xfId="4" applyNumberFormat="1" applyFont="1" applyFill="1" applyBorder="1" applyAlignment="1">
      <alignment horizontal="center"/>
    </xf>
    <xf numFmtId="0" fontId="18" fillId="25" borderId="10" xfId="4" applyFont="1" applyFill="1" applyBorder="1" applyAlignment="1">
      <alignment horizontal="center" vertical="center" wrapText="1"/>
    </xf>
    <xf numFmtId="0" fontId="20" fillId="25" borderId="33" xfId="4" applyFont="1" applyFill="1" applyBorder="1" applyAlignment="1">
      <alignment horizontal="center" vertical="center" wrapText="1"/>
    </xf>
    <xf numFmtId="0" fontId="20" fillId="25" borderId="50" xfId="4" applyFont="1" applyFill="1" applyBorder="1" applyAlignment="1">
      <alignment horizontal="center" vertical="center" wrapText="1"/>
    </xf>
    <xf numFmtId="0" fontId="12" fillId="3" borderId="21" xfId="4" applyFont="1" applyFill="1" applyBorder="1" applyAlignment="1">
      <alignment horizontal="center" vertical="center"/>
    </xf>
    <xf numFmtId="0" fontId="12" fillId="3" borderId="15" xfId="4" applyFont="1" applyFill="1" applyBorder="1" applyAlignment="1">
      <alignment horizontal="center" vertical="center"/>
    </xf>
    <xf numFmtId="0" fontId="12" fillId="3" borderId="51" xfId="4" applyFont="1" applyFill="1" applyBorder="1" applyAlignment="1">
      <alignment horizontal="center" vertical="center"/>
    </xf>
    <xf numFmtId="0" fontId="20" fillId="3" borderId="6" xfId="4" applyFont="1" applyFill="1" applyBorder="1" applyAlignment="1">
      <alignment horizontal="center" vertical="center" wrapText="1"/>
    </xf>
    <xf numFmtId="0" fontId="18" fillId="25" borderId="50" xfId="4" applyFont="1" applyFill="1" applyBorder="1" applyAlignment="1">
      <alignment horizontal="center" vertical="center" wrapText="1"/>
    </xf>
    <xf numFmtId="0" fontId="18" fillId="3" borderId="21" xfId="4" applyFont="1" applyFill="1" applyBorder="1" applyAlignment="1">
      <alignment horizontal="center" vertical="center" wrapText="1"/>
    </xf>
    <xf numFmtId="49" fontId="57" fillId="10" borderId="50" xfId="8" applyNumberFormat="1" applyFont="1" applyFill="1" applyBorder="1" applyAlignment="1">
      <alignment horizontal="center" vertical="center" wrapText="1"/>
    </xf>
    <xf numFmtId="49" fontId="0" fillId="10" borderId="0" xfId="0" applyNumberFormat="1" applyFill="1"/>
    <xf numFmtId="0" fontId="31" fillId="10" borderId="0" xfId="0" applyFont="1" applyFill="1"/>
    <xf numFmtId="3" fontId="6" fillId="28" borderId="22" xfId="1" applyNumberFormat="1" applyFont="1" applyFill="1" applyBorder="1" applyAlignment="1">
      <alignment horizontal="center" vertical="center"/>
    </xf>
    <xf numFmtId="3" fontId="11" fillId="3" borderId="1" xfId="1" applyNumberFormat="1" applyFont="1" applyFill="1" applyBorder="1" applyAlignment="1">
      <alignment horizontal="center" vertical="center"/>
    </xf>
    <xf numFmtId="3" fontId="5" fillId="0" borderId="4" xfId="1" applyNumberFormat="1" applyBorder="1" applyAlignment="1">
      <alignment horizontal="center"/>
    </xf>
    <xf numFmtId="3" fontId="12" fillId="3" borderId="4" xfId="1" applyNumberFormat="1" applyFont="1" applyFill="1" applyBorder="1" applyAlignment="1">
      <alignment horizontal="center" vertical="center"/>
    </xf>
    <xf numFmtId="0" fontId="5" fillId="0" borderId="4" xfId="1" applyBorder="1" applyAlignment="1">
      <alignment horizontal="center" vertical="center"/>
    </xf>
    <xf numFmtId="0" fontId="12" fillId="3" borderId="4" xfId="1" applyFont="1" applyFill="1" applyBorder="1" applyAlignment="1">
      <alignment horizontal="center" vertical="center"/>
    </xf>
    <xf numFmtId="3" fontId="11" fillId="3" borderId="46" xfId="1" applyNumberFormat="1" applyFont="1" applyFill="1" applyBorder="1" applyAlignment="1">
      <alignment horizontal="center" vertical="center"/>
    </xf>
    <xf numFmtId="3" fontId="5" fillId="0" borderId="6" xfId="1" applyNumberFormat="1" applyBorder="1" applyAlignment="1">
      <alignment horizontal="center" vertical="center"/>
    </xf>
    <xf numFmtId="3" fontId="6" fillId="36" borderId="3" xfId="1" applyNumberFormat="1" applyFont="1" applyFill="1" applyBorder="1" applyAlignment="1">
      <alignment horizontal="center" vertical="center"/>
    </xf>
    <xf numFmtId="3" fontId="7" fillId="28" borderId="4" xfId="1" applyNumberFormat="1" applyFont="1" applyFill="1" applyBorder="1" applyAlignment="1">
      <alignment horizontal="center" vertical="center" wrapText="1"/>
    </xf>
    <xf numFmtId="3" fontId="7" fillId="36" borderId="3" xfId="1" applyNumberFormat="1" applyFont="1" applyFill="1" applyBorder="1" applyAlignment="1">
      <alignment horizontal="center" vertical="center" wrapText="1"/>
    </xf>
    <xf numFmtId="3" fontId="6" fillId="36" borderId="3" xfId="1" applyNumberFormat="1" applyFont="1" applyFill="1" applyBorder="1" applyAlignment="1">
      <alignment horizontal="center" vertical="center" wrapText="1"/>
    </xf>
    <xf numFmtId="0" fontId="6" fillId="36" borderId="3" xfId="1" applyFont="1" applyFill="1" applyBorder="1" applyAlignment="1">
      <alignment horizontal="center" vertical="center" wrapText="1"/>
    </xf>
    <xf numFmtId="0" fontId="5" fillId="5" borderId="5" xfId="1" applyFill="1" applyBorder="1" applyAlignment="1">
      <alignment vertical="center" wrapText="1"/>
    </xf>
    <xf numFmtId="3" fontId="5" fillId="13" borderId="3" xfId="1" applyNumberFormat="1" applyFill="1" applyBorder="1" applyAlignment="1">
      <alignment horizontal="center" vertical="center"/>
    </xf>
    <xf numFmtId="2" fontId="5" fillId="13" borderId="3" xfId="1" applyNumberFormat="1" applyFill="1" applyBorder="1" applyAlignment="1">
      <alignment horizontal="center" vertical="center"/>
    </xf>
    <xf numFmtId="2" fontId="62" fillId="13" borderId="0" xfId="0" applyNumberFormat="1" applyFont="1" applyFill="1" applyAlignment="1">
      <alignment horizontal="center" vertical="center"/>
    </xf>
    <xf numFmtId="0" fontId="5" fillId="5" borderId="6" xfId="1" applyFill="1" applyBorder="1" applyAlignment="1">
      <alignment vertical="center" wrapText="1"/>
    </xf>
    <xf numFmtId="3" fontId="5" fillId="0" borderId="6" xfId="1" applyNumberFormat="1" applyBorder="1" applyAlignment="1">
      <alignment horizontal="center"/>
    </xf>
    <xf numFmtId="0" fontId="5" fillId="0" borderId="6" xfId="1" applyBorder="1" applyAlignment="1">
      <alignment horizontal="center" vertical="center"/>
    </xf>
    <xf numFmtId="0" fontId="12" fillId="3" borderId="6" xfId="1" applyFont="1" applyFill="1" applyBorder="1" applyAlignment="1">
      <alignment horizontal="center" vertical="center"/>
    </xf>
    <xf numFmtId="3" fontId="7" fillId="37" borderId="46" xfId="1" applyNumberFormat="1" applyFont="1" applyFill="1" applyBorder="1" applyAlignment="1">
      <alignment horizontal="center" vertical="center" wrapText="1"/>
    </xf>
    <xf numFmtId="3" fontId="6" fillId="37" borderId="24" xfId="1" applyNumberFormat="1" applyFont="1" applyFill="1" applyBorder="1" applyAlignment="1">
      <alignment horizontal="center" vertical="center"/>
    </xf>
    <xf numFmtId="4" fontId="6" fillId="37" borderId="24" xfId="1" applyNumberFormat="1" applyFont="1" applyFill="1" applyBorder="1" applyAlignment="1">
      <alignment horizontal="center" vertical="center"/>
    </xf>
    <xf numFmtId="4" fontId="6" fillId="36" borderId="3" xfId="1" applyNumberFormat="1" applyFont="1" applyFill="1" applyBorder="1" applyAlignment="1">
      <alignment horizontal="center" vertical="center"/>
    </xf>
    <xf numFmtId="0" fontId="47" fillId="0" borderId="0" xfId="0" applyFont="1" applyAlignment="1">
      <alignment vertical="center"/>
    </xf>
    <xf numFmtId="0" fontId="48" fillId="0" borderId="0" xfId="0" applyFont="1" applyAlignment="1">
      <alignment vertical="center"/>
    </xf>
    <xf numFmtId="3" fontId="2" fillId="38" borderId="13" xfId="4" applyNumberFormat="1" applyFont="1" applyFill="1" applyBorder="1" applyAlignment="1">
      <alignment horizontal="center"/>
    </xf>
    <xf numFmtId="0" fontId="64" fillId="39" borderId="3" xfId="21" applyFont="1" applyFill="1" applyBorder="1"/>
    <xf numFmtId="0" fontId="65" fillId="26" borderId="0" xfId="21" applyFont="1" applyFill="1" applyAlignment="1" applyProtection="1">
      <alignment horizontal="center" vertical="center"/>
      <protection locked="0"/>
    </xf>
    <xf numFmtId="3" fontId="7" fillId="40" borderId="46" xfId="1" applyNumberFormat="1" applyFont="1" applyFill="1" applyBorder="1" applyAlignment="1">
      <alignment horizontal="center" vertical="center" wrapText="1"/>
    </xf>
    <xf numFmtId="3" fontId="7" fillId="40" borderId="8" xfId="1" applyNumberFormat="1" applyFont="1" applyFill="1" applyBorder="1" applyAlignment="1">
      <alignment horizontal="center" vertical="center" wrapText="1"/>
    </xf>
    <xf numFmtId="3" fontId="6" fillId="40" borderId="8" xfId="1" applyNumberFormat="1" applyFont="1" applyFill="1" applyBorder="1" applyAlignment="1">
      <alignment horizontal="center" vertical="center" wrapText="1"/>
    </xf>
    <xf numFmtId="0" fontId="6" fillId="40" borderId="9" xfId="1" applyFont="1" applyFill="1" applyBorder="1" applyAlignment="1">
      <alignment horizontal="center" vertical="center" wrapText="1"/>
    </xf>
    <xf numFmtId="3" fontId="6" fillId="40" borderId="24" xfId="1" applyNumberFormat="1" applyFont="1" applyFill="1" applyBorder="1" applyAlignment="1">
      <alignment horizontal="center" vertical="center"/>
    </xf>
    <xf numFmtId="3" fontId="7" fillId="36" borderId="46" xfId="1" applyNumberFormat="1" applyFont="1" applyFill="1" applyBorder="1" applyAlignment="1">
      <alignment horizontal="center" vertical="center" wrapText="1"/>
    </xf>
    <xf numFmtId="3" fontId="7" fillId="36" borderId="8" xfId="1" applyNumberFormat="1" applyFont="1" applyFill="1" applyBorder="1" applyAlignment="1">
      <alignment horizontal="center" vertical="center" wrapText="1"/>
    </xf>
    <xf numFmtId="3" fontId="6" fillId="36" borderId="8" xfId="1" applyNumberFormat="1" applyFont="1" applyFill="1" applyBorder="1" applyAlignment="1">
      <alignment horizontal="center" vertical="center" wrapText="1"/>
    </xf>
    <xf numFmtId="0" fontId="6" fillId="36" borderId="9" xfId="1" applyFont="1" applyFill="1" applyBorder="1" applyAlignment="1">
      <alignment horizontal="center" vertical="center" wrapText="1"/>
    </xf>
    <xf numFmtId="3" fontId="7" fillId="36" borderId="61" xfId="1" applyNumberFormat="1" applyFont="1" applyFill="1" applyBorder="1" applyAlignment="1">
      <alignment horizontal="center" vertical="center" wrapText="1"/>
    </xf>
    <xf numFmtId="3" fontId="6" fillId="36" borderId="63" xfId="1" applyNumberFormat="1" applyFont="1" applyFill="1" applyBorder="1" applyAlignment="1">
      <alignment horizontal="center" vertical="center"/>
    </xf>
    <xf numFmtId="3" fontId="6" fillId="36" borderId="15" xfId="1" applyNumberFormat="1" applyFont="1" applyFill="1" applyBorder="1" applyAlignment="1">
      <alignment horizontal="center" vertical="center"/>
    </xf>
    <xf numFmtId="4" fontId="6" fillId="36" borderId="15" xfId="1" applyNumberFormat="1" applyFont="1" applyFill="1" applyBorder="1" applyAlignment="1">
      <alignment horizontal="center" vertical="center"/>
    </xf>
    <xf numFmtId="3" fontId="6" fillId="36" borderId="51" xfId="1" applyNumberFormat="1" applyFont="1" applyFill="1" applyBorder="1" applyAlignment="1">
      <alignment horizontal="center" vertical="center"/>
    </xf>
    <xf numFmtId="0" fontId="3" fillId="0" borderId="0" xfId="0" applyFont="1"/>
    <xf numFmtId="0" fontId="3" fillId="5" borderId="0" xfId="0" applyFont="1" applyFill="1"/>
    <xf numFmtId="0" fontId="40" fillId="19" borderId="3" xfId="6" applyFont="1" applyFill="1" applyBorder="1" applyAlignment="1">
      <alignment horizontal="center" vertical="center" wrapText="1"/>
    </xf>
    <xf numFmtId="3" fontId="1" fillId="10" borderId="3" xfId="4" applyNumberFormat="1" applyFill="1" applyBorder="1" applyAlignment="1">
      <alignment horizontal="center"/>
    </xf>
    <xf numFmtId="3" fontId="15" fillId="10" borderId="6" xfId="4" applyNumberFormat="1" applyFont="1" applyFill="1" applyBorder="1" applyAlignment="1">
      <alignment horizontal="center"/>
    </xf>
    <xf numFmtId="3" fontId="15" fillId="10" borderId="5" xfId="4" applyNumberFormat="1" applyFont="1" applyFill="1" applyBorder="1" applyAlignment="1">
      <alignment horizontal="center"/>
    </xf>
    <xf numFmtId="0" fontId="64" fillId="39" borderId="3" xfId="21" applyFont="1" applyFill="1" applyBorder="1" applyAlignment="1">
      <alignment vertical="center"/>
    </xf>
    <xf numFmtId="3" fontId="6" fillId="10" borderId="24" xfId="1" applyNumberFormat="1" applyFont="1" applyFill="1" applyBorder="1" applyAlignment="1">
      <alignment horizontal="center" vertical="center"/>
    </xf>
    <xf numFmtId="3" fontId="7" fillId="40" borderId="1" xfId="1" applyNumberFormat="1" applyFont="1" applyFill="1" applyBorder="1" applyAlignment="1">
      <alignment horizontal="center" vertical="center" wrapText="1"/>
    </xf>
    <xf numFmtId="3" fontId="7" fillId="10" borderId="3" xfId="1" applyNumberFormat="1" applyFont="1" applyFill="1" applyBorder="1" applyAlignment="1">
      <alignment horizontal="center" vertical="center" wrapText="1"/>
    </xf>
    <xf numFmtId="3" fontId="5" fillId="0" borderId="24" xfId="1" applyNumberFormat="1" applyBorder="1" applyAlignment="1">
      <alignment horizontal="center" vertical="center"/>
    </xf>
    <xf numFmtId="0" fontId="31" fillId="0" borderId="45" xfId="0" applyFont="1" applyBorder="1"/>
    <xf numFmtId="3" fontId="10" fillId="0" borderId="9" xfId="1" applyNumberFormat="1" applyFont="1" applyBorder="1" applyAlignment="1">
      <alignment horizontal="center" vertical="center" wrapText="1"/>
    </xf>
    <xf numFmtId="0" fontId="0" fillId="0" borderId="9" xfId="0" applyBorder="1"/>
    <xf numFmtId="0" fontId="31" fillId="0" borderId="64" xfId="0" applyFont="1" applyBorder="1"/>
    <xf numFmtId="0" fontId="0" fillId="0" borderId="9" xfId="0" applyBorder="1" applyAlignment="1">
      <alignment horizontal="left"/>
    </xf>
    <xf numFmtId="0" fontId="31" fillId="0" borderId="65" xfId="0" applyFont="1" applyBorder="1" applyAlignment="1">
      <alignment horizontal="left"/>
    </xf>
    <xf numFmtId="0" fontId="5" fillId="0" borderId="0" xfId="1" applyAlignment="1">
      <alignment horizontal="left" vertical="center" wrapText="1"/>
    </xf>
    <xf numFmtId="0" fontId="5" fillId="0" borderId="0" xfId="1" applyAlignment="1">
      <alignment vertical="center" wrapText="1"/>
    </xf>
    <xf numFmtId="0" fontId="31" fillId="0" borderId="41" xfId="0" applyFont="1" applyBorder="1" applyAlignment="1">
      <alignment horizontal="left"/>
    </xf>
    <xf numFmtId="0" fontId="0" fillId="0" borderId="41" xfId="0" applyBorder="1" applyAlignment="1">
      <alignment horizontal="left"/>
    </xf>
    <xf numFmtId="0" fontId="0" fillId="0" borderId="41" xfId="0" applyBorder="1"/>
    <xf numFmtId="0" fontId="42" fillId="0" borderId="43" xfId="0" applyFont="1" applyBorder="1" applyAlignment="1">
      <alignment horizontal="left"/>
    </xf>
    <xf numFmtId="3" fontId="2" fillId="6" borderId="19" xfId="4" applyNumberFormat="1" applyFont="1" applyFill="1" applyBorder="1" applyAlignment="1">
      <alignment horizontal="center"/>
    </xf>
    <xf numFmtId="3" fontId="4" fillId="8" borderId="5" xfId="4" applyNumberFormat="1" applyFont="1" applyFill="1" applyBorder="1" applyAlignment="1">
      <alignment horizontal="center"/>
    </xf>
    <xf numFmtId="3" fontId="17" fillId="0" borderId="41" xfId="1" applyNumberFormat="1" applyFont="1" applyBorder="1" applyAlignment="1">
      <alignment horizontal="center" vertical="center"/>
    </xf>
    <xf numFmtId="3" fontId="12" fillId="0" borderId="41" xfId="1" applyNumberFormat="1" applyFont="1" applyBorder="1" applyAlignment="1">
      <alignment horizontal="center"/>
    </xf>
    <xf numFmtId="0" fontId="66" fillId="0" borderId="41" xfId="1" applyFont="1" applyBorder="1" applyAlignment="1">
      <alignment horizontal="center"/>
    </xf>
    <xf numFmtId="3" fontId="66" fillId="0" borderId="41" xfId="1" applyNumberFormat="1" applyFont="1" applyBorder="1" applyAlignment="1">
      <alignment horizontal="center" vertical="center"/>
    </xf>
    <xf numFmtId="3" fontId="12" fillId="0" borderId="41" xfId="1" applyNumberFormat="1" applyFont="1" applyBorder="1" applyAlignment="1">
      <alignment horizontal="center" vertical="center"/>
    </xf>
    <xf numFmtId="3" fontId="66" fillId="0" borderId="41" xfId="1" applyNumberFormat="1" applyFont="1" applyBorder="1" applyAlignment="1">
      <alignment horizontal="center"/>
    </xf>
    <xf numFmtId="10" fontId="0" fillId="0" borderId="0" xfId="11" applyNumberFormat="1" applyFont="1" applyFill="1" applyAlignment="1">
      <alignment horizontal="center"/>
    </xf>
    <xf numFmtId="0" fontId="31" fillId="0" borderId="43" xfId="0" applyFont="1" applyBorder="1" applyAlignment="1">
      <alignment horizontal="center"/>
    </xf>
    <xf numFmtId="0" fontId="29" fillId="5" borderId="30" xfId="0" applyFont="1" applyFill="1" applyBorder="1" applyAlignment="1">
      <alignment horizontal="center" vertical="center" wrapText="1"/>
    </xf>
    <xf numFmtId="0" fontId="29" fillId="5" borderId="35" xfId="0" applyFont="1" applyFill="1" applyBorder="1" applyAlignment="1">
      <alignment horizontal="center" vertical="center" wrapText="1"/>
    </xf>
    <xf numFmtId="0" fontId="29" fillId="5" borderId="36"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29" fillId="5" borderId="37" xfId="0" applyFont="1" applyFill="1" applyBorder="1" applyAlignment="1">
      <alignment horizontal="center" vertical="center" wrapText="1"/>
    </xf>
    <xf numFmtId="0" fontId="29" fillId="5" borderId="29"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8" fillId="5" borderId="37"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4" fillId="27" borderId="24" xfId="0" applyFont="1" applyFill="1" applyBorder="1" applyAlignment="1">
      <alignment horizontal="center" vertical="center" wrapText="1"/>
    </xf>
    <xf numFmtId="0" fontId="24" fillId="27" borderId="42" xfId="0" applyFont="1" applyFill="1" applyBorder="1" applyAlignment="1">
      <alignment horizontal="center" vertical="center" wrapText="1"/>
    </xf>
    <xf numFmtId="0" fontId="24" fillId="27" borderId="46" xfId="0" applyFont="1" applyFill="1" applyBorder="1" applyAlignment="1">
      <alignment horizontal="center" vertical="center" wrapText="1"/>
    </xf>
    <xf numFmtId="0" fontId="24" fillId="27" borderId="7" xfId="0" applyFont="1" applyFill="1" applyBorder="1" applyAlignment="1">
      <alignment horizontal="center" vertical="center" wrapText="1"/>
    </xf>
    <xf numFmtId="0" fontId="24" fillId="27" borderId="9" xfId="0" applyFont="1" applyFill="1" applyBorder="1" applyAlignment="1">
      <alignment horizontal="center" vertical="center" wrapText="1"/>
    </xf>
    <xf numFmtId="0" fontId="24" fillId="27" borderId="8" xfId="0" applyFont="1" applyFill="1" applyBorder="1" applyAlignment="1">
      <alignment horizontal="center" vertical="center" wrapText="1"/>
    </xf>
    <xf numFmtId="0" fontId="6" fillId="24" borderId="24" xfId="0" applyFont="1" applyFill="1" applyBorder="1" applyAlignment="1">
      <alignment horizontal="center" vertical="center" wrapText="1"/>
    </xf>
    <xf numFmtId="0" fontId="6" fillId="24" borderId="42" xfId="0" applyFont="1" applyFill="1" applyBorder="1" applyAlignment="1">
      <alignment horizontal="center" vertical="center" wrapText="1"/>
    </xf>
    <xf numFmtId="0" fontId="6" fillId="24" borderId="46" xfId="0" applyFont="1" applyFill="1" applyBorder="1" applyAlignment="1">
      <alignment horizontal="center" vertical="center" wrapText="1"/>
    </xf>
    <xf numFmtId="0" fontId="24" fillId="27" borderId="47" xfId="0" applyFont="1" applyFill="1" applyBorder="1" applyAlignment="1">
      <alignment horizontal="center" vertical="center" wrapText="1"/>
    </xf>
    <xf numFmtId="0" fontId="24" fillId="27" borderId="37" xfId="0" applyFont="1" applyFill="1" applyBorder="1" applyAlignment="1">
      <alignment horizontal="center" vertical="center" wrapText="1"/>
    </xf>
    <xf numFmtId="0" fontId="24" fillId="27" borderId="49" xfId="0" applyFont="1" applyFill="1" applyBorder="1" applyAlignment="1">
      <alignment horizontal="center" vertical="center" wrapText="1"/>
    </xf>
    <xf numFmtId="0" fontId="5" fillId="5" borderId="3" xfId="1" applyFill="1" applyBorder="1" applyAlignment="1">
      <alignment horizontal="left" vertical="center" wrapText="1"/>
    </xf>
    <xf numFmtId="0" fontId="24" fillId="27" borderId="4" xfId="0" applyFont="1" applyFill="1" applyBorder="1" applyAlignment="1">
      <alignment horizontal="center" vertical="center" wrapText="1"/>
    </xf>
    <xf numFmtId="0" fontId="24" fillId="27" borderId="6" xfId="0" applyFont="1" applyFill="1" applyBorder="1" applyAlignment="1">
      <alignment horizontal="center" vertical="center" wrapText="1"/>
    </xf>
    <xf numFmtId="0" fontId="25" fillId="27" borderId="4" xfId="0" applyFont="1" applyFill="1" applyBorder="1" applyAlignment="1">
      <alignment horizontal="center" vertical="center" wrapText="1"/>
    </xf>
    <xf numFmtId="0" fontId="25" fillId="27" borderId="6" xfId="0" applyFont="1" applyFill="1" applyBorder="1" applyAlignment="1">
      <alignment horizontal="center" vertical="center" wrapText="1"/>
    </xf>
    <xf numFmtId="3" fontId="6" fillId="0" borderId="3" xfId="1" applyNumberFormat="1" applyFont="1" applyBorder="1" applyAlignment="1">
      <alignment horizontal="center" vertical="center" wrapText="1"/>
    </xf>
    <xf numFmtId="49" fontId="21" fillId="5" borderId="7" xfId="1" applyNumberFormat="1" applyFont="1" applyFill="1" applyBorder="1" applyAlignment="1">
      <alignment horizontal="center" vertical="center" wrapText="1"/>
    </xf>
    <xf numFmtId="49" fontId="21" fillId="5" borderId="9" xfId="1" applyNumberFormat="1" applyFont="1" applyFill="1" applyBorder="1" applyAlignment="1">
      <alignment horizontal="center" vertical="center" wrapText="1"/>
    </xf>
    <xf numFmtId="49" fontId="21" fillId="5" borderId="8" xfId="1" applyNumberFormat="1" applyFont="1" applyFill="1" applyBorder="1" applyAlignment="1">
      <alignment horizontal="center" vertical="center" wrapText="1"/>
    </xf>
    <xf numFmtId="3" fontId="6" fillId="0" borderId="7" xfId="1" applyNumberFormat="1" applyFont="1" applyBorder="1" applyAlignment="1">
      <alignment horizontal="center" vertical="center" wrapText="1"/>
    </xf>
    <xf numFmtId="3" fontId="6" fillId="0" borderId="8" xfId="1" applyNumberFormat="1" applyFont="1" applyBorder="1" applyAlignment="1">
      <alignment horizontal="center" vertical="center" wrapText="1"/>
    </xf>
    <xf numFmtId="0" fontId="22" fillId="3" borderId="0" xfId="1" applyFont="1" applyFill="1" applyAlignment="1">
      <alignment horizontal="center" vertical="center" wrapText="1"/>
    </xf>
    <xf numFmtId="0" fontId="22" fillId="3" borderId="2" xfId="1" applyFont="1" applyFill="1" applyBorder="1" applyAlignment="1">
      <alignment horizontal="center" vertical="center" wrapText="1"/>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49" fontId="17" fillId="3" borderId="4" xfId="1" applyNumberFormat="1" applyFont="1" applyFill="1" applyBorder="1" applyAlignment="1">
      <alignment horizontal="center" vertical="center" wrapText="1"/>
    </xf>
    <xf numFmtId="49" fontId="17" fillId="3" borderId="5" xfId="1" applyNumberFormat="1" applyFont="1" applyFill="1" applyBorder="1" applyAlignment="1">
      <alignment horizontal="center" vertical="center" wrapText="1"/>
    </xf>
    <xf numFmtId="49" fontId="17" fillId="3" borderId="6" xfId="1" applyNumberFormat="1" applyFont="1" applyFill="1" applyBorder="1" applyAlignment="1">
      <alignment horizontal="center" vertical="center" wrapText="1"/>
    </xf>
    <xf numFmtId="3" fontId="17" fillId="3" borderId="4" xfId="1" applyNumberFormat="1" applyFont="1" applyFill="1" applyBorder="1" applyAlignment="1">
      <alignment horizontal="center" vertical="center" wrapText="1"/>
    </xf>
    <xf numFmtId="3" fontId="17" fillId="3" borderId="5" xfId="1" applyNumberFormat="1" applyFont="1" applyFill="1" applyBorder="1" applyAlignment="1">
      <alignment horizontal="center" vertical="center" wrapText="1"/>
    </xf>
    <xf numFmtId="3" fontId="17" fillId="3" borderId="6" xfId="1" applyNumberFormat="1" applyFont="1" applyFill="1" applyBorder="1" applyAlignment="1">
      <alignment horizontal="center" vertical="center" wrapText="1"/>
    </xf>
    <xf numFmtId="3" fontId="17" fillId="3" borderId="7" xfId="1" applyNumberFormat="1" applyFont="1" applyFill="1" applyBorder="1" applyAlignment="1">
      <alignment horizontal="center" vertical="center" wrapText="1"/>
    </xf>
    <xf numFmtId="3" fontId="17" fillId="3" borderId="8" xfId="1" applyNumberFormat="1" applyFont="1" applyFill="1" applyBorder="1" applyAlignment="1">
      <alignment horizontal="center" vertical="center" wrapText="1"/>
    </xf>
    <xf numFmtId="49" fontId="17" fillId="3" borderId="42" xfId="1" applyNumberFormat="1" applyFont="1" applyFill="1" applyBorder="1" applyAlignment="1">
      <alignment horizontal="center" vertical="center"/>
    </xf>
    <xf numFmtId="49" fontId="17" fillId="3" borderId="46" xfId="1" applyNumberFormat="1" applyFont="1" applyFill="1" applyBorder="1" applyAlignment="1">
      <alignment horizontal="center" vertical="center"/>
    </xf>
    <xf numFmtId="0" fontId="5" fillId="5" borderId="3" xfId="1" applyFill="1" applyBorder="1" applyAlignment="1">
      <alignment vertical="center" wrapText="1"/>
    </xf>
    <xf numFmtId="49" fontId="17" fillId="3" borderId="55" xfId="1" applyNumberFormat="1" applyFont="1" applyFill="1" applyBorder="1" applyAlignment="1">
      <alignment horizontal="center" vertical="center"/>
    </xf>
    <xf numFmtId="49" fontId="17" fillId="3" borderId="0" xfId="1" applyNumberFormat="1" applyFont="1" applyFill="1" applyAlignment="1">
      <alignment horizontal="center" vertical="center"/>
    </xf>
    <xf numFmtId="49" fontId="17" fillId="3" borderId="2" xfId="1" applyNumberFormat="1" applyFont="1" applyFill="1" applyBorder="1" applyAlignment="1">
      <alignment horizontal="center" vertical="center"/>
    </xf>
    <xf numFmtId="3" fontId="17" fillId="3" borderId="9" xfId="1" applyNumberFormat="1" applyFont="1" applyFill="1" applyBorder="1" applyAlignment="1">
      <alignment horizontal="center" vertical="center" wrapText="1"/>
    </xf>
    <xf numFmtId="0" fontId="61" fillId="0" borderId="0" xfId="0" applyFont="1" applyAlignment="1">
      <alignment horizontal="center" vertical="center" wrapText="1"/>
    </xf>
    <xf numFmtId="0" fontId="5" fillId="21" borderId="3" xfId="0" applyFont="1" applyFill="1" applyBorder="1" applyAlignment="1">
      <alignment horizontal="left" vertical="center"/>
    </xf>
    <xf numFmtId="0" fontId="5" fillId="21" borderId="3" xfId="0" applyFont="1" applyFill="1" applyBorder="1" applyAlignment="1">
      <alignment vertical="center" wrapText="1"/>
    </xf>
    <xf numFmtId="49" fontId="21" fillId="28" borderId="59" xfId="1" applyNumberFormat="1" applyFont="1" applyFill="1" applyBorder="1" applyAlignment="1">
      <alignment horizontal="center" vertical="center" wrapText="1"/>
    </xf>
    <xf numFmtId="49" fontId="21" fillId="28" borderId="39" xfId="1" applyNumberFormat="1" applyFont="1" applyFill="1" applyBorder="1" applyAlignment="1">
      <alignment horizontal="center" vertical="center" wrapText="1"/>
    </xf>
    <xf numFmtId="49" fontId="21" fillId="28" borderId="60" xfId="1" applyNumberFormat="1" applyFont="1" applyFill="1" applyBorder="1" applyAlignment="1">
      <alignment horizontal="center" vertical="center" wrapText="1"/>
    </xf>
    <xf numFmtId="0" fontId="5" fillId="21" borderId="3" xfId="0" applyFont="1" applyFill="1" applyBorder="1" applyAlignment="1">
      <alignment horizontal="center" vertical="center" wrapText="1"/>
    </xf>
    <xf numFmtId="49" fontId="21" fillId="36" borderId="17" xfId="1" applyNumberFormat="1" applyFont="1" applyFill="1" applyBorder="1" applyAlignment="1">
      <alignment horizontal="center" vertical="center" wrapText="1"/>
    </xf>
    <xf numFmtId="49" fontId="21" fillId="36" borderId="18" xfId="1" applyNumberFormat="1" applyFont="1" applyFill="1" applyBorder="1" applyAlignment="1">
      <alignment horizontal="center" vertical="center" wrapText="1"/>
    </xf>
    <xf numFmtId="49" fontId="21" fillId="36" borderId="31" xfId="1" applyNumberFormat="1" applyFont="1" applyFill="1" applyBorder="1" applyAlignment="1">
      <alignment horizontal="center" vertical="center" wrapText="1"/>
    </xf>
    <xf numFmtId="49" fontId="21" fillId="37" borderId="17" xfId="1" applyNumberFormat="1" applyFont="1" applyFill="1" applyBorder="1" applyAlignment="1">
      <alignment horizontal="center" vertical="center" wrapText="1"/>
    </xf>
    <xf numFmtId="49" fontId="21" fillId="37" borderId="18" xfId="1" applyNumberFormat="1" applyFont="1" applyFill="1" applyBorder="1" applyAlignment="1">
      <alignment horizontal="center" vertical="center" wrapText="1"/>
    </xf>
    <xf numFmtId="49" fontId="21" fillId="37" borderId="31" xfId="1" applyNumberFormat="1" applyFont="1" applyFill="1" applyBorder="1" applyAlignment="1">
      <alignment horizontal="center" vertical="center" wrapText="1"/>
    </xf>
    <xf numFmtId="49" fontId="21" fillId="40" borderId="17" xfId="1" applyNumberFormat="1" applyFont="1" applyFill="1" applyBorder="1" applyAlignment="1">
      <alignment horizontal="center" vertical="center" wrapText="1"/>
    </xf>
    <xf numFmtId="49" fontId="21" fillId="40" borderId="18" xfId="1" applyNumberFormat="1" applyFont="1" applyFill="1" applyBorder="1" applyAlignment="1">
      <alignment horizontal="center" vertical="center" wrapText="1"/>
    </xf>
    <xf numFmtId="49" fontId="21" fillId="40" borderId="31" xfId="1" applyNumberFormat="1" applyFont="1" applyFill="1" applyBorder="1" applyAlignment="1">
      <alignment horizontal="center" vertical="center" wrapText="1"/>
    </xf>
    <xf numFmtId="49" fontId="21" fillId="10" borderId="59" xfId="1" applyNumberFormat="1" applyFont="1" applyFill="1" applyBorder="1" applyAlignment="1">
      <alignment horizontal="center" vertical="center" wrapText="1"/>
    </xf>
    <xf numFmtId="49" fontId="21" fillId="10" borderId="39" xfId="1" applyNumberFormat="1" applyFont="1" applyFill="1" applyBorder="1" applyAlignment="1">
      <alignment horizontal="center" vertical="center" wrapText="1"/>
    </xf>
    <xf numFmtId="49" fontId="21" fillId="10" borderId="60" xfId="1" applyNumberFormat="1" applyFont="1" applyFill="1" applyBorder="1" applyAlignment="1">
      <alignment horizontal="center" vertical="center" wrapText="1"/>
    </xf>
    <xf numFmtId="0" fontId="0" fillId="25" borderId="3" xfId="0" applyFill="1" applyBorder="1" applyAlignment="1">
      <alignment horizontal="center" vertical="center"/>
    </xf>
    <xf numFmtId="49" fontId="14" fillId="0" borderId="0" xfId="0" applyNumberFormat="1" applyFont="1" applyAlignment="1">
      <alignment vertical="center" wrapText="1"/>
    </xf>
    <xf numFmtId="17" fontId="14" fillId="0" borderId="0" xfId="0" applyNumberFormat="1" applyFont="1" applyAlignment="1">
      <alignment vertical="center" wrapText="1"/>
    </xf>
    <xf numFmtId="0" fontId="37" fillId="17" borderId="3" xfId="8" applyFont="1" applyFill="1" applyBorder="1" applyAlignment="1">
      <alignment horizontal="center" vertical="center"/>
    </xf>
    <xf numFmtId="0" fontId="0" fillId="0" borderId="2" xfId="0" applyBorder="1" applyAlignment="1">
      <alignment horizontal="center"/>
    </xf>
    <xf numFmtId="0" fontId="35" fillId="25" borderId="3" xfId="9" applyFont="1" applyFill="1" applyBorder="1" applyAlignment="1">
      <alignment horizontal="center" vertical="center" wrapText="1"/>
    </xf>
    <xf numFmtId="17" fontId="14" fillId="25" borderId="4" xfId="0" applyNumberFormat="1" applyFont="1" applyFill="1" applyBorder="1" applyAlignment="1">
      <alignment horizontal="center" vertical="center" wrapText="1"/>
    </xf>
    <xf numFmtId="17" fontId="14" fillId="25" borderId="6" xfId="0" applyNumberFormat="1" applyFont="1" applyFill="1" applyBorder="1" applyAlignment="1">
      <alignment horizontal="center" vertical="center" wrapText="1"/>
    </xf>
    <xf numFmtId="0" fontId="48" fillId="0" borderId="0" xfId="0" applyFont="1" applyAlignment="1">
      <alignment horizontal="center" vertical="center"/>
    </xf>
    <xf numFmtId="0" fontId="47" fillId="0" borderId="0" xfId="0" applyFont="1" applyAlignment="1">
      <alignment horizontal="center" vertical="center"/>
    </xf>
    <xf numFmtId="17" fontId="6" fillId="0" borderId="0" xfId="1" applyNumberFormat="1" applyFont="1" applyAlignment="1">
      <alignment horizontal="center" vertical="center" wrapText="1"/>
    </xf>
    <xf numFmtId="0" fontId="5" fillId="5" borderId="4" xfId="1" applyFill="1" applyBorder="1" applyAlignment="1">
      <alignment vertical="center" wrapText="1"/>
    </xf>
    <xf numFmtId="0" fontId="5" fillId="5" borderId="5" xfId="1" applyFill="1" applyBorder="1" applyAlignment="1">
      <alignment vertical="center" wrapText="1"/>
    </xf>
    <xf numFmtId="0" fontId="17" fillId="3" borderId="7" xfId="4" applyFont="1" applyFill="1" applyBorder="1" applyAlignment="1">
      <alignment horizontal="center" vertical="center" wrapText="1"/>
    </xf>
    <xf numFmtId="0" fontId="17" fillId="3" borderId="9" xfId="4" applyFont="1" applyFill="1" applyBorder="1" applyAlignment="1">
      <alignment horizontal="center" vertical="center" wrapText="1"/>
    </xf>
    <xf numFmtId="0" fontId="17" fillId="3" borderId="8" xfId="4" applyFont="1" applyFill="1" applyBorder="1" applyAlignment="1">
      <alignment horizontal="center" vertical="center" wrapText="1"/>
    </xf>
    <xf numFmtId="0" fontId="5" fillId="5" borderId="3" xfId="1" applyFill="1" applyBorder="1" applyAlignment="1">
      <alignment vertical="center"/>
    </xf>
    <xf numFmtId="0" fontId="5" fillId="5" borderId="4" xfId="1" applyFill="1" applyBorder="1" applyAlignment="1">
      <alignment horizontal="left" vertical="center" wrapText="1"/>
    </xf>
    <xf numFmtId="0" fontId="5" fillId="5" borderId="5" xfId="1" applyFill="1" applyBorder="1" applyAlignment="1">
      <alignment horizontal="left" vertical="center" wrapText="1"/>
    </xf>
    <xf numFmtId="0" fontId="5" fillId="5" borderId="6" xfId="1" applyFill="1" applyBorder="1" applyAlignment="1">
      <alignment horizontal="left" vertical="center" wrapText="1"/>
    </xf>
    <xf numFmtId="0" fontId="17" fillId="3" borderId="30" xfId="4" applyFont="1" applyFill="1" applyBorder="1" applyAlignment="1">
      <alignment horizontal="center" vertical="center" wrapText="1"/>
    </xf>
    <xf numFmtId="0" fontId="17" fillId="3" borderId="41" xfId="4" applyFont="1" applyFill="1" applyBorder="1" applyAlignment="1">
      <alignment horizontal="center" vertical="center" wrapText="1"/>
    </xf>
    <xf numFmtId="17" fontId="6" fillId="0" borderId="28" xfId="1" applyNumberFormat="1" applyFont="1" applyBorder="1" applyAlignment="1">
      <alignment horizontal="center" vertical="center" wrapText="1"/>
    </xf>
    <xf numFmtId="0" fontId="37" fillId="18" borderId="56" xfId="8" applyFont="1" applyFill="1" applyBorder="1" applyAlignment="1">
      <alignment horizontal="center" vertical="center" wrapText="1"/>
    </xf>
    <xf numFmtId="3" fontId="10" fillId="2" borderId="10" xfId="15" applyNumberFormat="1" applyFont="1" applyFill="1" applyBorder="1" applyAlignment="1">
      <alignment horizontal="center" vertical="center" wrapText="1"/>
    </xf>
    <xf numFmtId="3" fontId="10" fillId="2" borderId="13" xfId="15" applyNumberFormat="1" applyFont="1" applyFill="1" applyBorder="1" applyAlignment="1">
      <alignment horizontal="center" vertical="center" wrapText="1"/>
    </xf>
    <xf numFmtId="0" fontId="50" fillId="32" borderId="38" xfId="1" applyFont="1" applyFill="1" applyBorder="1" applyAlignment="1">
      <alignment horizontal="center" vertical="center" wrapText="1"/>
    </xf>
    <xf numFmtId="0" fontId="50" fillId="32" borderId="4" xfId="1" applyFont="1" applyFill="1" applyBorder="1" applyAlignment="1">
      <alignment horizontal="center" vertical="center" wrapText="1"/>
    </xf>
    <xf numFmtId="3" fontId="51" fillId="33" borderId="3" xfId="6" applyNumberFormat="1" applyFont="1" applyFill="1" applyBorder="1" applyAlignment="1" applyProtection="1">
      <alignment horizontal="center" vertical="center"/>
    </xf>
    <xf numFmtId="0" fontId="52" fillId="14" borderId="20" xfId="6" applyFont="1" applyBorder="1" applyAlignment="1">
      <alignment horizontal="center" vertical="center" wrapText="1"/>
    </xf>
    <xf numFmtId="0" fontId="52" fillId="14" borderId="47" xfId="6" applyFont="1" applyBorder="1" applyAlignment="1">
      <alignment horizontal="center" vertical="center" wrapText="1"/>
    </xf>
    <xf numFmtId="0" fontId="5" fillId="5" borderId="16" xfId="1" applyFill="1" applyBorder="1" applyAlignment="1">
      <alignment vertical="center" wrapText="1"/>
    </xf>
    <xf numFmtId="0" fontId="5" fillId="5" borderId="55" xfId="1" applyFill="1" applyBorder="1" applyAlignment="1">
      <alignment vertical="center" wrapText="1"/>
    </xf>
    <xf numFmtId="0" fontId="5" fillId="5" borderId="24" xfId="1" applyFill="1" applyBorder="1" applyAlignment="1">
      <alignment vertical="center" wrapText="1"/>
    </xf>
    <xf numFmtId="0" fontId="60" fillId="0" borderId="0" xfId="12" applyFont="1" applyAlignment="1">
      <alignment horizontal="center" wrapText="1"/>
    </xf>
    <xf numFmtId="0" fontId="51" fillId="14" borderId="3" xfId="6" applyFont="1" applyBorder="1" applyAlignment="1">
      <alignment horizontal="center" vertical="center" wrapText="1"/>
    </xf>
    <xf numFmtId="0" fontId="37" fillId="18" borderId="2" xfId="8" applyFont="1" applyFill="1" applyBorder="1" applyAlignment="1">
      <alignment horizontal="center" vertical="center" wrapText="1"/>
    </xf>
    <xf numFmtId="0" fontId="37" fillId="18" borderId="46" xfId="8" applyFont="1" applyFill="1" applyBorder="1" applyAlignment="1">
      <alignment horizontal="center" vertical="center" wrapText="1"/>
    </xf>
    <xf numFmtId="3" fontId="10" fillId="2" borderId="3" xfId="0" applyNumberFormat="1" applyFont="1" applyFill="1" applyBorder="1" applyAlignment="1">
      <alignment horizontal="center" vertical="center" wrapText="1"/>
    </xf>
    <xf numFmtId="0" fontId="51" fillId="33" borderId="3" xfId="6" applyFont="1" applyFill="1" applyBorder="1" applyAlignment="1">
      <alignment horizontal="center" vertical="center" wrapText="1"/>
    </xf>
    <xf numFmtId="3" fontId="51" fillId="33" borderId="16" xfId="6" applyNumberFormat="1" applyFont="1" applyFill="1" applyBorder="1" applyAlignment="1" applyProtection="1">
      <alignment horizontal="center" vertical="center"/>
    </xf>
    <xf numFmtId="3" fontId="51" fillId="33" borderId="55" xfId="6" applyNumberFormat="1" applyFont="1" applyFill="1" applyBorder="1" applyAlignment="1" applyProtection="1">
      <alignment horizontal="center" vertical="center"/>
    </xf>
    <xf numFmtId="3" fontId="51" fillId="33" borderId="24" xfId="6" applyNumberFormat="1" applyFont="1" applyFill="1" applyBorder="1" applyAlignment="1" applyProtection="1">
      <alignment horizontal="center" vertical="center"/>
    </xf>
    <xf numFmtId="3" fontId="51" fillId="33" borderId="1" xfId="6" applyNumberFormat="1" applyFont="1" applyFill="1" applyBorder="1" applyAlignment="1" applyProtection="1">
      <alignment horizontal="center" vertical="center"/>
    </xf>
    <xf numFmtId="3" fontId="51" fillId="33" borderId="2" xfId="6" applyNumberFormat="1" applyFont="1" applyFill="1" applyBorder="1" applyAlignment="1" applyProtection="1">
      <alignment horizontal="center" vertical="center"/>
    </xf>
    <xf numFmtId="3" fontId="51" fillId="33" borderId="46" xfId="6" applyNumberFormat="1" applyFont="1" applyFill="1" applyBorder="1" applyAlignment="1" applyProtection="1">
      <alignment horizontal="center"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49" fontId="8" fillId="3" borderId="7" xfId="1" applyNumberFormat="1" applyFont="1" applyFill="1" applyBorder="1" applyAlignment="1">
      <alignment horizontal="center" vertical="center"/>
    </xf>
    <xf numFmtId="49" fontId="8" fillId="3" borderId="8" xfId="1" applyNumberFormat="1" applyFont="1" applyFill="1" applyBorder="1" applyAlignment="1">
      <alignment horizontal="center" vertical="center"/>
    </xf>
    <xf numFmtId="0" fontId="31" fillId="35" borderId="4" xfId="0" applyFont="1" applyFill="1" applyBorder="1" applyAlignment="1">
      <alignment horizontal="center"/>
    </xf>
    <xf numFmtId="0" fontId="31" fillId="35" borderId="5" xfId="0" applyFont="1" applyFill="1" applyBorder="1" applyAlignment="1">
      <alignment horizontal="center"/>
    </xf>
    <xf numFmtId="0" fontId="31" fillId="35" borderId="6" xfId="0" applyFont="1" applyFill="1" applyBorder="1" applyAlignment="1">
      <alignment horizontal="center"/>
    </xf>
    <xf numFmtId="0" fontId="5" fillId="5" borderId="16" xfId="1" applyFill="1" applyBorder="1" applyAlignment="1">
      <alignment horizontal="center" vertical="center" wrapText="1"/>
    </xf>
    <xf numFmtId="0" fontId="5" fillId="5" borderId="55" xfId="1" applyFill="1" applyBorder="1" applyAlignment="1">
      <alignment horizontal="center" vertical="center" wrapText="1"/>
    </xf>
    <xf numFmtId="0" fontId="14" fillId="0" borderId="3" xfId="0" applyFont="1" applyBorder="1" applyAlignment="1">
      <alignment vertical="center"/>
    </xf>
    <xf numFmtId="0" fontId="14" fillId="0" borderId="4" xfId="0" applyFont="1" applyBorder="1" applyAlignment="1">
      <alignment vertical="center"/>
    </xf>
  </cellXfs>
  <cellStyles count="22">
    <cellStyle name="Bueno" xfId="6" builtinId="26"/>
    <cellStyle name="Hipervínculo 2" xfId="21" xr:uid="{FF93EB2E-5775-421A-A830-9170CEE0D4C1}"/>
    <cellStyle name="Millares [0] 2" xfId="20" xr:uid="{162D5B49-4EEE-44EA-B7CE-28CFA181A90B}"/>
    <cellStyle name="Millares [0] 3" xfId="19" xr:uid="{ABC7F9E7-2CA0-4848-8DFB-CE6BB379EF1B}"/>
    <cellStyle name="Neutral" xfId="7" builtinId="28"/>
    <cellStyle name="Normal" xfId="0" builtinId="0"/>
    <cellStyle name="Normal 10 2" xfId="15" xr:uid="{D9DE61F5-B26D-4BA4-884C-410051DAA120}"/>
    <cellStyle name="Normal 12" xfId="4" xr:uid="{00000000-0005-0000-0000-000005000000}"/>
    <cellStyle name="Normal 12 5" xfId="17" xr:uid="{5E398585-A657-45C3-A5CE-65D3AD5C2BBC}"/>
    <cellStyle name="Normal 2 2" xfId="1" xr:uid="{00000000-0005-0000-0000-000006000000}"/>
    <cellStyle name="Normal 4 4 2" xfId="18" xr:uid="{168F28F3-669D-42A4-A8F5-5239184D5A14}"/>
    <cellStyle name="Normal_6.Gráfico_Afiliados_EPS_Régimen_2" xfId="10" xr:uid="{00000000-0005-0000-0000-00000E000000}"/>
    <cellStyle name="Normal_afiliados subsidiado y contributivo 1999-2009" xfId="2" xr:uid="{00000000-0005-0000-0000-00000F000000}"/>
    <cellStyle name="Normal_DATOS MAYO_3" xfId="14" xr:uid="{7DE3D00A-D6A7-4B48-83D0-18E67F923BD8}"/>
    <cellStyle name="Normal_Hoja1" xfId="12" xr:uid="{3BF88771-4F03-4950-803B-3EC189A597C7}"/>
    <cellStyle name="Normal_Hoja1 2" xfId="16" xr:uid="{6B0C735B-3031-47E9-923F-6E3E2B733877}"/>
    <cellStyle name="Normal_Hoja1_1" xfId="13" xr:uid="{EB9D37F6-C119-4D40-BFF1-59E0FFF5A4AC}"/>
    <cellStyle name="Normal_INFORME AFILIADOS 2001-2006 ACTUALIZADOS enero 2007" xfId="3" xr:uid="{00000000-0005-0000-0000-000011000000}"/>
    <cellStyle name="Normal_TOTAL EPSS" xfId="9" xr:uid="{00000000-0005-0000-0000-000013000000}"/>
    <cellStyle name="Porcentaje" xfId="11" builtinId="5"/>
    <cellStyle name="Porcentaje 2" xfId="5" xr:uid="{00000000-0005-0000-0000-000015000000}"/>
    <cellStyle name="Título 4" xfId="8" xr:uid="{00000000-0005-0000-0000-000016000000}"/>
  </cellStyles>
  <dxfs count="0"/>
  <tableStyles count="0" defaultTableStyle="TableStyleMedium2" defaultPivotStyle="PivotStyleLight16"/>
  <colors>
    <mruColors>
      <color rgb="FF66FF99"/>
      <color rgb="FF33CCFF"/>
      <color rgb="FFFF99CC"/>
      <color rgb="FF33CC33"/>
      <color rgb="FF00CCFF"/>
      <color rgb="FF006600"/>
      <color rgb="FF0099CC"/>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'2.AFILIADOS  SGSSS MIG VEN'!$BM$147</c:f>
              <c:strCache>
                <c:ptCount val="1"/>
                <c:pt idx="0">
                  <c:v>Nro de Afiliados al SGSSS con PEP</c:v>
                </c:pt>
              </c:strCache>
            </c:strRef>
          </c:tx>
          <c:spPr>
            <a:solidFill>
              <a:schemeClr val="accent1"/>
            </a:solidFill>
            <a:ln>
              <a:noFill/>
            </a:ln>
            <a:effectLst/>
          </c:spPr>
          <c:invertIfNegative val="0"/>
          <c:cat>
            <c:numRef>
              <c:f>'2.AFILIADOS  SGSSS MIG VEN'!$BL$148:$BL$166</c:f>
              <c:numCache>
                <c:formatCode>mmm\-yy</c:formatCode>
                <c:ptCount val="19"/>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pt idx="15">
                  <c:v>45352</c:v>
                </c:pt>
                <c:pt idx="16">
                  <c:v>45383</c:v>
                </c:pt>
                <c:pt idx="17">
                  <c:v>45413</c:v>
                </c:pt>
                <c:pt idx="18">
                  <c:v>45444</c:v>
                </c:pt>
              </c:numCache>
            </c:numRef>
          </c:cat>
          <c:val>
            <c:numRef>
              <c:f>'2.AFILIADOS  SGSSS MIG VEN'!$BM$148:$BM$166</c:f>
              <c:numCache>
                <c:formatCode>#,##0</c:formatCode>
                <c:ptCount val="19"/>
                <c:pt idx="0">
                  <c:v>19713</c:v>
                </c:pt>
                <c:pt idx="1">
                  <c:v>18753</c:v>
                </c:pt>
                <c:pt idx="2">
                  <c:v>17862</c:v>
                </c:pt>
                <c:pt idx="3">
                  <c:v>16894</c:v>
                </c:pt>
                <c:pt idx="4">
                  <c:v>13411</c:v>
                </c:pt>
                <c:pt idx="5">
                  <c:v>12865</c:v>
                </c:pt>
                <c:pt idx="6">
                  <c:v>6877</c:v>
                </c:pt>
                <c:pt idx="7">
                  <c:v>1846</c:v>
                </c:pt>
                <c:pt idx="8">
                  <c:v>1112</c:v>
                </c:pt>
                <c:pt idx="9">
                  <c:v>964</c:v>
                </c:pt>
                <c:pt idx="10">
                  <c:v>874</c:v>
                </c:pt>
                <c:pt idx="11" formatCode="General">
                  <c:v>544</c:v>
                </c:pt>
                <c:pt idx="12" formatCode="General">
                  <c:v>492</c:v>
                </c:pt>
                <c:pt idx="13">
                  <c:v>300</c:v>
                </c:pt>
                <c:pt idx="14">
                  <c:v>276</c:v>
                </c:pt>
                <c:pt idx="15">
                  <c:v>218</c:v>
                </c:pt>
                <c:pt idx="16">
                  <c:v>209</c:v>
                </c:pt>
                <c:pt idx="17">
                  <c:v>160</c:v>
                </c:pt>
                <c:pt idx="18">
                  <c:v>139</c:v>
                </c:pt>
              </c:numCache>
            </c:numRef>
          </c:val>
          <c:extLst>
            <c:ext xmlns:c16="http://schemas.microsoft.com/office/drawing/2014/chart" uri="{C3380CC4-5D6E-409C-BE32-E72D297353CC}">
              <c16:uniqueId val="{00000000-62DA-4BAC-88B2-09EE1C27D5B3}"/>
            </c:ext>
          </c:extLst>
        </c:ser>
        <c:ser>
          <c:idx val="1"/>
          <c:order val="1"/>
          <c:tx>
            <c:strRef>
              <c:f>'2.AFILIADOS  SGSSS MIG VEN'!$BN$147</c:f>
              <c:strCache>
                <c:ptCount val="1"/>
                <c:pt idx="0">
                  <c:v>Nro de Afiliados al SGSSS PPT</c:v>
                </c:pt>
              </c:strCache>
            </c:strRef>
          </c:tx>
          <c:spPr>
            <a:solidFill>
              <a:schemeClr val="accent2"/>
            </a:solidFill>
            <a:ln>
              <a:noFill/>
            </a:ln>
            <a:effectLst/>
          </c:spPr>
          <c:invertIfNegative val="0"/>
          <c:cat>
            <c:numRef>
              <c:f>'2.AFILIADOS  SGSSS MIG VEN'!$BL$148:$BL$166</c:f>
              <c:numCache>
                <c:formatCode>mmm\-yy</c:formatCode>
                <c:ptCount val="19"/>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pt idx="15">
                  <c:v>45352</c:v>
                </c:pt>
                <c:pt idx="16">
                  <c:v>45383</c:v>
                </c:pt>
                <c:pt idx="17">
                  <c:v>45413</c:v>
                </c:pt>
                <c:pt idx="18">
                  <c:v>45444</c:v>
                </c:pt>
              </c:numCache>
            </c:numRef>
          </c:cat>
          <c:val>
            <c:numRef>
              <c:f>'2.AFILIADOS  SGSSS MIG VEN'!$BN$148:$BN$166</c:f>
              <c:numCache>
                <c:formatCode>#,##0</c:formatCode>
                <c:ptCount val="19"/>
                <c:pt idx="0">
                  <c:v>157372</c:v>
                </c:pt>
                <c:pt idx="1">
                  <c:v>160416</c:v>
                </c:pt>
                <c:pt idx="2">
                  <c:v>164261</c:v>
                </c:pt>
                <c:pt idx="3">
                  <c:v>171077</c:v>
                </c:pt>
                <c:pt idx="4">
                  <c:v>178625</c:v>
                </c:pt>
                <c:pt idx="5">
                  <c:v>182754</c:v>
                </c:pt>
                <c:pt idx="6">
                  <c:v>188578</c:v>
                </c:pt>
                <c:pt idx="7">
                  <c:v>192533</c:v>
                </c:pt>
                <c:pt idx="8">
                  <c:v>198485</c:v>
                </c:pt>
                <c:pt idx="9">
                  <c:v>203073</c:v>
                </c:pt>
                <c:pt idx="10">
                  <c:v>206201</c:v>
                </c:pt>
                <c:pt idx="11">
                  <c:v>209898</c:v>
                </c:pt>
                <c:pt idx="12">
                  <c:v>211175</c:v>
                </c:pt>
                <c:pt idx="13">
                  <c:v>211578</c:v>
                </c:pt>
                <c:pt idx="14">
                  <c:v>214661</c:v>
                </c:pt>
                <c:pt idx="15">
                  <c:v>216961</c:v>
                </c:pt>
                <c:pt idx="16">
                  <c:v>219072</c:v>
                </c:pt>
                <c:pt idx="17">
                  <c:v>221664</c:v>
                </c:pt>
                <c:pt idx="18">
                  <c:v>224068</c:v>
                </c:pt>
              </c:numCache>
            </c:numRef>
          </c:val>
          <c:extLst>
            <c:ext xmlns:c16="http://schemas.microsoft.com/office/drawing/2014/chart" uri="{C3380CC4-5D6E-409C-BE32-E72D297353CC}">
              <c16:uniqueId val="{00000001-62DA-4BAC-88B2-09EE1C27D5B3}"/>
            </c:ext>
          </c:extLst>
        </c:ser>
        <c:ser>
          <c:idx val="2"/>
          <c:order val="2"/>
          <c:tx>
            <c:strRef>
              <c:f>'2.AFILIADOS  SGSSS MIG VEN'!$BO$147</c:f>
              <c:strCache>
                <c:ptCount val="1"/>
                <c:pt idx="0">
                  <c:v>Total Afiliados al SGSSS</c:v>
                </c:pt>
              </c:strCache>
            </c:strRef>
          </c:tx>
          <c:spPr>
            <a:solidFill>
              <a:srgbClr val="33CC33"/>
            </a:solidFill>
            <a:ln>
              <a:noFill/>
            </a:ln>
            <a:effectLst/>
          </c:spPr>
          <c:invertIfNegative val="0"/>
          <c:cat>
            <c:numRef>
              <c:f>'2.AFILIADOS  SGSSS MIG VEN'!$BL$148:$BL$166</c:f>
              <c:numCache>
                <c:formatCode>mmm\-yy</c:formatCode>
                <c:ptCount val="19"/>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pt idx="15">
                  <c:v>45352</c:v>
                </c:pt>
                <c:pt idx="16">
                  <c:v>45383</c:v>
                </c:pt>
                <c:pt idx="17">
                  <c:v>45413</c:v>
                </c:pt>
                <c:pt idx="18">
                  <c:v>45444</c:v>
                </c:pt>
              </c:numCache>
            </c:numRef>
          </c:cat>
          <c:val>
            <c:numRef>
              <c:f>'2.AFILIADOS  SGSSS MIG VEN'!$BO$148:$BO$166</c:f>
              <c:numCache>
                <c:formatCode>#,##0</c:formatCode>
                <c:ptCount val="19"/>
                <c:pt idx="0">
                  <c:v>177085</c:v>
                </c:pt>
                <c:pt idx="1">
                  <c:v>179169</c:v>
                </c:pt>
                <c:pt idx="2">
                  <c:v>182123</c:v>
                </c:pt>
                <c:pt idx="3">
                  <c:v>187971</c:v>
                </c:pt>
                <c:pt idx="4">
                  <c:v>192036</c:v>
                </c:pt>
                <c:pt idx="5">
                  <c:v>195619</c:v>
                </c:pt>
                <c:pt idx="6">
                  <c:v>195455</c:v>
                </c:pt>
                <c:pt idx="7">
                  <c:v>194379</c:v>
                </c:pt>
                <c:pt idx="8">
                  <c:v>199597</c:v>
                </c:pt>
                <c:pt idx="9">
                  <c:v>204037</c:v>
                </c:pt>
                <c:pt idx="10">
                  <c:v>207075</c:v>
                </c:pt>
                <c:pt idx="11">
                  <c:v>210442</c:v>
                </c:pt>
                <c:pt idx="12">
                  <c:v>211667</c:v>
                </c:pt>
                <c:pt idx="13">
                  <c:v>211878</c:v>
                </c:pt>
                <c:pt idx="14">
                  <c:v>214937</c:v>
                </c:pt>
                <c:pt idx="15">
                  <c:v>217179</c:v>
                </c:pt>
                <c:pt idx="16">
                  <c:v>219281</c:v>
                </c:pt>
                <c:pt idx="17">
                  <c:v>221824</c:v>
                </c:pt>
                <c:pt idx="18">
                  <c:v>224207</c:v>
                </c:pt>
              </c:numCache>
            </c:numRef>
          </c:val>
          <c:extLst>
            <c:ext xmlns:c16="http://schemas.microsoft.com/office/drawing/2014/chart" uri="{C3380CC4-5D6E-409C-BE32-E72D297353CC}">
              <c16:uniqueId val="{00000002-62DA-4BAC-88B2-09EE1C27D5B3}"/>
            </c:ext>
          </c:extLst>
        </c:ser>
        <c:dLbls>
          <c:showLegendKey val="0"/>
          <c:showVal val="0"/>
          <c:showCatName val="0"/>
          <c:showSerName val="0"/>
          <c:showPercent val="0"/>
          <c:showBubbleSize val="0"/>
        </c:dLbls>
        <c:gapWidth val="150"/>
        <c:axId val="284052176"/>
        <c:axId val="284052736"/>
      </c:barChart>
      <c:dateAx>
        <c:axId val="2840521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284052736"/>
        <c:crosses val="autoZero"/>
        <c:auto val="1"/>
        <c:lblOffset val="100"/>
        <c:baseTimeUnit val="months"/>
      </c:dateAx>
      <c:valAx>
        <c:axId val="284052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crossAx val="284052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6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9646407038951583"/>
          <c:y val="0"/>
          <c:w val="0.7927816718265609"/>
          <c:h val="0.81528693412337283"/>
        </c:manualLayout>
      </c:layout>
      <c:bar3DChart>
        <c:barDir val="col"/>
        <c:grouping val="clustered"/>
        <c:varyColors val="0"/>
        <c:ser>
          <c:idx val="0"/>
          <c:order val="0"/>
          <c:tx>
            <c:strRef>
              <c:f>'2.AFILIADOS  SGSSS MIG VEN'!$BM$168</c:f>
              <c:strCache>
                <c:ptCount val="1"/>
                <c:pt idx="0">
                  <c:v>Nro de Migrantes con PPT reportados por Minsalud </c:v>
                </c:pt>
              </c:strCache>
            </c:strRef>
          </c:tx>
          <c:spPr>
            <a:solidFill>
              <a:schemeClr val="accent1"/>
            </a:solidFill>
            <a:ln>
              <a:noFill/>
            </a:ln>
            <a:effectLst/>
            <a:sp3d/>
          </c:spPr>
          <c:invertIfNegative val="0"/>
          <c:cat>
            <c:numRef>
              <c:f>'2.AFILIADOS  SGSSS MIG VEN'!$BL$169:$BL$187</c:f>
              <c:numCache>
                <c:formatCode>mmm\-yy</c:formatCode>
                <c:ptCount val="19"/>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pt idx="15">
                  <c:v>45352</c:v>
                </c:pt>
                <c:pt idx="16">
                  <c:v>45383</c:v>
                </c:pt>
                <c:pt idx="17">
                  <c:v>45413</c:v>
                </c:pt>
                <c:pt idx="18">
                  <c:v>45444</c:v>
                </c:pt>
              </c:numCache>
            </c:numRef>
          </c:cat>
          <c:val>
            <c:numRef>
              <c:f>'2.AFILIADOS  SGSSS MIG VEN'!$BM$169:$BM$187</c:f>
              <c:numCache>
                <c:formatCode>#,##0</c:formatCode>
                <c:ptCount val="19"/>
                <c:pt idx="0">
                  <c:v>234864</c:v>
                </c:pt>
                <c:pt idx="1">
                  <c:v>247821</c:v>
                </c:pt>
                <c:pt idx="2">
                  <c:v>246878</c:v>
                </c:pt>
                <c:pt idx="3">
                  <c:v>246878</c:v>
                </c:pt>
                <c:pt idx="4">
                  <c:v>246878</c:v>
                </c:pt>
                <c:pt idx="5">
                  <c:v>247821</c:v>
                </c:pt>
                <c:pt idx="6">
                  <c:v>247821</c:v>
                </c:pt>
                <c:pt idx="7">
                  <c:v>247821</c:v>
                </c:pt>
                <c:pt idx="8">
                  <c:v>247821</c:v>
                </c:pt>
                <c:pt idx="9">
                  <c:v>247821</c:v>
                </c:pt>
                <c:pt idx="10">
                  <c:v>247821</c:v>
                </c:pt>
                <c:pt idx="11">
                  <c:v>247821</c:v>
                </c:pt>
                <c:pt idx="12">
                  <c:v>247821</c:v>
                </c:pt>
                <c:pt idx="13">
                  <c:v>247821</c:v>
                </c:pt>
                <c:pt idx="14">
                  <c:v>247821</c:v>
                </c:pt>
                <c:pt idx="15">
                  <c:v>247821</c:v>
                </c:pt>
                <c:pt idx="16">
                  <c:v>247821</c:v>
                </c:pt>
                <c:pt idx="17">
                  <c:v>247821</c:v>
                </c:pt>
                <c:pt idx="18">
                  <c:v>247821</c:v>
                </c:pt>
              </c:numCache>
            </c:numRef>
          </c:val>
          <c:extLst>
            <c:ext xmlns:c16="http://schemas.microsoft.com/office/drawing/2014/chart" uri="{C3380CC4-5D6E-409C-BE32-E72D297353CC}">
              <c16:uniqueId val="{00000000-3BCA-4B3C-84BF-24DD845B70D4}"/>
            </c:ext>
          </c:extLst>
        </c:ser>
        <c:ser>
          <c:idx val="1"/>
          <c:order val="1"/>
          <c:tx>
            <c:strRef>
              <c:f>'2.AFILIADOS  SGSSS MIG VEN'!$BN$168</c:f>
              <c:strCache>
                <c:ptCount val="1"/>
                <c:pt idx="0">
                  <c:v>Nro de Afiliados al SGSSS con PPT</c:v>
                </c:pt>
              </c:strCache>
            </c:strRef>
          </c:tx>
          <c:spPr>
            <a:solidFill>
              <a:schemeClr val="accent2"/>
            </a:solidFill>
            <a:ln>
              <a:noFill/>
            </a:ln>
            <a:effectLst/>
            <a:sp3d/>
          </c:spPr>
          <c:invertIfNegative val="0"/>
          <c:cat>
            <c:numRef>
              <c:f>'2.AFILIADOS  SGSSS MIG VEN'!$BL$169:$BL$187</c:f>
              <c:numCache>
                <c:formatCode>mmm\-yy</c:formatCode>
                <c:ptCount val="19"/>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pt idx="15">
                  <c:v>45352</c:v>
                </c:pt>
                <c:pt idx="16">
                  <c:v>45383</c:v>
                </c:pt>
                <c:pt idx="17">
                  <c:v>45413</c:v>
                </c:pt>
                <c:pt idx="18">
                  <c:v>45444</c:v>
                </c:pt>
              </c:numCache>
            </c:numRef>
          </c:cat>
          <c:val>
            <c:numRef>
              <c:f>'2.AFILIADOS  SGSSS MIG VEN'!$BN$169:$BN$187</c:f>
              <c:numCache>
                <c:formatCode>#,##0</c:formatCode>
                <c:ptCount val="19"/>
                <c:pt idx="0">
                  <c:v>157372</c:v>
                </c:pt>
                <c:pt idx="1">
                  <c:v>160416</c:v>
                </c:pt>
                <c:pt idx="2">
                  <c:v>164261</c:v>
                </c:pt>
                <c:pt idx="3">
                  <c:v>171077</c:v>
                </c:pt>
                <c:pt idx="4">
                  <c:v>178625</c:v>
                </c:pt>
                <c:pt idx="5">
                  <c:v>182754</c:v>
                </c:pt>
                <c:pt idx="6">
                  <c:v>188578</c:v>
                </c:pt>
                <c:pt idx="7">
                  <c:v>192533</c:v>
                </c:pt>
                <c:pt idx="8">
                  <c:v>198485</c:v>
                </c:pt>
                <c:pt idx="9">
                  <c:v>203073</c:v>
                </c:pt>
                <c:pt idx="10">
                  <c:v>206201</c:v>
                </c:pt>
                <c:pt idx="11">
                  <c:v>209898</c:v>
                </c:pt>
                <c:pt idx="12">
                  <c:v>211175</c:v>
                </c:pt>
                <c:pt idx="13">
                  <c:v>211578</c:v>
                </c:pt>
                <c:pt idx="14">
                  <c:v>214661</c:v>
                </c:pt>
                <c:pt idx="15">
                  <c:v>216961</c:v>
                </c:pt>
                <c:pt idx="16">
                  <c:v>219072</c:v>
                </c:pt>
                <c:pt idx="17">
                  <c:v>221664</c:v>
                </c:pt>
                <c:pt idx="18">
                  <c:v>224068</c:v>
                </c:pt>
              </c:numCache>
            </c:numRef>
          </c:val>
          <c:extLst>
            <c:ext xmlns:c16="http://schemas.microsoft.com/office/drawing/2014/chart" uri="{C3380CC4-5D6E-409C-BE32-E72D297353CC}">
              <c16:uniqueId val="{00000001-3BCA-4B3C-84BF-24DD845B70D4}"/>
            </c:ext>
          </c:extLst>
        </c:ser>
        <c:ser>
          <c:idx val="2"/>
          <c:order val="2"/>
          <c:tx>
            <c:strRef>
              <c:f>'2.AFILIADOS  SGSSS MIG VEN'!$BO$168</c:f>
              <c:strCache>
                <c:ptCount val="1"/>
                <c:pt idx="0">
                  <c:v>% Cobertura</c:v>
                </c:pt>
              </c:strCache>
            </c:strRef>
          </c:tx>
          <c:spPr>
            <a:solidFill>
              <a:schemeClr val="accent3"/>
            </a:solidFill>
            <a:ln>
              <a:noFill/>
            </a:ln>
            <a:effectLst/>
            <a:sp3d/>
          </c:spPr>
          <c:invertIfNegative val="0"/>
          <c:cat>
            <c:numRef>
              <c:f>'2.AFILIADOS  SGSSS MIG VEN'!$BL$169:$BL$187</c:f>
              <c:numCache>
                <c:formatCode>mmm\-yy</c:formatCode>
                <c:ptCount val="19"/>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pt idx="15">
                  <c:v>45352</c:v>
                </c:pt>
                <c:pt idx="16">
                  <c:v>45383</c:v>
                </c:pt>
                <c:pt idx="17">
                  <c:v>45413</c:v>
                </c:pt>
                <c:pt idx="18">
                  <c:v>45444</c:v>
                </c:pt>
              </c:numCache>
            </c:numRef>
          </c:cat>
          <c:val>
            <c:numRef>
              <c:f>'2.AFILIADOS  SGSSS MIG VEN'!$BO$169:$BO$187</c:f>
              <c:numCache>
                <c:formatCode>0.00</c:formatCode>
                <c:ptCount val="19"/>
                <c:pt idx="0">
                  <c:v>67.005586211594789</c:v>
                </c:pt>
                <c:pt idx="1">
                  <c:v>68.301655426118941</c:v>
                </c:pt>
                <c:pt idx="2">
                  <c:v>66.535292735683214</c:v>
                </c:pt>
                <c:pt idx="3">
                  <c:v>83.205620185537143</c:v>
                </c:pt>
                <c:pt idx="4" formatCode="#,##0.00">
                  <c:v>83.205620185537143</c:v>
                </c:pt>
                <c:pt idx="5">
                  <c:v>73.744355805198097</c:v>
                </c:pt>
                <c:pt idx="6">
                  <c:v>76.094439131469898</c:v>
                </c:pt>
                <c:pt idx="7">
                  <c:v>77.690349082603973</c:v>
                </c:pt>
                <c:pt idx="8">
                  <c:v>80.092082591870749</c:v>
                </c:pt>
                <c:pt idx="9" formatCode="#,##0.00">
                  <c:v>81.943418838597211</c:v>
                </c:pt>
                <c:pt idx="10">
                  <c:v>83.205620185537143</c:v>
                </c:pt>
                <c:pt idx="11">
                  <c:v>84.697422736571966</c:v>
                </c:pt>
                <c:pt idx="12">
                  <c:v>85.212714015357861</c:v>
                </c:pt>
                <c:pt idx="13">
                  <c:v>85.375331388381127</c:v>
                </c:pt>
                <c:pt idx="14">
                  <c:v>86.619374467861888</c:v>
                </c:pt>
                <c:pt idx="15">
                  <c:v>87.547463693553013</c:v>
                </c:pt>
                <c:pt idx="16">
                  <c:v>88.399288195915602</c:v>
                </c:pt>
                <c:pt idx="17">
                  <c:v>89.445204401564027</c:v>
                </c:pt>
                <c:pt idx="18">
                  <c:v>90.415259400938581</c:v>
                </c:pt>
              </c:numCache>
            </c:numRef>
          </c:val>
          <c:extLst>
            <c:ext xmlns:c16="http://schemas.microsoft.com/office/drawing/2014/chart" uri="{C3380CC4-5D6E-409C-BE32-E72D297353CC}">
              <c16:uniqueId val="{00000002-3BCA-4B3C-84BF-24DD845B70D4}"/>
            </c:ext>
          </c:extLst>
        </c:ser>
        <c:dLbls>
          <c:showLegendKey val="0"/>
          <c:showVal val="0"/>
          <c:showCatName val="0"/>
          <c:showSerName val="0"/>
          <c:showPercent val="0"/>
          <c:showBubbleSize val="0"/>
        </c:dLbls>
        <c:gapWidth val="150"/>
        <c:shape val="box"/>
        <c:axId val="284057216"/>
        <c:axId val="284057776"/>
        <c:axId val="0"/>
      </c:bar3DChart>
      <c:dateAx>
        <c:axId val="284057216"/>
        <c:scaling>
          <c:orientation val="minMax"/>
        </c:scaling>
        <c:delete val="0"/>
        <c:axPos val="b"/>
        <c:numFmt formatCode="mmm\-yy"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284057776"/>
        <c:crosses val="autoZero"/>
        <c:auto val="1"/>
        <c:lblOffset val="100"/>
        <c:baseTimeUnit val="months"/>
      </c:dateAx>
      <c:valAx>
        <c:axId val="284057776"/>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840572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 AFILIADOS POR EPS'!$C$2</c:f>
              <c:strCache>
                <c:ptCount val="1"/>
                <c:pt idx="0">
                  <c:v>PE</c:v>
                </c:pt>
              </c:strCache>
            </c:strRef>
          </c:tx>
          <c:spPr>
            <a:solidFill>
              <a:schemeClr val="accent1"/>
            </a:solidFill>
            <a:ln>
              <a:noFill/>
            </a:ln>
            <a:effectLst/>
          </c:spPr>
          <c:invertIfNegative val="0"/>
          <c:cat>
            <c:strRef>
              <c:f>'3. 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 AFILIADOS POR EPS'!$C$3:$C$10</c:f>
              <c:numCache>
                <c:formatCode>#,##0</c:formatCode>
                <c:ptCount val="8"/>
                <c:pt idx="0">
                  <c:v>0</c:v>
                </c:pt>
                <c:pt idx="1">
                  <c:v>0</c:v>
                </c:pt>
                <c:pt idx="2">
                  <c:v>3</c:v>
                </c:pt>
                <c:pt idx="3">
                  <c:v>0</c:v>
                </c:pt>
                <c:pt idx="4">
                  <c:v>0</c:v>
                </c:pt>
                <c:pt idx="5">
                  <c:v>0</c:v>
                </c:pt>
                <c:pt idx="6">
                  <c:v>0</c:v>
                </c:pt>
                <c:pt idx="7">
                  <c:v>0</c:v>
                </c:pt>
              </c:numCache>
            </c:numRef>
          </c:val>
          <c:extLst>
            <c:ext xmlns:c16="http://schemas.microsoft.com/office/drawing/2014/chart" uri="{C3380CC4-5D6E-409C-BE32-E72D297353CC}">
              <c16:uniqueId val="{00000000-DF72-4C68-B516-2026552D25ED}"/>
            </c:ext>
          </c:extLst>
        </c:ser>
        <c:ser>
          <c:idx val="1"/>
          <c:order val="1"/>
          <c:tx>
            <c:strRef>
              <c:f>'3. AFILIADOS POR EPS'!$D$2</c:f>
              <c:strCache>
                <c:ptCount val="1"/>
                <c:pt idx="0">
                  <c:v>PPT</c:v>
                </c:pt>
              </c:strCache>
            </c:strRef>
          </c:tx>
          <c:spPr>
            <a:solidFill>
              <a:schemeClr val="accent2"/>
            </a:solidFill>
            <a:ln>
              <a:noFill/>
            </a:ln>
            <a:effectLst/>
          </c:spPr>
          <c:invertIfNegative val="0"/>
          <c:cat>
            <c:strRef>
              <c:f>'3. 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 AFILIADOS POR EPS'!$D$3:$D$10</c:f>
              <c:numCache>
                <c:formatCode>#,##0</c:formatCode>
                <c:ptCount val="8"/>
                <c:pt idx="0">
                  <c:v>116171</c:v>
                </c:pt>
                <c:pt idx="1">
                  <c:v>6872</c:v>
                </c:pt>
                <c:pt idx="2">
                  <c:v>9371</c:v>
                </c:pt>
                <c:pt idx="3">
                  <c:v>8313</c:v>
                </c:pt>
                <c:pt idx="4">
                  <c:v>5610</c:v>
                </c:pt>
                <c:pt idx="5">
                  <c:v>15</c:v>
                </c:pt>
                <c:pt idx="6">
                  <c:v>384</c:v>
                </c:pt>
                <c:pt idx="7">
                  <c:v>62</c:v>
                </c:pt>
              </c:numCache>
            </c:numRef>
          </c:val>
          <c:extLst>
            <c:ext xmlns:c16="http://schemas.microsoft.com/office/drawing/2014/chart" uri="{C3380CC4-5D6E-409C-BE32-E72D297353CC}">
              <c16:uniqueId val="{00000001-DF72-4C68-B516-2026552D25ED}"/>
            </c:ext>
          </c:extLst>
        </c:ser>
        <c:ser>
          <c:idx val="2"/>
          <c:order val="2"/>
          <c:tx>
            <c:strRef>
              <c:f>'3. AFILIADOS POR EPS'!$E$2</c:f>
              <c:strCache>
                <c:ptCount val="1"/>
                <c:pt idx="0">
                  <c:v>NRO. AFILIADOS</c:v>
                </c:pt>
              </c:strCache>
            </c:strRef>
          </c:tx>
          <c:spPr>
            <a:solidFill>
              <a:srgbClr val="33CC33"/>
            </a:solidFill>
            <a:ln>
              <a:noFill/>
            </a:ln>
            <a:effectLst/>
          </c:spPr>
          <c:invertIfNegative val="0"/>
          <c:cat>
            <c:strRef>
              <c:f>'3. 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 AFILIADOS POR EPS'!$E$3:$E$10</c:f>
              <c:numCache>
                <c:formatCode>#,##0</c:formatCode>
                <c:ptCount val="8"/>
                <c:pt idx="0">
                  <c:v>116171</c:v>
                </c:pt>
                <c:pt idx="1">
                  <c:v>6872</c:v>
                </c:pt>
                <c:pt idx="2">
                  <c:v>9374</c:v>
                </c:pt>
                <c:pt idx="3">
                  <c:v>8313</c:v>
                </c:pt>
                <c:pt idx="4">
                  <c:v>5610</c:v>
                </c:pt>
                <c:pt idx="5">
                  <c:v>15</c:v>
                </c:pt>
                <c:pt idx="6">
                  <c:v>384</c:v>
                </c:pt>
                <c:pt idx="7">
                  <c:v>62</c:v>
                </c:pt>
              </c:numCache>
            </c:numRef>
          </c:val>
          <c:extLst>
            <c:ext xmlns:c16="http://schemas.microsoft.com/office/drawing/2014/chart" uri="{C3380CC4-5D6E-409C-BE32-E72D297353CC}">
              <c16:uniqueId val="{00000002-DF72-4C68-B516-2026552D25ED}"/>
            </c:ext>
          </c:extLst>
        </c:ser>
        <c:ser>
          <c:idx val="3"/>
          <c:order val="3"/>
          <c:tx>
            <c:strRef>
              <c:f>'3. AFILIADOS POR EPS'!$F$2</c:f>
              <c:strCache>
                <c:ptCount val="1"/>
                <c:pt idx="0">
                  <c:v>% afiliados</c:v>
                </c:pt>
              </c:strCache>
            </c:strRef>
          </c:tx>
          <c:spPr>
            <a:solidFill>
              <a:schemeClr val="accent4"/>
            </a:solidFill>
            <a:ln>
              <a:noFill/>
            </a:ln>
            <a:effectLst/>
          </c:spPr>
          <c:invertIfNegative val="0"/>
          <c:cat>
            <c:strRef>
              <c:f>'3. 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 AFILIADOS POR EPS'!$F$3:$F$10</c:f>
              <c:numCache>
                <c:formatCode>0.00</c:formatCode>
                <c:ptCount val="8"/>
                <c:pt idx="0">
                  <c:v>79.133941404467208</c:v>
                </c:pt>
                <c:pt idx="1">
                  <c:v>4.6811032472088447</c:v>
                </c:pt>
                <c:pt idx="2">
                  <c:v>6.3854280907065935</c:v>
                </c:pt>
                <c:pt idx="3">
                  <c:v>5.6626908169451582</c:v>
                </c:pt>
                <c:pt idx="4">
                  <c:v>3.821447790576487</c:v>
                </c:pt>
                <c:pt idx="5">
                  <c:v>1.0217774841113601E-2</c:v>
                </c:pt>
                <c:pt idx="6">
                  <c:v>0.26157503593250819</c:v>
                </c:pt>
                <c:pt idx="7">
                  <c:v>4.2233469343269547E-2</c:v>
                </c:pt>
              </c:numCache>
            </c:numRef>
          </c:val>
          <c:extLst>
            <c:ext xmlns:c16="http://schemas.microsoft.com/office/drawing/2014/chart" uri="{C3380CC4-5D6E-409C-BE32-E72D297353CC}">
              <c16:uniqueId val="{00000003-DF72-4C68-B516-2026552D25ED}"/>
            </c:ext>
          </c:extLst>
        </c:ser>
        <c:dLbls>
          <c:showLegendKey val="0"/>
          <c:showVal val="0"/>
          <c:showCatName val="0"/>
          <c:showSerName val="0"/>
          <c:showPercent val="0"/>
          <c:showBubbleSize val="0"/>
        </c:dLbls>
        <c:gapWidth val="20"/>
        <c:axId val="1153081248"/>
        <c:axId val="1133668944"/>
      </c:barChart>
      <c:catAx>
        <c:axId val="1153081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3668944"/>
        <c:crosses val="autoZero"/>
        <c:auto val="1"/>
        <c:lblAlgn val="ctr"/>
        <c:lblOffset val="100"/>
        <c:noMultiLvlLbl val="0"/>
      </c:catAx>
      <c:valAx>
        <c:axId val="1133668944"/>
        <c:scaling>
          <c:orientation val="minMax"/>
          <c:max val="1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Número de afiliados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3081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 AFILIADOS POR EPS'!$C$26</c:f>
              <c:strCache>
                <c:ptCount val="1"/>
                <c:pt idx="0">
                  <c:v>PE</c:v>
                </c:pt>
              </c:strCache>
            </c:strRef>
          </c:tx>
          <c:spPr>
            <a:solidFill>
              <a:schemeClr val="accent1"/>
            </a:solidFill>
            <a:ln>
              <a:noFill/>
            </a:ln>
            <a:effectLst/>
          </c:spPr>
          <c:invertIfNegative val="0"/>
          <c:cat>
            <c:strRef>
              <c:f>'3. AFILIADOS POR EPS'!$B$27:$B$35</c:f>
              <c:strCache>
                <c:ptCount val="9"/>
                <c:pt idx="0">
                  <c:v>SURA</c:v>
                </c:pt>
                <c:pt idx="1">
                  <c:v>Salud Total </c:v>
                </c:pt>
                <c:pt idx="2">
                  <c:v>La Nueva EPS</c:v>
                </c:pt>
                <c:pt idx="3">
                  <c:v>Savia Salud</c:v>
                </c:pt>
                <c:pt idx="4">
                  <c:v>Sanitas S.A.</c:v>
                </c:pt>
                <c:pt idx="5">
                  <c:v>Coosalud</c:v>
                </c:pt>
                <c:pt idx="6">
                  <c:v>Compensar EPS</c:v>
                </c:pt>
                <c:pt idx="7">
                  <c:v>EPM</c:v>
                </c:pt>
                <c:pt idx="8">
                  <c:v>EPS Familiar de Colombia</c:v>
                </c:pt>
              </c:strCache>
            </c:strRef>
          </c:cat>
          <c:val>
            <c:numRef>
              <c:f>'3. AFILIADOS POR EPS'!$C$27:$C$35</c:f>
              <c:numCache>
                <c:formatCode>General</c:formatCode>
                <c:ptCount val="9"/>
                <c:pt idx="0">
                  <c:v>101</c:v>
                </c:pt>
                <c:pt idx="1">
                  <c:v>16</c:v>
                </c:pt>
                <c:pt idx="2">
                  <c:v>0</c:v>
                </c:pt>
                <c:pt idx="3">
                  <c:v>2</c:v>
                </c:pt>
                <c:pt idx="4">
                  <c:v>14</c:v>
                </c:pt>
                <c:pt idx="5">
                  <c:v>2</c:v>
                </c:pt>
                <c:pt idx="6">
                  <c:v>1</c:v>
                </c:pt>
                <c:pt idx="7">
                  <c:v>0</c:v>
                </c:pt>
                <c:pt idx="8">
                  <c:v>0</c:v>
                </c:pt>
              </c:numCache>
            </c:numRef>
          </c:val>
          <c:extLst>
            <c:ext xmlns:c16="http://schemas.microsoft.com/office/drawing/2014/chart" uri="{C3380CC4-5D6E-409C-BE32-E72D297353CC}">
              <c16:uniqueId val="{00000000-682B-4146-9042-B49044EDC75E}"/>
            </c:ext>
          </c:extLst>
        </c:ser>
        <c:ser>
          <c:idx val="1"/>
          <c:order val="1"/>
          <c:tx>
            <c:strRef>
              <c:f>'3. AFILIADOS POR EPS'!$D$26</c:f>
              <c:strCache>
                <c:ptCount val="1"/>
                <c:pt idx="0">
                  <c:v>PPT</c:v>
                </c:pt>
              </c:strCache>
            </c:strRef>
          </c:tx>
          <c:spPr>
            <a:solidFill>
              <a:schemeClr val="accent2"/>
            </a:solidFill>
            <a:ln>
              <a:noFill/>
            </a:ln>
            <a:effectLst/>
          </c:spPr>
          <c:invertIfNegative val="0"/>
          <c:cat>
            <c:strRef>
              <c:f>'3. AFILIADOS POR EPS'!$B$27:$B$35</c:f>
              <c:strCache>
                <c:ptCount val="9"/>
                <c:pt idx="0">
                  <c:v>SURA</c:v>
                </c:pt>
                <c:pt idx="1">
                  <c:v>Salud Total </c:v>
                </c:pt>
                <c:pt idx="2">
                  <c:v>La Nueva EPS</c:v>
                </c:pt>
                <c:pt idx="3">
                  <c:v>Savia Salud</c:v>
                </c:pt>
                <c:pt idx="4">
                  <c:v>Sanitas S.A.</c:v>
                </c:pt>
                <c:pt idx="5">
                  <c:v>Coosalud</c:v>
                </c:pt>
                <c:pt idx="6">
                  <c:v>Compensar EPS</c:v>
                </c:pt>
                <c:pt idx="7">
                  <c:v>EPM</c:v>
                </c:pt>
                <c:pt idx="8">
                  <c:v>EPS Familiar de Colombia</c:v>
                </c:pt>
              </c:strCache>
            </c:strRef>
          </c:cat>
          <c:val>
            <c:numRef>
              <c:f>'3. AFILIADOS POR EPS'!$D$27:$D$35</c:f>
              <c:numCache>
                <c:formatCode>General</c:formatCode>
                <c:ptCount val="9"/>
                <c:pt idx="0">
                  <c:v>34411</c:v>
                </c:pt>
                <c:pt idx="1">
                  <c:v>17271</c:v>
                </c:pt>
                <c:pt idx="2">
                  <c:v>13381</c:v>
                </c:pt>
                <c:pt idx="3">
                  <c:v>10016</c:v>
                </c:pt>
                <c:pt idx="4">
                  <c:v>1551</c:v>
                </c:pt>
                <c:pt idx="5">
                  <c:v>569</c:v>
                </c:pt>
                <c:pt idx="6">
                  <c:v>66</c:v>
                </c:pt>
                <c:pt idx="7">
                  <c:v>1</c:v>
                </c:pt>
                <c:pt idx="8">
                  <c:v>1</c:v>
                </c:pt>
              </c:numCache>
            </c:numRef>
          </c:val>
          <c:extLst>
            <c:ext xmlns:c16="http://schemas.microsoft.com/office/drawing/2014/chart" uri="{C3380CC4-5D6E-409C-BE32-E72D297353CC}">
              <c16:uniqueId val="{00000001-682B-4146-9042-B49044EDC75E}"/>
            </c:ext>
          </c:extLst>
        </c:ser>
        <c:ser>
          <c:idx val="2"/>
          <c:order val="2"/>
          <c:tx>
            <c:strRef>
              <c:f>'3. AFILIADOS POR EPS'!$E$26</c:f>
              <c:strCache>
                <c:ptCount val="1"/>
                <c:pt idx="0">
                  <c:v>NRO. AFILIADOS</c:v>
                </c:pt>
              </c:strCache>
            </c:strRef>
          </c:tx>
          <c:spPr>
            <a:solidFill>
              <a:srgbClr val="33CC33"/>
            </a:solidFill>
            <a:ln>
              <a:noFill/>
            </a:ln>
            <a:effectLst/>
          </c:spPr>
          <c:invertIfNegative val="0"/>
          <c:cat>
            <c:strRef>
              <c:f>'3. AFILIADOS POR EPS'!$B$27:$B$35</c:f>
              <c:strCache>
                <c:ptCount val="9"/>
                <c:pt idx="0">
                  <c:v>SURA</c:v>
                </c:pt>
                <c:pt idx="1">
                  <c:v>Salud Total </c:v>
                </c:pt>
                <c:pt idx="2">
                  <c:v>La Nueva EPS</c:v>
                </c:pt>
                <c:pt idx="3">
                  <c:v>Savia Salud</c:v>
                </c:pt>
                <c:pt idx="4">
                  <c:v>Sanitas S.A.</c:v>
                </c:pt>
                <c:pt idx="5">
                  <c:v>Coosalud</c:v>
                </c:pt>
                <c:pt idx="6">
                  <c:v>Compensar EPS</c:v>
                </c:pt>
                <c:pt idx="7">
                  <c:v>EPM</c:v>
                </c:pt>
                <c:pt idx="8">
                  <c:v>EPS Familiar de Colombia</c:v>
                </c:pt>
              </c:strCache>
            </c:strRef>
          </c:cat>
          <c:val>
            <c:numRef>
              <c:f>'3. AFILIADOS POR EPS'!$E$27:$E$35</c:f>
              <c:numCache>
                <c:formatCode>#,##0</c:formatCode>
                <c:ptCount val="9"/>
                <c:pt idx="0">
                  <c:v>34512</c:v>
                </c:pt>
                <c:pt idx="1">
                  <c:v>17287</c:v>
                </c:pt>
                <c:pt idx="2">
                  <c:v>13381</c:v>
                </c:pt>
                <c:pt idx="3">
                  <c:v>10018</c:v>
                </c:pt>
                <c:pt idx="4">
                  <c:v>1565</c:v>
                </c:pt>
                <c:pt idx="5">
                  <c:v>571</c:v>
                </c:pt>
                <c:pt idx="6">
                  <c:v>67</c:v>
                </c:pt>
                <c:pt idx="7">
                  <c:v>1</c:v>
                </c:pt>
                <c:pt idx="8">
                  <c:v>1</c:v>
                </c:pt>
              </c:numCache>
            </c:numRef>
          </c:val>
          <c:extLst>
            <c:ext xmlns:c16="http://schemas.microsoft.com/office/drawing/2014/chart" uri="{C3380CC4-5D6E-409C-BE32-E72D297353CC}">
              <c16:uniqueId val="{00000002-682B-4146-9042-B49044EDC75E}"/>
            </c:ext>
          </c:extLst>
        </c:ser>
        <c:ser>
          <c:idx val="3"/>
          <c:order val="3"/>
          <c:tx>
            <c:strRef>
              <c:f>'3. AFILIADOS POR EPS'!$F$26</c:f>
              <c:strCache>
                <c:ptCount val="1"/>
                <c:pt idx="0">
                  <c:v>% afiliados</c:v>
                </c:pt>
              </c:strCache>
            </c:strRef>
          </c:tx>
          <c:spPr>
            <a:solidFill>
              <a:schemeClr val="accent4"/>
            </a:solidFill>
            <a:ln>
              <a:noFill/>
            </a:ln>
            <a:effectLst/>
          </c:spPr>
          <c:invertIfNegative val="0"/>
          <c:cat>
            <c:strRef>
              <c:f>'3. AFILIADOS POR EPS'!$B$27:$B$35</c:f>
              <c:strCache>
                <c:ptCount val="9"/>
                <c:pt idx="0">
                  <c:v>SURA</c:v>
                </c:pt>
                <c:pt idx="1">
                  <c:v>Salud Total </c:v>
                </c:pt>
                <c:pt idx="2">
                  <c:v>La Nueva EPS</c:v>
                </c:pt>
                <c:pt idx="3">
                  <c:v>Savia Salud</c:v>
                </c:pt>
                <c:pt idx="4">
                  <c:v>Sanitas S.A.</c:v>
                </c:pt>
                <c:pt idx="5">
                  <c:v>Coosalud</c:v>
                </c:pt>
                <c:pt idx="6">
                  <c:v>Compensar EPS</c:v>
                </c:pt>
                <c:pt idx="7">
                  <c:v>EPM</c:v>
                </c:pt>
                <c:pt idx="8">
                  <c:v>EPS Familiar de Colombia</c:v>
                </c:pt>
              </c:strCache>
            </c:strRef>
          </c:cat>
          <c:val>
            <c:numRef>
              <c:f>'3. AFILIADOS POR EPS'!$F$27:$F$35</c:f>
              <c:numCache>
                <c:formatCode>0.00</c:formatCode>
                <c:ptCount val="9"/>
                <c:pt idx="0">
                  <c:v>44.586843057206345</c:v>
                </c:pt>
                <c:pt idx="1">
                  <c:v>22.333471138442455</c:v>
                </c:pt>
                <c:pt idx="2">
                  <c:v>17.287220298692574</c:v>
                </c:pt>
                <c:pt idx="3">
                  <c:v>12.942483592579196</c:v>
                </c:pt>
                <c:pt idx="4">
                  <c:v>2.0218593354348613</c:v>
                </c:pt>
                <c:pt idx="5">
                  <c:v>0.73768797478166503</c:v>
                </c:pt>
                <c:pt idx="6">
                  <c:v>8.6558834168776813E-2</c:v>
                </c:pt>
                <c:pt idx="7">
                  <c:v>1.2919228980414448E-3</c:v>
                </c:pt>
                <c:pt idx="8">
                  <c:v>1.2919228980414448E-3</c:v>
                </c:pt>
              </c:numCache>
            </c:numRef>
          </c:val>
          <c:extLst>
            <c:ext xmlns:c16="http://schemas.microsoft.com/office/drawing/2014/chart" uri="{C3380CC4-5D6E-409C-BE32-E72D297353CC}">
              <c16:uniqueId val="{00000003-682B-4146-9042-B49044EDC75E}"/>
            </c:ext>
          </c:extLst>
        </c:ser>
        <c:dLbls>
          <c:showLegendKey val="0"/>
          <c:showVal val="0"/>
          <c:showCatName val="0"/>
          <c:showSerName val="0"/>
          <c:showPercent val="0"/>
          <c:showBubbleSize val="0"/>
        </c:dLbls>
        <c:gapWidth val="20"/>
        <c:axId val="1320135296"/>
        <c:axId val="1307434288"/>
      </c:barChart>
      <c:catAx>
        <c:axId val="132013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CO" sz="1000" b="0" i="0" u="none" strike="noStrike" kern="1200" baseline="0">
                <a:solidFill>
                  <a:schemeClr val="tx1"/>
                </a:solidFill>
                <a:latin typeface="+mn-lt"/>
                <a:ea typeface="+mn-ea"/>
                <a:cs typeface="+mn-cs"/>
              </a:defRPr>
            </a:pPr>
            <a:endParaRPr lang="en-US"/>
          </a:p>
        </c:txPr>
        <c:crossAx val="1307434288"/>
        <c:crosses val="autoZero"/>
        <c:auto val="1"/>
        <c:lblAlgn val="ctr"/>
        <c:lblOffset val="100"/>
        <c:noMultiLvlLbl val="0"/>
      </c:catAx>
      <c:valAx>
        <c:axId val="1307434288"/>
        <c:scaling>
          <c:orientation val="minMax"/>
          <c:max val="3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s-CO" sz="1000" b="0" i="0" u="none" strike="noStrike" kern="1200" baseline="0">
                    <a:solidFill>
                      <a:schemeClr val="tx1"/>
                    </a:solidFill>
                    <a:latin typeface="+mn-lt"/>
                    <a:ea typeface="+mn-ea"/>
                    <a:cs typeface="+mn-cs"/>
                  </a:defRPr>
                </a:pPr>
                <a:r>
                  <a:rPr lang="en-US"/>
                  <a:t>Número de Afiliados</a:t>
                </a:r>
              </a:p>
            </c:rich>
          </c:tx>
          <c:overlay val="0"/>
          <c:spPr>
            <a:noFill/>
            <a:ln>
              <a:noFill/>
            </a:ln>
            <a:effectLst/>
          </c:spPr>
          <c:txPr>
            <a:bodyPr rot="-5400000" spcFirstLastPara="1" vertOverflow="ellipsis" vert="horz" wrap="square" anchor="ctr" anchorCtr="1"/>
            <a:lstStyle/>
            <a:p>
              <a:pPr>
                <a:defRPr lang="es-CO"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CO" sz="1000" b="0" i="0" u="none" strike="noStrike" kern="1200" baseline="0">
                <a:solidFill>
                  <a:schemeClr val="tx1"/>
                </a:solidFill>
                <a:latin typeface="+mn-lt"/>
                <a:ea typeface="+mn-ea"/>
                <a:cs typeface="+mn-cs"/>
              </a:defRPr>
            </a:pPr>
            <a:endParaRPr lang="en-US"/>
          </a:p>
        </c:txPr>
        <c:crossAx val="13201352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lang="es-CO" sz="1000" b="0" i="0" u="none" strike="noStrike" kern="1200" baseline="0">
                <a:solidFill>
                  <a:schemeClr val="tx1"/>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s-CO"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7937213233574"/>
          <c:y val="2.3660401261436426E-2"/>
          <c:w val="0.87020627867664258"/>
          <c:h val="0.83027650659341035"/>
        </c:manualLayout>
      </c:layout>
      <c:barChart>
        <c:barDir val="col"/>
        <c:grouping val="clustered"/>
        <c:varyColors val="0"/>
        <c:ser>
          <c:idx val="2"/>
          <c:order val="0"/>
          <c:tx>
            <c:strRef>
              <c:f>'3. AFILIADOS POR EPS'!$C$51</c:f>
              <c:strCache>
                <c:ptCount val="1"/>
                <c:pt idx="0">
                  <c:v>PE</c:v>
                </c:pt>
              </c:strCache>
            </c:strRef>
          </c:tx>
          <c:spPr>
            <a:solidFill>
              <a:schemeClr val="accent3"/>
            </a:solidFill>
            <a:ln>
              <a:noFill/>
            </a:ln>
            <a:effectLst/>
          </c:spPr>
          <c:invertIfNegative val="0"/>
          <c:cat>
            <c:strRef>
              <c:f>'3. AFILIADOS POR EPS'!$A$52:$A$59</c:f>
              <c:strCache>
                <c:ptCount val="8"/>
                <c:pt idx="0">
                  <c:v>Savia Salud</c:v>
                </c:pt>
                <c:pt idx="1">
                  <c:v>SURA</c:v>
                </c:pt>
                <c:pt idx="2">
                  <c:v>Salud Total </c:v>
                </c:pt>
                <c:pt idx="3">
                  <c:v>La Nueva EPS</c:v>
                </c:pt>
                <c:pt idx="4">
                  <c:v>Coosalud</c:v>
                </c:pt>
                <c:pt idx="5">
                  <c:v>Sanitas S.A.</c:v>
                </c:pt>
                <c:pt idx="6">
                  <c:v>Compensar EPS</c:v>
                </c:pt>
                <c:pt idx="7">
                  <c:v>AIC</c:v>
                </c:pt>
              </c:strCache>
            </c:strRef>
          </c:cat>
          <c:val>
            <c:numRef>
              <c:f>'3. AFILIADOS POR EPS'!$C$52:$C$59</c:f>
              <c:numCache>
                <c:formatCode>#,##0</c:formatCode>
                <c:ptCount val="8"/>
                <c:pt idx="0">
                  <c:v>2</c:v>
                </c:pt>
                <c:pt idx="1">
                  <c:v>104</c:v>
                </c:pt>
                <c:pt idx="2">
                  <c:v>16</c:v>
                </c:pt>
                <c:pt idx="3">
                  <c:v>0</c:v>
                </c:pt>
                <c:pt idx="4">
                  <c:v>2</c:v>
                </c:pt>
                <c:pt idx="5">
                  <c:v>14</c:v>
                </c:pt>
                <c:pt idx="6">
                  <c:v>1</c:v>
                </c:pt>
                <c:pt idx="7">
                  <c:v>0</c:v>
                </c:pt>
              </c:numCache>
            </c:numRef>
          </c:val>
          <c:extLst>
            <c:ext xmlns:c16="http://schemas.microsoft.com/office/drawing/2014/chart" uri="{C3380CC4-5D6E-409C-BE32-E72D297353CC}">
              <c16:uniqueId val="{00000002-E083-49CE-9BF1-C396B647BF53}"/>
            </c:ext>
          </c:extLst>
        </c:ser>
        <c:ser>
          <c:idx val="0"/>
          <c:order val="1"/>
          <c:tx>
            <c:strRef>
              <c:f>'3. AFILIADOS POR EPS'!$D$51</c:f>
              <c:strCache>
                <c:ptCount val="1"/>
                <c:pt idx="0">
                  <c:v>PPT</c:v>
                </c:pt>
              </c:strCache>
            </c:strRef>
          </c:tx>
          <c:spPr>
            <a:solidFill>
              <a:schemeClr val="accent2"/>
            </a:solidFill>
            <a:ln>
              <a:noFill/>
            </a:ln>
            <a:effectLst/>
          </c:spPr>
          <c:invertIfNegative val="0"/>
          <c:cat>
            <c:strRef>
              <c:f>'3. AFILIADOS POR EPS'!$A$52:$A$59</c:f>
              <c:strCache>
                <c:ptCount val="8"/>
                <c:pt idx="0">
                  <c:v>Savia Salud</c:v>
                </c:pt>
                <c:pt idx="1">
                  <c:v>SURA</c:v>
                </c:pt>
                <c:pt idx="2">
                  <c:v>Salud Total </c:v>
                </c:pt>
                <c:pt idx="3">
                  <c:v>La Nueva EPS</c:v>
                </c:pt>
                <c:pt idx="4">
                  <c:v>Coosalud</c:v>
                </c:pt>
                <c:pt idx="5">
                  <c:v>Sanitas S.A.</c:v>
                </c:pt>
                <c:pt idx="6">
                  <c:v>Compensar EPS</c:v>
                </c:pt>
                <c:pt idx="7">
                  <c:v>AIC</c:v>
                </c:pt>
              </c:strCache>
            </c:strRef>
          </c:cat>
          <c:val>
            <c:numRef>
              <c:f>'3. AFILIADOS POR EPS'!$D$52:$D$59</c:f>
              <c:numCache>
                <c:formatCode>#,##0</c:formatCode>
                <c:ptCount val="8"/>
                <c:pt idx="0">
                  <c:v>126187</c:v>
                </c:pt>
                <c:pt idx="1">
                  <c:v>43782</c:v>
                </c:pt>
                <c:pt idx="2">
                  <c:v>22881</c:v>
                </c:pt>
                <c:pt idx="3">
                  <c:v>21694</c:v>
                </c:pt>
                <c:pt idx="4">
                  <c:v>7441</c:v>
                </c:pt>
                <c:pt idx="5">
                  <c:v>1935</c:v>
                </c:pt>
                <c:pt idx="6">
                  <c:v>128</c:v>
                </c:pt>
                <c:pt idx="7">
                  <c:v>16</c:v>
                </c:pt>
              </c:numCache>
            </c:numRef>
          </c:val>
          <c:extLst>
            <c:ext xmlns:c16="http://schemas.microsoft.com/office/drawing/2014/chart" uri="{C3380CC4-5D6E-409C-BE32-E72D297353CC}">
              <c16:uniqueId val="{00000000-E083-49CE-9BF1-C396B647BF53}"/>
            </c:ext>
          </c:extLst>
        </c:ser>
        <c:ser>
          <c:idx val="1"/>
          <c:order val="2"/>
          <c:tx>
            <c:strRef>
              <c:f>'3. AFILIADOS POR EPS'!$B$51</c:f>
              <c:strCache>
                <c:ptCount val="1"/>
                <c:pt idx="0">
                  <c:v>TOTAL AFILIADOS</c:v>
                </c:pt>
              </c:strCache>
            </c:strRef>
          </c:tx>
          <c:spPr>
            <a:solidFill>
              <a:srgbClr val="33CC33"/>
            </a:solidFill>
            <a:ln>
              <a:noFill/>
            </a:ln>
            <a:effectLst/>
          </c:spPr>
          <c:invertIfNegative val="0"/>
          <c:cat>
            <c:strRef>
              <c:f>'3. AFILIADOS POR EPS'!$A$52:$A$59</c:f>
              <c:strCache>
                <c:ptCount val="8"/>
                <c:pt idx="0">
                  <c:v>Savia Salud</c:v>
                </c:pt>
                <c:pt idx="1">
                  <c:v>SURA</c:v>
                </c:pt>
                <c:pt idx="2">
                  <c:v>Salud Total </c:v>
                </c:pt>
                <c:pt idx="3">
                  <c:v>La Nueva EPS</c:v>
                </c:pt>
                <c:pt idx="4">
                  <c:v>Coosalud</c:v>
                </c:pt>
                <c:pt idx="5">
                  <c:v>Sanitas S.A.</c:v>
                </c:pt>
                <c:pt idx="6">
                  <c:v>Compensar EPS</c:v>
                </c:pt>
                <c:pt idx="7">
                  <c:v>AIC</c:v>
                </c:pt>
              </c:strCache>
            </c:strRef>
          </c:cat>
          <c:val>
            <c:numRef>
              <c:f>'3. AFILIADOS POR EPS'!$B$52:$B$59</c:f>
              <c:numCache>
                <c:formatCode>#,##0</c:formatCode>
                <c:ptCount val="8"/>
                <c:pt idx="0">
                  <c:v>126189</c:v>
                </c:pt>
                <c:pt idx="1">
                  <c:v>43886</c:v>
                </c:pt>
                <c:pt idx="2">
                  <c:v>22897</c:v>
                </c:pt>
                <c:pt idx="3">
                  <c:v>21694</c:v>
                </c:pt>
                <c:pt idx="4">
                  <c:v>7443</c:v>
                </c:pt>
                <c:pt idx="5">
                  <c:v>1949</c:v>
                </c:pt>
                <c:pt idx="6">
                  <c:v>129</c:v>
                </c:pt>
                <c:pt idx="7">
                  <c:v>16</c:v>
                </c:pt>
              </c:numCache>
            </c:numRef>
          </c:val>
          <c:extLst>
            <c:ext xmlns:c16="http://schemas.microsoft.com/office/drawing/2014/chart" uri="{C3380CC4-5D6E-409C-BE32-E72D297353CC}">
              <c16:uniqueId val="{00000001-E083-49CE-9BF1-C396B647BF53}"/>
            </c:ext>
          </c:extLst>
        </c:ser>
        <c:dLbls>
          <c:showLegendKey val="0"/>
          <c:showVal val="0"/>
          <c:showCatName val="0"/>
          <c:showSerName val="0"/>
          <c:showPercent val="0"/>
          <c:showBubbleSize val="0"/>
        </c:dLbls>
        <c:gapWidth val="20"/>
        <c:overlap val="-27"/>
        <c:axId val="904989104"/>
        <c:axId val="594788320"/>
      </c:barChart>
      <c:catAx>
        <c:axId val="90498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788320"/>
        <c:crosses val="autoZero"/>
        <c:auto val="1"/>
        <c:lblAlgn val="ctr"/>
        <c:lblOffset val="100"/>
        <c:noMultiLvlLbl val="0"/>
      </c:catAx>
      <c:valAx>
        <c:axId val="594788320"/>
        <c:scaling>
          <c:orientation val="minMax"/>
        </c:scaling>
        <c:delete val="1"/>
        <c:axPos val="l"/>
        <c:numFmt formatCode="#,##0" sourceLinked="1"/>
        <c:majorTickMark val="none"/>
        <c:minorTickMark val="none"/>
        <c:tickLblPos val="nextTo"/>
        <c:crossAx val="9049891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b"/>
      <c:layout>
        <c:manualLayout>
          <c:xMode val="edge"/>
          <c:yMode val="edge"/>
          <c:x val="0.42877165303629095"/>
          <c:y val="4.3097835843898938E-2"/>
          <c:w val="0.23774143777124138"/>
          <c:h val="4.0204898736192457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58544965984383"/>
          <c:y val="3.0942334739803096E-2"/>
          <c:w val="0.86837825497094467"/>
          <c:h val="0.86358948802285795"/>
        </c:manualLayout>
      </c:layout>
      <c:barChart>
        <c:barDir val="bar"/>
        <c:grouping val="clustered"/>
        <c:varyColors val="0"/>
        <c:ser>
          <c:idx val="0"/>
          <c:order val="0"/>
          <c:tx>
            <c:strRef>
              <c:f>'8. GRAFICA X EDAD Y CURSOVIDA '!$B$2</c:f>
            </c:strRef>
          </c:tx>
          <c:spPr>
            <a:solidFill>
              <a:srgbClr val="00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CURSOVIDA '!$A$3:$A$15</c:f>
              <c:strCache>
                <c:ptCount val="13"/>
                <c:pt idx="0">
                  <c:v>Menor 1 año</c:v>
                </c:pt>
                <c:pt idx="1">
                  <c:v>1-4 años</c:v>
                </c:pt>
                <c:pt idx="2">
                  <c:v>5-14 años</c:v>
                </c:pt>
                <c:pt idx="3">
                  <c:v>15-18 años</c:v>
                </c:pt>
                <c:pt idx="4">
                  <c:v>19-44 años</c:v>
                </c:pt>
                <c:pt idx="5">
                  <c:v>45-49 años</c:v>
                </c:pt>
                <c:pt idx="6">
                  <c:v>50-54 años</c:v>
                </c:pt>
                <c:pt idx="7">
                  <c:v>55-59 años</c:v>
                </c:pt>
                <c:pt idx="8">
                  <c:v>60-64 años</c:v>
                </c:pt>
                <c:pt idx="9">
                  <c:v>65-69 años</c:v>
                </c:pt>
                <c:pt idx="10">
                  <c:v>70-74 años</c:v>
                </c:pt>
                <c:pt idx="11">
                  <c:v>75-79 años</c:v>
                </c:pt>
                <c:pt idx="12">
                  <c:v>80 años y más</c:v>
                </c:pt>
              </c:strCache>
            </c:strRef>
          </c:cat>
          <c:val>
            <c:numRef>
              <c:f>'8. GRAFICA X EDAD Y CURSOVIDA '!$C$3:$C$15</c:f>
              <c:numCache>
                <c:formatCode>0;0</c:formatCode>
                <c:ptCount val="13"/>
                <c:pt idx="0">
                  <c:v>-5</c:v>
                </c:pt>
                <c:pt idx="1">
                  <c:v>-1436</c:v>
                </c:pt>
                <c:pt idx="2">
                  <c:v>-23056</c:v>
                </c:pt>
                <c:pt idx="3">
                  <c:v>-6952</c:v>
                </c:pt>
                <c:pt idx="4">
                  <c:v>-59274</c:v>
                </c:pt>
                <c:pt idx="5">
                  <c:v>-5497</c:v>
                </c:pt>
                <c:pt idx="6">
                  <c:v>-3810</c:v>
                </c:pt>
                <c:pt idx="7">
                  <c:v>-2489</c:v>
                </c:pt>
                <c:pt idx="8">
                  <c:v>-1468</c:v>
                </c:pt>
                <c:pt idx="9">
                  <c:v>-792</c:v>
                </c:pt>
                <c:pt idx="10">
                  <c:v>-432</c:v>
                </c:pt>
                <c:pt idx="11">
                  <c:v>-159</c:v>
                </c:pt>
                <c:pt idx="12">
                  <c:v>-108</c:v>
                </c:pt>
              </c:numCache>
            </c:numRef>
          </c:val>
          <c:extLst>
            <c:ext xmlns:c16="http://schemas.microsoft.com/office/drawing/2014/chart" uri="{C3380CC4-5D6E-409C-BE32-E72D297353CC}">
              <c16:uniqueId val="{00000000-E0EE-41C4-BBBE-0CBCCD0CD15D}"/>
            </c:ext>
          </c:extLst>
        </c:ser>
        <c:ser>
          <c:idx val="1"/>
          <c:order val="1"/>
          <c:tx>
            <c:strRef>
              <c:f>'8. GRAFICA X EDAD Y CURSOVIDA '!$D$2</c:f>
              <c:strCache>
                <c:ptCount val="1"/>
                <c:pt idx="0">
                  <c:v>MUJER</c:v>
                </c:pt>
              </c:strCache>
            </c:strRef>
          </c:tx>
          <c:spPr>
            <a:solidFill>
              <a:srgbClr val="FF99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CURSOVIDA '!$A$3:$A$15</c:f>
              <c:strCache>
                <c:ptCount val="13"/>
                <c:pt idx="0">
                  <c:v>Menor 1 año</c:v>
                </c:pt>
                <c:pt idx="1">
                  <c:v>1-4 años</c:v>
                </c:pt>
                <c:pt idx="2">
                  <c:v>5-14 años</c:v>
                </c:pt>
                <c:pt idx="3">
                  <c:v>15-18 años</c:v>
                </c:pt>
                <c:pt idx="4">
                  <c:v>19-44 años</c:v>
                </c:pt>
                <c:pt idx="5">
                  <c:v>45-49 años</c:v>
                </c:pt>
                <c:pt idx="6">
                  <c:v>50-54 años</c:v>
                </c:pt>
                <c:pt idx="7">
                  <c:v>55-59 años</c:v>
                </c:pt>
                <c:pt idx="8">
                  <c:v>60-64 años</c:v>
                </c:pt>
                <c:pt idx="9">
                  <c:v>65-69 años</c:v>
                </c:pt>
                <c:pt idx="10">
                  <c:v>70-74 años</c:v>
                </c:pt>
                <c:pt idx="11">
                  <c:v>75-79 años</c:v>
                </c:pt>
                <c:pt idx="12">
                  <c:v>80 años y más</c:v>
                </c:pt>
              </c:strCache>
            </c:strRef>
          </c:cat>
          <c:val>
            <c:numRef>
              <c:f>'8. GRAFICA X EDAD Y CURSOVIDA '!$D$3:$D$15</c:f>
              <c:numCache>
                <c:formatCode>#,##0</c:formatCode>
                <c:ptCount val="13"/>
                <c:pt idx="0">
                  <c:v>4</c:v>
                </c:pt>
                <c:pt idx="1">
                  <c:v>1330</c:v>
                </c:pt>
                <c:pt idx="2">
                  <c:v>22729</c:v>
                </c:pt>
                <c:pt idx="3">
                  <c:v>7383</c:v>
                </c:pt>
                <c:pt idx="4">
                  <c:v>67356</c:v>
                </c:pt>
                <c:pt idx="5">
                  <c:v>6277</c:v>
                </c:pt>
                <c:pt idx="6">
                  <c:v>4811</c:v>
                </c:pt>
                <c:pt idx="7">
                  <c:v>3606</c:v>
                </c:pt>
                <c:pt idx="8">
                  <c:v>2450</c:v>
                </c:pt>
                <c:pt idx="9">
                  <c:v>1430</c:v>
                </c:pt>
                <c:pt idx="10">
                  <c:v>845</c:v>
                </c:pt>
                <c:pt idx="11">
                  <c:v>322</c:v>
                </c:pt>
                <c:pt idx="12">
                  <c:v>186</c:v>
                </c:pt>
              </c:numCache>
            </c:numRef>
          </c:val>
          <c:extLst>
            <c:ext xmlns:c16="http://schemas.microsoft.com/office/drawing/2014/chart" uri="{C3380CC4-5D6E-409C-BE32-E72D297353CC}">
              <c16:uniqueId val="{00000001-E0EE-41C4-BBBE-0CBCCD0CD15D}"/>
            </c:ext>
          </c:extLst>
        </c:ser>
        <c:dLbls>
          <c:showLegendKey val="0"/>
          <c:showVal val="0"/>
          <c:showCatName val="0"/>
          <c:showSerName val="0"/>
          <c:showPercent val="0"/>
          <c:showBubbleSize val="0"/>
        </c:dLbls>
        <c:gapWidth val="0"/>
        <c:overlap val="97"/>
        <c:axId val="1087650352"/>
        <c:axId val="2138712448"/>
      </c:barChart>
      <c:catAx>
        <c:axId val="1087650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8712448"/>
        <c:crosses val="autoZero"/>
        <c:auto val="1"/>
        <c:lblAlgn val="ctr"/>
        <c:lblOffset val="100"/>
        <c:noMultiLvlLbl val="0"/>
      </c:catAx>
      <c:valAx>
        <c:axId val="2138712448"/>
        <c:scaling>
          <c:orientation val="minMax"/>
          <c:max val="66000"/>
          <c:min val="-6500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7650352"/>
        <c:crosses val="autoZero"/>
        <c:crossBetween val="between"/>
      </c:valAx>
      <c:spPr>
        <a:noFill/>
        <a:ln>
          <a:noFill/>
        </a:ln>
        <a:effectLst/>
      </c:spPr>
    </c:plotArea>
    <c:legend>
      <c:legendPos val="r"/>
      <c:layout>
        <c:manualLayout>
          <c:xMode val="edge"/>
          <c:yMode val="edge"/>
          <c:x val="0.89593268892583378"/>
          <c:y val="2.0968581458963197E-2"/>
          <c:w val="9.9559318748017767E-2"/>
          <c:h val="9.671860637673455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61565964694544"/>
          <c:y val="3.0942334739803096E-2"/>
          <c:w val="0.83527038581933633"/>
          <c:h val="0.8876042980815243"/>
        </c:manualLayout>
      </c:layout>
      <c:barChart>
        <c:barDir val="bar"/>
        <c:grouping val="clustered"/>
        <c:varyColors val="0"/>
        <c:ser>
          <c:idx val="0"/>
          <c:order val="0"/>
          <c:tx>
            <c:strRef>
              <c:f>'8. GRAFICA X EDAD Y CURSOVIDA '!$B$30</c:f>
            </c:strRef>
          </c:tx>
          <c:spPr>
            <a:solidFill>
              <a:srgbClr val="00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CURSOVIDA '!$A$31:$A$36</c:f>
              <c:strCache>
                <c:ptCount val="6"/>
                <c:pt idx="0">
                  <c:v>Primera Infancia</c:v>
                </c:pt>
                <c:pt idx="1">
                  <c:v>Infancia</c:v>
                </c:pt>
                <c:pt idx="2">
                  <c:v>Adolescencia</c:v>
                </c:pt>
                <c:pt idx="3">
                  <c:v>Juventud</c:v>
                </c:pt>
                <c:pt idx="4">
                  <c:v>Adultez</c:v>
                </c:pt>
                <c:pt idx="5">
                  <c:v>Vejez</c:v>
                </c:pt>
              </c:strCache>
            </c:strRef>
          </c:cat>
          <c:val>
            <c:numRef>
              <c:f>'8. GRAFICA X EDAD Y CURSOVIDA '!$C$31:$C$36</c:f>
              <c:numCache>
                <c:formatCode>0;0</c:formatCode>
                <c:ptCount val="6"/>
                <c:pt idx="0">
                  <c:v>-3208</c:v>
                </c:pt>
                <c:pt idx="1">
                  <c:v>-14885</c:v>
                </c:pt>
                <c:pt idx="2">
                  <c:v>-11877</c:v>
                </c:pt>
                <c:pt idx="3">
                  <c:v>-23274</c:v>
                </c:pt>
                <c:pt idx="4">
                  <c:v>-49275</c:v>
                </c:pt>
                <c:pt idx="5">
                  <c:v>-2959</c:v>
                </c:pt>
              </c:numCache>
            </c:numRef>
          </c:val>
          <c:extLst>
            <c:ext xmlns:c16="http://schemas.microsoft.com/office/drawing/2014/chart" uri="{C3380CC4-5D6E-409C-BE32-E72D297353CC}">
              <c16:uniqueId val="{00000000-6970-448E-8B5B-E3D11F33AAC5}"/>
            </c:ext>
          </c:extLst>
        </c:ser>
        <c:ser>
          <c:idx val="1"/>
          <c:order val="1"/>
          <c:tx>
            <c:strRef>
              <c:f>'8. GRAFICA X EDAD Y CURSOVIDA '!$D$30</c:f>
              <c:strCache>
                <c:ptCount val="1"/>
                <c:pt idx="0">
                  <c:v>MUJER</c:v>
                </c:pt>
              </c:strCache>
            </c:strRef>
          </c:tx>
          <c:spPr>
            <a:solidFill>
              <a:srgbClr val="FF99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CURSOVIDA '!$A$31:$A$36</c:f>
              <c:strCache>
                <c:ptCount val="6"/>
                <c:pt idx="0">
                  <c:v>Primera Infancia</c:v>
                </c:pt>
                <c:pt idx="1">
                  <c:v>Infancia</c:v>
                </c:pt>
                <c:pt idx="2">
                  <c:v>Adolescencia</c:v>
                </c:pt>
                <c:pt idx="3">
                  <c:v>Juventud</c:v>
                </c:pt>
                <c:pt idx="4">
                  <c:v>Adultez</c:v>
                </c:pt>
                <c:pt idx="5">
                  <c:v>Vejez</c:v>
                </c:pt>
              </c:strCache>
            </c:strRef>
          </c:cat>
          <c:val>
            <c:numRef>
              <c:f>'8. GRAFICA X EDAD Y CURSOVIDA '!$D$31:$D$36</c:f>
              <c:numCache>
                <c:formatCode>#,##0</c:formatCode>
                <c:ptCount val="6"/>
                <c:pt idx="0">
                  <c:v>3048</c:v>
                </c:pt>
                <c:pt idx="1">
                  <c:v>14740</c:v>
                </c:pt>
                <c:pt idx="2">
                  <c:v>11954</c:v>
                </c:pt>
                <c:pt idx="3">
                  <c:v>29575</c:v>
                </c:pt>
                <c:pt idx="4">
                  <c:v>54179</c:v>
                </c:pt>
                <c:pt idx="5">
                  <c:v>5233</c:v>
                </c:pt>
              </c:numCache>
            </c:numRef>
          </c:val>
          <c:extLst>
            <c:ext xmlns:c16="http://schemas.microsoft.com/office/drawing/2014/chart" uri="{C3380CC4-5D6E-409C-BE32-E72D297353CC}">
              <c16:uniqueId val="{00000001-6970-448E-8B5B-E3D11F33AAC5}"/>
            </c:ext>
          </c:extLst>
        </c:ser>
        <c:dLbls>
          <c:showLegendKey val="0"/>
          <c:showVal val="0"/>
          <c:showCatName val="0"/>
          <c:showSerName val="0"/>
          <c:showPercent val="0"/>
          <c:showBubbleSize val="0"/>
        </c:dLbls>
        <c:gapWidth val="0"/>
        <c:overlap val="97"/>
        <c:axId val="1087650352"/>
        <c:axId val="2138712448"/>
      </c:barChart>
      <c:catAx>
        <c:axId val="1087650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8712448"/>
        <c:crosses val="autoZero"/>
        <c:auto val="1"/>
        <c:lblAlgn val="ctr"/>
        <c:lblOffset val="100"/>
        <c:noMultiLvlLbl val="0"/>
      </c:catAx>
      <c:valAx>
        <c:axId val="2138712448"/>
        <c:scaling>
          <c:orientation val="minMax"/>
          <c:max val="53000"/>
          <c:min val="-5300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7650352"/>
        <c:crosses val="autoZero"/>
        <c:crossBetween val="between"/>
      </c:valAx>
      <c:spPr>
        <a:noFill/>
        <a:ln>
          <a:noFill/>
        </a:ln>
        <a:effectLst/>
      </c:spPr>
    </c:plotArea>
    <c:legend>
      <c:legendPos val="r"/>
      <c:layout>
        <c:manualLayout>
          <c:xMode val="edge"/>
          <c:yMode val="edge"/>
          <c:x val="0.88675693158751756"/>
          <c:y val="9.0813648293963211E-4"/>
          <c:w val="0.11135449428594797"/>
          <c:h val="0.1492948381452318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68</xdr:col>
      <xdr:colOff>22412</xdr:colOff>
      <xdr:row>145</xdr:row>
      <xdr:rowOff>493059</xdr:rowOff>
    </xdr:from>
    <xdr:to>
      <xdr:col>82</xdr:col>
      <xdr:colOff>0</xdr:colOff>
      <xdr:row>163</xdr:row>
      <xdr:rowOff>156882</xdr:rowOff>
    </xdr:to>
    <xdr:graphicFrame macro="">
      <xdr:nvGraphicFramePr>
        <xdr:cNvPr id="2" name="Gráfico 1">
          <a:extLst>
            <a:ext uri="{FF2B5EF4-FFF2-40B4-BE49-F238E27FC236}">
              <a16:creationId xmlns:a16="http://schemas.microsoft.com/office/drawing/2014/main" id="{99E22848-2CE4-4BBA-A373-3BCB5944D2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68</xdr:col>
      <xdr:colOff>11206</xdr:colOff>
      <xdr:row>164</xdr:row>
      <xdr:rowOff>67234</xdr:rowOff>
    </xdr:from>
    <xdr:to>
      <xdr:col>82</xdr:col>
      <xdr:colOff>0</xdr:colOff>
      <xdr:row>187</xdr:row>
      <xdr:rowOff>179294</xdr:rowOff>
    </xdr:to>
    <xdr:graphicFrame macro="">
      <xdr:nvGraphicFramePr>
        <xdr:cNvPr id="3" name="Gráfico 2">
          <a:extLst>
            <a:ext uri="{FF2B5EF4-FFF2-40B4-BE49-F238E27FC236}">
              <a16:creationId xmlns:a16="http://schemas.microsoft.com/office/drawing/2014/main" id="{CBEADEBF-E039-416B-BF5C-11B0E69A0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11207</xdr:colOff>
      <xdr:row>2</xdr:row>
      <xdr:rowOff>1117</xdr:rowOff>
    </xdr:from>
    <xdr:to>
      <xdr:col>19</xdr:col>
      <xdr:colOff>448235</xdr:colOff>
      <xdr:row>21</xdr:row>
      <xdr:rowOff>235322</xdr:rowOff>
    </xdr:to>
    <xdr:graphicFrame macro="">
      <xdr:nvGraphicFramePr>
        <xdr:cNvPr id="2" name="Gráfico 1">
          <a:extLst>
            <a:ext uri="{FF2B5EF4-FFF2-40B4-BE49-F238E27FC236}">
              <a16:creationId xmlns:a16="http://schemas.microsoft.com/office/drawing/2014/main" id="{4AEA9FDF-2809-4F1C-8890-8A4ACFA45A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16808</xdr:colOff>
      <xdr:row>26</xdr:row>
      <xdr:rowOff>1121</xdr:rowOff>
    </xdr:from>
    <xdr:to>
      <xdr:col>19</xdr:col>
      <xdr:colOff>448235</xdr:colOff>
      <xdr:row>44</xdr:row>
      <xdr:rowOff>224118</xdr:rowOff>
    </xdr:to>
    <xdr:graphicFrame macro="">
      <xdr:nvGraphicFramePr>
        <xdr:cNvPr id="13" name="Gráfico 12">
          <a:extLst>
            <a:ext uri="{FF2B5EF4-FFF2-40B4-BE49-F238E27FC236}">
              <a16:creationId xmlns:a16="http://schemas.microsoft.com/office/drawing/2014/main" id="{CB4CE17C-D821-4391-9B70-2D14A5A7FE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16808</xdr:colOff>
      <xdr:row>49</xdr:row>
      <xdr:rowOff>34737</xdr:rowOff>
    </xdr:from>
    <xdr:to>
      <xdr:col>20</xdr:col>
      <xdr:colOff>11206</xdr:colOff>
      <xdr:row>75</xdr:row>
      <xdr:rowOff>100852</xdr:rowOff>
    </xdr:to>
    <xdr:graphicFrame macro="">
      <xdr:nvGraphicFramePr>
        <xdr:cNvPr id="14" name="Gráfico 13">
          <a:extLst>
            <a:ext uri="{FF2B5EF4-FFF2-40B4-BE49-F238E27FC236}">
              <a16:creationId xmlns:a16="http://schemas.microsoft.com/office/drawing/2014/main" id="{7B141882-F3EB-4C8E-A112-8199BF4D9E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285749</xdr:colOff>
      <xdr:row>0</xdr:row>
      <xdr:rowOff>152401</xdr:rowOff>
    </xdr:from>
    <xdr:to>
      <xdr:col>1</xdr:col>
      <xdr:colOff>2009774</xdr:colOff>
      <xdr:row>0</xdr:row>
      <xdr:rowOff>914401</xdr:rowOff>
    </xdr:to>
    <xdr:pic>
      <xdr:nvPicPr>
        <xdr:cNvPr id="2" name="Imagen 1" descr="C:\Users\acorreaz\AppData\Local\Microsoft\Windows\INetCache\Content.MSO\C6145428.tmp">
          <a:extLst>
            <a:ext uri="{FF2B5EF4-FFF2-40B4-BE49-F238E27FC236}">
              <a16:creationId xmlns:a16="http://schemas.microsoft.com/office/drawing/2014/main" id="{26106966-A1A7-4B75-80AB-75F9C45C2BA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3549" y="152401"/>
          <a:ext cx="1724025" cy="7620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266700</xdr:colOff>
      <xdr:row>0</xdr:row>
      <xdr:rowOff>0</xdr:rowOff>
    </xdr:from>
    <xdr:to>
      <xdr:col>1</xdr:col>
      <xdr:colOff>1778794</xdr:colOff>
      <xdr:row>0</xdr:row>
      <xdr:rowOff>1028700</xdr:rowOff>
    </xdr:to>
    <xdr:pic>
      <xdr:nvPicPr>
        <xdr:cNvPr id="2" name="Imagen 1" descr="C:\Users\acorreaz\AppData\Local\Microsoft\Windows\INetCache\Content.MSO\C6145428.tmp">
          <a:extLst>
            <a:ext uri="{FF2B5EF4-FFF2-40B4-BE49-F238E27FC236}">
              <a16:creationId xmlns:a16="http://schemas.microsoft.com/office/drawing/2014/main" id="{74F0F6CC-8149-47F4-8AC2-4D4625AC444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0" y="0"/>
          <a:ext cx="1512094" cy="10287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9524</xdr:colOff>
      <xdr:row>1</xdr:row>
      <xdr:rowOff>19050</xdr:rowOff>
    </xdr:from>
    <xdr:to>
      <xdr:col>15</xdr:col>
      <xdr:colOff>761999</xdr:colOff>
      <xdr:row>26</xdr:row>
      <xdr:rowOff>76200</xdr:rowOff>
    </xdr:to>
    <xdr:graphicFrame macro="">
      <xdr:nvGraphicFramePr>
        <xdr:cNvPr id="2" name="Gráfico 1">
          <a:extLst>
            <a:ext uri="{FF2B5EF4-FFF2-40B4-BE49-F238E27FC236}">
              <a16:creationId xmlns:a16="http://schemas.microsoft.com/office/drawing/2014/main" id="{B145A645-7A7F-4371-95BF-D9D9614A9E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9526</xdr:colOff>
      <xdr:row>28</xdr:row>
      <xdr:rowOff>9525</xdr:rowOff>
    </xdr:from>
    <xdr:to>
      <xdr:col>15</xdr:col>
      <xdr:colOff>752476</xdr:colOff>
      <xdr:row>47</xdr:row>
      <xdr:rowOff>161925</xdr:rowOff>
    </xdr:to>
    <xdr:graphicFrame macro="">
      <xdr:nvGraphicFramePr>
        <xdr:cNvPr id="3" name="Gráfico 2">
          <a:extLst>
            <a:ext uri="{FF2B5EF4-FFF2-40B4-BE49-F238E27FC236}">
              <a16:creationId xmlns:a16="http://schemas.microsoft.com/office/drawing/2014/main" id="{CB48D628-C002-4914-B0FB-1A6C388D00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0.30683</cdr:x>
      <cdr:y>0.09916</cdr:y>
    </cdr:from>
    <cdr:to>
      <cdr:x>0.44073</cdr:x>
      <cdr:y>0.30169</cdr:y>
    </cdr:to>
    <cdr:pic>
      <cdr:nvPicPr>
        <cdr:cNvPr id="3" name="Gráfico 2" descr="Perfil de hombre">
          <a:extLst xmlns:a="http://schemas.openxmlformats.org/drawingml/2006/main">
            <a:ext uri="{FF2B5EF4-FFF2-40B4-BE49-F238E27FC236}">
              <a16:creationId xmlns:a16="http://schemas.microsoft.com/office/drawing/2014/main" id="{C7F2A480-4DA1-4B6D-BD5E-1B49C9B2218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xmlns:a="http://schemas.openxmlformats.org/drawingml/2006/main">
          <a:fillRect/>
        </a:stretch>
      </cdr:blipFill>
      <cdr:spPr>
        <a:xfrm xmlns:a="http://schemas.openxmlformats.org/drawingml/2006/main">
          <a:off x="2095500" y="447675"/>
          <a:ext cx="914400" cy="914400"/>
        </a:xfrm>
        <a:prstGeom xmlns:a="http://schemas.openxmlformats.org/drawingml/2006/main" prst="rect">
          <a:avLst/>
        </a:prstGeom>
      </cdr:spPr>
    </cdr:pic>
  </cdr:relSizeAnchor>
  <cdr:relSizeAnchor xmlns:cdr="http://schemas.openxmlformats.org/drawingml/2006/chartDrawing">
    <cdr:from>
      <cdr:x>0.71827</cdr:x>
      <cdr:y>0.09705</cdr:y>
    </cdr:from>
    <cdr:to>
      <cdr:x>0.85216</cdr:x>
      <cdr:y>0.29958</cdr:y>
    </cdr:to>
    <cdr:pic>
      <cdr:nvPicPr>
        <cdr:cNvPr id="5" name="Gráfico 4" descr="Perfil de mujer">
          <a:extLst xmlns:a="http://schemas.openxmlformats.org/drawingml/2006/main">
            <a:ext uri="{FF2B5EF4-FFF2-40B4-BE49-F238E27FC236}">
              <a16:creationId xmlns:a16="http://schemas.microsoft.com/office/drawing/2014/main" id="{F263CB84-00C1-4829-9188-E11D1066C6B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xmlns:a="http://schemas.openxmlformats.org/drawingml/2006/main">
          <a:fillRect/>
        </a:stretch>
      </cdr:blipFill>
      <cdr:spPr>
        <a:xfrm xmlns:a="http://schemas.openxmlformats.org/drawingml/2006/main">
          <a:off x="4905375" y="438150"/>
          <a:ext cx="914400" cy="914400"/>
        </a:xfrm>
        <a:prstGeom xmlns:a="http://schemas.openxmlformats.org/drawingml/2006/main" prst="rect">
          <a:avLst/>
        </a:prstGeom>
      </cdr:spPr>
    </cdr:pic>
  </cdr:relSizeAnchor>
  <cdr:relSizeAnchor xmlns:cdr="http://schemas.openxmlformats.org/drawingml/2006/chartDrawing">
    <cdr:from>
      <cdr:x>0.32218</cdr:x>
      <cdr:y>0.28059</cdr:y>
    </cdr:from>
    <cdr:to>
      <cdr:x>0.42399</cdr:x>
      <cdr:y>0.34177</cdr:y>
    </cdr:to>
    <cdr:sp macro="" textlink="'8. GRAFICA X EDAD Y CURSOVIDA '!$B$16">
      <cdr:nvSpPr>
        <cdr:cNvPr id="6" name="Rectángulo: esquinas redondeadas 5">
          <a:extLst xmlns:a="http://schemas.openxmlformats.org/drawingml/2006/main">
            <a:ext uri="{FF2B5EF4-FFF2-40B4-BE49-F238E27FC236}">
              <a16:creationId xmlns:a16="http://schemas.microsoft.com/office/drawing/2014/main" id="{1626EC0A-1AF6-4AC3-B1D7-76F0CC2A0F9A}"/>
            </a:ext>
          </a:extLst>
        </cdr:cNvPr>
        <cdr:cNvSpPr/>
      </cdr:nvSpPr>
      <cdr:spPr>
        <a:xfrm xmlns:a="http://schemas.openxmlformats.org/drawingml/2006/main">
          <a:off x="2451943" y="1355018"/>
          <a:ext cx="774822" cy="295449"/>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marL="0" indent="0" algn="ctr"/>
          <a:fld id="{AFFF08A3-02C2-4663-A49F-3C17081E5EBF}" type="TxLink">
            <a:rPr lang="en-US" sz="1100" b="1" i="0" u="none" strike="noStrike">
              <a:solidFill>
                <a:srgbClr val="000000"/>
              </a:solidFill>
              <a:latin typeface="Calibri"/>
              <a:ea typeface="+mn-ea"/>
              <a:cs typeface="Calibri"/>
            </a:rPr>
            <a:pPr marL="0" indent="0" algn="ctr"/>
            <a:t>105.478</a:t>
          </a:fld>
          <a:endParaRPr lang="es-CO" sz="1200" b="1" i="0" u="none" strike="noStrike">
            <a:solidFill>
              <a:srgbClr val="000000"/>
            </a:solidFill>
            <a:latin typeface="Calibri"/>
            <a:ea typeface="+mn-ea"/>
            <a:cs typeface="Calibri"/>
          </a:endParaRPr>
        </a:p>
      </cdr:txBody>
    </cdr:sp>
  </cdr:relSizeAnchor>
  <cdr:relSizeAnchor xmlns:cdr="http://schemas.openxmlformats.org/drawingml/2006/chartDrawing">
    <cdr:from>
      <cdr:x>0.73547</cdr:x>
      <cdr:y>0.27707</cdr:y>
    </cdr:from>
    <cdr:to>
      <cdr:x>0.83728</cdr:x>
      <cdr:y>0.33826</cdr:y>
    </cdr:to>
    <cdr:sp macro="" textlink="'8. GRAFICA X EDAD Y CURSOVIDA '!$D$16">
      <cdr:nvSpPr>
        <cdr:cNvPr id="7" name="Rectángulo: esquinas redondeadas 6">
          <a:extLst xmlns:a="http://schemas.openxmlformats.org/drawingml/2006/main">
            <a:ext uri="{FF2B5EF4-FFF2-40B4-BE49-F238E27FC236}">
              <a16:creationId xmlns:a16="http://schemas.microsoft.com/office/drawing/2014/main" id="{E794FBEA-F615-49F2-915D-0212FD48F600}"/>
            </a:ext>
          </a:extLst>
        </cdr:cNvPr>
        <cdr:cNvSpPr/>
      </cdr:nvSpPr>
      <cdr:spPr>
        <a:xfrm xmlns:a="http://schemas.openxmlformats.org/drawingml/2006/main">
          <a:off x="5022850" y="1250950"/>
          <a:ext cx="695325" cy="276225"/>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fld id="{80307283-E609-46E8-91B8-39E3A8702BE7}" type="TxLink">
            <a:rPr lang="en-US" sz="1100" b="1" i="0" u="none" strike="noStrike">
              <a:solidFill>
                <a:srgbClr val="000000"/>
              </a:solidFill>
              <a:latin typeface="Calibri"/>
              <a:cs typeface="Calibri"/>
            </a:rPr>
            <a:pPr algn="ctr"/>
            <a:t>118.729</a:t>
          </a:fld>
          <a:endParaRPr lang="es-CO" sz="1400" b="1"/>
        </a:p>
      </cdr:txBody>
    </cdr:sp>
  </cdr:relSizeAnchor>
</c:userShapes>
</file>

<file path=xl/drawings/drawing7.xml><?xml version="1.0" encoding="utf-8"?>
<c:userShapes xmlns:c="http://schemas.openxmlformats.org/drawingml/2006/chart">
  <cdr:relSizeAnchor xmlns:cdr="http://schemas.openxmlformats.org/drawingml/2006/chartDrawing">
    <cdr:from>
      <cdr:x>0.15244</cdr:x>
      <cdr:y>0.39249</cdr:y>
    </cdr:from>
    <cdr:to>
      <cdr:x>0.28634</cdr:x>
      <cdr:y>0.59502</cdr:y>
    </cdr:to>
    <cdr:pic>
      <cdr:nvPicPr>
        <cdr:cNvPr id="3" name="Gráfico 2" descr="Perfil de hombre">
          <a:extLst xmlns:a="http://schemas.openxmlformats.org/drawingml/2006/main">
            <a:ext uri="{FF2B5EF4-FFF2-40B4-BE49-F238E27FC236}">
              <a16:creationId xmlns:a16="http://schemas.microsoft.com/office/drawing/2014/main" id="{C7F2A480-4DA1-4B6D-BD5E-1B49C9B2218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xmlns:a="http://schemas.openxmlformats.org/drawingml/2006/main">
          <a:fillRect/>
        </a:stretch>
      </cdr:blipFill>
      <cdr:spPr>
        <a:xfrm xmlns:a="http://schemas.openxmlformats.org/drawingml/2006/main">
          <a:off x="1025099" y="1121550"/>
          <a:ext cx="900431" cy="578729"/>
        </a:xfrm>
        <a:prstGeom xmlns:a="http://schemas.openxmlformats.org/drawingml/2006/main" prst="rect">
          <a:avLst/>
        </a:prstGeom>
      </cdr:spPr>
    </cdr:pic>
  </cdr:relSizeAnchor>
  <cdr:relSizeAnchor xmlns:cdr="http://schemas.openxmlformats.org/drawingml/2006/chartDrawing">
    <cdr:from>
      <cdr:x>0.82592</cdr:x>
      <cdr:y>0.39038</cdr:y>
    </cdr:from>
    <cdr:to>
      <cdr:x>0.95981</cdr:x>
      <cdr:y>0.59291</cdr:y>
    </cdr:to>
    <cdr:pic>
      <cdr:nvPicPr>
        <cdr:cNvPr id="5" name="Gráfico 4" descr="Perfil de mujer">
          <a:extLst xmlns:a="http://schemas.openxmlformats.org/drawingml/2006/main">
            <a:ext uri="{FF2B5EF4-FFF2-40B4-BE49-F238E27FC236}">
              <a16:creationId xmlns:a16="http://schemas.microsoft.com/office/drawing/2014/main" id="{F263CB84-00C1-4829-9188-E11D1066C6B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xmlns:a="http://schemas.openxmlformats.org/drawingml/2006/main">
          <a:fillRect/>
        </a:stretch>
      </cdr:blipFill>
      <cdr:spPr>
        <a:xfrm xmlns:a="http://schemas.openxmlformats.org/drawingml/2006/main">
          <a:off x="5554014" y="1115520"/>
          <a:ext cx="900364" cy="578730"/>
        </a:xfrm>
        <a:prstGeom xmlns:a="http://schemas.openxmlformats.org/drawingml/2006/main" prst="rect">
          <a:avLst/>
        </a:prstGeom>
      </cdr:spPr>
    </cdr:pic>
  </cdr:relSizeAnchor>
  <cdr:relSizeAnchor xmlns:cdr="http://schemas.openxmlformats.org/drawingml/2006/chartDrawing">
    <cdr:from>
      <cdr:x>0.16354</cdr:x>
      <cdr:y>0.61392</cdr:y>
    </cdr:from>
    <cdr:to>
      <cdr:x>0.26535</cdr:x>
      <cdr:y>0.69333</cdr:y>
    </cdr:to>
    <cdr:sp macro="" textlink="'8. GRAFICA X EDAD Y CURSOVIDA '!$B$37">
      <cdr:nvSpPr>
        <cdr:cNvPr id="6" name="Rectángulo: esquinas redondeadas 5">
          <a:extLst xmlns:a="http://schemas.openxmlformats.org/drawingml/2006/main">
            <a:ext uri="{FF2B5EF4-FFF2-40B4-BE49-F238E27FC236}">
              <a16:creationId xmlns:a16="http://schemas.microsoft.com/office/drawing/2014/main" id="{1626EC0A-1AF6-4AC3-B1D7-76F0CC2A0F9A}"/>
            </a:ext>
          </a:extLst>
        </cdr:cNvPr>
        <cdr:cNvSpPr/>
      </cdr:nvSpPr>
      <cdr:spPr>
        <a:xfrm xmlns:a="http://schemas.openxmlformats.org/drawingml/2006/main">
          <a:off x="1099748" y="1754286"/>
          <a:ext cx="684636" cy="226914"/>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marL="0" indent="0" algn="ctr"/>
          <a:fld id="{5A8E5AB3-ED7F-42CC-BDF4-31CD2C79ABFE}" type="TxLink">
            <a:rPr lang="en-US" sz="1100" b="1" i="0" u="none" strike="noStrike">
              <a:solidFill>
                <a:srgbClr val="000000"/>
              </a:solidFill>
              <a:latin typeface="Calibri"/>
              <a:ea typeface="+mn-ea"/>
              <a:cs typeface="Calibri"/>
            </a:rPr>
            <a:pPr marL="0" indent="0" algn="ctr"/>
            <a:t>105.478</a:t>
          </a:fld>
          <a:endParaRPr lang="es-CO" sz="1400" b="1" i="0" u="none" strike="noStrike">
            <a:solidFill>
              <a:srgbClr val="000000"/>
            </a:solidFill>
            <a:latin typeface="Calibri"/>
            <a:ea typeface="+mn-ea"/>
            <a:cs typeface="Calibri"/>
          </a:endParaRPr>
        </a:p>
      </cdr:txBody>
    </cdr:sp>
  </cdr:relSizeAnchor>
  <cdr:relSizeAnchor xmlns:cdr="http://schemas.openxmlformats.org/drawingml/2006/chartDrawing">
    <cdr:from>
      <cdr:x>0.83994</cdr:x>
      <cdr:y>0.59707</cdr:y>
    </cdr:from>
    <cdr:to>
      <cdr:x>0.94068</cdr:x>
      <cdr:y>0.67333</cdr:y>
    </cdr:to>
    <cdr:sp macro="" textlink="'8. GRAFICA X EDAD Y CURSOVIDA '!$D$37">
      <cdr:nvSpPr>
        <cdr:cNvPr id="7" name="Rectángulo: esquinas redondeadas 6">
          <a:extLst xmlns:a="http://schemas.openxmlformats.org/drawingml/2006/main">
            <a:ext uri="{FF2B5EF4-FFF2-40B4-BE49-F238E27FC236}">
              <a16:creationId xmlns:a16="http://schemas.microsoft.com/office/drawing/2014/main" id="{E794FBEA-F615-49F2-915D-0212FD48F600}"/>
            </a:ext>
          </a:extLst>
        </cdr:cNvPr>
        <cdr:cNvSpPr/>
      </cdr:nvSpPr>
      <cdr:spPr>
        <a:xfrm xmlns:a="http://schemas.openxmlformats.org/drawingml/2006/main">
          <a:off x="5648325" y="1706128"/>
          <a:ext cx="677415" cy="217922"/>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fld id="{C687CAB4-FAF3-4B12-AB2F-AEC4E672B3D6}" type="TxLink">
            <a:rPr lang="en-US" sz="1100" b="1" i="0" u="none" strike="noStrike">
              <a:solidFill>
                <a:srgbClr val="000000"/>
              </a:solidFill>
              <a:latin typeface="Calibri"/>
              <a:cs typeface="Calibri"/>
            </a:rPr>
            <a:pPr algn="ctr"/>
            <a:t>118.729</a:t>
          </a:fld>
          <a:endParaRPr lang="es-CO" sz="1600" b="1"/>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1</xdr:col>
      <xdr:colOff>66675</xdr:colOff>
      <xdr:row>0</xdr:row>
      <xdr:rowOff>76200</xdr:rowOff>
    </xdr:from>
    <xdr:to>
      <xdr:col>1</xdr:col>
      <xdr:colOff>1578769</xdr:colOff>
      <xdr:row>0</xdr:row>
      <xdr:rowOff>1123950</xdr:rowOff>
    </xdr:to>
    <xdr:pic>
      <xdr:nvPicPr>
        <xdr:cNvPr id="2" name="Imagen 1" descr="C:\Users\acorreaz\AppData\Local\Microsoft\Windows\INetCache\Content.MSO\C6145428.tmp">
          <a:extLst>
            <a:ext uri="{FF2B5EF4-FFF2-40B4-BE49-F238E27FC236}">
              <a16:creationId xmlns:a16="http://schemas.microsoft.com/office/drawing/2014/main" id="{97CB2A81-7FFE-43F6-B50F-02017A75A1C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76200"/>
          <a:ext cx="1512094" cy="10477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171450</xdr:colOff>
      <xdr:row>0</xdr:row>
      <xdr:rowOff>133350</xdr:rowOff>
    </xdr:from>
    <xdr:to>
      <xdr:col>1</xdr:col>
      <xdr:colOff>1914525</xdr:colOff>
      <xdr:row>0</xdr:row>
      <xdr:rowOff>990600</xdr:rowOff>
    </xdr:to>
    <xdr:pic>
      <xdr:nvPicPr>
        <xdr:cNvPr id="2" name="Imagen 1" descr="C:\Users\acorreaz\AppData\Local\Microsoft\Windows\INetCache\Content.MSO\C6145428.tmp">
          <a:extLst>
            <a:ext uri="{FF2B5EF4-FFF2-40B4-BE49-F238E27FC236}">
              <a16:creationId xmlns:a16="http://schemas.microsoft.com/office/drawing/2014/main" id="{7630AE48-5774-48C3-B7E8-9D4C2EB56AD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133350"/>
          <a:ext cx="1743075" cy="8572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ngulo\1Carmen\windows\TEMP\DATOS\EXCEL\PREANT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gobantioquia-my.sharepoint.com/2020%20PT/Estad&#237;sticas%20Aseguramiento/ECV%202006/Publicaci&#243;n%20ECV/1CRUCES/ECV%202005/Personas/01_ECV-2005_Personas-Estrato-Viviend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gobantioquia-my.sharepoint.com/2020%20PT/Estad&#237;sticas%20Aseguramiento/ECV%202006/Publicaci&#243;n%20ECV/1CRUCES/ECV%202005/Personas/04_ECV-2005_Personas-Vivir_Medell&#237;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defabr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WINDOWS\TEMP\defabr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MORTALIDAD\WINDOWS\TEMP\defabr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Users\CCEBAL~1\AppData\Local\Temp\ARCCCFA\perfil%20-%20series%20epidemilogia\ANEXOS%20%20PERFIL%20EPIDEMILOGICO%202007\Morbilidad\DATOS\EXCEL\PERFIL1\10MORT8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gobantioquia-my.sharepoint.com/2020%20PT/Estad&#237;sticas%20Aseguramiento/WINDOWS/TEMP/defabr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ngulo\1Carmen\temp\GRAFIC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gobantioquia-my.sharepoint.com/A_COMPARTIDA_VITALES/VITALES%202009/CONSOLIDADO%20DEL%20A&#209;O/BASE%20NACIMIENTOS%20TOTAL%202009%20%20170320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resupuesto\C\WINNT\Profiles\presup.001\Personal\NELSONIV\DATOS\EXCEL\PREANT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 No 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rato 2004-2005"/>
      <sheetName val="Comuna 2004-2005"/>
      <sheetName val="Estrato"/>
      <sheetName val="Comuna"/>
      <sheetName val="Barrios"/>
      <sheetName val="01_ECV-2005_Personas-Estrato-Vi"/>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rato"/>
      <sheetName val="Comuna"/>
      <sheetName val="Barrios"/>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defabr05"/>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defabr05"/>
    </sheet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defabr05"/>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183"/>
      <sheetName val="Hoja1"/>
    </sheet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defabr05"/>
    </sheetNames>
    <sheetDataSet>
      <sheetData sheetId="0"/>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naci2009vitales1 (2)"/>
      <sheetName val="Hoja2"/>
      <sheetName val="Hoja3"/>
      <sheetName val="Hoja4"/>
      <sheetName val="Hoja5"/>
      <sheetName val="Hoja6"/>
      <sheetName val="Tablas maestras"/>
    </sheetNames>
    <sheetDataSet>
      <sheetData sheetId="0"/>
      <sheetData sheetId="1"/>
      <sheetData sheetId="2"/>
      <sheetData sheetId="3"/>
      <sheetData sheetId="4"/>
      <sheetData sheetId="5"/>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 No 4"/>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8D63B-715A-4549-94FA-64E2AE636FD4}">
  <sheetPr>
    <tabColor rgb="FFFFC000"/>
  </sheetPr>
  <dimension ref="B2:C15"/>
  <sheetViews>
    <sheetView showGridLines="0" tabSelected="1" zoomScale="136" zoomScaleNormal="136" workbookViewId="0">
      <selection activeCell="C3" sqref="C3"/>
    </sheetView>
  </sheetViews>
  <sheetFormatPr defaultColWidth="11.42578125" defaultRowHeight="12.75"/>
  <cols>
    <col min="1" max="1" width="3.42578125" style="321" customWidth="1"/>
    <col min="2" max="2" width="121.28515625" style="321" customWidth="1"/>
    <col min="3" max="3" width="17.5703125" style="321" customWidth="1"/>
    <col min="4" max="16384" width="11.42578125" style="321"/>
  </cols>
  <sheetData>
    <row r="2" spans="2:3" ht="18">
      <c r="B2" s="447" t="s">
        <v>0</v>
      </c>
      <c r="C2" s="376" t="s">
        <v>1</v>
      </c>
    </row>
    <row r="3" spans="2:3" ht="18">
      <c r="B3" s="425" t="s">
        <v>2</v>
      </c>
    </row>
    <row r="4" spans="2:3" ht="18">
      <c r="B4" s="425" t="s">
        <v>3</v>
      </c>
    </row>
    <row r="5" spans="2:3" ht="18">
      <c r="B5" s="425" t="s">
        <v>4</v>
      </c>
    </row>
    <row r="6" spans="2:3" ht="18">
      <c r="B6" s="425" t="s">
        <v>5</v>
      </c>
    </row>
    <row r="7" spans="2:3" ht="18">
      <c r="B7" s="425" t="s">
        <v>6</v>
      </c>
    </row>
    <row r="8" spans="2:3" ht="18">
      <c r="B8" s="425" t="s">
        <v>7</v>
      </c>
    </row>
    <row r="9" spans="2:3" ht="18">
      <c r="B9" s="425" t="s">
        <v>8</v>
      </c>
    </row>
    <row r="10" spans="2:3" ht="18">
      <c r="B10" s="425" t="s">
        <v>9</v>
      </c>
    </row>
    <row r="11" spans="2:3" ht="18">
      <c r="B11" s="425" t="s">
        <v>10</v>
      </c>
    </row>
    <row r="12" spans="2:3" ht="18">
      <c r="B12" s="425" t="s">
        <v>11</v>
      </c>
    </row>
    <row r="13" spans="2:3" ht="18">
      <c r="B13" s="425" t="s">
        <v>12</v>
      </c>
    </row>
    <row r="14" spans="2:3" ht="18">
      <c r="B14" s="425" t="s">
        <v>13</v>
      </c>
    </row>
    <row r="15" spans="2:3" ht="18">
      <c r="B15" s="425" t="s">
        <v>14</v>
      </c>
    </row>
  </sheetData>
  <hyperlinks>
    <hyperlink ref="B4" location="'0. AFILIADOS POR SUBREGION'!A1" display="0.    AFILIADOS POR SUBREGION" xr:uid="{FDAC05B0-C77C-46CD-8E0E-1BE71555FD73}"/>
    <hyperlink ref="B5" location="'1MIGRANTES  VEN SISBEN LC AFILI'!A1" display="1.    MIGRANTES VENEZOLANOS CON SISBEN Y AFILIADOS POR SUBREGIÒN Y MUNICIPIO" xr:uid="{697C5B2A-AB2E-450D-B76E-8BE5D23D2E49}"/>
    <hyperlink ref="B6" location="'2.AFILIADOS  SGSSS MIG VEN'!A1" display="2.    AFILIADOS  A SGSSS MIGRANTES VENEZOLANOS" xr:uid="{8CCE7235-A954-446B-BFDB-A9BC08C0962B}"/>
    <hyperlink ref="B7" location="'3. AFILIADOS POR EPS'!A1" display="3.    AFILIADOS POR EPS (SUBSIDIADO Y CONTRIBUTIVO)" xr:uid="{58BA5A3B-AFBC-4096-B9E0-AFD02421A942}"/>
    <hyperlink ref="B8" location="' 4. AFILIADOS_ Mpio_RS'!A1" display="4.    AFILIADOS POR SUBREGIÒN Y  MUNICIPIO REGIMEN  SUBSIDIADO" xr:uid="{21CFC96C-32D9-45FF-B495-53859F4D3011}"/>
    <hyperlink ref="B9" location="'5. AFILIADOS_Mpio_RC '!A1" display="5.    AFILIADOS POR SUBREGIÒN Y  MUNICIPIO REGIMEN CONTRIBUTIVO " xr:uid="{E18B5333-9246-4509-8D6A-14843A154C5E}"/>
    <hyperlink ref="B10" location="'6. RS_CURSO_VIDA'!A1" display="6.    REG. SUBSIDIADO AFILIADOS POR CURSOS DE VIDA" xr:uid="{C7F38736-54AA-488B-A042-F8C453EF62E1}"/>
    <hyperlink ref="B11" location="'7. RC_CURSO_VIDA'!A1" display="7.    REG. CONTRIBUTIOVO AFILIADOS POR CURSOS DE VIDA" xr:uid="{328C52A4-7E96-4A0A-A9C9-6A942E824F34}"/>
    <hyperlink ref="B12" location="'8. GRAFICA X EDAD Y CURSOVIDA '!A1" display="8.   GRAFICA POR GRUPOS DE EDAD Y CURSOS DE VIDA (CONTRIBUTIVO Y SUBSIDADO)" xr:uid="{C536C3A4-526D-4BC6-811C-57E239E3BB64}"/>
    <hyperlink ref="B13" location="'9_RC_GRUPOS DE EDAD'!A1" display="9.    REG. CONTRIBUTIVO AFILIADOS POR GRUPOS DE EDAD" xr:uid="{49ACD88D-38D4-42C2-9A98-EBFF4E9DAE52}"/>
    <hyperlink ref="B14" location="'10. RS_GRUPOS DE EDAD'!A1" display="10.  REG. SUBSIDIADO AFILIADOS POR GRUPOS DE EDAD" xr:uid="{23593855-D98B-498E-9C9B-444EF7E4D36F}"/>
    <hyperlink ref="B15" location="'11. AFILIADOS POR GENERO'!A1" display="11.  AFILIADOS POR GENERO" xr:uid="{69A0A4EF-C2E4-4243-9FF4-0425947ED396}"/>
    <hyperlink ref="B3" location="'CUADRO RESUMEN'!A1" display="CUADRO RESUMEN" xr:uid="{ACEEE8C3-BD16-4970-A9DB-C361027CAF9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E9C0F-69EA-4D95-8CA5-E6E993BBBAD8}">
  <sheetPr>
    <tabColor rgb="FF66FF99"/>
  </sheetPr>
  <dimension ref="A1:P144"/>
  <sheetViews>
    <sheetView workbookViewId="0">
      <selection activeCell="Q1" sqref="Q1:AA1048576"/>
    </sheetView>
  </sheetViews>
  <sheetFormatPr defaultColWidth="11.42578125" defaultRowHeight="12.75"/>
  <cols>
    <col min="1" max="1" width="21.7109375" style="321" customWidth="1"/>
    <col min="2" max="2" width="31.7109375" style="327" customWidth="1"/>
    <col min="3" max="3" width="13.7109375" style="321" customWidth="1"/>
    <col min="4" max="4" width="9.140625" style="321" customWidth="1"/>
    <col min="5" max="5" width="11.42578125" style="321"/>
    <col min="6" max="6" width="6.7109375" style="321" customWidth="1"/>
    <col min="7" max="7" width="13.7109375" style="321" customWidth="1"/>
    <col min="8" max="8" width="7.7109375" style="321" customWidth="1"/>
    <col min="9" max="9" width="11.42578125" style="321"/>
    <col min="10" max="10" width="10.140625" style="321" customWidth="1"/>
    <col min="11" max="11" width="11.42578125" style="321"/>
    <col min="12" max="12" width="7.7109375" style="321" customWidth="1"/>
    <col min="13" max="13" width="11.42578125" style="321"/>
    <col min="14" max="14" width="8.42578125" style="321" customWidth="1"/>
    <col min="15" max="15" width="13.7109375" style="321" customWidth="1"/>
    <col min="16" max="16384" width="11.42578125" style="321"/>
  </cols>
  <sheetData>
    <row r="1" spans="1:16" ht="90.75" customHeight="1" thickBot="1">
      <c r="A1" s="297"/>
      <c r="B1" s="298"/>
      <c r="C1" s="567" t="s">
        <v>567</v>
      </c>
      <c r="D1" s="567"/>
      <c r="E1" s="567"/>
      <c r="F1" s="567"/>
      <c r="G1" s="567"/>
      <c r="H1" s="567"/>
      <c r="I1" s="567"/>
      <c r="J1" s="567"/>
      <c r="K1" s="567"/>
      <c r="L1" s="567"/>
      <c r="M1" s="567"/>
      <c r="N1" s="567"/>
      <c r="O1" s="394" t="s">
        <v>1</v>
      </c>
      <c r="P1" s="426" t="s">
        <v>19</v>
      </c>
    </row>
    <row r="2" spans="1:16" ht="12.75" customHeight="1">
      <c r="A2" s="568" t="s">
        <v>418</v>
      </c>
      <c r="B2" s="570" t="s">
        <v>419</v>
      </c>
      <c r="C2" s="572" t="s">
        <v>420</v>
      </c>
      <c r="D2" s="572"/>
      <c r="E2" s="572"/>
      <c r="F2" s="572"/>
      <c r="G2" s="572"/>
      <c r="H2" s="572"/>
      <c r="I2" s="572"/>
      <c r="J2" s="572"/>
      <c r="K2" s="572"/>
      <c r="L2" s="572"/>
      <c r="M2" s="572"/>
      <c r="N2" s="572"/>
      <c r="O2" s="573" t="s">
        <v>421</v>
      </c>
    </row>
    <row r="3" spans="1:16" ht="12.75" customHeight="1">
      <c r="A3" s="569"/>
      <c r="B3" s="571"/>
      <c r="C3" s="572"/>
      <c r="D3" s="572"/>
      <c r="E3" s="572"/>
      <c r="F3" s="572"/>
      <c r="G3" s="572"/>
      <c r="H3" s="572"/>
      <c r="I3" s="572"/>
      <c r="J3" s="572"/>
      <c r="K3" s="572"/>
      <c r="L3" s="572"/>
      <c r="M3" s="572"/>
      <c r="N3" s="572"/>
      <c r="O3" s="573"/>
    </row>
    <row r="4" spans="1:16" ht="33.75" customHeight="1" thickBot="1">
      <c r="A4" s="569"/>
      <c r="B4" s="571"/>
      <c r="C4" s="357" t="s">
        <v>422</v>
      </c>
      <c r="D4" s="299" t="s">
        <v>359</v>
      </c>
      <c r="E4" s="299" t="s">
        <v>423</v>
      </c>
      <c r="F4" s="299" t="s">
        <v>359</v>
      </c>
      <c r="G4" s="299" t="s">
        <v>424</v>
      </c>
      <c r="H4" s="299" t="s">
        <v>359</v>
      </c>
      <c r="I4" s="299" t="s">
        <v>425</v>
      </c>
      <c r="J4" s="299" t="s">
        <v>359</v>
      </c>
      <c r="K4" s="299" t="s">
        <v>426</v>
      </c>
      <c r="L4" s="299" t="s">
        <v>359</v>
      </c>
      <c r="M4" s="299" t="s">
        <v>427</v>
      </c>
      <c r="N4" s="300" t="s">
        <v>359</v>
      </c>
      <c r="O4" s="574"/>
    </row>
    <row r="5" spans="1:16" ht="20.25" customHeight="1">
      <c r="A5" s="569"/>
      <c r="B5" s="301" t="s">
        <v>428</v>
      </c>
      <c r="C5" s="335">
        <v>778</v>
      </c>
      <c r="D5" s="303">
        <v>1.0051160146762441E-2</v>
      </c>
      <c r="E5" s="302">
        <v>6994</v>
      </c>
      <c r="F5" s="303">
        <v>9.0357087489018661E-2</v>
      </c>
      <c r="G5" s="304">
        <v>6241</v>
      </c>
      <c r="H5" s="303">
        <v>8.0628908066766578E-2</v>
      </c>
      <c r="I5" s="304">
        <v>19097</v>
      </c>
      <c r="J5" s="303">
        <v>0.24671851583897472</v>
      </c>
      <c r="K5" s="304">
        <v>42173</v>
      </c>
      <c r="L5" s="303">
        <v>0.54484264379101854</v>
      </c>
      <c r="M5" s="304">
        <v>2121</v>
      </c>
      <c r="N5" s="305">
        <v>2.7401684667459045E-2</v>
      </c>
      <c r="O5" s="306">
        <v>77404</v>
      </c>
    </row>
    <row r="6" spans="1:16" ht="24.75" customHeight="1">
      <c r="A6" s="307">
        <v>1</v>
      </c>
      <c r="B6" s="308" t="s">
        <v>429</v>
      </c>
      <c r="C6" s="311">
        <v>2</v>
      </c>
      <c r="D6" s="310">
        <v>7.0422535211267607E-3</v>
      </c>
      <c r="E6" s="309">
        <v>22</v>
      </c>
      <c r="F6" s="310">
        <v>7.746478873239436E-2</v>
      </c>
      <c r="G6" s="311">
        <v>15</v>
      </c>
      <c r="H6" s="310">
        <v>5.2816901408450703E-2</v>
      </c>
      <c r="I6" s="311">
        <v>60</v>
      </c>
      <c r="J6" s="310">
        <v>0.21126760563380281</v>
      </c>
      <c r="K6" s="311">
        <v>180</v>
      </c>
      <c r="L6" s="310">
        <v>0.63380281690140849</v>
      </c>
      <c r="M6" s="311">
        <v>5</v>
      </c>
      <c r="N6" s="310">
        <v>1.7605633802816902E-2</v>
      </c>
      <c r="O6" s="312">
        <v>284</v>
      </c>
    </row>
    <row r="7" spans="1:16" ht="15">
      <c r="A7" s="313">
        <v>142</v>
      </c>
      <c r="B7" s="314" t="s">
        <v>430</v>
      </c>
      <c r="C7" s="328">
        <v>0</v>
      </c>
      <c r="D7" s="315">
        <v>0</v>
      </c>
      <c r="E7" s="328">
        <v>0</v>
      </c>
      <c r="F7" s="315">
        <v>0</v>
      </c>
      <c r="G7" s="328">
        <v>0</v>
      </c>
      <c r="H7" s="315">
        <v>0</v>
      </c>
      <c r="I7" s="328">
        <v>1</v>
      </c>
      <c r="J7" s="315">
        <v>1</v>
      </c>
      <c r="K7" s="328">
        <v>0</v>
      </c>
      <c r="L7" s="315">
        <v>0</v>
      </c>
      <c r="M7" s="328">
        <v>0</v>
      </c>
      <c r="N7" s="315">
        <v>0</v>
      </c>
      <c r="O7" s="316">
        <v>1</v>
      </c>
    </row>
    <row r="8" spans="1:16" ht="15">
      <c r="A8" s="313">
        <v>425</v>
      </c>
      <c r="B8" s="314" t="s">
        <v>431</v>
      </c>
      <c r="C8" s="328">
        <v>0</v>
      </c>
      <c r="D8" s="315">
        <v>0</v>
      </c>
      <c r="E8" s="328">
        <v>5</v>
      </c>
      <c r="F8" s="315">
        <v>0.13157894736842105</v>
      </c>
      <c r="G8" s="328">
        <v>2</v>
      </c>
      <c r="H8" s="315">
        <v>5.2631578947368418E-2</v>
      </c>
      <c r="I8" s="328">
        <v>9</v>
      </c>
      <c r="J8" s="315">
        <v>0.23684210526315788</v>
      </c>
      <c r="K8" s="328">
        <v>22</v>
      </c>
      <c r="L8" s="315">
        <v>0.57894736842105265</v>
      </c>
      <c r="M8" s="328">
        <v>0</v>
      </c>
      <c r="N8" s="315">
        <v>0</v>
      </c>
      <c r="O8" s="316">
        <v>38</v>
      </c>
    </row>
    <row r="9" spans="1:16" ht="15">
      <c r="A9" s="313">
        <v>579</v>
      </c>
      <c r="B9" s="314" t="s">
        <v>432</v>
      </c>
      <c r="C9" s="328">
        <v>1</v>
      </c>
      <c r="D9" s="315">
        <v>8.4033613445378148E-3</v>
      </c>
      <c r="E9" s="328">
        <v>12</v>
      </c>
      <c r="F9" s="315">
        <v>0.10084033613445378</v>
      </c>
      <c r="G9" s="328">
        <v>4</v>
      </c>
      <c r="H9" s="315">
        <v>3.3613445378151259E-2</v>
      </c>
      <c r="I9" s="328">
        <v>19</v>
      </c>
      <c r="J9" s="315">
        <v>0.15966386554621848</v>
      </c>
      <c r="K9" s="328">
        <v>81</v>
      </c>
      <c r="L9" s="315">
        <v>0.68067226890756305</v>
      </c>
      <c r="M9" s="328">
        <v>2</v>
      </c>
      <c r="N9" s="315">
        <v>1.680672268907563E-2</v>
      </c>
      <c r="O9" s="316">
        <v>119</v>
      </c>
    </row>
    <row r="10" spans="1:16" ht="15">
      <c r="A10" s="313">
        <v>585</v>
      </c>
      <c r="B10" s="314" t="s">
        <v>433</v>
      </c>
      <c r="C10" s="328">
        <v>0</v>
      </c>
      <c r="D10" s="315">
        <v>0</v>
      </c>
      <c r="E10" s="328">
        <v>0</v>
      </c>
      <c r="F10" s="315">
        <v>0</v>
      </c>
      <c r="G10" s="328">
        <v>0</v>
      </c>
      <c r="H10" s="315">
        <v>0</v>
      </c>
      <c r="I10" s="328">
        <v>1</v>
      </c>
      <c r="J10" s="315">
        <v>0.25</v>
      </c>
      <c r="K10" s="328">
        <v>2</v>
      </c>
      <c r="L10" s="315">
        <v>0.5</v>
      </c>
      <c r="M10" s="328">
        <v>1</v>
      </c>
      <c r="N10" s="315">
        <v>0.25</v>
      </c>
      <c r="O10" s="316">
        <v>4</v>
      </c>
    </row>
    <row r="11" spans="1:16" ht="15">
      <c r="A11" s="313">
        <v>591</v>
      </c>
      <c r="B11" s="314" t="s">
        <v>434</v>
      </c>
      <c r="C11" s="328">
        <v>1</v>
      </c>
      <c r="D11" s="315">
        <v>8.3333333333333332E-3</v>
      </c>
      <c r="E11" s="328">
        <v>5</v>
      </c>
      <c r="F11" s="315">
        <v>4.1666666666666664E-2</v>
      </c>
      <c r="G11" s="328">
        <v>9</v>
      </c>
      <c r="H11" s="315">
        <v>7.4999999999999997E-2</v>
      </c>
      <c r="I11" s="328">
        <v>28</v>
      </c>
      <c r="J11" s="315">
        <v>0.23333333333333334</v>
      </c>
      <c r="K11" s="328">
        <v>75</v>
      </c>
      <c r="L11" s="315">
        <v>0.625</v>
      </c>
      <c r="M11" s="328">
        <v>2</v>
      </c>
      <c r="N11" s="315">
        <v>1.6666666666666666E-2</v>
      </c>
      <c r="O11" s="316">
        <v>120</v>
      </c>
    </row>
    <row r="12" spans="1:16" ht="15">
      <c r="A12" s="313">
        <v>893</v>
      </c>
      <c r="B12" s="314" t="s">
        <v>435</v>
      </c>
      <c r="C12" s="328">
        <v>0</v>
      </c>
      <c r="D12" s="315">
        <v>0</v>
      </c>
      <c r="E12" s="328">
        <v>0</v>
      </c>
      <c r="F12" s="315">
        <v>0</v>
      </c>
      <c r="G12" s="328">
        <v>0</v>
      </c>
      <c r="H12" s="315">
        <v>0</v>
      </c>
      <c r="I12" s="328">
        <v>2</v>
      </c>
      <c r="J12" s="315">
        <v>1</v>
      </c>
      <c r="K12" s="328">
        <v>0</v>
      </c>
      <c r="L12" s="315">
        <v>0</v>
      </c>
      <c r="M12" s="328">
        <v>0</v>
      </c>
      <c r="N12" s="315">
        <v>0</v>
      </c>
      <c r="O12" s="316">
        <v>2</v>
      </c>
    </row>
    <row r="13" spans="1:16">
      <c r="A13" s="307">
        <v>2</v>
      </c>
      <c r="B13" s="308" t="s">
        <v>436</v>
      </c>
      <c r="C13" s="311">
        <v>2</v>
      </c>
      <c r="D13" s="310">
        <v>1.6393442622950821E-2</v>
      </c>
      <c r="E13" s="309">
        <v>11</v>
      </c>
      <c r="F13" s="310">
        <v>9.0163934426229511E-2</v>
      </c>
      <c r="G13" s="311">
        <v>3</v>
      </c>
      <c r="H13" s="310">
        <v>2.4590163934426229E-2</v>
      </c>
      <c r="I13" s="311">
        <v>35</v>
      </c>
      <c r="J13" s="310">
        <v>0.28688524590163933</v>
      </c>
      <c r="K13" s="311">
        <v>71</v>
      </c>
      <c r="L13" s="310">
        <v>0.58196721311475408</v>
      </c>
      <c r="M13" s="311">
        <v>0</v>
      </c>
      <c r="N13" s="310">
        <v>0</v>
      </c>
      <c r="O13" s="312">
        <v>122</v>
      </c>
    </row>
    <row r="14" spans="1:16" ht="15">
      <c r="A14" s="313">
        <v>120</v>
      </c>
      <c r="B14" s="314" t="s">
        <v>437</v>
      </c>
      <c r="C14" s="328">
        <v>0</v>
      </c>
      <c r="D14" s="315">
        <v>0</v>
      </c>
      <c r="E14" s="328">
        <v>0</v>
      </c>
      <c r="F14" s="315">
        <v>0</v>
      </c>
      <c r="G14" s="328">
        <v>0</v>
      </c>
      <c r="H14" s="315">
        <v>0</v>
      </c>
      <c r="I14" s="328">
        <v>1</v>
      </c>
      <c r="J14" s="315">
        <v>0.33333333333333331</v>
      </c>
      <c r="K14" s="328">
        <v>2</v>
      </c>
      <c r="L14" s="315">
        <v>0.66666666666666663</v>
      </c>
      <c r="M14" s="328">
        <v>0</v>
      </c>
      <c r="N14" s="315">
        <v>0</v>
      </c>
      <c r="O14" s="316">
        <v>3</v>
      </c>
    </row>
    <row r="15" spans="1:16" ht="15">
      <c r="A15" s="313">
        <v>154</v>
      </c>
      <c r="B15" s="314" t="s">
        <v>438</v>
      </c>
      <c r="C15" s="328">
        <v>2</v>
      </c>
      <c r="D15" s="315">
        <v>2.3809523809523808E-2</v>
      </c>
      <c r="E15" s="328">
        <v>8</v>
      </c>
      <c r="F15" s="315">
        <v>9.5238095238095233E-2</v>
      </c>
      <c r="G15" s="328">
        <v>3</v>
      </c>
      <c r="H15" s="315">
        <v>3.5714285714285712E-2</v>
      </c>
      <c r="I15" s="328">
        <v>26</v>
      </c>
      <c r="J15" s="315">
        <v>0.30952380952380953</v>
      </c>
      <c r="K15" s="328">
        <v>45</v>
      </c>
      <c r="L15" s="315">
        <v>0.5357142857142857</v>
      </c>
      <c r="M15" s="328">
        <v>0</v>
      </c>
      <c r="N15" s="315">
        <v>0</v>
      </c>
      <c r="O15" s="316">
        <v>84</v>
      </c>
    </row>
    <row r="16" spans="1:16" ht="15">
      <c r="A16" s="313">
        <v>250</v>
      </c>
      <c r="B16" s="314" t="s">
        <v>439</v>
      </c>
      <c r="C16" s="328">
        <v>0</v>
      </c>
      <c r="D16" s="315">
        <v>0</v>
      </c>
      <c r="E16" s="328">
        <v>2</v>
      </c>
      <c r="F16" s="315">
        <v>0.11764705882352941</v>
      </c>
      <c r="G16" s="328">
        <v>0</v>
      </c>
      <c r="H16" s="315">
        <v>0</v>
      </c>
      <c r="I16" s="328">
        <v>4</v>
      </c>
      <c r="J16" s="315">
        <v>0.23529411764705882</v>
      </c>
      <c r="K16" s="328">
        <v>11</v>
      </c>
      <c r="L16" s="315">
        <v>0.6470588235294118</v>
      </c>
      <c r="M16" s="328">
        <v>0</v>
      </c>
      <c r="N16" s="315">
        <v>0</v>
      </c>
      <c r="O16" s="316">
        <v>17</v>
      </c>
    </row>
    <row r="17" spans="1:15" ht="15">
      <c r="A17" s="313">
        <v>495</v>
      </c>
      <c r="B17" s="314" t="s">
        <v>440</v>
      </c>
      <c r="C17" s="328">
        <v>0</v>
      </c>
      <c r="D17" s="315">
        <v>0</v>
      </c>
      <c r="E17" s="328">
        <v>0</v>
      </c>
      <c r="F17" s="315">
        <v>0</v>
      </c>
      <c r="G17" s="328">
        <v>0</v>
      </c>
      <c r="H17" s="315">
        <v>0</v>
      </c>
      <c r="I17" s="328">
        <v>0</v>
      </c>
      <c r="J17" s="315">
        <v>0</v>
      </c>
      <c r="K17" s="328">
        <v>2</v>
      </c>
      <c r="L17" s="315">
        <v>1</v>
      </c>
      <c r="M17" s="328">
        <v>0</v>
      </c>
      <c r="N17" s="315">
        <v>0</v>
      </c>
      <c r="O17" s="316">
        <v>2</v>
      </c>
    </row>
    <row r="18" spans="1:15" ht="15">
      <c r="A18" s="313">
        <v>790</v>
      </c>
      <c r="B18" s="314" t="s">
        <v>441</v>
      </c>
      <c r="C18" s="328">
        <v>0</v>
      </c>
      <c r="D18" s="315">
        <v>0</v>
      </c>
      <c r="E18" s="328">
        <v>0</v>
      </c>
      <c r="F18" s="315">
        <v>0</v>
      </c>
      <c r="G18" s="328">
        <v>0</v>
      </c>
      <c r="H18" s="315">
        <v>0</v>
      </c>
      <c r="I18" s="328">
        <v>1</v>
      </c>
      <c r="J18" s="315">
        <v>0.16666666666666666</v>
      </c>
      <c r="K18" s="328">
        <v>5</v>
      </c>
      <c r="L18" s="315">
        <v>0.83333333333333337</v>
      </c>
      <c r="M18" s="328">
        <v>0</v>
      </c>
      <c r="N18" s="315">
        <v>0</v>
      </c>
      <c r="O18" s="316">
        <v>6</v>
      </c>
    </row>
    <row r="19" spans="1:15" ht="15">
      <c r="A19" s="313">
        <v>895</v>
      </c>
      <c r="B19" s="314" t="s">
        <v>442</v>
      </c>
      <c r="C19" s="328">
        <v>0</v>
      </c>
      <c r="D19" s="315">
        <v>0</v>
      </c>
      <c r="E19" s="328">
        <v>1</v>
      </c>
      <c r="F19" s="315">
        <v>0.1</v>
      </c>
      <c r="G19" s="328">
        <v>0</v>
      </c>
      <c r="H19" s="315">
        <v>0</v>
      </c>
      <c r="I19" s="328">
        <v>3</v>
      </c>
      <c r="J19" s="315">
        <v>0.3</v>
      </c>
      <c r="K19" s="328">
        <v>6</v>
      </c>
      <c r="L19" s="315">
        <v>0.6</v>
      </c>
      <c r="M19" s="328">
        <v>0</v>
      </c>
      <c r="N19" s="315">
        <v>0</v>
      </c>
      <c r="O19" s="316">
        <v>10</v>
      </c>
    </row>
    <row r="20" spans="1:15">
      <c r="A20" s="307">
        <v>3</v>
      </c>
      <c r="B20" s="308" t="s">
        <v>443</v>
      </c>
      <c r="C20" s="311">
        <v>6</v>
      </c>
      <c r="D20" s="310">
        <v>5.7971014492753624E-3</v>
      </c>
      <c r="E20" s="309">
        <v>99</v>
      </c>
      <c r="F20" s="310">
        <v>9.5652173913043481E-2</v>
      </c>
      <c r="G20" s="311">
        <v>91</v>
      </c>
      <c r="H20" s="310">
        <v>8.7922705314009655E-2</v>
      </c>
      <c r="I20" s="311">
        <v>259</v>
      </c>
      <c r="J20" s="310">
        <v>0.25024154589371983</v>
      </c>
      <c r="K20" s="311">
        <v>572</v>
      </c>
      <c r="L20" s="310">
        <v>0.55265700483091784</v>
      </c>
      <c r="M20" s="311">
        <v>8</v>
      </c>
      <c r="N20" s="310">
        <v>7.7294685990338162E-3</v>
      </c>
      <c r="O20" s="312">
        <v>1035</v>
      </c>
    </row>
    <row r="21" spans="1:15" ht="15">
      <c r="A21" s="313">
        <v>45</v>
      </c>
      <c r="B21" s="314" t="s">
        <v>444</v>
      </c>
      <c r="C21" s="328">
        <v>1</v>
      </c>
      <c r="D21" s="315">
        <v>1.8975332068311196E-3</v>
      </c>
      <c r="E21" s="328">
        <v>60</v>
      </c>
      <c r="F21" s="315">
        <v>0.11385199240986717</v>
      </c>
      <c r="G21" s="328">
        <v>44</v>
      </c>
      <c r="H21" s="315">
        <v>8.3491461100569264E-2</v>
      </c>
      <c r="I21" s="328">
        <v>127</v>
      </c>
      <c r="J21" s="315">
        <v>0.24098671726755219</v>
      </c>
      <c r="K21" s="328">
        <v>290</v>
      </c>
      <c r="L21" s="315">
        <v>0.55028462998102468</v>
      </c>
      <c r="M21" s="328">
        <v>5</v>
      </c>
      <c r="N21" s="315">
        <v>9.4876660341555973E-3</v>
      </c>
      <c r="O21" s="316">
        <v>527</v>
      </c>
    </row>
    <row r="22" spans="1:15" ht="15">
      <c r="A22" s="313">
        <v>51</v>
      </c>
      <c r="B22" s="314" t="s">
        <v>445</v>
      </c>
      <c r="C22" s="328">
        <v>0</v>
      </c>
      <c r="D22" s="315">
        <v>0</v>
      </c>
      <c r="E22" s="328">
        <v>2</v>
      </c>
      <c r="F22" s="315">
        <v>0.10526315789473684</v>
      </c>
      <c r="G22" s="328">
        <v>3</v>
      </c>
      <c r="H22" s="315">
        <v>0.15789473684210525</v>
      </c>
      <c r="I22" s="328">
        <v>2</v>
      </c>
      <c r="J22" s="315">
        <v>0.10526315789473684</v>
      </c>
      <c r="K22" s="328">
        <v>12</v>
      </c>
      <c r="L22" s="315">
        <v>0.63157894736842102</v>
      </c>
      <c r="M22" s="328">
        <v>0</v>
      </c>
      <c r="N22" s="315">
        <v>0</v>
      </c>
      <c r="O22" s="316">
        <v>19</v>
      </c>
    </row>
    <row r="23" spans="1:15" ht="15">
      <c r="A23" s="313">
        <v>147</v>
      </c>
      <c r="B23" s="314" t="s">
        <v>446</v>
      </c>
      <c r="C23" s="328">
        <v>0</v>
      </c>
      <c r="D23" s="315">
        <v>0</v>
      </c>
      <c r="E23" s="328">
        <v>5</v>
      </c>
      <c r="F23" s="315">
        <v>4.2016806722689079E-2</v>
      </c>
      <c r="G23" s="328">
        <v>13</v>
      </c>
      <c r="H23" s="315">
        <v>0.1092436974789916</v>
      </c>
      <c r="I23" s="328">
        <v>27</v>
      </c>
      <c r="J23" s="315">
        <v>0.22689075630252101</v>
      </c>
      <c r="K23" s="328">
        <v>74</v>
      </c>
      <c r="L23" s="315">
        <v>0.62184873949579833</v>
      </c>
      <c r="M23" s="328">
        <v>0</v>
      </c>
      <c r="N23" s="315">
        <v>0</v>
      </c>
      <c r="O23" s="316">
        <v>119</v>
      </c>
    </row>
    <row r="24" spans="1:15" ht="15">
      <c r="A24" s="313">
        <v>172</v>
      </c>
      <c r="B24" s="314" t="s">
        <v>447</v>
      </c>
      <c r="C24" s="328">
        <v>2</v>
      </c>
      <c r="D24" s="315">
        <v>1.4285714285714285E-2</v>
      </c>
      <c r="E24" s="328">
        <v>16</v>
      </c>
      <c r="F24" s="315">
        <v>0.11428571428571428</v>
      </c>
      <c r="G24" s="328">
        <v>16</v>
      </c>
      <c r="H24" s="315">
        <v>0.11428571428571428</v>
      </c>
      <c r="I24" s="328">
        <v>41</v>
      </c>
      <c r="J24" s="315">
        <v>0.29285714285714287</v>
      </c>
      <c r="K24" s="328">
        <v>64</v>
      </c>
      <c r="L24" s="315">
        <v>0.45714285714285713</v>
      </c>
      <c r="M24" s="328">
        <v>1</v>
      </c>
      <c r="N24" s="315">
        <v>7.1428571428571426E-3</v>
      </c>
      <c r="O24" s="316">
        <v>140</v>
      </c>
    </row>
    <row r="25" spans="1:15" ht="15">
      <c r="A25" s="313">
        <v>475</v>
      </c>
      <c r="B25" s="314" t="s">
        <v>448</v>
      </c>
      <c r="C25" s="328">
        <v>0</v>
      </c>
      <c r="D25" s="315">
        <v>0</v>
      </c>
      <c r="E25" s="328">
        <v>0</v>
      </c>
      <c r="F25" s="315">
        <v>0</v>
      </c>
      <c r="G25" s="328">
        <v>0</v>
      </c>
      <c r="H25" s="315">
        <v>0</v>
      </c>
      <c r="I25" s="328">
        <v>0</v>
      </c>
      <c r="J25" s="315">
        <v>0</v>
      </c>
      <c r="K25" s="328">
        <v>0</v>
      </c>
      <c r="L25" s="315">
        <v>0</v>
      </c>
      <c r="M25" s="328">
        <v>0</v>
      </c>
      <c r="N25" s="315">
        <v>0</v>
      </c>
      <c r="O25" s="316">
        <v>0</v>
      </c>
    </row>
    <row r="26" spans="1:15" ht="15">
      <c r="A26" s="313">
        <v>480</v>
      </c>
      <c r="B26" s="314" t="s">
        <v>449</v>
      </c>
      <c r="C26" s="328">
        <v>0</v>
      </c>
      <c r="D26" s="315">
        <v>0</v>
      </c>
      <c r="E26" s="328">
        <v>0</v>
      </c>
      <c r="F26" s="315">
        <v>0</v>
      </c>
      <c r="G26" s="328">
        <v>0</v>
      </c>
      <c r="H26" s="315">
        <v>0</v>
      </c>
      <c r="I26" s="328">
        <v>3</v>
      </c>
      <c r="J26" s="315">
        <v>0.1875</v>
      </c>
      <c r="K26" s="328">
        <v>13</v>
      </c>
      <c r="L26" s="315">
        <v>0.8125</v>
      </c>
      <c r="M26" s="328">
        <v>0</v>
      </c>
      <c r="N26" s="315">
        <v>0</v>
      </c>
      <c r="O26" s="316">
        <v>16</v>
      </c>
    </row>
    <row r="27" spans="1:15" ht="15">
      <c r="A27" s="313">
        <v>490</v>
      </c>
      <c r="B27" s="314" t="s">
        <v>450</v>
      </c>
      <c r="C27" s="328">
        <v>0</v>
      </c>
      <c r="D27" s="315">
        <v>0</v>
      </c>
      <c r="E27" s="328">
        <v>0</v>
      </c>
      <c r="F27" s="315">
        <v>0</v>
      </c>
      <c r="G27" s="328">
        <v>0</v>
      </c>
      <c r="H27" s="315">
        <v>0</v>
      </c>
      <c r="I27" s="328">
        <v>2</v>
      </c>
      <c r="J27" s="315">
        <v>0.33333333333333331</v>
      </c>
      <c r="K27" s="328">
        <v>3</v>
      </c>
      <c r="L27" s="315">
        <v>0.5</v>
      </c>
      <c r="M27" s="328">
        <v>1</v>
      </c>
      <c r="N27" s="315">
        <v>0.16666666666666666</v>
      </c>
      <c r="O27" s="316">
        <v>6</v>
      </c>
    </row>
    <row r="28" spans="1:15" ht="15">
      <c r="A28" s="313">
        <v>659</v>
      </c>
      <c r="B28" s="314" t="s">
        <v>451</v>
      </c>
      <c r="C28" s="328">
        <v>1</v>
      </c>
      <c r="D28" s="315">
        <v>0.1111111111111111</v>
      </c>
      <c r="E28" s="328">
        <v>0</v>
      </c>
      <c r="F28" s="315">
        <v>0</v>
      </c>
      <c r="G28" s="328">
        <v>1</v>
      </c>
      <c r="H28" s="315">
        <v>0.1111111111111111</v>
      </c>
      <c r="I28" s="328">
        <v>4</v>
      </c>
      <c r="J28" s="315">
        <v>0.44444444444444442</v>
      </c>
      <c r="K28" s="328">
        <v>3</v>
      </c>
      <c r="L28" s="315">
        <v>0.33333333333333331</v>
      </c>
      <c r="M28" s="328">
        <v>0</v>
      </c>
      <c r="N28" s="315">
        <v>0</v>
      </c>
      <c r="O28" s="316">
        <v>9</v>
      </c>
    </row>
    <row r="29" spans="1:15" ht="15">
      <c r="A29" s="313">
        <v>665</v>
      </c>
      <c r="B29" s="314" t="s">
        <v>452</v>
      </c>
      <c r="C29" s="328">
        <v>0</v>
      </c>
      <c r="D29" s="315">
        <v>0</v>
      </c>
      <c r="E29" s="328">
        <v>0</v>
      </c>
      <c r="F29" s="315">
        <v>0</v>
      </c>
      <c r="G29" s="328">
        <v>0</v>
      </c>
      <c r="H29" s="315">
        <v>0</v>
      </c>
      <c r="I29" s="328">
        <v>0</v>
      </c>
      <c r="J29" s="315">
        <v>0</v>
      </c>
      <c r="K29" s="328">
        <v>2</v>
      </c>
      <c r="L29" s="315">
        <v>1</v>
      </c>
      <c r="M29" s="328">
        <v>0</v>
      </c>
      <c r="N29" s="315">
        <v>0</v>
      </c>
      <c r="O29" s="316">
        <v>2</v>
      </c>
    </row>
    <row r="30" spans="1:15" ht="15">
      <c r="A30" s="313">
        <v>837</v>
      </c>
      <c r="B30" s="314" t="s">
        <v>453</v>
      </c>
      <c r="C30" s="328">
        <v>2</v>
      </c>
      <c r="D30" s="315">
        <v>1.015228426395939E-2</v>
      </c>
      <c r="E30" s="328">
        <v>16</v>
      </c>
      <c r="F30" s="315">
        <v>8.1218274111675121E-2</v>
      </c>
      <c r="G30" s="328">
        <v>14</v>
      </c>
      <c r="H30" s="315">
        <v>7.1065989847715741E-2</v>
      </c>
      <c r="I30" s="328">
        <v>53</v>
      </c>
      <c r="J30" s="315">
        <v>0.26903553299492383</v>
      </c>
      <c r="K30" s="328">
        <v>111</v>
      </c>
      <c r="L30" s="315">
        <v>0.56345177664974622</v>
      </c>
      <c r="M30" s="328">
        <v>1</v>
      </c>
      <c r="N30" s="315">
        <v>5.076142131979695E-3</v>
      </c>
      <c r="O30" s="316">
        <v>197</v>
      </c>
    </row>
    <row r="31" spans="1:15" ht="15">
      <c r="A31" s="313">
        <v>873</v>
      </c>
      <c r="B31" s="314" t="s">
        <v>454</v>
      </c>
      <c r="C31" s="328">
        <v>0</v>
      </c>
      <c r="D31" s="315">
        <v>0</v>
      </c>
      <c r="E31" s="328">
        <v>0</v>
      </c>
      <c r="F31" s="315">
        <v>0</v>
      </c>
      <c r="G31" s="328">
        <v>0</v>
      </c>
      <c r="H31" s="315">
        <v>0</v>
      </c>
      <c r="I31" s="328">
        <v>0</v>
      </c>
      <c r="J31" s="315">
        <v>0</v>
      </c>
      <c r="K31" s="328">
        <v>0</v>
      </c>
      <c r="L31" s="315">
        <v>0</v>
      </c>
      <c r="M31" s="328">
        <v>0</v>
      </c>
      <c r="N31" s="315">
        <v>0</v>
      </c>
      <c r="O31" s="316">
        <v>0</v>
      </c>
    </row>
    <row r="32" spans="1:15">
      <c r="A32" s="307">
        <v>4</v>
      </c>
      <c r="B32" s="308" t="s">
        <v>455</v>
      </c>
      <c r="C32" s="311">
        <v>1</v>
      </c>
      <c r="D32" s="310">
        <v>3.1545741324921135E-3</v>
      </c>
      <c r="E32" s="309">
        <v>13</v>
      </c>
      <c r="F32" s="310">
        <v>4.1009463722397478E-2</v>
      </c>
      <c r="G32" s="311">
        <v>18</v>
      </c>
      <c r="H32" s="310">
        <v>5.6782334384858045E-2</v>
      </c>
      <c r="I32" s="311">
        <v>93</v>
      </c>
      <c r="J32" s="310">
        <v>0.29337539432176657</v>
      </c>
      <c r="K32" s="311">
        <v>191</v>
      </c>
      <c r="L32" s="310">
        <v>0.60252365930599372</v>
      </c>
      <c r="M32" s="311">
        <v>1</v>
      </c>
      <c r="N32" s="310">
        <v>3.1545741324921135E-3</v>
      </c>
      <c r="O32" s="312">
        <v>317</v>
      </c>
    </row>
    <row r="33" spans="1:15" ht="15">
      <c r="A33" s="313">
        <v>31</v>
      </c>
      <c r="B33" s="314" t="s">
        <v>456</v>
      </c>
      <c r="C33" s="328">
        <v>0</v>
      </c>
      <c r="D33" s="315">
        <v>0</v>
      </c>
      <c r="E33" s="328">
        <v>0</v>
      </c>
      <c r="F33" s="315">
        <v>0</v>
      </c>
      <c r="G33" s="328">
        <v>1</v>
      </c>
      <c r="H33" s="315">
        <v>9.0909090909090912E-2</v>
      </c>
      <c r="I33" s="328">
        <v>4</v>
      </c>
      <c r="J33" s="315">
        <v>0.36363636363636365</v>
      </c>
      <c r="K33" s="328">
        <v>6</v>
      </c>
      <c r="L33" s="315">
        <v>0.54545454545454541</v>
      </c>
      <c r="M33" s="328">
        <v>0</v>
      </c>
      <c r="N33" s="315">
        <v>0</v>
      </c>
      <c r="O33" s="316">
        <v>11</v>
      </c>
    </row>
    <row r="34" spans="1:15" ht="15">
      <c r="A34" s="313">
        <v>40</v>
      </c>
      <c r="B34" s="314" t="s">
        <v>457</v>
      </c>
      <c r="C34" s="328">
        <v>0</v>
      </c>
      <c r="D34" s="315">
        <v>0</v>
      </c>
      <c r="E34" s="328">
        <v>0</v>
      </c>
      <c r="F34" s="315">
        <v>0</v>
      </c>
      <c r="G34" s="328">
        <v>0</v>
      </c>
      <c r="H34" s="315">
        <v>0</v>
      </c>
      <c r="I34" s="328">
        <v>1</v>
      </c>
      <c r="J34" s="315">
        <v>0.2</v>
      </c>
      <c r="K34" s="328">
        <v>4</v>
      </c>
      <c r="L34" s="315">
        <v>0.8</v>
      </c>
      <c r="M34" s="328">
        <v>0</v>
      </c>
      <c r="N34" s="315">
        <v>0</v>
      </c>
      <c r="O34" s="316">
        <v>5</v>
      </c>
    </row>
    <row r="35" spans="1:15" ht="15">
      <c r="A35" s="313">
        <v>190</v>
      </c>
      <c r="B35" s="314" t="s">
        <v>458</v>
      </c>
      <c r="C35" s="328">
        <v>0</v>
      </c>
      <c r="D35" s="315">
        <v>0</v>
      </c>
      <c r="E35" s="328">
        <v>1</v>
      </c>
      <c r="F35" s="315">
        <v>4.3478260869565216E-2</v>
      </c>
      <c r="G35" s="328">
        <v>1</v>
      </c>
      <c r="H35" s="315">
        <v>4.3478260869565216E-2</v>
      </c>
      <c r="I35" s="328">
        <v>7</v>
      </c>
      <c r="J35" s="315">
        <v>0.30434782608695654</v>
      </c>
      <c r="K35" s="328">
        <v>14</v>
      </c>
      <c r="L35" s="315">
        <v>0.60869565217391308</v>
      </c>
      <c r="M35" s="328">
        <v>0</v>
      </c>
      <c r="N35" s="315">
        <v>0</v>
      </c>
      <c r="O35" s="316">
        <v>23</v>
      </c>
    </row>
    <row r="36" spans="1:15" ht="15">
      <c r="A36" s="313">
        <v>604</v>
      </c>
      <c r="B36" s="314" t="s">
        <v>459</v>
      </c>
      <c r="C36" s="328">
        <v>1</v>
      </c>
      <c r="D36" s="315">
        <v>1.8181818181818181E-2</v>
      </c>
      <c r="E36" s="328">
        <v>5</v>
      </c>
      <c r="F36" s="315">
        <v>9.0909090909090912E-2</v>
      </c>
      <c r="G36" s="328">
        <v>6</v>
      </c>
      <c r="H36" s="315">
        <v>0.10909090909090909</v>
      </c>
      <c r="I36" s="328">
        <v>15</v>
      </c>
      <c r="J36" s="315">
        <v>0.27272727272727271</v>
      </c>
      <c r="K36" s="328">
        <v>28</v>
      </c>
      <c r="L36" s="315">
        <v>0.50909090909090904</v>
      </c>
      <c r="M36" s="328">
        <v>0</v>
      </c>
      <c r="N36" s="315">
        <v>0</v>
      </c>
      <c r="O36" s="316">
        <v>55</v>
      </c>
    </row>
    <row r="37" spans="1:15" ht="15">
      <c r="A37" s="313">
        <v>670</v>
      </c>
      <c r="B37" s="314" t="s">
        <v>460</v>
      </c>
      <c r="C37" s="328">
        <v>0</v>
      </c>
      <c r="D37" s="315">
        <v>0</v>
      </c>
      <c r="E37" s="328">
        <v>2</v>
      </c>
      <c r="F37" s="315">
        <v>6.8965517241379309E-2</v>
      </c>
      <c r="G37" s="328">
        <v>0</v>
      </c>
      <c r="H37" s="315">
        <v>0</v>
      </c>
      <c r="I37" s="328">
        <v>9</v>
      </c>
      <c r="J37" s="315">
        <v>0.31034482758620691</v>
      </c>
      <c r="K37" s="328">
        <v>18</v>
      </c>
      <c r="L37" s="315">
        <v>0.62068965517241381</v>
      </c>
      <c r="M37" s="328">
        <v>0</v>
      </c>
      <c r="N37" s="315">
        <v>0</v>
      </c>
      <c r="O37" s="316">
        <v>29</v>
      </c>
    </row>
    <row r="38" spans="1:15" ht="15">
      <c r="A38" s="313">
        <v>690</v>
      </c>
      <c r="B38" s="314" t="s">
        <v>461</v>
      </c>
      <c r="C38" s="328">
        <v>0</v>
      </c>
      <c r="D38" s="315">
        <v>0</v>
      </c>
      <c r="E38" s="328">
        <v>1</v>
      </c>
      <c r="F38" s="315">
        <v>5.5555555555555552E-2</v>
      </c>
      <c r="G38" s="328">
        <v>2</v>
      </c>
      <c r="H38" s="315">
        <v>0.1111111111111111</v>
      </c>
      <c r="I38" s="328">
        <v>3</v>
      </c>
      <c r="J38" s="315">
        <v>0.16666666666666666</v>
      </c>
      <c r="K38" s="328">
        <v>12</v>
      </c>
      <c r="L38" s="315">
        <v>0.66666666666666663</v>
      </c>
      <c r="M38" s="328">
        <v>0</v>
      </c>
      <c r="N38" s="315">
        <v>0</v>
      </c>
      <c r="O38" s="316">
        <v>18</v>
      </c>
    </row>
    <row r="39" spans="1:15" ht="15">
      <c r="A39" s="313">
        <v>736</v>
      </c>
      <c r="B39" s="314" t="s">
        <v>462</v>
      </c>
      <c r="C39" s="328">
        <v>0</v>
      </c>
      <c r="D39" s="315">
        <v>0</v>
      </c>
      <c r="E39" s="328">
        <v>4</v>
      </c>
      <c r="F39" s="315">
        <v>3.125E-2</v>
      </c>
      <c r="G39" s="328">
        <v>2</v>
      </c>
      <c r="H39" s="315">
        <v>1.5625E-2</v>
      </c>
      <c r="I39" s="328">
        <v>39</v>
      </c>
      <c r="J39" s="315">
        <v>0.3046875</v>
      </c>
      <c r="K39" s="328">
        <v>82</v>
      </c>
      <c r="L39" s="315">
        <v>0.640625</v>
      </c>
      <c r="M39" s="328">
        <v>1</v>
      </c>
      <c r="N39" s="315">
        <v>7.8125E-3</v>
      </c>
      <c r="O39" s="316">
        <v>128</v>
      </c>
    </row>
    <row r="40" spans="1:15" ht="15">
      <c r="A40" s="313">
        <v>858</v>
      </c>
      <c r="B40" s="314" t="s">
        <v>463</v>
      </c>
      <c r="C40" s="328">
        <v>0</v>
      </c>
      <c r="D40" s="315">
        <v>0</v>
      </c>
      <c r="E40" s="328">
        <v>0</v>
      </c>
      <c r="F40" s="315">
        <v>0</v>
      </c>
      <c r="G40" s="328">
        <v>1</v>
      </c>
      <c r="H40" s="315">
        <v>8.3333333333333329E-2</v>
      </c>
      <c r="I40" s="328">
        <v>2</v>
      </c>
      <c r="J40" s="315">
        <v>0.16666666666666666</v>
      </c>
      <c r="K40" s="328">
        <v>9</v>
      </c>
      <c r="L40" s="315">
        <v>0.75</v>
      </c>
      <c r="M40" s="328">
        <v>0</v>
      </c>
      <c r="N40" s="315">
        <v>0</v>
      </c>
      <c r="O40" s="316">
        <v>12</v>
      </c>
    </row>
    <row r="41" spans="1:15" ht="15">
      <c r="A41" s="313">
        <v>885</v>
      </c>
      <c r="B41" s="314" t="s">
        <v>464</v>
      </c>
      <c r="C41" s="328">
        <v>0</v>
      </c>
      <c r="D41" s="315">
        <v>0</v>
      </c>
      <c r="E41" s="328">
        <v>0</v>
      </c>
      <c r="F41" s="315">
        <v>0</v>
      </c>
      <c r="G41" s="328">
        <v>0</v>
      </c>
      <c r="H41" s="315">
        <v>0</v>
      </c>
      <c r="I41" s="328">
        <v>3</v>
      </c>
      <c r="J41" s="315">
        <v>0.5</v>
      </c>
      <c r="K41" s="328">
        <v>3</v>
      </c>
      <c r="L41" s="315">
        <v>0.5</v>
      </c>
      <c r="M41" s="328">
        <v>0</v>
      </c>
      <c r="N41" s="315">
        <v>0</v>
      </c>
      <c r="O41" s="316">
        <v>6</v>
      </c>
    </row>
    <row r="42" spans="1:15" ht="15">
      <c r="A42" s="313">
        <v>890</v>
      </c>
      <c r="B42" s="314" t="s">
        <v>465</v>
      </c>
      <c r="C42" s="328">
        <v>0</v>
      </c>
      <c r="D42" s="315">
        <v>0</v>
      </c>
      <c r="E42" s="328">
        <v>0</v>
      </c>
      <c r="F42" s="315">
        <v>0</v>
      </c>
      <c r="G42" s="328">
        <v>5</v>
      </c>
      <c r="H42" s="315">
        <v>0.16666666666666666</v>
      </c>
      <c r="I42" s="328">
        <v>10</v>
      </c>
      <c r="J42" s="315">
        <v>0.33333333333333331</v>
      </c>
      <c r="K42" s="328">
        <v>15</v>
      </c>
      <c r="L42" s="315">
        <v>0.5</v>
      </c>
      <c r="M42" s="328">
        <v>0</v>
      </c>
      <c r="N42" s="315">
        <v>0</v>
      </c>
      <c r="O42" s="316">
        <v>30</v>
      </c>
    </row>
    <row r="43" spans="1:15">
      <c r="A43" s="307">
        <v>5</v>
      </c>
      <c r="B43" s="308" t="s">
        <v>466</v>
      </c>
      <c r="C43" s="311">
        <v>8</v>
      </c>
      <c r="D43" s="310">
        <v>1.680672268907563E-2</v>
      </c>
      <c r="E43" s="309">
        <v>39</v>
      </c>
      <c r="F43" s="310">
        <v>8.1932773109243698E-2</v>
      </c>
      <c r="G43" s="311">
        <v>48</v>
      </c>
      <c r="H43" s="310">
        <v>0.10084033613445378</v>
      </c>
      <c r="I43" s="311">
        <v>110</v>
      </c>
      <c r="J43" s="310">
        <v>0.23109243697478993</v>
      </c>
      <c r="K43" s="311">
        <v>268</v>
      </c>
      <c r="L43" s="310">
        <v>0.56302521008403361</v>
      </c>
      <c r="M43" s="311">
        <v>3</v>
      </c>
      <c r="N43" s="310">
        <v>6.3025210084033615E-3</v>
      </c>
      <c r="O43" s="312">
        <v>476</v>
      </c>
    </row>
    <row r="44" spans="1:15" ht="15">
      <c r="A44" s="313">
        <v>4</v>
      </c>
      <c r="B44" s="314" t="s">
        <v>467</v>
      </c>
      <c r="C44" s="328">
        <v>0</v>
      </c>
      <c r="D44" s="315">
        <v>0</v>
      </c>
      <c r="E44" s="328">
        <v>0</v>
      </c>
      <c r="F44" s="315">
        <v>0</v>
      </c>
      <c r="G44" s="328">
        <v>0</v>
      </c>
      <c r="H44" s="315">
        <v>0</v>
      </c>
      <c r="I44" s="328">
        <v>0</v>
      </c>
      <c r="J44" s="315">
        <v>0</v>
      </c>
      <c r="K44" s="328">
        <v>0</v>
      </c>
      <c r="L44" s="315">
        <v>0</v>
      </c>
      <c r="M44" s="328">
        <v>0</v>
      </c>
      <c r="N44" s="315">
        <v>0</v>
      </c>
      <c r="O44" s="316">
        <v>0</v>
      </c>
    </row>
    <row r="45" spans="1:15" ht="15">
      <c r="A45" s="313">
        <v>42</v>
      </c>
      <c r="B45" s="314" t="s">
        <v>468</v>
      </c>
      <c r="C45" s="328">
        <v>1</v>
      </c>
      <c r="D45" s="315">
        <v>9.2592592592592587E-3</v>
      </c>
      <c r="E45" s="328">
        <v>9</v>
      </c>
      <c r="F45" s="315">
        <v>8.3333333333333329E-2</v>
      </c>
      <c r="G45" s="328">
        <v>9</v>
      </c>
      <c r="H45" s="315">
        <v>8.3333333333333329E-2</v>
      </c>
      <c r="I45" s="328">
        <v>28</v>
      </c>
      <c r="J45" s="315">
        <v>0.25925925925925924</v>
      </c>
      <c r="K45" s="328">
        <v>60</v>
      </c>
      <c r="L45" s="315">
        <v>0.55555555555555558</v>
      </c>
      <c r="M45" s="328">
        <v>1</v>
      </c>
      <c r="N45" s="315">
        <v>9.2592592592592587E-3</v>
      </c>
      <c r="O45" s="316">
        <v>108</v>
      </c>
    </row>
    <row r="46" spans="1:15" ht="15">
      <c r="A46" s="313">
        <v>44</v>
      </c>
      <c r="B46" s="314" t="s">
        <v>469</v>
      </c>
      <c r="C46" s="328">
        <v>0</v>
      </c>
      <c r="D46" s="315">
        <v>0</v>
      </c>
      <c r="E46" s="328">
        <v>0</v>
      </c>
      <c r="F46" s="315">
        <v>0</v>
      </c>
      <c r="G46" s="328">
        <v>1</v>
      </c>
      <c r="H46" s="315">
        <v>0.25</v>
      </c>
      <c r="I46" s="328">
        <v>1</v>
      </c>
      <c r="J46" s="315">
        <v>0.25</v>
      </c>
      <c r="K46" s="328">
        <v>2</v>
      </c>
      <c r="L46" s="315">
        <v>0.5</v>
      </c>
      <c r="M46" s="328">
        <v>0</v>
      </c>
      <c r="N46" s="315">
        <v>0</v>
      </c>
      <c r="O46" s="316">
        <v>4</v>
      </c>
    </row>
    <row r="47" spans="1:15" ht="15">
      <c r="A47" s="313">
        <v>59</v>
      </c>
      <c r="B47" s="314" t="s">
        <v>470</v>
      </c>
      <c r="C47" s="328">
        <v>0</v>
      </c>
      <c r="D47" s="315">
        <v>0</v>
      </c>
      <c r="E47" s="328">
        <v>0</v>
      </c>
      <c r="F47" s="315">
        <v>0</v>
      </c>
      <c r="G47" s="328">
        <v>0</v>
      </c>
      <c r="H47" s="315">
        <v>0</v>
      </c>
      <c r="I47" s="328">
        <v>3</v>
      </c>
      <c r="J47" s="315">
        <v>0.375</v>
      </c>
      <c r="K47" s="328">
        <v>5</v>
      </c>
      <c r="L47" s="315">
        <v>0.625</v>
      </c>
      <c r="M47" s="328">
        <v>0</v>
      </c>
      <c r="N47" s="315">
        <v>0</v>
      </c>
      <c r="O47" s="316">
        <v>8</v>
      </c>
    </row>
    <row r="48" spans="1:15" ht="15">
      <c r="A48" s="313">
        <v>113</v>
      </c>
      <c r="B48" s="314" t="s">
        <v>471</v>
      </c>
      <c r="C48" s="328">
        <v>0</v>
      </c>
      <c r="D48" s="315">
        <v>0</v>
      </c>
      <c r="E48" s="328">
        <v>0</v>
      </c>
      <c r="F48" s="315">
        <v>0</v>
      </c>
      <c r="G48" s="328">
        <v>0</v>
      </c>
      <c r="H48" s="315">
        <v>0</v>
      </c>
      <c r="I48" s="328">
        <v>0</v>
      </c>
      <c r="J48" s="315">
        <v>0</v>
      </c>
      <c r="K48" s="328">
        <v>6</v>
      </c>
      <c r="L48" s="315">
        <v>1</v>
      </c>
      <c r="M48" s="328">
        <v>0</v>
      </c>
      <c r="N48" s="315">
        <v>0</v>
      </c>
      <c r="O48" s="316">
        <v>6</v>
      </c>
    </row>
    <row r="49" spans="1:15" ht="15">
      <c r="A49" s="313">
        <v>125</v>
      </c>
      <c r="B49" s="314" t="s">
        <v>472</v>
      </c>
      <c r="C49" s="328">
        <v>0</v>
      </c>
      <c r="D49" s="315">
        <v>0</v>
      </c>
      <c r="E49" s="328">
        <v>0</v>
      </c>
      <c r="F49" s="315">
        <v>0</v>
      </c>
      <c r="G49" s="328">
        <v>1</v>
      </c>
      <c r="H49" s="315">
        <v>0.16666666666666666</v>
      </c>
      <c r="I49" s="328">
        <v>1</v>
      </c>
      <c r="J49" s="315">
        <v>0.16666666666666666</v>
      </c>
      <c r="K49" s="328">
        <v>4</v>
      </c>
      <c r="L49" s="315">
        <v>0.66666666666666663</v>
      </c>
      <c r="M49" s="328">
        <v>0</v>
      </c>
      <c r="N49" s="315">
        <v>0</v>
      </c>
      <c r="O49" s="316">
        <v>6</v>
      </c>
    </row>
    <row r="50" spans="1:15" ht="15">
      <c r="A50" s="313">
        <v>138</v>
      </c>
      <c r="B50" s="314" t="s">
        <v>473</v>
      </c>
      <c r="C50" s="328">
        <v>0</v>
      </c>
      <c r="D50" s="315">
        <v>0</v>
      </c>
      <c r="E50" s="328">
        <v>0</v>
      </c>
      <c r="F50" s="315">
        <v>0</v>
      </c>
      <c r="G50" s="328">
        <v>0</v>
      </c>
      <c r="H50" s="315">
        <v>0</v>
      </c>
      <c r="I50" s="328">
        <v>5</v>
      </c>
      <c r="J50" s="315">
        <v>0.7142857142857143</v>
      </c>
      <c r="K50" s="328">
        <v>2</v>
      </c>
      <c r="L50" s="315">
        <v>0.2857142857142857</v>
      </c>
      <c r="M50" s="328">
        <v>0</v>
      </c>
      <c r="N50" s="315">
        <v>0</v>
      </c>
      <c r="O50" s="316">
        <v>7</v>
      </c>
    </row>
    <row r="51" spans="1:15" ht="15">
      <c r="A51" s="313">
        <v>234</v>
      </c>
      <c r="B51" s="314" t="s">
        <v>474</v>
      </c>
      <c r="C51" s="328">
        <v>0</v>
      </c>
      <c r="D51" s="315">
        <v>0</v>
      </c>
      <c r="E51" s="328">
        <v>0</v>
      </c>
      <c r="F51" s="315">
        <v>0</v>
      </c>
      <c r="G51" s="328">
        <v>0</v>
      </c>
      <c r="H51" s="315">
        <v>0</v>
      </c>
      <c r="I51" s="328">
        <v>5</v>
      </c>
      <c r="J51" s="315">
        <v>0.7142857142857143</v>
      </c>
      <c r="K51" s="328">
        <v>2</v>
      </c>
      <c r="L51" s="315">
        <v>0.2857142857142857</v>
      </c>
      <c r="M51" s="328">
        <v>0</v>
      </c>
      <c r="N51" s="315">
        <v>0</v>
      </c>
      <c r="O51" s="316">
        <v>7</v>
      </c>
    </row>
    <row r="52" spans="1:15" ht="15">
      <c r="A52" s="313">
        <v>240</v>
      </c>
      <c r="B52" s="314" t="s">
        <v>475</v>
      </c>
      <c r="C52" s="328">
        <v>0</v>
      </c>
      <c r="D52" s="315">
        <v>0</v>
      </c>
      <c r="E52" s="328">
        <v>0</v>
      </c>
      <c r="F52" s="315">
        <v>0</v>
      </c>
      <c r="G52" s="328">
        <v>0</v>
      </c>
      <c r="H52" s="315">
        <v>0</v>
      </c>
      <c r="I52" s="328">
        <v>0</v>
      </c>
      <c r="J52" s="315">
        <v>0</v>
      </c>
      <c r="K52" s="328">
        <v>1</v>
      </c>
      <c r="L52" s="315">
        <v>1</v>
      </c>
      <c r="M52" s="328">
        <v>0</v>
      </c>
      <c r="N52" s="315">
        <v>0</v>
      </c>
      <c r="O52" s="316">
        <v>1</v>
      </c>
    </row>
    <row r="53" spans="1:15" ht="15">
      <c r="A53" s="313">
        <v>284</v>
      </c>
      <c r="B53" s="314" t="s">
        <v>476</v>
      </c>
      <c r="C53" s="328">
        <v>0</v>
      </c>
      <c r="D53" s="315">
        <v>0</v>
      </c>
      <c r="E53" s="328">
        <v>0</v>
      </c>
      <c r="F53" s="315">
        <v>0</v>
      </c>
      <c r="G53" s="328">
        <v>0</v>
      </c>
      <c r="H53" s="315">
        <v>0</v>
      </c>
      <c r="I53" s="328">
        <v>1</v>
      </c>
      <c r="J53" s="315">
        <v>0.2</v>
      </c>
      <c r="K53" s="328">
        <v>4</v>
      </c>
      <c r="L53" s="315">
        <v>0.8</v>
      </c>
      <c r="M53" s="328">
        <v>0</v>
      </c>
      <c r="N53" s="315">
        <v>0</v>
      </c>
      <c r="O53" s="316">
        <v>5</v>
      </c>
    </row>
    <row r="54" spans="1:15" ht="15">
      <c r="A54" s="313">
        <v>306</v>
      </c>
      <c r="B54" s="314" t="s">
        <v>477</v>
      </c>
      <c r="C54" s="328">
        <v>0</v>
      </c>
      <c r="D54" s="315">
        <v>0</v>
      </c>
      <c r="E54" s="328">
        <v>0</v>
      </c>
      <c r="F54" s="315">
        <v>0</v>
      </c>
      <c r="G54" s="328">
        <v>0</v>
      </c>
      <c r="H54" s="315">
        <v>0</v>
      </c>
      <c r="I54" s="328">
        <v>1</v>
      </c>
      <c r="J54" s="315">
        <v>0.33333333333333331</v>
      </c>
      <c r="K54" s="328">
        <v>2</v>
      </c>
      <c r="L54" s="315">
        <v>0.66666666666666663</v>
      </c>
      <c r="M54" s="328">
        <v>0</v>
      </c>
      <c r="N54" s="315">
        <v>0</v>
      </c>
      <c r="O54" s="316">
        <v>3</v>
      </c>
    </row>
    <row r="55" spans="1:15" ht="15">
      <c r="A55" s="313">
        <v>347</v>
      </c>
      <c r="B55" s="314" t="s">
        <v>478</v>
      </c>
      <c r="C55" s="328">
        <v>0</v>
      </c>
      <c r="D55" s="315">
        <v>0</v>
      </c>
      <c r="E55" s="328">
        <v>0</v>
      </c>
      <c r="F55" s="315">
        <v>0</v>
      </c>
      <c r="G55" s="328">
        <v>0</v>
      </c>
      <c r="H55" s="315">
        <v>0</v>
      </c>
      <c r="I55" s="328">
        <v>3</v>
      </c>
      <c r="J55" s="315">
        <v>0.42857142857142855</v>
      </c>
      <c r="K55" s="328">
        <v>4</v>
      </c>
      <c r="L55" s="315">
        <v>0.5714285714285714</v>
      </c>
      <c r="M55" s="328">
        <v>0</v>
      </c>
      <c r="N55" s="315">
        <v>0</v>
      </c>
      <c r="O55" s="316">
        <v>7</v>
      </c>
    </row>
    <row r="56" spans="1:15" ht="15">
      <c r="A56" s="313">
        <v>411</v>
      </c>
      <c r="B56" s="314" t="s">
        <v>479</v>
      </c>
      <c r="C56" s="328">
        <v>0</v>
      </c>
      <c r="D56" s="315">
        <v>0</v>
      </c>
      <c r="E56" s="328">
        <v>0</v>
      </c>
      <c r="F56" s="315">
        <v>0</v>
      </c>
      <c r="G56" s="328">
        <v>0</v>
      </c>
      <c r="H56" s="315">
        <v>0</v>
      </c>
      <c r="I56" s="328">
        <v>0</v>
      </c>
      <c r="J56" s="315">
        <v>0</v>
      </c>
      <c r="K56" s="328">
        <v>1</v>
      </c>
      <c r="L56" s="315">
        <v>1</v>
      </c>
      <c r="M56" s="328">
        <v>0</v>
      </c>
      <c r="N56" s="315">
        <v>0</v>
      </c>
      <c r="O56" s="316">
        <v>1</v>
      </c>
    </row>
    <row r="57" spans="1:15" ht="15">
      <c r="A57" s="313">
        <v>501</v>
      </c>
      <c r="B57" s="314" t="s">
        <v>480</v>
      </c>
      <c r="C57" s="328">
        <v>0</v>
      </c>
      <c r="D57" s="315">
        <v>0</v>
      </c>
      <c r="E57" s="328">
        <v>0</v>
      </c>
      <c r="F57" s="315">
        <v>0</v>
      </c>
      <c r="G57" s="328">
        <v>0</v>
      </c>
      <c r="H57" s="315">
        <v>0</v>
      </c>
      <c r="I57" s="328">
        <v>1</v>
      </c>
      <c r="J57" s="315">
        <v>0.5</v>
      </c>
      <c r="K57" s="328">
        <v>1</v>
      </c>
      <c r="L57" s="315">
        <v>0.5</v>
      </c>
      <c r="M57" s="328">
        <v>0</v>
      </c>
      <c r="N57" s="315">
        <v>0</v>
      </c>
      <c r="O57" s="316">
        <v>2</v>
      </c>
    </row>
    <row r="58" spans="1:15" ht="15">
      <c r="A58" s="313">
        <v>543</v>
      </c>
      <c r="B58" s="314" t="s">
        <v>481</v>
      </c>
      <c r="C58" s="328">
        <v>0</v>
      </c>
      <c r="D58" s="315">
        <v>0</v>
      </c>
      <c r="E58" s="328">
        <v>0</v>
      </c>
      <c r="F58" s="315">
        <v>0</v>
      </c>
      <c r="G58" s="328">
        <v>0</v>
      </c>
      <c r="H58" s="315">
        <v>0</v>
      </c>
      <c r="I58" s="328">
        <v>0</v>
      </c>
      <c r="J58" s="315">
        <v>0</v>
      </c>
      <c r="K58" s="328">
        <v>0</v>
      </c>
      <c r="L58" s="315">
        <v>0</v>
      </c>
      <c r="M58" s="328">
        <v>0</v>
      </c>
      <c r="N58" s="315">
        <v>0</v>
      </c>
      <c r="O58" s="316">
        <v>0</v>
      </c>
    </row>
    <row r="59" spans="1:15" ht="15">
      <c r="A59" s="313">
        <v>628</v>
      </c>
      <c r="B59" s="314" t="s">
        <v>482</v>
      </c>
      <c r="C59" s="328">
        <v>0</v>
      </c>
      <c r="D59" s="315">
        <v>0</v>
      </c>
      <c r="E59" s="328">
        <v>0</v>
      </c>
      <c r="F59" s="315">
        <v>0</v>
      </c>
      <c r="G59" s="328">
        <v>0</v>
      </c>
      <c r="H59" s="315">
        <v>0</v>
      </c>
      <c r="I59" s="328">
        <v>1</v>
      </c>
      <c r="J59" s="315">
        <v>1</v>
      </c>
      <c r="K59" s="328">
        <v>0</v>
      </c>
      <c r="L59" s="315">
        <v>0</v>
      </c>
      <c r="M59" s="328">
        <v>0</v>
      </c>
      <c r="N59" s="315">
        <v>0</v>
      </c>
      <c r="O59" s="316">
        <v>1</v>
      </c>
    </row>
    <row r="60" spans="1:15" ht="15">
      <c r="A60" s="313">
        <v>656</v>
      </c>
      <c r="B60" s="314" t="s">
        <v>483</v>
      </c>
      <c r="C60" s="328">
        <v>5</v>
      </c>
      <c r="D60" s="315">
        <v>2.358490566037736E-2</v>
      </c>
      <c r="E60" s="328">
        <v>22</v>
      </c>
      <c r="F60" s="315">
        <v>0.10377358490566038</v>
      </c>
      <c r="G60" s="328">
        <v>28</v>
      </c>
      <c r="H60" s="315">
        <v>0.13207547169811321</v>
      </c>
      <c r="I60" s="328">
        <v>43</v>
      </c>
      <c r="J60" s="315">
        <v>0.20283018867924529</v>
      </c>
      <c r="K60" s="328">
        <v>112</v>
      </c>
      <c r="L60" s="315">
        <v>0.52830188679245282</v>
      </c>
      <c r="M60" s="328">
        <v>2</v>
      </c>
      <c r="N60" s="315">
        <v>9.433962264150943E-3</v>
      </c>
      <c r="O60" s="316">
        <v>212</v>
      </c>
    </row>
    <row r="61" spans="1:15" ht="15">
      <c r="A61" s="313">
        <v>761</v>
      </c>
      <c r="B61" s="314" t="s">
        <v>484</v>
      </c>
      <c r="C61" s="328">
        <v>2</v>
      </c>
      <c r="D61" s="315">
        <v>2.2222222222222223E-2</v>
      </c>
      <c r="E61" s="328">
        <v>8</v>
      </c>
      <c r="F61" s="315">
        <v>8.8888888888888892E-2</v>
      </c>
      <c r="G61" s="328">
        <v>9</v>
      </c>
      <c r="H61" s="315">
        <v>0.1</v>
      </c>
      <c r="I61" s="328">
        <v>13</v>
      </c>
      <c r="J61" s="315">
        <v>0.14444444444444443</v>
      </c>
      <c r="K61" s="328">
        <v>58</v>
      </c>
      <c r="L61" s="315">
        <v>0.64444444444444449</v>
      </c>
      <c r="M61" s="328">
        <v>0</v>
      </c>
      <c r="N61" s="315">
        <v>0</v>
      </c>
      <c r="O61" s="316">
        <v>90</v>
      </c>
    </row>
    <row r="62" spans="1:15" ht="15">
      <c r="A62" s="313">
        <v>842</v>
      </c>
      <c r="B62" s="314" t="s">
        <v>485</v>
      </c>
      <c r="C62" s="328">
        <v>0</v>
      </c>
      <c r="D62" s="315">
        <v>0</v>
      </c>
      <c r="E62" s="328">
        <v>0</v>
      </c>
      <c r="F62" s="315">
        <v>0</v>
      </c>
      <c r="G62" s="328">
        <v>0</v>
      </c>
      <c r="H62" s="315">
        <v>0</v>
      </c>
      <c r="I62" s="328">
        <v>4</v>
      </c>
      <c r="J62" s="315">
        <v>0.5</v>
      </c>
      <c r="K62" s="328">
        <v>4</v>
      </c>
      <c r="L62" s="315">
        <v>0.5</v>
      </c>
      <c r="M62" s="328">
        <v>0</v>
      </c>
      <c r="N62" s="315">
        <v>0</v>
      </c>
      <c r="O62" s="316">
        <v>8</v>
      </c>
    </row>
    <row r="63" spans="1:15">
      <c r="A63" s="307">
        <v>6</v>
      </c>
      <c r="B63" s="308" t="s">
        <v>486</v>
      </c>
      <c r="C63" s="311">
        <v>12</v>
      </c>
      <c r="D63" s="310">
        <v>1.5364916773367477E-2</v>
      </c>
      <c r="E63" s="309">
        <v>63</v>
      </c>
      <c r="F63" s="310">
        <v>8.0665813060179253E-2</v>
      </c>
      <c r="G63" s="311">
        <v>84</v>
      </c>
      <c r="H63" s="310">
        <v>0.10755441741357234</v>
      </c>
      <c r="I63" s="311">
        <v>183</v>
      </c>
      <c r="J63" s="310">
        <v>0.23431498079385404</v>
      </c>
      <c r="K63" s="311">
        <v>425</v>
      </c>
      <c r="L63" s="310">
        <v>0.54417413572343154</v>
      </c>
      <c r="M63" s="311">
        <v>14</v>
      </c>
      <c r="N63" s="310">
        <v>1.7925736235595392E-2</v>
      </c>
      <c r="O63" s="312">
        <v>781</v>
      </c>
    </row>
    <row r="64" spans="1:15" ht="15">
      <c r="A64" s="313">
        <v>38</v>
      </c>
      <c r="B64" s="314" t="s">
        <v>487</v>
      </c>
      <c r="C64" s="328">
        <v>0</v>
      </c>
      <c r="D64" s="315">
        <v>0</v>
      </c>
      <c r="E64" s="328">
        <v>0</v>
      </c>
      <c r="F64" s="315">
        <v>0</v>
      </c>
      <c r="G64" s="328">
        <v>0</v>
      </c>
      <c r="H64" s="315">
        <v>0</v>
      </c>
      <c r="I64" s="328">
        <v>0</v>
      </c>
      <c r="J64" s="315">
        <v>0</v>
      </c>
      <c r="K64" s="328">
        <v>0</v>
      </c>
      <c r="L64" s="315">
        <v>0</v>
      </c>
      <c r="M64" s="328">
        <v>0</v>
      </c>
      <c r="N64" s="315">
        <v>0</v>
      </c>
      <c r="O64" s="316">
        <v>0</v>
      </c>
    </row>
    <row r="65" spans="1:15" ht="15">
      <c r="A65" s="313">
        <v>86</v>
      </c>
      <c r="B65" s="314" t="s">
        <v>488</v>
      </c>
      <c r="C65" s="328">
        <v>0</v>
      </c>
      <c r="D65" s="315">
        <v>0</v>
      </c>
      <c r="E65" s="328">
        <v>0</v>
      </c>
      <c r="F65" s="315">
        <v>0</v>
      </c>
      <c r="G65" s="328">
        <v>0</v>
      </c>
      <c r="H65" s="315">
        <v>0</v>
      </c>
      <c r="I65" s="328">
        <v>1</v>
      </c>
      <c r="J65" s="315">
        <v>9.0909090909090912E-2</v>
      </c>
      <c r="K65" s="328">
        <v>10</v>
      </c>
      <c r="L65" s="315">
        <v>0.90909090909090906</v>
      </c>
      <c r="M65" s="328">
        <v>0</v>
      </c>
      <c r="N65" s="315">
        <v>0</v>
      </c>
      <c r="O65" s="316">
        <v>11</v>
      </c>
    </row>
    <row r="66" spans="1:15" ht="15">
      <c r="A66" s="313">
        <v>107</v>
      </c>
      <c r="B66" s="314" t="s">
        <v>489</v>
      </c>
      <c r="C66" s="328">
        <v>0</v>
      </c>
      <c r="D66" s="315">
        <v>0</v>
      </c>
      <c r="E66" s="328">
        <v>0</v>
      </c>
      <c r="F66" s="315">
        <v>0</v>
      </c>
      <c r="G66" s="328">
        <v>0</v>
      </c>
      <c r="H66" s="315">
        <v>0</v>
      </c>
      <c r="I66" s="328">
        <v>0</v>
      </c>
      <c r="J66" s="315">
        <v>0</v>
      </c>
      <c r="K66" s="328">
        <v>1</v>
      </c>
      <c r="L66" s="315">
        <v>1</v>
      </c>
      <c r="M66" s="328">
        <v>0</v>
      </c>
      <c r="N66" s="315">
        <v>0</v>
      </c>
      <c r="O66" s="316">
        <v>1</v>
      </c>
    </row>
    <row r="67" spans="1:15" ht="15">
      <c r="A67" s="313">
        <v>134</v>
      </c>
      <c r="B67" s="314" t="s">
        <v>490</v>
      </c>
      <c r="C67" s="328">
        <v>0</v>
      </c>
      <c r="D67" s="315">
        <v>0</v>
      </c>
      <c r="E67" s="328">
        <v>0</v>
      </c>
      <c r="F67" s="315">
        <v>0</v>
      </c>
      <c r="G67" s="328">
        <v>0</v>
      </c>
      <c r="H67" s="315">
        <v>0</v>
      </c>
      <c r="I67" s="328">
        <v>0</v>
      </c>
      <c r="J67" s="315">
        <v>0</v>
      </c>
      <c r="K67" s="328">
        <v>0</v>
      </c>
      <c r="L67" s="315">
        <v>0</v>
      </c>
      <c r="M67" s="328">
        <v>0</v>
      </c>
      <c r="N67" s="315">
        <v>0</v>
      </c>
      <c r="O67" s="316">
        <v>0</v>
      </c>
    </row>
    <row r="68" spans="1:15" ht="15">
      <c r="A68" s="313">
        <v>150</v>
      </c>
      <c r="B68" s="314" t="s">
        <v>491</v>
      </c>
      <c r="C68" s="328">
        <v>0</v>
      </c>
      <c r="D68" s="315">
        <v>0</v>
      </c>
      <c r="E68" s="328">
        <v>1</v>
      </c>
      <c r="F68" s="315">
        <v>0.14285714285714285</v>
      </c>
      <c r="G68" s="328">
        <v>0</v>
      </c>
      <c r="H68" s="315">
        <v>0</v>
      </c>
      <c r="I68" s="328">
        <v>1</v>
      </c>
      <c r="J68" s="315">
        <v>0.14285714285714285</v>
      </c>
      <c r="K68" s="328">
        <v>5</v>
      </c>
      <c r="L68" s="315">
        <v>0.7142857142857143</v>
      </c>
      <c r="M68" s="328">
        <v>0</v>
      </c>
      <c r="N68" s="315">
        <v>0</v>
      </c>
      <c r="O68" s="316">
        <v>7</v>
      </c>
    </row>
    <row r="69" spans="1:15" ht="15">
      <c r="A69" s="313">
        <v>237</v>
      </c>
      <c r="B69" s="314" t="s">
        <v>492</v>
      </c>
      <c r="C69" s="328">
        <v>1</v>
      </c>
      <c r="D69" s="315">
        <v>5.4054054054054057E-3</v>
      </c>
      <c r="E69" s="328">
        <v>15</v>
      </c>
      <c r="F69" s="315">
        <v>8.1081081081081086E-2</v>
      </c>
      <c r="G69" s="328">
        <v>21</v>
      </c>
      <c r="H69" s="315">
        <v>0.11351351351351352</v>
      </c>
      <c r="I69" s="328">
        <v>43</v>
      </c>
      <c r="J69" s="315">
        <v>0.23243243243243245</v>
      </c>
      <c r="K69" s="328">
        <v>101</v>
      </c>
      <c r="L69" s="315">
        <v>0.54594594594594592</v>
      </c>
      <c r="M69" s="328">
        <v>4</v>
      </c>
      <c r="N69" s="315">
        <v>2.1621621621621623E-2</v>
      </c>
      <c r="O69" s="316">
        <v>185</v>
      </c>
    </row>
    <row r="70" spans="1:15" ht="15">
      <c r="A70" s="313">
        <v>264</v>
      </c>
      <c r="B70" s="314" t="s">
        <v>493</v>
      </c>
      <c r="C70" s="328">
        <v>2</v>
      </c>
      <c r="D70" s="315">
        <v>1.7391304347826087E-2</v>
      </c>
      <c r="E70" s="328">
        <v>8</v>
      </c>
      <c r="F70" s="315">
        <v>6.9565217391304349E-2</v>
      </c>
      <c r="G70" s="328">
        <v>9</v>
      </c>
      <c r="H70" s="315">
        <v>7.8260869565217397E-2</v>
      </c>
      <c r="I70" s="328">
        <v>36</v>
      </c>
      <c r="J70" s="315">
        <v>0.31304347826086959</v>
      </c>
      <c r="K70" s="328">
        <v>59</v>
      </c>
      <c r="L70" s="315">
        <v>0.5130434782608696</v>
      </c>
      <c r="M70" s="328">
        <v>1</v>
      </c>
      <c r="N70" s="315">
        <v>8.6956521739130436E-3</v>
      </c>
      <c r="O70" s="316">
        <v>115</v>
      </c>
    </row>
    <row r="71" spans="1:15" ht="15">
      <c r="A71" s="313">
        <v>310</v>
      </c>
      <c r="B71" s="314" t="s">
        <v>494</v>
      </c>
      <c r="C71" s="328">
        <v>0</v>
      </c>
      <c r="D71" s="315">
        <v>0</v>
      </c>
      <c r="E71" s="328">
        <v>0</v>
      </c>
      <c r="F71" s="315">
        <v>0</v>
      </c>
      <c r="G71" s="328">
        <v>1</v>
      </c>
      <c r="H71" s="315">
        <v>9.0909090909090912E-2</v>
      </c>
      <c r="I71" s="328">
        <v>2</v>
      </c>
      <c r="J71" s="315">
        <v>0.18181818181818182</v>
      </c>
      <c r="K71" s="328">
        <v>6</v>
      </c>
      <c r="L71" s="315">
        <v>0.54545454545454541</v>
      </c>
      <c r="M71" s="328">
        <v>2</v>
      </c>
      <c r="N71" s="315">
        <v>0.18181818181818182</v>
      </c>
      <c r="O71" s="316">
        <v>11</v>
      </c>
    </row>
    <row r="72" spans="1:15" ht="15">
      <c r="A72" s="313">
        <v>315</v>
      </c>
      <c r="B72" s="314" t="s">
        <v>495</v>
      </c>
      <c r="C72" s="328">
        <v>0</v>
      </c>
      <c r="D72" s="315">
        <v>0</v>
      </c>
      <c r="E72" s="328">
        <v>0</v>
      </c>
      <c r="F72" s="315">
        <v>0</v>
      </c>
      <c r="G72" s="328">
        <v>0</v>
      </c>
      <c r="H72" s="315">
        <v>0</v>
      </c>
      <c r="I72" s="328">
        <v>0</v>
      </c>
      <c r="J72" s="315">
        <v>0</v>
      </c>
      <c r="K72" s="328">
        <v>3</v>
      </c>
      <c r="L72" s="315">
        <v>1</v>
      </c>
      <c r="M72" s="328">
        <v>0</v>
      </c>
      <c r="N72" s="315">
        <v>0</v>
      </c>
      <c r="O72" s="316">
        <v>3</v>
      </c>
    </row>
    <row r="73" spans="1:15" ht="15">
      <c r="A73" s="313">
        <v>361</v>
      </c>
      <c r="B73" s="314" t="s">
        <v>496</v>
      </c>
      <c r="C73" s="328">
        <v>0</v>
      </c>
      <c r="D73" s="315">
        <v>0</v>
      </c>
      <c r="E73" s="328">
        <v>0</v>
      </c>
      <c r="F73" s="315">
        <v>0</v>
      </c>
      <c r="G73" s="328">
        <v>1</v>
      </c>
      <c r="H73" s="315">
        <v>0.16666666666666666</v>
      </c>
      <c r="I73" s="328">
        <v>0</v>
      </c>
      <c r="J73" s="315">
        <v>0</v>
      </c>
      <c r="K73" s="328">
        <v>5</v>
      </c>
      <c r="L73" s="315">
        <v>0.83333333333333337</v>
      </c>
      <c r="M73" s="328">
        <v>0</v>
      </c>
      <c r="N73" s="315">
        <v>0</v>
      </c>
      <c r="O73" s="316">
        <v>6</v>
      </c>
    </row>
    <row r="74" spans="1:15" ht="15">
      <c r="A74" s="313">
        <v>647</v>
      </c>
      <c r="B74" s="314" t="s">
        <v>497</v>
      </c>
      <c r="C74" s="328">
        <v>0</v>
      </c>
      <c r="D74" s="315">
        <v>0</v>
      </c>
      <c r="E74" s="328">
        <v>1</v>
      </c>
      <c r="F74" s="315">
        <v>0.16666666666666666</v>
      </c>
      <c r="G74" s="328">
        <v>0</v>
      </c>
      <c r="H74" s="315">
        <v>0</v>
      </c>
      <c r="I74" s="328">
        <v>2</v>
      </c>
      <c r="J74" s="315">
        <v>0.33333333333333331</v>
      </c>
      <c r="K74" s="328">
        <v>3</v>
      </c>
      <c r="L74" s="315">
        <v>0.5</v>
      </c>
      <c r="M74" s="328">
        <v>0</v>
      </c>
      <c r="N74" s="315">
        <v>0</v>
      </c>
      <c r="O74" s="316">
        <v>6</v>
      </c>
    </row>
    <row r="75" spans="1:15" ht="15">
      <c r="A75" s="313">
        <v>658</v>
      </c>
      <c r="B75" s="314" t="s">
        <v>498</v>
      </c>
      <c r="C75" s="328">
        <v>0</v>
      </c>
      <c r="D75" s="315">
        <v>0</v>
      </c>
      <c r="E75" s="328">
        <v>0</v>
      </c>
      <c r="F75" s="315">
        <v>0</v>
      </c>
      <c r="G75" s="328">
        <v>0</v>
      </c>
      <c r="H75" s="315">
        <v>0</v>
      </c>
      <c r="I75" s="328">
        <v>0</v>
      </c>
      <c r="J75" s="315">
        <v>0</v>
      </c>
      <c r="K75" s="328">
        <v>2</v>
      </c>
      <c r="L75" s="315">
        <v>1</v>
      </c>
      <c r="M75" s="328">
        <v>0</v>
      </c>
      <c r="N75" s="315">
        <v>0</v>
      </c>
      <c r="O75" s="316">
        <v>2</v>
      </c>
    </row>
    <row r="76" spans="1:15" ht="15">
      <c r="A76" s="313">
        <v>664</v>
      </c>
      <c r="B76" s="314" t="s">
        <v>499</v>
      </c>
      <c r="C76" s="328">
        <v>3</v>
      </c>
      <c r="D76" s="315">
        <v>1.2145748987854251E-2</v>
      </c>
      <c r="E76" s="328">
        <v>28</v>
      </c>
      <c r="F76" s="315">
        <v>0.11336032388663968</v>
      </c>
      <c r="G76" s="328">
        <v>32</v>
      </c>
      <c r="H76" s="315">
        <v>0.12955465587044535</v>
      </c>
      <c r="I76" s="328">
        <v>56</v>
      </c>
      <c r="J76" s="315">
        <v>0.22672064777327935</v>
      </c>
      <c r="K76" s="328">
        <v>124</v>
      </c>
      <c r="L76" s="315">
        <v>0.50202429149797567</v>
      </c>
      <c r="M76" s="328">
        <v>4</v>
      </c>
      <c r="N76" s="315">
        <v>1.6194331983805668E-2</v>
      </c>
      <c r="O76" s="316">
        <v>247</v>
      </c>
    </row>
    <row r="77" spans="1:15" ht="15">
      <c r="A77" s="313">
        <v>686</v>
      </c>
      <c r="B77" s="314" t="s">
        <v>500</v>
      </c>
      <c r="C77" s="328">
        <v>5</v>
      </c>
      <c r="D77" s="315">
        <v>3.4013605442176874E-2</v>
      </c>
      <c r="E77" s="328">
        <v>9</v>
      </c>
      <c r="F77" s="315">
        <v>6.1224489795918366E-2</v>
      </c>
      <c r="G77" s="328">
        <v>20</v>
      </c>
      <c r="H77" s="315">
        <v>0.1360544217687075</v>
      </c>
      <c r="I77" s="328">
        <v>27</v>
      </c>
      <c r="J77" s="315">
        <v>0.18367346938775511</v>
      </c>
      <c r="K77" s="328">
        <v>83</v>
      </c>
      <c r="L77" s="315">
        <v>0.56462585034013602</v>
      </c>
      <c r="M77" s="328">
        <v>3</v>
      </c>
      <c r="N77" s="315">
        <v>2.0408163265306121E-2</v>
      </c>
      <c r="O77" s="316">
        <v>147</v>
      </c>
    </row>
    <row r="78" spans="1:15" ht="15">
      <c r="A78" s="313">
        <v>819</v>
      </c>
      <c r="B78" s="314" t="s">
        <v>501</v>
      </c>
      <c r="C78" s="328">
        <v>0</v>
      </c>
      <c r="D78" s="315">
        <v>0</v>
      </c>
      <c r="E78" s="328">
        <v>0</v>
      </c>
      <c r="F78" s="315">
        <v>0</v>
      </c>
      <c r="G78" s="328">
        <v>0</v>
      </c>
      <c r="H78" s="315">
        <v>0</v>
      </c>
      <c r="I78" s="328">
        <v>1</v>
      </c>
      <c r="J78" s="315">
        <v>0.33333333333333331</v>
      </c>
      <c r="K78" s="328">
        <v>2</v>
      </c>
      <c r="L78" s="315">
        <v>0.66666666666666663</v>
      </c>
      <c r="M78" s="328">
        <v>0</v>
      </c>
      <c r="N78" s="315">
        <v>0</v>
      </c>
      <c r="O78" s="316">
        <v>3</v>
      </c>
    </row>
    <row r="79" spans="1:15" ht="15">
      <c r="A79" s="313">
        <v>854</v>
      </c>
      <c r="B79" s="314" t="s">
        <v>502</v>
      </c>
      <c r="C79" s="328">
        <v>0</v>
      </c>
      <c r="D79" s="315">
        <v>0</v>
      </c>
      <c r="E79" s="328">
        <v>0</v>
      </c>
      <c r="F79" s="315">
        <v>0</v>
      </c>
      <c r="G79" s="328">
        <v>0</v>
      </c>
      <c r="H79" s="315">
        <v>0</v>
      </c>
      <c r="I79" s="328">
        <v>3</v>
      </c>
      <c r="J79" s="315">
        <v>0.5</v>
      </c>
      <c r="K79" s="328">
        <v>3</v>
      </c>
      <c r="L79" s="315">
        <v>0.5</v>
      </c>
      <c r="M79" s="328">
        <v>0</v>
      </c>
      <c r="N79" s="315">
        <v>0</v>
      </c>
      <c r="O79" s="316">
        <v>6</v>
      </c>
    </row>
    <row r="80" spans="1:15" ht="15">
      <c r="A80" s="313">
        <v>887</v>
      </c>
      <c r="B80" s="314" t="s">
        <v>503</v>
      </c>
      <c r="C80" s="328">
        <v>1</v>
      </c>
      <c r="D80" s="315">
        <v>3.2258064516129031E-2</v>
      </c>
      <c r="E80" s="328">
        <v>1</v>
      </c>
      <c r="F80" s="315">
        <v>3.2258064516129031E-2</v>
      </c>
      <c r="G80" s="328">
        <v>0</v>
      </c>
      <c r="H80" s="315">
        <v>0</v>
      </c>
      <c r="I80" s="328">
        <v>11</v>
      </c>
      <c r="J80" s="315">
        <v>0.35483870967741937</v>
      </c>
      <c r="K80" s="328">
        <v>18</v>
      </c>
      <c r="L80" s="315">
        <v>0.58064516129032262</v>
      </c>
      <c r="M80" s="328">
        <v>0</v>
      </c>
      <c r="N80" s="315">
        <v>0</v>
      </c>
      <c r="O80" s="316">
        <v>31</v>
      </c>
    </row>
    <row r="81" spans="1:15">
      <c r="A81" s="307">
        <v>7</v>
      </c>
      <c r="B81" s="308" t="s">
        <v>504</v>
      </c>
      <c r="C81" s="311">
        <v>149</v>
      </c>
      <c r="D81" s="310">
        <v>1.2661454792658056E-2</v>
      </c>
      <c r="E81" s="309">
        <v>1105</v>
      </c>
      <c r="F81" s="310">
        <v>9.3898708361658742E-2</v>
      </c>
      <c r="G81" s="311">
        <v>903</v>
      </c>
      <c r="H81" s="310">
        <v>7.673351461590755E-2</v>
      </c>
      <c r="I81" s="311">
        <v>3132</v>
      </c>
      <c r="J81" s="310">
        <v>0.26614547926580556</v>
      </c>
      <c r="K81" s="311">
        <v>6250</v>
      </c>
      <c r="L81" s="310">
        <v>0.5311012916383413</v>
      </c>
      <c r="M81" s="311">
        <v>229</v>
      </c>
      <c r="N81" s="310">
        <v>1.9459551325628825E-2</v>
      </c>
      <c r="O81" s="312">
        <v>11768</v>
      </c>
    </row>
    <row r="82" spans="1:15" ht="15">
      <c r="A82" s="313">
        <v>2</v>
      </c>
      <c r="B82" s="314" t="s">
        <v>505</v>
      </c>
      <c r="C82" s="328">
        <v>0</v>
      </c>
      <c r="D82" s="315">
        <v>0</v>
      </c>
      <c r="E82" s="328">
        <v>7</v>
      </c>
      <c r="F82" s="315">
        <v>0.21212121212121213</v>
      </c>
      <c r="G82" s="328">
        <v>2</v>
      </c>
      <c r="H82" s="315">
        <v>6.0606060606060608E-2</v>
      </c>
      <c r="I82" s="328">
        <v>5</v>
      </c>
      <c r="J82" s="315">
        <v>0.15151515151515152</v>
      </c>
      <c r="K82" s="328">
        <v>19</v>
      </c>
      <c r="L82" s="315">
        <v>0.5757575757575758</v>
      </c>
      <c r="M82" s="328">
        <v>0</v>
      </c>
      <c r="N82" s="315">
        <v>0</v>
      </c>
      <c r="O82" s="316">
        <v>33</v>
      </c>
    </row>
    <row r="83" spans="1:15" ht="15">
      <c r="A83" s="313">
        <v>21</v>
      </c>
      <c r="B83" s="314" t="s">
        <v>506</v>
      </c>
      <c r="C83" s="328">
        <v>0</v>
      </c>
      <c r="D83" s="315">
        <v>0</v>
      </c>
      <c r="E83" s="328">
        <v>0</v>
      </c>
      <c r="F83" s="315">
        <v>0</v>
      </c>
      <c r="G83" s="328">
        <v>0</v>
      </c>
      <c r="H83" s="315">
        <v>0</v>
      </c>
      <c r="I83" s="328">
        <v>0</v>
      </c>
      <c r="J83" s="315">
        <v>0</v>
      </c>
      <c r="K83" s="328">
        <v>1</v>
      </c>
      <c r="L83" s="315">
        <v>1</v>
      </c>
      <c r="M83" s="328">
        <v>0</v>
      </c>
      <c r="N83" s="315">
        <v>0</v>
      </c>
      <c r="O83" s="316">
        <v>1</v>
      </c>
    </row>
    <row r="84" spans="1:15" ht="15">
      <c r="A84" s="313">
        <v>55</v>
      </c>
      <c r="B84" s="314" t="s">
        <v>507</v>
      </c>
      <c r="C84" s="328">
        <v>0</v>
      </c>
      <c r="D84" s="315">
        <v>0</v>
      </c>
      <c r="E84" s="328">
        <v>2</v>
      </c>
      <c r="F84" s="315">
        <v>0.25</v>
      </c>
      <c r="G84" s="328">
        <v>0</v>
      </c>
      <c r="H84" s="315">
        <v>0</v>
      </c>
      <c r="I84" s="328">
        <v>2</v>
      </c>
      <c r="J84" s="315">
        <v>0.25</v>
      </c>
      <c r="K84" s="328">
        <v>3</v>
      </c>
      <c r="L84" s="315">
        <v>0.375</v>
      </c>
      <c r="M84" s="328">
        <v>1</v>
      </c>
      <c r="N84" s="315">
        <v>0.125</v>
      </c>
      <c r="O84" s="316">
        <v>8</v>
      </c>
    </row>
    <row r="85" spans="1:15" ht="15">
      <c r="A85" s="313">
        <v>148</v>
      </c>
      <c r="B85" s="314" t="s">
        <v>508</v>
      </c>
      <c r="C85" s="328">
        <v>17</v>
      </c>
      <c r="D85" s="315">
        <v>1.4084507042253521E-2</v>
      </c>
      <c r="E85" s="328">
        <v>115</v>
      </c>
      <c r="F85" s="315">
        <v>9.5277547638773816E-2</v>
      </c>
      <c r="G85" s="328">
        <v>86</v>
      </c>
      <c r="H85" s="315">
        <v>7.1251035625517808E-2</v>
      </c>
      <c r="I85" s="328">
        <v>351</v>
      </c>
      <c r="J85" s="315">
        <v>0.29080364540182269</v>
      </c>
      <c r="K85" s="328">
        <v>618</v>
      </c>
      <c r="L85" s="315">
        <v>0.51201325600662795</v>
      </c>
      <c r="M85" s="328">
        <v>20</v>
      </c>
      <c r="N85" s="315">
        <v>1.6570008285004142E-2</v>
      </c>
      <c r="O85" s="316">
        <v>1207</v>
      </c>
    </row>
    <row r="86" spans="1:15" ht="15">
      <c r="A86" s="313">
        <v>197</v>
      </c>
      <c r="B86" s="314" t="s">
        <v>509</v>
      </c>
      <c r="C86" s="328">
        <v>0</v>
      </c>
      <c r="D86" s="315">
        <v>0</v>
      </c>
      <c r="E86" s="328">
        <v>8</v>
      </c>
      <c r="F86" s="315">
        <v>0.20512820512820512</v>
      </c>
      <c r="G86" s="328">
        <v>2</v>
      </c>
      <c r="H86" s="315">
        <v>5.128205128205128E-2</v>
      </c>
      <c r="I86" s="328">
        <v>6</v>
      </c>
      <c r="J86" s="315">
        <v>0.15384615384615385</v>
      </c>
      <c r="K86" s="328">
        <v>23</v>
      </c>
      <c r="L86" s="315">
        <v>0.58974358974358976</v>
      </c>
      <c r="M86" s="328">
        <v>0</v>
      </c>
      <c r="N86" s="315">
        <v>0</v>
      </c>
      <c r="O86" s="316">
        <v>39</v>
      </c>
    </row>
    <row r="87" spans="1:15" ht="15">
      <c r="A87" s="313">
        <v>206</v>
      </c>
      <c r="B87" s="314" t="s">
        <v>510</v>
      </c>
      <c r="C87" s="328">
        <v>0</v>
      </c>
      <c r="D87" s="315">
        <v>0</v>
      </c>
      <c r="E87" s="328">
        <v>0</v>
      </c>
      <c r="F87" s="315">
        <v>0</v>
      </c>
      <c r="G87" s="328">
        <v>0</v>
      </c>
      <c r="H87" s="315">
        <v>0</v>
      </c>
      <c r="I87" s="328">
        <v>0</v>
      </c>
      <c r="J87" s="315">
        <v>0</v>
      </c>
      <c r="K87" s="328">
        <v>3</v>
      </c>
      <c r="L87" s="315">
        <v>1</v>
      </c>
      <c r="M87" s="328">
        <v>0</v>
      </c>
      <c r="N87" s="315">
        <v>0</v>
      </c>
      <c r="O87" s="316">
        <v>3</v>
      </c>
    </row>
    <row r="88" spans="1:15" ht="15">
      <c r="A88" s="313">
        <v>313</v>
      </c>
      <c r="B88" s="314" t="s">
        <v>511</v>
      </c>
      <c r="C88" s="328">
        <v>0</v>
      </c>
      <c r="D88" s="315">
        <v>0</v>
      </c>
      <c r="E88" s="328">
        <v>5</v>
      </c>
      <c r="F88" s="315">
        <v>0.10204081632653061</v>
      </c>
      <c r="G88" s="328">
        <v>5</v>
      </c>
      <c r="H88" s="315">
        <v>0.10204081632653061</v>
      </c>
      <c r="I88" s="328">
        <v>15</v>
      </c>
      <c r="J88" s="315">
        <v>0.30612244897959184</v>
      </c>
      <c r="K88" s="328">
        <v>24</v>
      </c>
      <c r="L88" s="315">
        <v>0.48979591836734693</v>
      </c>
      <c r="M88" s="328">
        <v>0</v>
      </c>
      <c r="N88" s="315">
        <v>0</v>
      </c>
      <c r="O88" s="316">
        <v>49</v>
      </c>
    </row>
    <row r="89" spans="1:15" ht="15">
      <c r="A89" s="313">
        <v>318</v>
      </c>
      <c r="B89" s="314" t="s">
        <v>512</v>
      </c>
      <c r="C89" s="328">
        <v>12</v>
      </c>
      <c r="D89" s="315">
        <v>1.1650485436893204E-2</v>
      </c>
      <c r="E89" s="328">
        <v>93</v>
      </c>
      <c r="F89" s="315">
        <v>9.0291262135922326E-2</v>
      </c>
      <c r="G89" s="328">
        <v>81</v>
      </c>
      <c r="H89" s="315">
        <v>7.8640776699029122E-2</v>
      </c>
      <c r="I89" s="328">
        <v>298</v>
      </c>
      <c r="J89" s="315">
        <v>0.28932038834951457</v>
      </c>
      <c r="K89" s="328">
        <v>536</v>
      </c>
      <c r="L89" s="315">
        <v>0.52038834951456314</v>
      </c>
      <c r="M89" s="328">
        <v>10</v>
      </c>
      <c r="N89" s="315">
        <v>9.7087378640776691E-3</v>
      </c>
      <c r="O89" s="316">
        <v>1030</v>
      </c>
    </row>
    <row r="90" spans="1:15" ht="15">
      <c r="A90" s="313">
        <v>321</v>
      </c>
      <c r="B90" s="314" t="s">
        <v>513</v>
      </c>
      <c r="C90" s="328">
        <v>2</v>
      </c>
      <c r="D90" s="315">
        <v>9.8039215686274508E-3</v>
      </c>
      <c r="E90" s="328">
        <v>12</v>
      </c>
      <c r="F90" s="315">
        <v>5.8823529411764705E-2</v>
      </c>
      <c r="G90" s="328">
        <v>12</v>
      </c>
      <c r="H90" s="315">
        <v>5.8823529411764705E-2</v>
      </c>
      <c r="I90" s="328">
        <v>54</v>
      </c>
      <c r="J90" s="315">
        <v>0.26470588235294118</v>
      </c>
      <c r="K90" s="328">
        <v>121</v>
      </c>
      <c r="L90" s="315">
        <v>0.59313725490196079</v>
      </c>
      <c r="M90" s="328">
        <v>3</v>
      </c>
      <c r="N90" s="315">
        <v>1.4705882352941176E-2</v>
      </c>
      <c r="O90" s="316">
        <v>204</v>
      </c>
    </row>
    <row r="91" spans="1:15" ht="15">
      <c r="A91" s="313">
        <v>376</v>
      </c>
      <c r="B91" s="314" t="s">
        <v>514</v>
      </c>
      <c r="C91" s="328">
        <v>13</v>
      </c>
      <c r="D91" s="315">
        <v>1.2229539040451553E-2</v>
      </c>
      <c r="E91" s="328">
        <v>96</v>
      </c>
      <c r="F91" s="315">
        <v>9.0310442144873007E-2</v>
      </c>
      <c r="G91" s="328">
        <v>77</v>
      </c>
      <c r="H91" s="315">
        <v>7.2436500470366885E-2</v>
      </c>
      <c r="I91" s="328">
        <v>300</v>
      </c>
      <c r="J91" s="315">
        <v>0.28222013170272814</v>
      </c>
      <c r="K91" s="328">
        <v>555</v>
      </c>
      <c r="L91" s="315">
        <v>0.52210724365004701</v>
      </c>
      <c r="M91" s="328">
        <v>22</v>
      </c>
      <c r="N91" s="315">
        <v>2.0696142991533398E-2</v>
      </c>
      <c r="O91" s="316">
        <v>1063</v>
      </c>
    </row>
    <row r="92" spans="1:15" ht="15">
      <c r="A92" s="313">
        <v>400</v>
      </c>
      <c r="B92" s="314" t="s">
        <v>515</v>
      </c>
      <c r="C92" s="328">
        <v>2</v>
      </c>
      <c r="D92" s="315">
        <v>1.3605442176870748E-2</v>
      </c>
      <c r="E92" s="328">
        <v>13</v>
      </c>
      <c r="F92" s="315">
        <v>8.8435374149659865E-2</v>
      </c>
      <c r="G92" s="328">
        <v>16</v>
      </c>
      <c r="H92" s="315">
        <v>0.10884353741496598</v>
      </c>
      <c r="I92" s="328">
        <v>33</v>
      </c>
      <c r="J92" s="315">
        <v>0.22448979591836735</v>
      </c>
      <c r="K92" s="328">
        <v>81</v>
      </c>
      <c r="L92" s="315">
        <v>0.55102040816326525</v>
      </c>
      <c r="M92" s="328">
        <v>2</v>
      </c>
      <c r="N92" s="315">
        <v>1.3605442176870748E-2</v>
      </c>
      <c r="O92" s="316">
        <v>147</v>
      </c>
    </row>
    <row r="93" spans="1:15" ht="15">
      <c r="A93" s="313">
        <v>440</v>
      </c>
      <c r="B93" s="314" t="s">
        <v>516</v>
      </c>
      <c r="C93" s="328">
        <v>23</v>
      </c>
      <c r="D93" s="315">
        <v>1.1511511511511512E-2</v>
      </c>
      <c r="E93" s="328">
        <v>205</v>
      </c>
      <c r="F93" s="315">
        <v>0.10260260260260261</v>
      </c>
      <c r="G93" s="328">
        <v>138</v>
      </c>
      <c r="H93" s="315">
        <v>6.9069069069069067E-2</v>
      </c>
      <c r="I93" s="328">
        <v>553</v>
      </c>
      <c r="J93" s="315">
        <v>0.27677677677677676</v>
      </c>
      <c r="K93" s="328">
        <v>1055</v>
      </c>
      <c r="L93" s="315">
        <v>0.52802802802802806</v>
      </c>
      <c r="M93" s="328">
        <v>24</v>
      </c>
      <c r="N93" s="315">
        <v>1.2012012012012012E-2</v>
      </c>
      <c r="O93" s="316">
        <v>1998</v>
      </c>
    </row>
    <row r="94" spans="1:15" ht="15">
      <c r="A94" s="313">
        <v>483</v>
      </c>
      <c r="B94" s="314" t="s">
        <v>517</v>
      </c>
      <c r="C94" s="328">
        <v>0</v>
      </c>
      <c r="D94" s="315">
        <v>0</v>
      </c>
      <c r="E94" s="328">
        <v>0</v>
      </c>
      <c r="F94" s="315">
        <v>0</v>
      </c>
      <c r="G94" s="328">
        <v>0</v>
      </c>
      <c r="H94" s="315">
        <v>0</v>
      </c>
      <c r="I94" s="328">
        <v>0</v>
      </c>
      <c r="J94" s="315">
        <v>0</v>
      </c>
      <c r="K94" s="328">
        <v>0</v>
      </c>
      <c r="L94" s="315">
        <v>0</v>
      </c>
      <c r="M94" s="328">
        <v>0</v>
      </c>
      <c r="N94" s="315">
        <v>0</v>
      </c>
      <c r="O94" s="316">
        <v>0</v>
      </c>
    </row>
    <row r="95" spans="1:15" ht="15">
      <c r="A95" s="313">
        <v>541</v>
      </c>
      <c r="B95" s="314" t="s">
        <v>518</v>
      </c>
      <c r="C95" s="328">
        <v>3</v>
      </c>
      <c r="D95" s="315">
        <v>1.2931034482758621E-2</v>
      </c>
      <c r="E95" s="328">
        <v>18</v>
      </c>
      <c r="F95" s="315">
        <v>7.7586206896551727E-2</v>
      </c>
      <c r="G95" s="328">
        <v>20</v>
      </c>
      <c r="H95" s="315">
        <v>8.6206896551724144E-2</v>
      </c>
      <c r="I95" s="328">
        <v>56</v>
      </c>
      <c r="J95" s="315">
        <v>0.2413793103448276</v>
      </c>
      <c r="K95" s="328">
        <v>131</v>
      </c>
      <c r="L95" s="315">
        <v>0.56465517241379315</v>
      </c>
      <c r="M95" s="328">
        <v>4</v>
      </c>
      <c r="N95" s="315">
        <v>1.7241379310344827E-2</v>
      </c>
      <c r="O95" s="316">
        <v>232</v>
      </c>
    </row>
    <row r="96" spans="1:15" ht="15">
      <c r="A96" s="313">
        <v>607</v>
      </c>
      <c r="B96" s="314" t="s">
        <v>519</v>
      </c>
      <c r="C96" s="328">
        <v>11</v>
      </c>
      <c r="D96" s="315">
        <v>2.4017467248908297E-2</v>
      </c>
      <c r="E96" s="328">
        <v>54</v>
      </c>
      <c r="F96" s="315">
        <v>0.11790393013100436</v>
      </c>
      <c r="G96" s="328">
        <v>49</v>
      </c>
      <c r="H96" s="315">
        <v>0.10698689956331878</v>
      </c>
      <c r="I96" s="328">
        <v>105</v>
      </c>
      <c r="J96" s="315">
        <v>0.22925764192139739</v>
      </c>
      <c r="K96" s="328">
        <v>226</v>
      </c>
      <c r="L96" s="315">
        <v>0.49344978165938863</v>
      </c>
      <c r="M96" s="328">
        <v>13</v>
      </c>
      <c r="N96" s="315">
        <v>2.8384279475982533E-2</v>
      </c>
      <c r="O96" s="316">
        <v>458</v>
      </c>
    </row>
    <row r="97" spans="1:15" ht="15">
      <c r="A97" s="313">
        <v>615</v>
      </c>
      <c r="B97" s="314" t="s">
        <v>520</v>
      </c>
      <c r="C97" s="328">
        <v>48</v>
      </c>
      <c r="D97" s="315">
        <v>1.0759919300605245E-2</v>
      </c>
      <c r="E97" s="328">
        <v>414</v>
      </c>
      <c r="F97" s="315">
        <v>9.2804303967720242E-2</v>
      </c>
      <c r="G97" s="328">
        <v>347</v>
      </c>
      <c r="H97" s="315">
        <v>7.7785249943958759E-2</v>
      </c>
      <c r="I97" s="328">
        <v>1131</v>
      </c>
      <c r="J97" s="315">
        <v>0.25353059852051107</v>
      </c>
      <c r="K97" s="328">
        <v>2399</v>
      </c>
      <c r="L97" s="315">
        <v>0.53777180004483305</v>
      </c>
      <c r="M97" s="328">
        <v>122</v>
      </c>
      <c r="N97" s="315">
        <v>2.7348128222371666E-2</v>
      </c>
      <c r="O97" s="316">
        <v>4461</v>
      </c>
    </row>
    <row r="98" spans="1:15" ht="15">
      <c r="A98" s="313">
        <v>649</v>
      </c>
      <c r="B98" s="314" t="s">
        <v>521</v>
      </c>
      <c r="C98" s="328">
        <v>0</v>
      </c>
      <c r="D98" s="315">
        <v>0</v>
      </c>
      <c r="E98" s="328">
        <v>1</v>
      </c>
      <c r="F98" s="315">
        <v>0.16666666666666666</v>
      </c>
      <c r="G98" s="328">
        <v>1</v>
      </c>
      <c r="H98" s="315">
        <v>0.16666666666666666</v>
      </c>
      <c r="I98" s="328">
        <v>0</v>
      </c>
      <c r="J98" s="315">
        <v>0</v>
      </c>
      <c r="K98" s="328">
        <v>4</v>
      </c>
      <c r="L98" s="315">
        <v>0.66666666666666663</v>
      </c>
      <c r="M98" s="328">
        <v>0</v>
      </c>
      <c r="N98" s="315">
        <v>0</v>
      </c>
      <c r="O98" s="316">
        <v>6</v>
      </c>
    </row>
    <row r="99" spans="1:15" ht="15">
      <c r="A99" s="313">
        <v>652</v>
      </c>
      <c r="B99" s="314" t="s">
        <v>522</v>
      </c>
      <c r="C99" s="328">
        <v>0</v>
      </c>
      <c r="D99" s="315">
        <v>0</v>
      </c>
      <c r="E99" s="328">
        <v>0</v>
      </c>
      <c r="F99" s="315">
        <v>0</v>
      </c>
      <c r="G99" s="328">
        <v>0</v>
      </c>
      <c r="H99" s="315">
        <v>0</v>
      </c>
      <c r="I99" s="328">
        <v>0</v>
      </c>
      <c r="J99" s="315">
        <v>0</v>
      </c>
      <c r="K99" s="328">
        <v>1</v>
      </c>
      <c r="L99" s="315">
        <v>1</v>
      </c>
      <c r="M99" s="328">
        <v>0</v>
      </c>
      <c r="N99" s="315">
        <v>0</v>
      </c>
      <c r="O99" s="316">
        <v>1</v>
      </c>
    </row>
    <row r="100" spans="1:15" ht="15">
      <c r="A100" s="313">
        <v>660</v>
      </c>
      <c r="B100" s="314" t="s">
        <v>523</v>
      </c>
      <c r="C100" s="328">
        <v>1</v>
      </c>
      <c r="D100" s="315">
        <v>3.125E-2</v>
      </c>
      <c r="E100" s="328">
        <v>3</v>
      </c>
      <c r="F100" s="315">
        <v>9.375E-2</v>
      </c>
      <c r="G100" s="328">
        <v>3</v>
      </c>
      <c r="H100" s="315">
        <v>9.375E-2</v>
      </c>
      <c r="I100" s="328">
        <v>4</v>
      </c>
      <c r="J100" s="315">
        <v>0.125</v>
      </c>
      <c r="K100" s="328">
        <v>21</v>
      </c>
      <c r="L100" s="315">
        <v>0.65625</v>
      </c>
      <c r="M100" s="328">
        <v>0</v>
      </c>
      <c r="N100" s="315">
        <v>0</v>
      </c>
      <c r="O100" s="316">
        <v>32</v>
      </c>
    </row>
    <row r="101" spans="1:15" ht="15">
      <c r="A101" s="313">
        <v>667</v>
      </c>
      <c r="B101" s="314" t="s">
        <v>524</v>
      </c>
      <c r="C101" s="328">
        <v>0</v>
      </c>
      <c r="D101" s="315">
        <v>0</v>
      </c>
      <c r="E101" s="328">
        <v>0</v>
      </c>
      <c r="F101" s="315">
        <v>0</v>
      </c>
      <c r="G101" s="328">
        <v>0</v>
      </c>
      <c r="H101" s="315">
        <v>0</v>
      </c>
      <c r="I101" s="328">
        <v>2</v>
      </c>
      <c r="J101" s="315">
        <v>0.15384615384615385</v>
      </c>
      <c r="K101" s="328">
        <v>10</v>
      </c>
      <c r="L101" s="315">
        <v>0.76923076923076927</v>
      </c>
      <c r="M101" s="328">
        <v>1</v>
      </c>
      <c r="N101" s="315">
        <v>7.6923076923076927E-2</v>
      </c>
      <c r="O101" s="316">
        <v>13</v>
      </c>
    </row>
    <row r="102" spans="1:15" ht="15">
      <c r="A102" s="313">
        <v>674</v>
      </c>
      <c r="B102" s="314" t="s">
        <v>525</v>
      </c>
      <c r="C102" s="328">
        <v>0</v>
      </c>
      <c r="D102" s="315">
        <v>0</v>
      </c>
      <c r="E102" s="328">
        <v>1</v>
      </c>
      <c r="F102" s="315">
        <v>2.5000000000000001E-2</v>
      </c>
      <c r="G102" s="328">
        <v>0</v>
      </c>
      <c r="H102" s="315">
        <v>0</v>
      </c>
      <c r="I102" s="328">
        <v>15</v>
      </c>
      <c r="J102" s="315">
        <v>0.375</v>
      </c>
      <c r="K102" s="328">
        <v>24</v>
      </c>
      <c r="L102" s="315">
        <v>0.6</v>
      </c>
      <c r="M102" s="328">
        <v>0</v>
      </c>
      <c r="N102" s="315">
        <v>0</v>
      </c>
      <c r="O102" s="316">
        <v>40</v>
      </c>
    </row>
    <row r="103" spans="1:15" ht="15">
      <c r="A103" s="313">
        <v>697</v>
      </c>
      <c r="B103" s="314" t="s">
        <v>526</v>
      </c>
      <c r="C103" s="328">
        <v>17</v>
      </c>
      <c r="D103" s="315">
        <v>2.533532041728763E-2</v>
      </c>
      <c r="E103" s="328">
        <v>53</v>
      </c>
      <c r="F103" s="315">
        <v>7.898658718330849E-2</v>
      </c>
      <c r="G103" s="328">
        <v>55</v>
      </c>
      <c r="H103" s="315">
        <v>8.1967213114754092E-2</v>
      </c>
      <c r="I103" s="328">
        <v>189</v>
      </c>
      <c r="J103" s="315">
        <v>0.28166915052160951</v>
      </c>
      <c r="K103" s="328">
        <v>350</v>
      </c>
      <c r="L103" s="315">
        <v>0.5216095380029806</v>
      </c>
      <c r="M103" s="328">
        <v>7</v>
      </c>
      <c r="N103" s="315">
        <v>1.0432190760059613E-2</v>
      </c>
      <c r="O103" s="316">
        <v>671</v>
      </c>
    </row>
    <row r="104" spans="1:15" ht="15">
      <c r="A104" s="313">
        <v>756</v>
      </c>
      <c r="B104" s="314" t="s">
        <v>527</v>
      </c>
      <c r="C104" s="328">
        <v>0</v>
      </c>
      <c r="D104" s="315">
        <v>0</v>
      </c>
      <c r="E104" s="328">
        <v>5</v>
      </c>
      <c r="F104" s="315">
        <v>6.9444444444444448E-2</v>
      </c>
      <c r="G104" s="328">
        <v>9</v>
      </c>
      <c r="H104" s="315">
        <v>0.125</v>
      </c>
      <c r="I104" s="328">
        <v>13</v>
      </c>
      <c r="J104" s="315">
        <v>0.18055555555555555</v>
      </c>
      <c r="K104" s="328">
        <v>45</v>
      </c>
      <c r="L104" s="315">
        <v>0.625</v>
      </c>
      <c r="M104" s="328">
        <v>0</v>
      </c>
      <c r="N104" s="315">
        <v>0</v>
      </c>
      <c r="O104" s="316">
        <v>72</v>
      </c>
    </row>
    <row r="105" spans="1:15">
      <c r="A105" s="307">
        <v>8</v>
      </c>
      <c r="B105" s="308" t="s">
        <v>528</v>
      </c>
      <c r="C105" s="311">
        <v>12</v>
      </c>
      <c r="D105" s="310">
        <v>1.7883755588673621E-2</v>
      </c>
      <c r="E105" s="309">
        <v>49</v>
      </c>
      <c r="F105" s="310">
        <v>7.3025335320417287E-2</v>
      </c>
      <c r="G105" s="311">
        <v>30</v>
      </c>
      <c r="H105" s="310">
        <v>4.4709388971684055E-2</v>
      </c>
      <c r="I105" s="311">
        <v>183</v>
      </c>
      <c r="J105" s="310">
        <v>0.27272727272727271</v>
      </c>
      <c r="K105" s="311">
        <v>390</v>
      </c>
      <c r="L105" s="310">
        <v>0.58122205663189275</v>
      </c>
      <c r="M105" s="311">
        <v>7</v>
      </c>
      <c r="N105" s="310">
        <v>1.0432190760059613E-2</v>
      </c>
      <c r="O105" s="312">
        <v>671</v>
      </c>
    </row>
    <row r="106" spans="1:15" ht="15">
      <c r="A106" s="313">
        <v>30</v>
      </c>
      <c r="B106" s="314" t="s">
        <v>529</v>
      </c>
      <c r="C106" s="328">
        <v>6</v>
      </c>
      <c r="D106" s="315">
        <v>1.7191977077363897E-2</v>
      </c>
      <c r="E106" s="328">
        <v>37</v>
      </c>
      <c r="F106" s="315">
        <v>0.10601719197707736</v>
      </c>
      <c r="G106" s="328">
        <v>19</v>
      </c>
      <c r="H106" s="315">
        <v>5.4441260744985676E-2</v>
      </c>
      <c r="I106" s="328">
        <v>98</v>
      </c>
      <c r="J106" s="315">
        <v>0.28080229226361031</v>
      </c>
      <c r="K106" s="328">
        <v>188</v>
      </c>
      <c r="L106" s="315">
        <v>0.5386819484240688</v>
      </c>
      <c r="M106" s="328">
        <v>1</v>
      </c>
      <c r="N106" s="315">
        <v>2.8653295128939827E-3</v>
      </c>
      <c r="O106" s="316">
        <v>349</v>
      </c>
    </row>
    <row r="107" spans="1:15" ht="15">
      <c r="A107" s="313">
        <v>34</v>
      </c>
      <c r="B107" s="314" t="s">
        <v>530</v>
      </c>
      <c r="C107" s="328">
        <v>0</v>
      </c>
      <c r="D107" s="315">
        <v>0</v>
      </c>
      <c r="E107" s="328">
        <v>3</v>
      </c>
      <c r="F107" s="315">
        <v>5.1724137931034482E-2</v>
      </c>
      <c r="G107" s="328">
        <v>0</v>
      </c>
      <c r="H107" s="315">
        <v>0</v>
      </c>
      <c r="I107" s="328">
        <v>22</v>
      </c>
      <c r="J107" s="315">
        <v>0.37931034482758619</v>
      </c>
      <c r="K107" s="328">
        <v>33</v>
      </c>
      <c r="L107" s="315">
        <v>0.56896551724137934</v>
      </c>
      <c r="M107" s="328">
        <v>0</v>
      </c>
      <c r="N107" s="315">
        <v>0</v>
      </c>
      <c r="O107" s="316">
        <v>58</v>
      </c>
    </row>
    <row r="108" spans="1:15" ht="15">
      <c r="A108" s="313">
        <v>36</v>
      </c>
      <c r="B108" s="314" t="s">
        <v>531</v>
      </c>
      <c r="C108" s="328">
        <v>0</v>
      </c>
      <c r="D108" s="315">
        <v>0</v>
      </c>
      <c r="E108" s="328">
        <v>1</v>
      </c>
      <c r="F108" s="315">
        <v>0.04</v>
      </c>
      <c r="G108" s="328">
        <v>1</v>
      </c>
      <c r="H108" s="315">
        <v>0.04</v>
      </c>
      <c r="I108" s="328">
        <v>8</v>
      </c>
      <c r="J108" s="315">
        <v>0.32</v>
      </c>
      <c r="K108" s="328">
        <v>15</v>
      </c>
      <c r="L108" s="315">
        <v>0.6</v>
      </c>
      <c r="M108" s="328">
        <v>0</v>
      </c>
      <c r="N108" s="315">
        <v>0</v>
      </c>
      <c r="O108" s="316">
        <v>25</v>
      </c>
    </row>
    <row r="109" spans="1:15" ht="15">
      <c r="A109" s="313">
        <v>91</v>
      </c>
      <c r="B109" s="314" t="s">
        <v>532</v>
      </c>
      <c r="C109" s="328">
        <v>1</v>
      </c>
      <c r="D109" s="315">
        <v>0.33333333333333331</v>
      </c>
      <c r="E109" s="328">
        <v>0</v>
      </c>
      <c r="F109" s="315">
        <v>0</v>
      </c>
      <c r="G109" s="328">
        <v>0</v>
      </c>
      <c r="H109" s="315">
        <v>0</v>
      </c>
      <c r="I109" s="328">
        <v>0</v>
      </c>
      <c r="J109" s="315">
        <v>0</v>
      </c>
      <c r="K109" s="328">
        <v>2</v>
      </c>
      <c r="L109" s="315">
        <v>0.66666666666666663</v>
      </c>
      <c r="M109" s="328">
        <v>0</v>
      </c>
      <c r="N109" s="315">
        <v>0</v>
      </c>
      <c r="O109" s="316">
        <v>3</v>
      </c>
    </row>
    <row r="110" spans="1:15" ht="15">
      <c r="A110" s="313">
        <v>93</v>
      </c>
      <c r="B110" s="314" t="s">
        <v>533</v>
      </c>
      <c r="C110" s="328">
        <v>0</v>
      </c>
      <c r="D110" s="315">
        <v>0</v>
      </c>
      <c r="E110" s="328">
        <v>0</v>
      </c>
      <c r="F110" s="315">
        <v>0</v>
      </c>
      <c r="G110" s="328">
        <v>0</v>
      </c>
      <c r="H110" s="315">
        <v>0</v>
      </c>
      <c r="I110" s="328">
        <v>1</v>
      </c>
      <c r="J110" s="315">
        <v>1</v>
      </c>
      <c r="K110" s="328">
        <v>0</v>
      </c>
      <c r="L110" s="315">
        <v>0</v>
      </c>
      <c r="M110" s="328">
        <v>0</v>
      </c>
      <c r="N110" s="315">
        <v>0</v>
      </c>
      <c r="O110" s="316">
        <v>1</v>
      </c>
    </row>
    <row r="111" spans="1:15" ht="15">
      <c r="A111" s="313">
        <v>101</v>
      </c>
      <c r="B111" s="314" t="s">
        <v>534</v>
      </c>
      <c r="C111" s="328">
        <v>1</v>
      </c>
      <c r="D111" s="315">
        <v>3.5714285714285712E-2</v>
      </c>
      <c r="E111" s="328">
        <v>1</v>
      </c>
      <c r="F111" s="315">
        <v>3.5714285714285712E-2</v>
      </c>
      <c r="G111" s="328">
        <v>2</v>
      </c>
      <c r="H111" s="315">
        <v>7.1428571428571425E-2</v>
      </c>
      <c r="I111" s="328">
        <v>7</v>
      </c>
      <c r="J111" s="315">
        <v>0.25</v>
      </c>
      <c r="K111" s="328">
        <v>16</v>
      </c>
      <c r="L111" s="315">
        <v>0.5714285714285714</v>
      </c>
      <c r="M111" s="328">
        <v>1</v>
      </c>
      <c r="N111" s="315">
        <v>3.5714285714285712E-2</v>
      </c>
      <c r="O111" s="316">
        <v>28</v>
      </c>
    </row>
    <row r="112" spans="1:15" ht="15">
      <c r="A112" s="313">
        <v>145</v>
      </c>
      <c r="B112" s="314" t="s">
        <v>535</v>
      </c>
      <c r="C112" s="328">
        <v>0</v>
      </c>
      <c r="D112" s="315">
        <v>0</v>
      </c>
      <c r="E112" s="328">
        <v>0</v>
      </c>
      <c r="F112" s="315">
        <v>0</v>
      </c>
      <c r="G112" s="328">
        <v>0</v>
      </c>
      <c r="H112" s="315">
        <v>0</v>
      </c>
      <c r="I112" s="328">
        <v>0</v>
      </c>
      <c r="J112" s="315">
        <v>0</v>
      </c>
      <c r="K112" s="328">
        <v>0</v>
      </c>
      <c r="L112" s="315">
        <v>0</v>
      </c>
      <c r="M112" s="328">
        <v>0</v>
      </c>
      <c r="N112" s="315">
        <v>0</v>
      </c>
      <c r="O112" s="316">
        <v>0</v>
      </c>
    </row>
    <row r="113" spans="1:15" ht="15">
      <c r="A113" s="313">
        <v>209</v>
      </c>
      <c r="B113" s="314" t="s">
        <v>536</v>
      </c>
      <c r="C113" s="328">
        <v>0</v>
      </c>
      <c r="D113" s="315">
        <v>0</v>
      </c>
      <c r="E113" s="328">
        <v>2</v>
      </c>
      <c r="F113" s="315">
        <v>0.5</v>
      </c>
      <c r="G113" s="328">
        <v>0</v>
      </c>
      <c r="H113" s="315">
        <v>0</v>
      </c>
      <c r="I113" s="328">
        <v>0</v>
      </c>
      <c r="J113" s="315">
        <v>0</v>
      </c>
      <c r="K113" s="328">
        <v>2</v>
      </c>
      <c r="L113" s="315">
        <v>0.5</v>
      </c>
      <c r="M113" s="328">
        <v>0</v>
      </c>
      <c r="N113" s="315">
        <v>0</v>
      </c>
      <c r="O113" s="316">
        <v>4</v>
      </c>
    </row>
    <row r="114" spans="1:15" ht="15">
      <c r="A114" s="313">
        <v>282</v>
      </c>
      <c r="B114" s="314" t="s">
        <v>537</v>
      </c>
      <c r="C114" s="328">
        <v>0</v>
      </c>
      <c r="D114" s="315">
        <v>0</v>
      </c>
      <c r="E114" s="328">
        <v>2</v>
      </c>
      <c r="F114" s="315">
        <v>5.4054054054054057E-2</v>
      </c>
      <c r="G114" s="328">
        <v>1</v>
      </c>
      <c r="H114" s="315">
        <v>2.7027027027027029E-2</v>
      </c>
      <c r="I114" s="328">
        <v>8</v>
      </c>
      <c r="J114" s="315">
        <v>0.21621621621621623</v>
      </c>
      <c r="K114" s="328">
        <v>26</v>
      </c>
      <c r="L114" s="315">
        <v>0.70270270270270274</v>
      </c>
      <c r="M114" s="328">
        <v>0</v>
      </c>
      <c r="N114" s="315">
        <v>0</v>
      </c>
      <c r="O114" s="316">
        <v>37</v>
      </c>
    </row>
    <row r="115" spans="1:15" ht="15">
      <c r="A115" s="313">
        <v>353</v>
      </c>
      <c r="B115" s="314" t="s">
        <v>538</v>
      </c>
      <c r="C115" s="328">
        <v>0</v>
      </c>
      <c r="D115" s="315">
        <v>0</v>
      </c>
      <c r="E115" s="328">
        <v>0</v>
      </c>
      <c r="F115" s="315">
        <v>0</v>
      </c>
      <c r="G115" s="328">
        <v>0</v>
      </c>
      <c r="H115" s="315">
        <v>0</v>
      </c>
      <c r="I115" s="328">
        <v>1</v>
      </c>
      <c r="J115" s="315">
        <v>0.2</v>
      </c>
      <c r="K115" s="328">
        <v>4</v>
      </c>
      <c r="L115" s="315">
        <v>0.8</v>
      </c>
      <c r="M115" s="328">
        <v>0</v>
      </c>
      <c r="N115" s="315">
        <v>0</v>
      </c>
      <c r="O115" s="316">
        <v>5</v>
      </c>
    </row>
    <row r="116" spans="1:15" ht="15">
      <c r="A116" s="313">
        <v>364</v>
      </c>
      <c r="B116" s="314" t="s">
        <v>539</v>
      </c>
      <c r="C116" s="328">
        <v>1</v>
      </c>
      <c r="D116" s="315">
        <v>3.2258064516129031E-2</v>
      </c>
      <c r="E116" s="328">
        <v>2</v>
      </c>
      <c r="F116" s="315">
        <v>6.4516129032258063E-2</v>
      </c>
      <c r="G116" s="328">
        <v>3</v>
      </c>
      <c r="H116" s="315">
        <v>9.6774193548387094E-2</v>
      </c>
      <c r="I116" s="328">
        <v>4</v>
      </c>
      <c r="J116" s="315">
        <v>0.12903225806451613</v>
      </c>
      <c r="K116" s="328">
        <v>20</v>
      </c>
      <c r="L116" s="315">
        <v>0.64516129032258063</v>
      </c>
      <c r="M116" s="328">
        <v>1</v>
      </c>
      <c r="N116" s="315">
        <v>3.2258064516129031E-2</v>
      </c>
      <c r="O116" s="316">
        <v>31</v>
      </c>
    </row>
    <row r="117" spans="1:15" ht="15">
      <c r="A117" s="313">
        <v>368</v>
      </c>
      <c r="B117" s="314" t="s">
        <v>540</v>
      </c>
      <c r="C117" s="328">
        <v>1</v>
      </c>
      <c r="D117" s="315">
        <v>4.3478260869565216E-2</v>
      </c>
      <c r="E117" s="328">
        <v>0</v>
      </c>
      <c r="F117" s="315">
        <v>0</v>
      </c>
      <c r="G117" s="328">
        <v>2</v>
      </c>
      <c r="H117" s="315">
        <v>8.6956521739130432E-2</v>
      </c>
      <c r="I117" s="328">
        <v>5</v>
      </c>
      <c r="J117" s="315">
        <v>0.21739130434782608</v>
      </c>
      <c r="K117" s="328">
        <v>15</v>
      </c>
      <c r="L117" s="315">
        <v>0.65217391304347827</v>
      </c>
      <c r="M117" s="328">
        <v>0</v>
      </c>
      <c r="N117" s="315">
        <v>0</v>
      </c>
      <c r="O117" s="316">
        <v>23</v>
      </c>
    </row>
    <row r="118" spans="1:15" ht="15">
      <c r="A118" s="313">
        <v>390</v>
      </c>
      <c r="B118" s="314" t="s">
        <v>541</v>
      </c>
      <c r="C118" s="328">
        <v>0</v>
      </c>
      <c r="D118" s="315">
        <v>0</v>
      </c>
      <c r="E118" s="328">
        <v>0</v>
      </c>
      <c r="F118" s="315">
        <v>0</v>
      </c>
      <c r="G118" s="328">
        <v>0</v>
      </c>
      <c r="H118" s="315">
        <v>0</v>
      </c>
      <c r="I118" s="328">
        <v>7</v>
      </c>
      <c r="J118" s="315">
        <v>0.3888888888888889</v>
      </c>
      <c r="K118" s="328">
        <v>11</v>
      </c>
      <c r="L118" s="315">
        <v>0.61111111111111116</v>
      </c>
      <c r="M118" s="328">
        <v>0</v>
      </c>
      <c r="N118" s="315">
        <v>0</v>
      </c>
      <c r="O118" s="316">
        <v>18</v>
      </c>
    </row>
    <row r="119" spans="1:15" ht="15">
      <c r="A119" s="313">
        <v>467</v>
      </c>
      <c r="B119" s="314" t="s">
        <v>542</v>
      </c>
      <c r="C119" s="328">
        <v>0</v>
      </c>
      <c r="D119" s="315">
        <v>0</v>
      </c>
      <c r="E119" s="328">
        <v>0</v>
      </c>
      <c r="F119" s="315">
        <v>0</v>
      </c>
      <c r="G119" s="328">
        <v>0</v>
      </c>
      <c r="H119" s="315">
        <v>0</v>
      </c>
      <c r="I119" s="328">
        <v>2</v>
      </c>
      <c r="J119" s="315">
        <v>0.33333333333333331</v>
      </c>
      <c r="K119" s="328">
        <v>3</v>
      </c>
      <c r="L119" s="315">
        <v>0.5</v>
      </c>
      <c r="M119" s="328">
        <v>1</v>
      </c>
      <c r="N119" s="315">
        <v>0.16666666666666666</v>
      </c>
      <c r="O119" s="316">
        <v>6</v>
      </c>
    </row>
    <row r="120" spans="1:15" ht="15">
      <c r="A120" s="313">
        <v>576</v>
      </c>
      <c r="B120" s="314" t="s">
        <v>543</v>
      </c>
      <c r="C120" s="328">
        <v>0</v>
      </c>
      <c r="D120" s="315">
        <v>0</v>
      </c>
      <c r="E120" s="328">
        <v>0</v>
      </c>
      <c r="F120" s="315">
        <v>0</v>
      </c>
      <c r="G120" s="328">
        <v>0</v>
      </c>
      <c r="H120" s="315">
        <v>0</v>
      </c>
      <c r="I120" s="328">
        <v>0</v>
      </c>
      <c r="J120" s="315">
        <v>0</v>
      </c>
      <c r="K120" s="328">
        <v>2</v>
      </c>
      <c r="L120" s="315">
        <v>1</v>
      </c>
      <c r="M120" s="328">
        <v>0</v>
      </c>
      <c r="N120" s="315">
        <v>0</v>
      </c>
      <c r="O120" s="316">
        <v>2</v>
      </c>
    </row>
    <row r="121" spans="1:15" ht="15">
      <c r="A121" s="313">
        <v>642</v>
      </c>
      <c r="B121" s="314" t="s">
        <v>544</v>
      </c>
      <c r="C121" s="328">
        <v>0</v>
      </c>
      <c r="D121" s="315">
        <v>0</v>
      </c>
      <c r="E121" s="328">
        <v>0</v>
      </c>
      <c r="F121" s="315">
        <v>0</v>
      </c>
      <c r="G121" s="328">
        <v>0</v>
      </c>
      <c r="H121" s="315">
        <v>0</v>
      </c>
      <c r="I121" s="328">
        <v>5</v>
      </c>
      <c r="J121" s="315">
        <v>0.41666666666666669</v>
      </c>
      <c r="K121" s="328">
        <v>6</v>
      </c>
      <c r="L121" s="315">
        <v>0.5</v>
      </c>
      <c r="M121" s="328">
        <v>1</v>
      </c>
      <c r="N121" s="315">
        <v>8.3333333333333329E-2</v>
      </c>
      <c r="O121" s="316">
        <v>12</v>
      </c>
    </row>
    <row r="122" spans="1:15" ht="15">
      <c r="A122" s="313">
        <v>679</v>
      </c>
      <c r="B122" s="314" t="s">
        <v>545</v>
      </c>
      <c r="C122" s="328">
        <v>0</v>
      </c>
      <c r="D122" s="315">
        <v>0</v>
      </c>
      <c r="E122" s="328">
        <v>0</v>
      </c>
      <c r="F122" s="315">
        <v>0</v>
      </c>
      <c r="G122" s="328">
        <v>0</v>
      </c>
      <c r="H122" s="315">
        <v>0</v>
      </c>
      <c r="I122" s="328">
        <v>4</v>
      </c>
      <c r="J122" s="315">
        <v>0.36363636363636365</v>
      </c>
      <c r="K122" s="328">
        <v>7</v>
      </c>
      <c r="L122" s="315">
        <v>0.63636363636363635</v>
      </c>
      <c r="M122" s="328">
        <v>0</v>
      </c>
      <c r="N122" s="315">
        <v>0</v>
      </c>
      <c r="O122" s="316">
        <v>11</v>
      </c>
    </row>
    <row r="123" spans="1:15" ht="15">
      <c r="A123" s="313">
        <v>789</v>
      </c>
      <c r="B123" s="314" t="s">
        <v>546</v>
      </c>
      <c r="C123" s="328">
        <v>0</v>
      </c>
      <c r="D123" s="315">
        <v>0</v>
      </c>
      <c r="E123" s="328">
        <v>0</v>
      </c>
      <c r="F123" s="315">
        <v>0</v>
      </c>
      <c r="G123" s="328">
        <v>0</v>
      </c>
      <c r="H123" s="315">
        <v>0</v>
      </c>
      <c r="I123" s="328">
        <v>1</v>
      </c>
      <c r="J123" s="315">
        <v>8.3333333333333329E-2</v>
      </c>
      <c r="K123" s="328">
        <v>11</v>
      </c>
      <c r="L123" s="315">
        <v>0.91666666666666663</v>
      </c>
      <c r="M123" s="328">
        <v>0</v>
      </c>
      <c r="N123" s="315">
        <v>0</v>
      </c>
      <c r="O123" s="316">
        <v>12</v>
      </c>
    </row>
    <row r="124" spans="1:15" ht="15">
      <c r="A124" s="313">
        <v>792</v>
      </c>
      <c r="B124" s="314" t="s">
        <v>547</v>
      </c>
      <c r="C124" s="328">
        <v>0</v>
      </c>
      <c r="D124" s="315">
        <v>0</v>
      </c>
      <c r="E124" s="328">
        <v>0</v>
      </c>
      <c r="F124" s="315">
        <v>0</v>
      </c>
      <c r="G124" s="328">
        <v>0</v>
      </c>
      <c r="H124" s="315">
        <v>0</v>
      </c>
      <c r="I124" s="328">
        <v>0</v>
      </c>
      <c r="J124" s="315">
        <v>0</v>
      </c>
      <c r="K124" s="328">
        <v>0</v>
      </c>
      <c r="L124" s="315">
        <v>0</v>
      </c>
      <c r="M124" s="328">
        <v>0</v>
      </c>
      <c r="N124" s="315">
        <v>0</v>
      </c>
      <c r="O124" s="316">
        <v>0</v>
      </c>
    </row>
    <row r="125" spans="1:15" ht="15">
      <c r="A125" s="313">
        <v>809</v>
      </c>
      <c r="B125" s="314" t="s">
        <v>548</v>
      </c>
      <c r="C125" s="328">
        <v>2</v>
      </c>
      <c r="D125" s="315">
        <v>0.14285714285714285</v>
      </c>
      <c r="E125" s="328">
        <v>1</v>
      </c>
      <c r="F125" s="315">
        <v>7.1428571428571425E-2</v>
      </c>
      <c r="G125" s="328">
        <v>0</v>
      </c>
      <c r="H125" s="315">
        <v>0</v>
      </c>
      <c r="I125" s="328">
        <v>1</v>
      </c>
      <c r="J125" s="315">
        <v>7.1428571428571425E-2</v>
      </c>
      <c r="K125" s="328">
        <v>10</v>
      </c>
      <c r="L125" s="315">
        <v>0.7142857142857143</v>
      </c>
      <c r="M125" s="328">
        <v>0</v>
      </c>
      <c r="N125" s="315">
        <v>0</v>
      </c>
      <c r="O125" s="316">
        <v>14</v>
      </c>
    </row>
    <row r="126" spans="1:15" ht="15">
      <c r="A126" s="313">
        <v>847</v>
      </c>
      <c r="B126" s="314" t="s">
        <v>549</v>
      </c>
      <c r="C126" s="328">
        <v>0</v>
      </c>
      <c r="D126" s="315">
        <v>0</v>
      </c>
      <c r="E126" s="328">
        <v>0</v>
      </c>
      <c r="F126" s="315">
        <v>0</v>
      </c>
      <c r="G126" s="328">
        <v>1</v>
      </c>
      <c r="H126" s="315">
        <v>0.1</v>
      </c>
      <c r="I126" s="328">
        <v>2</v>
      </c>
      <c r="J126" s="315">
        <v>0.2</v>
      </c>
      <c r="K126" s="328">
        <v>6</v>
      </c>
      <c r="L126" s="315">
        <v>0.6</v>
      </c>
      <c r="M126" s="328">
        <v>1</v>
      </c>
      <c r="N126" s="315">
        <v>0.1</v>
      </c>
      <c r="O126" s="316">
        <v>10</v>
      </c>
    </row>
    <row r="127" spans="1:15" ht="15">
      <c r="A127" s="313">
        <v>856</v>
      </c>
      <c r="B127" s="314" t="s">
        <v>550</v>
      </c>
      <c r="C127" s="328">
        <v>0</v>
      </c>
      <c r="D127" s="315">
        <v>0</v>
      </c>
      <c r="E127" s="328">
        <v>0</v>
      </c>
      <c r="F127" s="315">
        <v>0</v>
      </c>
      <c r="G127" s="328">
        <v>0</v>
      </c>
      <c r="H127" s="315">
        <v>0</v>
      </c>
      <c r="I127" s="328">
        <v>0</v>
      </c>
      <c r="J127" s="315">
        <v>0</v>
      </c>
      <c r="K127" s="328">
        <v>3</v>
      </c>
      <c r="L127" s="315">
        <v>1</v>
      </c>
      <c r="M127" s="328">
        <v>0</v>
      </c>
      <c r="N127" s="315">
        <v>0</v>
      </c>
      <c r="O127" s="316">
        <v>3</v>
      </c>
    </row>
    <row r="128" spans="1:15" ht="15">
      <c r="A128" s="313">
        <v>861</v>
      </c>
      <c r="B128" s="314" t="s">
        <v>551</v>
      </c>
      <c r="C128" s="328">
        <v>0</v>
      </c>
      <c r="D128" s="315">
        <v>0</v>
      </c>
      <c r="E128" s="328">
        <v>0</v>
      </c>
      <c r="F128" s="315">
        <v>0</v>
      </c>
      <c r="G128" s="328">
        <v>1</v>
      </c>
      <c r="H128" s="315">
        <v>5.2631578947368418E-2</v>
      </c>
      <c r="I128" s="328">
        <v>7</v>
      </c>
      <c r="J128" s="315">
        <v>0.36842105263157893</v>
      </c>
      <c r="K128" s="328">
        <v>10</v>
      </c>
      <c r="L128" s="315">
        <v>0.52631578947368418</v>
      </c>
      <c r="M128" s="328">
        <v>1</v>
      </c>
      <c r="N128" s="315">
        <v>5.2631578947368418E-2</v>
      </c>
      <c r="O128" s="316">
        <v>19</v>
      </c>
    </row>
    <row r="129" spans="1:15">
      <c r="A129" s="307">
        <v>9</v>
      </c>
      <c r="B129" s="308" t="s">
        <v>552</v>
      </c>
      <c r="C129" s="311">
        <v>586</v>
      </c>
      <c r="D129" s="310">
        <v>9.4592413236481033E-3</v>
      </c>
      <c r="E129" s="309">
        <v>5593</v>
      </c>
      <c r="F129" s="310">
        <v>9.0282485875706212E-2</v>
      </c>
      <c r="G129" s="311">
        <v>5049</v>
      </c>
      <c r="H129" s="310">
        <v>8.1501210653753028E-2</v>
      </c>
      <c r="I129" s="311">
        <v>15042</v>
      </c>
      <c r="J129" s="310">
        <v>0.24280871670702178</v>
      </c>
      <c r="K129" s="311">
        <v>33826</v>
      </c>
      <c r="L129" s="310">
        <v>0.54602098466505244</v>
      </c>
      <c r="M129" s="311">
        <v>1854</v>
      </c>
      <c r="N129" s="310">
        <v>2.99273607748184E-2</v>
      </c>
      <c r="O129" s="312">
        <v>61950</v>
      </c>
    </row>
    <row r="130" spans="1:15" ht="15">
      <c r="A130" s="313">
        <v>1</v>
      </c>
      <c r="B130" s="314" t="s">
        <v>553</v>
      </c>
      <c r="C130" s="328">
        <v>382</v>
      </c>
      <c r="D130" s="315">
        <v>9.2666715183271475E-3</v>
      </c>
      <c r="E130" s="328">
        <v>3652</v>
      </c>
      <c r="F130" s="315">
        <v>8.8591320379399846E-2</v>
      </c>
      <c r="G130" s="328">
        <v>3273</v>
      </c>
      <c r="H130" s="315">
        <v>7.9397423768284695E-2</v>
      </c>
      <c r="I130" s="328">
        <v>10067</v>
      </c>
      <c r="J130" s="315">
        <v>0.24420833030104552</v>
      </c>
      <c r="K130" s="328">
        <v>22712</v>
      </c>
      <c r="L130" s="315">
        <v>0.55095456419959732</v>
      </c>
      <c r="M130" s="328">
        <v>1137</v>
      </c>
      <c r="N130" s="315">
        <v>2.7581689833345462E-2</v>
      </c>
      <c r="O130" s="316">
        <v>41223</v>
      </c>
    </row>
    <row r="131" spans="1:15" ht="15">
      <c r="A131" s="313">
        <v>79</v>
      </c>
      <c r="B131" s="314" t="s">
        <v>554</v>
      </c>
      <c r="C131" s="328">
        <v>5</v>
      </c>
      <c r="D131" s="315">
        <v>1.8115942028985508E-2</v>
      </c>
      <c r="E131" s="328">
        <v>25</v>
      </c>
      <c r="F131" s="315">
        <v>9.0579710144927536E-2</v>
      </c>
      <c r="G131" s="328">
        <v>16</v>
      </c>
      <c r="H131" s="315">
        <v>5.7971014492753624E-2</v>
      </c>
      <c r="I131" s="328">
        <v>81</v>
      </c>
      <c r="J131" s="315">
        <v>0.29347826086956524</v>
      </c>
      <c r="K131" s="328">
        <v>148</v>
      </c>
      <c r="L131" s="315">
        <v>0.53623188405797106</v>
      </c>
      <c r="M131" s="328">
        <v>1</v>
      </c>
      <c r="N131" s="315">
        <v>3.6231884057971015E-3</v>
      </c>
      <c r="O131" s="316">
        <v>276</v>
      </c>
    </row>
    <row r="132" spans="1:15" ht="15">
      <c r="A132" s="313">
        <v>88</v>
      </c>
      <c r="B132" s="314" t="s">
        <v>555</v>
      </c>
      <c r="C132" s="328">
        <v>81</v>
      </c>
      <c r="D132" s="315">
        <v>1.0972636141966946E-2</v>
      </c>
      <c r="E132" s="328">
        <v>758</v>
      </c>
      <c r="F132" s="315">
        <v>0.10268219994581414</v>
      </c>
      <c r="G132" s="328">
        <v>666</v>
      </c>
      <c r="H132" s="315">
        <v>9.0219452722839336E-2</v>
      </c>
      <c r="I132" s="328">
        <v>1713</v>
      </c>
      <c r="J132" s="315">
        <v>0.23205093470604171</v>
      </c>
      <c r="K132" s="328">
        <v>3976</v>
      </c>
      <c r="L132" s="315">
        <v>0.53860742346247625</v>
      </c>
      <c r="M132" s="328">
        <v>188</v>
      </c>
      <c r="N132" s="315">
        <v>2.5467353020861554E-2</v>
      </c>
      <c r="O132" s="316">
        <v>7382</v>
      </c>
    </row>
    <row r="133" spans="1:15" ht="15">
      <c r="A133" s="313">
        <v>129</v>
      </c>
      <c r="B133" s="314" t="s">
        <v>556</v>
      </c>
      <c r="C133" s="328">
        <v>15</v>
      </c>
      <c r="D133" s="315">
        <v>1.3333333333333334E-2</v>
      </c>
      <c r="E133" s="328">
        <v>125</v>
      </c>
      <c r="F133" s="315">
        <v>0.1111111111111111</v>
      </c>
      <c r="G133" s="328">
        <v>94</v>
      </c>
      <c r="H133" s="315">
        <v>8.355555555555555E-2</v>
      </c>
      <c r="I133" s="328">
        <v>274</v>
      </c>
      <c r="J133" s="315">
        <v>0.24355555555555555</v>
      </c>
      <c r="K133" s="328">
        <v>602</v>
      </c>
      <c r="L133" s="315">
        <v>0.53511111111111109</v>
      </c>
      <c r="M133" s="328">
        <v>15</v>
      </c>
      <c r="N133" s="315">
        <v>1.3333333333333334E-2</v>
      </c>
      <c r="O133" s="316">
        <v>1125</v>
      </c>
    </row>
    <row r="134" spans="1:15" ht="15">
      <c r="A134" s="313">
        <v>212</v>
      </c>
      <c r="B134" s="314" t="s">
        <v>557</v>
      </c>
      <c r="C134" s="328">
        <v>4</v>
      </c>
      <c r="D134" s="315">
        <v>8.1799591002044997E-3</v>
      </c>
      <c r="E134" s="328">
        <v>49</v>
      </c>
      <c r="F134" s="315">
        <v>0.10020449897750511</v>
      </c>
      <c r="G134" s="328">
        <v>37</v>
      </c>
      <c r="H134" s="315">
        <v>7.5664621676891614E-2</v>
      </c>
      <c r="I134" s="328">
        <v>127</v>
      </c>
      <c r="J134" s="315">
        <v>0.25971370143149286</v>
      </c>
      <c r="K134" s="328">
        <v>262</v>
      </c>
      <c r="L134" s="315">
        <v>0.53578732106339466</v>
      </c>
      <c r="M134" s="328">
        <v>10</v>
      </c>
      <c r="N134" s="315">
        <v>2.0449897750511249E-2</v>
      </c>
      <c r="O134" s="316">
        <v>489</v>
      </c>
    </row>
    <row r="135" spans="1:15" ht="15">
      <c r="A135" s="313">
        <v>266</v>
      </c>
      <c r="B135" s="314" t="s">
        <v>558</v>
      </c>
      <c r="C135" s="328">
        <v>17</v>
      </c>
      <c r="D135" s="315">
        <v>8.110687022900763E-3</v>
      </c>
      <c r="E135" s="328">
        <v>161</v>
      </c>
      <c r="F135" s="315">
        <v>7.6812977099236637E-2</v>
      </c>
      <c r="G135" s="328">
        <v>187</v>
      </c>
      <c r="H135" s="315">
        <v>8.92175572519084E-2</v>
      </c>
      <c r="I135" s="328">
        <v>477</v>
      </c>
      <c r="J135" s="315">
        <v>0.22757633587786261</v>
      </c>
      <c r="K135" s="328">
        <v>1099</v>
      </c>
      <c r="L135" s="315">
        <v>0.52433206106870234</v>
      </c>
      <c r="M135" s="328">
        <v>155</v>
      </c>
      <c r="N135" s="315">
        <v>7.3950381679389318E-2</v>
      </c>
      <c r="O135" s="316">
        <v>2096</v>
      </c>
    </row>
    <row r="136" spans="1:15" ht="15">
      <c r="A136" s="313">
        <v>308</v>
      </c>
      <c r="B136" s="314" t="s">
        <v>559</v>
      </c>
      <c r="C136" s="328">
        <v>4</v>
      </c>
      <c r="D136" s="315">
        <v>7.4074074074074077E-3</v>
      </c>
      <c r="E136" s="328">
        <v>52</v>
      </c>
      <c r="F136" s="315">
        <v>9.6296296296296297E-2</v>
      </c>
      <c r="G136" s="328">
        <v>44</v>
      </c>
      <c r="H136" s="315">
        <v>8.1481481481481488E-2</v>
      </c>
      <c r="I136" s="328">
        <v>126</v>
      </c>
      <c r="J136" s="315">
        <v>0.23333333333333334</v>
      </c>
      <c r="K136" s="328">
        <v>305</v>
      </c>
      <c r="L136" s="315">
        <v>0.56481481481481477</v>
      </c>
      <c r="M136" s="328">
        <v>9</v>
      </c>
      <c r="N136" s="315">
        <v>1.6666666666666666E-2</v>
      </c>
      <c r="O136" s="316">
        <v>540</v>
      </c>
    </row>
    <row r="137" spans="1:15" ht="15">
      <c r="A137" s="313">
        <v>360</v>
      </c>
      <c r="B137" s="314" t="s">
        <v>560</v>
      </c>
      <c r="C137" s="328">
        <v>62</v>
      </c>
      <c r="D137" s="315">
        <v>9.5194226930753884E-3</v>
      </c>
      <c r="E137" s="328">
        <v>611</v>
      </c>
      <c r="F137" s="315">
        <v>9.3812375249500993E-2</v>
      </c>
      <c r="G137" s="328">
        <v>572</v>
      </c>
      <c r="H137" s="315">
        <v>8.7824351297405193E-2</v>
      </c>
      <c r="I137" s="328">
        <v>1596</v>
      </c>
      <c r="J137" s="315">
        <v>0.24504836480884384</v>
      </c>
      <c r="K137" s="328">
        <v>3494</v>
      </c>
      <c r="L137" s="315">
        <v>0.53646553047750656</v>
      </c>
      <c r="M137" s="328">
        <v>178</v>
      </c>
      <c r="N137" s="315">
        <v>2.7329955473668049E-2</v>
      </c>
      <c r="O137" s="316">
        <v>6513</v>
      </c>
    </row>
    <row r="138" spans="1:15" ht="15">
      <c r="A138" s="313">
        <v>380</v>
      </c>
      <c r="B138" s="314" t="s">
        <v>561</v>
      </c>
      <c r="C138" s="328">
        <v>6</v>
      </c>
      <c r="D138" s="315">
        <v>7.6628352490421452E-3</v>
      </c>
      <c r="E138" s="328">
        <v>62</v>
      </c>
      <c r="F138" s="315">
        <v>7.9182630906768844E-2</v>
      </c>
      <c r="G138" s="328">
        <v>74</v>
      </c>
      <c r="H138" s="315">
        <v>9.4508301404853126E-2</v>
      </c>
      <c r="I138" s="328">
        <v>179</v>
      </c>
      <c r="J138" s="315">
        <v>0.22860791826309068</v>
      </c>
      <c r="K138" s="328">
        <v>422</v>
      </c>
      <c r="L138" s="315">
        <v>0.53895274584929753</v>
      </c>
      <c r="M138" s="328">
        <v>40</v>
      </c>
      <c r="N138" s="315">
        <v>5.108556832694764E-2</v>
      </c>
      <c r="O138" s="316">
        <v>783</v>
      </c>
    </row>
    <row r="139" spans="1:15" ht="15.75" thickBot="1">
      <c r="A139" s="317">
        <v>631</v>
      </c>
      <c r="B139" s="318" t="s">
        <v>562</v>
      </c>
      <c r="C139" s="328">
        <v>10</v>
      </c>
      <c r="D139" s="319">
        <v>6.5659881812212741E-3</v>
      </c>
      <c r="E139" s="329">
        <v>98</v>
      </c>
      <c r="F139" s="319">
        <v>6.4346684175968477E-2</v>
      </c>
      <c r="G139" s="329">
        <v>86</v>
      </c>
      <c r="H139" s="319">
        <v>5.6467498358502954E-2</v>
      </c>
      <c r="I139" s="329">
        <v>402</v>
      </c>
      <c r="J139" s="319">
        <v>0.26395272488509519</v>
      </c>
      <c r="K139" s="329">
        <v>806</v>
      </c>
      <c r="L139" s="319">
        <v>0.52921864740643465</v>
      </c>
      <c r="M139" s="329">
        <v>121</v>
      </c>
      <c r="N139" s="319">
        <v>7.9448456992777416E-2</v>
      </c>
      <c r="O139" s="320">
        <v>1523</v>
      </c>
    </row>
    <row r="140" spans="1:15">
      <c r="B140" s="1"/>
    </row>
    <row r="141" spans="1:15">
      <c r="A141" s="323" t="s">
        <v>231</v>
      </c>
      <c r="B141" s="356" t="s">
        <v>568</v>
      </c>
      <c r="C141" s="324" t="s">
        <v>1</v>
      </c>
      <c r="D141" s="352"/>
      <c r="E141" s="352"/>
      <c r="F141" s="352"/>
      <c r="G141" s="352"/>
      <c r="H141" s="352"/>
      <c r="I141" s="352"/>
      <c r="J141" s="352"/>
      <c r="K141" s="352"/>
      <c r="L141" s="353"/>
    </row>
    <row r="142" spans="1:15">
      <c r="A142" s="325" t="s">
        <v>564</v>
      </c>
      <c r="B142" s="354" t="s">
        <v>565</v>
      </c>
      <c r="C142" s="355"/>
      <c r="D142" s="355"/>
      <c r="E142" s="355"/>
      <c r="F142" s="355"/>
      <c r="G142" s="355"/>
      <c r="H142" s="355"/>
      <c r="I142" s="355"/>
      <c r="J142" s="355"/>
      <c r="K142" s="355"/>
      <c r="L142" s="355"/>
    </row>
    <row r="143" spans="1:15">
      <c r="A143" s="322" t="s">
        <v>566</v>
      </c>
      <c r="B143" s="354" t="s">
        <v>53</v>
      </c>
      <c r="C143" s="355"/>
      <c r="D143" s="355"/>
      <c r="E143" s="355"/>
      <c r="F143" s="355"/>
      <c r="G143" s="355"/>
      <c r="H143" s="355"/>
      <c r="I143" s="355"/>
      <c r="J143" s="355"/>
      <c r="K143" s="355"/>
      <c r="L143" s="355"/>
    </row>
    <row r="144" spans="1:15">
      <c r="B144" s="326"/>
    </row>
  </sheetData>
  <mergeCells count="5">
    <mergeCell ref="O2:O4"/>
    <mergeCell ref="C1:N1"/>
    <mergeCell ref="A2:A5"/>
    <mergeCell ref="B2:B4"/>
    <mergeCell ref="C2:N3"/>
  </mergeCells>
  <hyperlinks>
    <hyperlink ref="P1" location="INDICE!B2" display="Indice" xr:uid="{D9E41D93-2D95-4DB1-A4D5-9DAAEB05299C}"/>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5754F-EDA4-410A-A6CC-94763D870CA1}">
  <sheetPr>
    <tabColor rgb="FF66FF99"/>
  </sheetPr>
  <dimension ref="A1:AB51"/>
  <sheetViews>
    <sheetView showGridLines="0" topLeftCell="A25" workbookViewId="0">
      <selection activeCell="B49" sqref="B49:AB49"/>
    </sheetView>
  </sheetViews>
  <sheetFormatPr defaultColWidth="11.42578125" defaultRowHeight="15"/>
  <cols>
    <col min="1" max="1" width="26.42578125" customWidth="1"/>
    <col min="2" max="2" width="12.42578125" hidden="1" customWidth="1"/>
    <col min="5" max="5" width="14" customWidth="1"/>
    <col min="6" max="6" width="3.85546875" customWidth="1"/>
  </cols>
  <sheetData>
    <row r="1" spans="1:17" ht="57.75" customHeight="1" thickBot="1">
      <c r="A1" s="578" t="s">
        <v>569</v>
      </c>
      <c r="B1" s="578"/>
      <c r="C1" s="578"/>
      <c r="D1" s="578"/>
      <c r="E1" s="578"/>
      <c r="G1" s="362" t="s">
        <v>570</v>
      </c>
      <c r="H1" s="179"/>
      <c r="I1" s="179"/>
      <c r="J1" s="179"/>
      <c r="K1" s="179"/>
      <c r="L1" s="179"/>
      <c r="M1" s="179"/>
      <c r="N1" s="179"/>
      <c r="O1" s="179"/>
      <c r="P1" s="179"/>
      <c r="Q1" s="426" t="s">
        <v>19</v>
      </c>
    </row>
    <row r="2" spans="1:17">
      <c r="A2" s="269" t="s">
        <v>571</v>
      </c>
      <c r="B2" s="270" t="s">
        <v>572</v>
      </c>
      <c r="C2" s="270" t="s">
        <v>572</v>
      </c>
      <c r="D2" s="270" t="s">
        <v>573</v>
      </c>
      <c r="E2" s="271" t="s">
        <v>574</v>
      </c>
    </row>
    <row r="3" spans="1:17">
      <c r="A3" s="272" t="s">
        <v>575</v>
      </c>
      <c r="B3" s="255">
        <v>5</v>
      </c>
      <c r="C3" s="268">
        <v>-5</v>
      </c>
      <c r="D3" s="255">
        <v>4</v>
      </c>
      <c r="E3" s="278">
        <v>9</v>
      </c>
    </row>
    <row r="4" spans="1:17">
      <c r="A4" s="272" t="s">
        <v>576</v>
      </c>
      <c r="B4" s="255">
        <v>1436</v>
      </c>
      <c r="C4" s="268">
        <v>-1436</v>
      </c>
      <c r="D4" s="255">
        <v>1330</v>
      </c>
      <c r="E4" s="278">
        <v>2766</v>
      </c>
    </row>
    <row r="5" spans="1:17">
      <c r="A5" s="272" t="s">
        <v>577</v>
      </c>
      <c r="B5" s="255">
        <v>23056</v>
      </c>
      <c r="C5" s="268">
        <v>-23056</v>
      </c>
      <c r="D5" s="255">
        <v>22729</v>
      </c>
      <c r="E5" s="278">
        <v>45785</v>
      </c>
    </row>
    <row r="6" spans="1:17">
      <c r="A6" s="272" t="s">
        <v>578</v>
      </c>
      <c r="B6" s="255">
        <v>6952</v>
      </c>
      <c r="C6" s="268">
        <v>-6952</v>
      </c>
      <c r="D6" s="255">
        <v>7383</v>
      </c>
      <c r="E6" s="278">
        <v>14335</v>
      </c>
    </row>
    <row r="7" spans="1:17">
      <c r="A7" s="272" t="s">
        <v>579</v>
      </c>
      <c r="B7" s="255">
        <v>59274</v>
      </c>
      <c r="C7" s="268">
        <v>-59274</v>
      </c>
      <c r="D7" s="255">
        <v>67356</v>
      </c>
      <c r="E7" s="278">
        <v>126630</v>
      </c>
    </row>
    <row r="8" spans="1:17">
      <c r="A8" s="272" t="s">
        <v>580</v>
      </c>
      <c r="B8" s="255">
        <v>5497</v>
      </c>
      <c r="C8" s="268">
        <v>-5497</v>
      </c>
      <c r="D8" s="255">
        <v>6277</v>
      </c>
      <c r="E8" s="278">
        <v>11774</v>
      </c>
    </row>
    <row r="9" spans="1:17">
      <c r="A9" s="272" t="s">
        <v>581</v>
      </c>
      <c r="B9" s="255">
        <v>3810</v>
      </c>
      <c r="C9" s="268">
        <v>-3810</v>
      </c>
      <c r="D9" s="255">
        <v>4811</v>
      </c>
      <c r="E9" s="278">
        <v>8621</v>
      </c>
    </row>
    <row r="10" spans="1:17">
      <c r="A10" s="272" t="s">
        <v>582</v>
      </c>
      <c r="B10" s="255">
        <v>2489</v>
      </c>
      <c r="C10" s="268">
        <v>-2489</v>
      </c>
      <c r="D10" s="255">
        <v>3606</v>
      </c>
      <c r="E10" s="278">
        <v>6095</v>
      </c>
    </row>
    <row r="11" spans="1:17">
      <c r="A11" s="272" t="s">
        <v>583</v>
      </c>
      <c r="B11" s="255">
        <v>1468</v>
      </c>
      <c r="C11" s="268">
        <v>-1468</v>
      </c>
      <c r="D11" s="255">
        <v>2450</v>
      </c>
      <c r="E11" s="278">
        <v>3918</v>
      </c>
    </row>
    <row r="12" spans="1:17">
      <c r="A12" s="272" t="s">
        <v>584</v>
      </c>
      <c r="B12" s="255">
        <v>792</v>
      </c>
      <c r="C12" s="268">
        <v>-792</v>
      </c>
      <c r="D12" s="255">
        <v>1430</v>
      </c>
      <c r="E12" s="278">
        <v>2222</v>
      </c>
    </row>
    <row r="13" spans="1:17">
      <c r="A13" s="272" t="s">
        <v>585</v>
      </c>
      <c r="B13" s="255">
        <v>432</v>
      </c>
      <c r="C13" s="268">
        <v>-432</v>
      </c>
      <c r="D13" s="255">
        <v>845</v>
      </c>
      <c r="E13" s="278">
        <v>1277</v>
      </c>
    </row>
    <row r="14" spans="1:17">
      <c r="A14" s="272" t="s">
        <v>586</v>
      </c>
      <c r="B14" s="255">
        <v>159</v>
      </c>
      <c r="C14" s="268">
        <v>-159</v>
      </c>
      <c r="D14" s="255">
        <v>322</v>
      </c>
      <c r="E14" s="278">
        <v>481</v>
      </c>
    </row>
    <row r="15" spans="1:17">
      <c r="A15" s="272" t="s">
        <v>587</v>
      </c>
      <c r="B15" s="255">
        <v>108</v>
      </c>
      <c r="C15" s="268">
        <v>-108</v>
      </c>
      <c r="D15" s="255">
        <v>186</v>
      </c>
      <c r="E15" s="278">
        <v>294</v>
      </c>
    </row>
    <row r="16" spans="1:17" ht="15.75" thickBot="1">
      <c r="A16" s="273" t="s">
        <v>588</v>
      </c>
      <c r="B16" s="280">
        <v>105478</v>
      </c>
      <c r="C16" s="280">
        <v>105478</v>
      </c>
      <c r="D16" s="280">
        <v>118729</v>
      </c>
      <c r="E16" s="280">
        <v>224207</v>
      </c>
    </row>
    <row r="17" spans="1:7">
      <c r="A17" s="285" t="s">
        <v>589</v>
      </c>
      <c r="C17" s="395" t="s">
        <v>1</v>
      </c>
    </row>
    <row r="28" spans="1:7" ht="54.75" customHeight="1">
      <c r="A28" s="578" t="s">
        <v>590</v>
      </c>
      <c r="B28" s="578"/>
      <c r="C28" s="578"/>
      <c r="D28" s="578"/>
      <c r="E28" s="578"/>
      <c r="G28" s="362" t="s">
        <v>591</v>
      </c>
    </row>
    <row r="29" spans="1:7" ht="15.75" thickBot="1"/>
    <row r="30" spans="1:7">
      <c r="A30" s="274" t="s">
        <v>592</v>
      </c>
      <c r="B30" s="275" t="s">
        <v>572</v>
      </c>
      <c r="C30" s="275" t="s">
        <v>572</v>
      </c>
      <c r="D30" s="275" t="s">
        <v>573</v>
      </c>
      <c r="E30" s="276" t="s">
        <v>574</v>
      </c>
    </row>
    <row r="31" spans="1:7">
      <c r="A31" s="277" t="s">
        <v>422</v>
      </c>
      <c r="B31" s="255">
        <v>3208</v>
      </c>
      <c r="C31" s="268">
        <v>-3208</v>
      </c>
      <c r="D31" s="255">
        <v>3048</v>
      </c>
      <c r="E31" s="278">
        <v>6256</v>
      </c>
    </row>
    <row r="32" spans="1:7">
      <c r="A32" s="277" t="s">
        <v>423</v>
      </c>
      <c r="B32" s="255">
        <v>14885</v>
      </c>
      <c r="C32" s="268">
        <v>-14885</v>
      </c>
      <c r="D32" s="255">
        <v>14740</v>
      </c>
      <c r="E32" s="278">
        <v>29625</v>
      </c>
    </row>
    <row r="33" spans="1:5">
      <c r="A33" s="277" t="s">
        <v>593</v>
      </c>
      <c r="B33" s="255">
        <v>11877</v>
      </c>
      <c r="C33" s="268">
        <v>-11877</v>
      </c>
      <c r="D33" s="255">
        <v>11954</v>
      </c>
      <c r="E33" s="278">
        <v>23831</v>
      </c>
    </row>
    <row r="34" spans="1:5">
      <c r="A34" s="277" t="s">
        <v>425</v>
      </c>
      <c r="B34" s="255">
        <v>23274</v>
      </c>
      <c r="C34" s="268">
        <v>-23274</v>
      </c>
      <c r="D34" s="255">
        <v>29575</v>
      </c>
      <c r="E34" s="278">
        <v>52849</v>
      </c>
    </row>
    <row r="35" spans="1:5">
      <c r="A35" s="277" t="s">
        <v>594</v>
      </c>
      <c r="B35" s="255">
        <v>49275</v>
      </c>
      <c r="C35" s="268">
        <v>-49275</v>
      </c>
      <c r="D35" s="255">
        <v>54179</v>
      </c>
      <c r="E35" s="278">
        <v>103454</v>
      </c>
    </row>
    <row r="36" spans="1:5">
      <c r="A36" s="277" t="s">
        <v>427</v>
      </c>
      <c r="B36" s="255">
        <v>2959</v>
      </c>
      <c r="C36" s="268">
        <v>-2959</v>
      </c>
      <c r="D36" s="255">
        <v>5233</v>
      </c>
      <c r="E36" s="278">
        <v>8192</v>
      </c>
    </row>
    <row r="37" spans="1:5" ht="15.75" thickBot="1">
      <c r="A37" s="279" t="s">
        <v>588</v>
      </c>
      <c r="B37" s="280">
        <v>105478</v>
      </c>
      <c r="C37" s="281">
        <v>-105478</v>
      </c>
      <c r="D37" s="280">
        <v>118729</v>
      </c>
      <c r="E37" s="280">
        <v>224207</v>
      </c>
    </row>
    <row r="38" spans="1:5">
      <c r="A38" s="285" t="s">
        <v>589</v>
      </c>
      <c r="C38" s="395" t="s">
        <v>1</v>
      </c>
    </row>
    <row r="49" spans="1:28" ht="62.25" customHeight="1">
      <c r="A49" s="197" t="s">
        <v>231</v>
      </c>
      <c r="B49" s="495" t="s">
        <v>595</v>
      </c>
      <c r="C49" s="495"/>
      <c r="D49" s="495"/>
      <c r="E49" s="495"/>
      <c r="F49" s="495"/>
      <c r="G49" s="495"/>
      <c r="H49" s="495"/>
      <c r="I49" s="495"/>
      <c r="J49" s="495"/>
      <c r="K49" s="495"/>
      <c r="L49" s="495"/>
      <c r="M49" s="495"/>
      <c r="N49" s="495"/>
      <c r="O49" s="495"/>
      <c r="P49" s="495"/>
      <c r="Q49" s="495"/>
      <c r="R49" s="495"/>
      <c r="S49" s="495"/>
      <c r="T49" s="495"/>
      <c r="U49" s="495"/>
      <c r="V49" s="495"/>
      <c r="W49" s="495"/>
      <c r="X49" s="495"/>
      <c r="Y49" s="495"/>
      <c r="Z49" s="495"/>
      <c r="AA49" s="495"/>
      <c r="AB49" s="495"/>
    </row>
    <row r="50" spans="1:28" ht="15" customHeight="1">
      <c r="A50" s="198" t="s">
        <v>50</v>
      </c>
      <c r="B50" s="575" t="s">
        <v>51</v>
      </c>
      <c r="C50" s="576"/>
      <c r="D50" s="576"/>
      <c r="E50" s="576"/>
      <c r="F50" s="576"/>
      <c r="G50" s="576"/>
      <c r="H50" s="576"/>
      <c r="I50" s="576"/>
      <c r="J50" s="576"/>
      <c r="K50" s="576"/>
      <c r="L50" s="576"/>
      <c r="M50" s="576"/>
      <c r="N50" s="576"/>
      <c r="O50" s="576"/>
      <c r="P50" s="576"/>
      <c r="Q50" s="576"/>
      <c r="R50" s="576"/>
      <c r="S50" s="577"/>
      <c r="T50" s="115"/>
      <c r="U50" s="115"/>
      <c r="V50" s="115"/>
      <c r="W50" s="115"/>
      <c r="X50" s="115"/>
      <c r="Y50" s="115"/>
      <c r="Z50" s="115"/>
      <c r="AA50" s="115"/>
      <c r="AB50" s="115"/>
    </row>
    <row r="51" spans="1:28" ht="22.5" customHeight="1">
      <c r="A51" s="364" t="s">
        <v>596</v>
      </c>
      <c r="B51" s="520" t="s">
        <v>53</v>
      </c>
      <c r="C51" s="520"/>
      <c r="D51" s="520"/>
      <c r="E51" s="520"/>
      <c r="F51" s="520"/>
      <c r="G51" s="520"/>
      <c r="H51" s="520"/>
      <c r="I51" s="520"/>
      <c r="J51" s="520"/>
      <c r="K51" s="520"/>
      <c r="L51" s="520"/>
      <c r="M51" s="520"/>
      <c r="N51" s="520"/>
      <c r="O51" s="520"/>
      <c r="P51" s="520"/>
      <c r="Q51" s="520"/>
      <c r="R51" s="520"/>
      <c r="S51" s="520"/>
      <c r="T51" s="410"/>
      <c r="U51" s="410"/>
      <c r="V51" s="410"/>
      <c r="W51" s="410"/>
      <c r="X51" s="410"/>
      <c r="Y51" s="410"/>
      <c r="Z51" s="410"/>
      <c r="AA51" s="410"/>
      <c r="AB51" s="414"/>
    </row>
  </sheetData>
  <mergeCells count="5">
    <mergeCell ref="B50:S50"/>
    <mergeCell ref="B51:S51"/>
    <mergeCell ref="A1:E1"/>
    <mergeCell ref="A28:E28"/>
    <mergeCell ref="B49:AB49"/>
  </mergeCells>
  <hyperlinks>
    <hyperlink ref="Q1" location="INDICE!B2" display="Indice" xr:uid="{04270691-2F62-43CD-97BF-604450A50155}"/>
  </hyperlinks>
  <pageMargins left="0.7" right="0.7" top="0.75" bottom="0.75" header="0.3" footer="0.3"/>
  <pageSetup orientation="portrait" horizontalDpi="4294967295" verticalDpi="4294967295"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05FCD-0CC1-419A-B855-348414EE3912}">
  <sheetPr>
    <tabColor rgb="FF66FF99"/>
  </sheetPr>
  <dimension ref="A1:T144"/>
  <sheetViews>
    <sheetView workbookViewId="0">
      <selection activeCell="T140" sqref="T140"/>
    </sheetView>
  </sheetViews>
  <sheetFormatPr defaultColWidth="8.7109375" defaultRowHeight="15"/>
  <cols>
    <col min="2" max="2" width="26.42578125" style="327" customWidth="1"/>
    <col min="3" max="15" width="8.7109375" style="321"/>
    <col min="16" max="16" width="10" style="321" customWidth="1"/>
    <col min="17" max="17" width="13.85546875" style="321" customWidth="1"/>
    <col min="18" max="16384" width="8.7109375" style="321"/>
  </cols>
  <sheetData>
    <row r="1" spans="1:20" ht="90.75" customHeight="1">
      <c r="A1" s="330"/>
      <c r="B1" s="331"/>
      <c r="C1" s="580" t="s">
        <v>597</v>
      </c>
      <c r="D1" s="580"/>
      <c r="E1" s="580"/>
      <c r="F1" s="580"/>
      <c r="G1" s="580"/>
      <c r="H1" s="580"/>
      <c r="I1" s="580"/>
      <c r="J1" s="580"/>
      <c r="K1" s="580"/>
      <c r="L1" s="580"/>
      <c r="M1" s="580"/>
      <c r="N1" s="580"/>
      <c r="O1" s="580"/>
      <c r="P1" s="581"/>
      <c r="Q1" s="332" t="s">
        <v>240</v>
      </c>
      <c r="R1" s="426" t="s">
        <v>19</v>
      </c>
    </row>
    <row r="2" spans="1:20" ht="15" customHeight="1">
      <c r="A2" s="582"/>
      <c r="B2" s="583" t="s">
        <v>419</v>
      </c>
      <c r="C2" s="584" t="s">
        <v>598</v>
      </c>
      <c r="D2" s="585"/>
      <c r="E2" s="585"/>
      <c r="F2" s="585"/>
      <c r="G2" s="585"/>
      <c r="H2" s="585"/>
      <c r="I2" s="585"/>
      <c r="J2" s="585"/>
      <c r="K2" s="585"/>
      <c r="L2" s="585"/>
      <c r="M2" s="585"/>
      <c r="N2" s="585"/>
      <c r="O2" s="585"/>
      <c r="P2" s="586"/>
      <c r="Q2" s="579" t="s">
        <v>421</v>
      </c>
    </row>
    <row r="3" spans="1:20" ht="12.75" customHeight="1">
      <c r="A3" s="582"/>
      <c r="B3" s="583"/>
      <c r="C3" s="587"/>
      <c r="D3" s="588"/>
      <c r="E3" s="588"/>
      <c r="F3" s="588"/>
      <c r="G3" s="588"/>
      <c r="H3" s="588"/>
      <c r="I3" s="588"/>
      <c r="J3" s="588"/>
      <c r="K3" s="588"/>
      <c r="L3" s="588"/>
      <c r="M3" s="588"/>
      <c r="N3" s="588"/>
      <c r="O3" s="588"/>
      <c r="P3" s="589"/>
      <c r="Q3" s="579"/>
    </row>
    <row r="4" spans="1:20" ht="18.75" customHeight="1">
      <c r="A4" s="582"/>
      <c r="B4" s="583"/>
      <c r="C4" s="333" t="s">
        <v>599</v>
      </c>
      <c r="D4" s="333" t="s">
        <v>359</v>
      </c>
      <c r="E4" s="333" t="s">
        <v>600</v>
      </c>
      <c r="F4" s="333" t="s">
        <v>359</v>
      </c>
      <c r="G4" s="333" t="s">
        <v>601</v>
      </c>
      <c r="H4" s="333" t="s">
        <v>359</v>
      </c>
      <c r="I4" s="333" t="s">
        <v>602</v>
      </c>
      <c r="J4" s="333" t="s">
        <v>359</v>
      </c>
      <c r="K4" s="333" t="s">
        <v>603</v>
      </c>
      <c r="L4" s="333" t="s">
        <v>359</v>
      </c>
      <c r="M4" s="333" t="s">
        <v>604</v>
      </c>
      <c r="N4" s="333" t="s">
        <v>359</v>
      </c>
      <c r="O4" s="333" t="s">
        <v>605</v>
      </c>
      <c r="P4" s="333" t="s">
        <v>359</v>
      </c>
      <c r="Q4" s="579"/>
    </row>
    <row r="5" spans="1:20" ht="20.25" customHeight="1">
      <c r="A5" s="582"/>
      <c r="B5" s="334" t="s">
        <v>428</v>
      </c>
      <c r="C5" s="335">
        <v>1</v>
      </c>
      <c r="D5" s="336">
        <v>1.2919228980414448E-3</v>
      </c>
      <c r="E5" s="335">
        <v>304</v>
      </c>
      <c r="F5" s="336">
        <v>0.39274456100459926</v>
      </c>
      <c r="G5" s="335">
        <v>10837</v>
      </c>
      <c r="H5" s="336">
        <v>14.000568446075137</v>
      </c>
      <c r="I5" s="335">
        <v>54821</v>
      </c>
      <c r="J5" s="337">
        <v>70.824505193530058</v>
      </c>
      <c r="K5" s="335">
        <v>9320</v>
      </c>
      <c r="L5" s="337">
        <v>12.040721409746267</v>
      </c>
      <c r="M5" s="335">
        <v>2028</v>
      </c>
      <c r="N5" s="338">
        <v>2.6200196372280504</v>
      </c>
      <c r="O5" s="335">
        <v>93</v>
      </c>
      <c r="P5" s="336">
        <v>0.12014882951785438</v>
      </c>
      <c r="Q5" s="339">
        <v>77404</v>
      </c>
    </row>
    <row r="6" spans="1:20" ht="24.75" customHeight="1">
      <c r="A6" s="340">
        <v>1</v>
      </c>
      <c r="B6" s="341" t="s">
        <v>429</v>
      </c>
      <c r="C6" s="311">
        <v>0</v>
      </c>
      <c r="D6" s="342">
        <v>0</v>
      </c>
      <c r="E6" s="311">
        <v>0</v>
      </c>
      <c r="F6" s="342">
        <v>0</v>
      </c>
      <c r="G6" s="311">
        <v>31</v>
      </c>
      <c r="H6" s="342">
        <v>10.915492957746478</v>
      </c>
      <c r="I6" s="311">
        <v>213</v>
      </c>
      <c r="J6" s="342">
        <v>75</v>
      </c>
      <c r="K6" s="311">
        <v>35</v>
      </c>
      <c r="L6" s="342">
        <v>12.323943661971832</v>
      </c>
      <c r="M6" s="311">
        <v>5</v>
      </c>
      <c r="N6" s="342">
        <v>1.7605633802816902</v>
      </c>
      <c r="O6" s="311">
        <v>0</v>
      </c>
      <c r="P6" s="342">
        <v>0</v>
      </c>
      <c r="Q6" s="343">
        <v>284</v>
      </c>
      <c r="R6" s="344" t="s">
        <v>606</v>
      </c>
      <c r="S6"/>
      <c r="T6"/>
    </row>
    <row r="7" spans="1:20">
      <c r="A7" s="345">
        <v>142</v>
      </c>
      <c r="B7" s="345" t="s">
        <v>430</v>
      </c>
      <c r="C7" s="328">
        <v>0</v>
      </c>
      <c r="D7" s="346">
        <v>0</v>
      </c>
      <c r="E7" s="328">
        <v>0</v>
      </c>
      <c r="F7" s="346">
        <v>0</v>
      </c>
      <c r="G7" s="328">
        <v>0</v>
      </c>
      <c r="H7" s="346">
        <v>0</v>
      </c>
      <c r="I7" s="328">
        <v>1</v>
      </c>
      <c r="J7" s="346">
        <v>100</v>
      </c>
      <c r="K7" s="328">
        <v>0</v>
      </c>
      <c r="L7" s="346">
        <v>0</v>
      </c>
      <c r="M7" s="328">
        <v>0</v>
      </c>
      <c r="N7" s="346">
        <v>0</v>
      </c>
      <c r="O7" s="328">
        <v>0</v>
      </c>
      <c r="P7" s="346">
        <v>0</v>
      </c>
      <c r="Q7" s="328">
        <v>1</v>
      </c>
      <c r="R7" s="45"/>
      <c r="S7"/>
      <c r="T7"/>
    </row>
    <row r="8" spans="1:20">
      <c r="A8" s="345">
        <v>425</v>
      </c>
      <c r="B8" s="345" t="s">
        <v>431</v>
      </c>
      <c r="C8" s="328">
        <v>0</v>
      </c>
      <c r="D8" s="346">
        <v>0</v>
      </c>
      <c r="E8" s="328">
        <v>0</v>
      </c>
      <c r="F8" s="346">
        <v>0</v>
      </c>
      <c r="G8" s="328">
        <v>7</v>
      </c>
      <c r="H8" s="346">
        <v>18.421052631578945</v>
      </c>
      <c r="I8" s="328">
        <v>28</v>
      </c>
      <c r="J8" s="346">
        <v>73.68421052631578</v>
      </c>
      <c r="K8" s="328">
        <v>3</v>
      </c>
      <c r="L8" s="346">
        <v>7.8947368421052628</v>
      </c>
      <c r="M8" s="328">
        <v>0</v>
      </c>
      <c r="N8" s="346">
        <v>0</v>
      </c>
      <c r="O8" s="328">
        <v>0</v>
      </c>
      <c r="P8" s="346">
        <v>0</v>
      </c>
      <c r="Q8" s="328">
        <v>38</v>
      </c>
      <c r="R8" s="45"/>
      <c r="S8"/>
      <c r="T8"/>
    </row>
    <row r="9" spans="1:20">
      <c r="A9" s="345">
        <v>579</v>
      </c>
      <c r="B9" s="345" t="s">
        <v>432</v>
      </c>
      <c r="C9" s="328">
        <v>0</v>
      </c>
      <c r="D9" s="346">
        <v>0</v>
      </c>
      <c r="E9" s="328">
        <v>0</v>
      </c>
      <c r="F9" s="346">
        <v>0</v>
      </c>
      <c r="G9" s="328">
        <v>15</v>
      </c>
      <c r="H9" s="346">
        <v>12.605042016806722</v>
      </c>
      <c r="I9" s="328">
        <v>84</v>
      </c>
      <c r="J9" s="346">
        <v>70.588235294117652</v>
      </c>
      <c r="K9" s="328">
        <v>18</v>
      </c>
      <c r="L9" s="346">
        <v>15.126050420168067</v>
      </c>
      <c r="M9" s="328">
        <v>2</v>
      </c>
      <c r="N9" s="346">
        <v>1.680672268907563</v>
      </c>
      <c r="O9" s="328">
        <v>0</v>
      </c>
      <c r="P9" s="346">
        <v>0</v>
      </c>
      <c r="Q9" s="328">
        <v>119</v>
      </c>
      <c r="R9" s="45"/>
      <c r="S9"/>
      <c r="T9"/>
    </row>
    <row r="10" spans="1:20">
      <c r="A10" s="345">
        <v>585</v>
      </c>
      <c r="B10" s="345" t="s">
        <v>433</v>
      </c>
      <c r="C10" s="328">
        <v>0</v>
      </c>
      <c r="D10" s="346">
        <v>0</v>
      </c>
      <c r="E10" s="328">
        <v>0</v>
      </c>
      <c r="F10" s="346">
        <v>0</v>
      </c>
      <c r="G10" s="328">
        <v>0</v>
      </c>
      <c r="H10" s="346">
        <v>0</v>
      </c>
      <c r="I10" s="328">
        <v>3</v>
      </c>
      <c r="J10" s="346">
        <v>75</v>
      </c>
      <c r="K10" s="328">
        <v>0</v>
      </c>
      <c r="L10" s="346">
        <v>0</v>
      </c>
      <c r="M10" s="328">
        <v>1</v>
      </c>
      <c r="N10" s="346">
        <v>25</v>
      </c>
      <c r="O10" s="328">
        <v>0</v>
      </c>
      <c r="P10" s="346">
        <v>0</v>
      </c>
      <c r="Q10" s="328">
        <v>4</v>
      </c>
      <c r="R10" s="45"/>
      <c r="S10"/>
      <c r="T10"/>
    </row>
    <row r="11" spans="1:20">
      <c r="A11" s="345">
        <v>591</v>
      </c>
      <c r="B11" s="345" t="s">
        <v>434</v>
      </c>
      <c r="C11" s="328">
        <v>0</v>
      </c>
      <c r="D11" s="346">
        <v>0</v>
      </c>
      <c r="E11" s="328">
        <v>0</v>
      </c>
      <c r="F11" s="346">
        <v>0</v>
      </c>
      <c r="G11" s="328">
        <v>9</v>
      </c>
      <c r="H11" s="346">
        <v>7.5</v>
      </c>
      <c r="I11" s="328">
        <v>95</v>
      </c>
      <c r="J11" s="346">
        <v>79.166666666666657</v>
      </c>
      <c r="K11" s="328">
        <v>14</v>
      </c>
      <c r="L11" s="346">
        <v>11.666666666666666</v>
      </c>
      <c r="M11" s="328">
        <v>2</v>
      </c>
      <c r="N11" s="346">
        <v>1.6666666666666667</v>
      </c>
      <c r="O11" s="328">
        <v>0</v>
      </c>
      <c r="P11" s="346">
        <v>0</v>
      </c>
      <c r="Q11" s="328">
        <v>120</v>
      </c>
      <c r="R11" s="45"/>
      <c r="S11"/>
      <c r="T11"/>
    </row>
    <row r="12" spans="1:20">
      <c r="A12" s="345">
        <v>893</v>
      </c>
      <c r="B12" s="345" t="s">
        <v>435</v>
      </c>
      <c r="C12" s="328">
        <v>0</v>
      </c>
      <c r="D12" s="346">
        <v>0</v>
      </c>
      <c r="E12" s="328">
        <v>0</v>
      </c>
      <c r="F12" s="346">
        <v>0</v>
      </c>
      <c r="G12" s="328">
        <v>0</v>
      </c>
      <c r="H12" s="346">
        <v>0</v>
      </c>
      <c r="I12" s="328">
        <v>2</v>
      </c>
      <c r="J12" s="346">
        <v>100</v>
      </c>
      <c r="K12" s="328">
        <v>0</v>
      </c>
      <c r="L12" s="346">
        <v>0</v>
      </c>
      <c r="M12" s="328">
        <v>0</v>
      </c>
      <c r="N12" s="346">
        <v>0</v>
      </c>
      <c r="O12" s="328">
        <v>0</v>
      </c>
      <c r="P12" s="346">
        <v>0</v>
      </c>
      <c r="Q12" s="328">
        <v>2</v>
      </c>
      <c r="R12" s="45"/>
      <c r="S12"/>
      <c r="T12"/>
    </row>
    <row r="13" spans="1:20">
      <c r="A13" s="340">
        <v>2</v>
      </c>
      <c r="B13" s="341" t="s">
        <v>436</v>
      </c>
      <c r="C13" s="351">
        <v>0</v>
      </c>
      <c r="D13" s="347">
        <v>0</v>
      </c>
      <c r="E13" s="351">
        <v>0</v>
      </c>
      <c r="F13" s="347">
        <v>0</v>
      </c>
      <c r="G13" s="351">
        <v>14</v>
      </c>
      <c r="H13" s="347">
        <v>11.475409836065573</v>
      </c>
      <c r="I13" s="351">
        <v>89</v>
      </c>
      <c r="J13" s="347">
        <v>72.950819672131146</v>
      </c>
      <c r="K13" s="351">
        <v>19</v>
      </c>
      <c r="L13" s="347">
        <v>15.573770491803279</v>
      </c>
      <c r="M13" s="351">
        <v>0</v>
      </c>
      <c r="N13" s="348">
        <v>0</v>
      </c>
      <c r="O13" s="351">
        <v>0</v>
      </c>
      <c r="P13" s="348">
        <v>0</v>
      </c>
      <c r="Q13" s="349">
        <v>122</v>
      </c>
      <c r="R13" s="45"/>
      <c r="S13"/>
      <c r="T13"/>
    </row>
    <row r="14" spans="1:20">
      <c r="A14" s="345">
        <v>120</v>
      </c>
      <c r="B14" s="345" t="s">
        <v>437</v>
      </c>
      <c r="C14" s="328">
        <v>0</v>
      </c>
      <c r="D14" s="346">
        <v>0</v>
      </c>
      <c r="E14" s="328">
        <v>0</v>
      </c>
      <c r="F14" s="346">
        <v>0</v>
      </c>
      <c r="G14" s="328">
        <v>0</v>
      </c>
      <c r="H14" s="346">
        <v>0</v>
      </c>
      <c r="I14" s="328">
        <v>2</v>
      </c>
      <c r="J14" s="346">
        <v>66.666666666666657</v>
      </c>
      <c r="K14" s="328">
        <v>1</v>
      </c>
      <c r="L14" s="346">
        <v>33.333333333333329</v>
      </c>
      <c r="M14" s="328">
        <v>0</v>
      </c>
      <c r="N14" s="346">
        <v>0</v>
      </c>
      <c r="O14" s="328">
        <v>0</v>
      </c>
      <c r="P14" s="346">
        <v>0</v>
      </c>
      <c r="Q14" s="328">
        <v>3</v>
      </c>
      <c r="R14" s="45"/>
      <c r="S14"/>
      <c r="T14"/>
    </row>
    <row r="15" spans="1:20">
      <c r="A15" s="345">
        <v>154</v>
      </c>
      <c r="B15" s="345" t="s">
        <v>438</v>
      </c>
      <c r="C15" s="328">
        <v>0</v>
      </c>
      <c r="D15" s="346">
        <v>0</v>
      </c>
      <c r="E15" s="328">
        <v>0</v>
      </c>
      <c r="F15" s="346">
        <v>0</v>
      </c>
      <c r="G15" s="328">
        <v>11</v>
      </c>
      <c r="H15" s="346">
        <v>13.095238095238097</v>
      </c>
      <c r="I15" s="328">
        <v>63</v>
      </c>
      <c r="J15" s="346">
        <v>75</v>
      </c>
      <c r="K15" s="328">
        <v>10</v>
      </c>
      <c r="L15" s="346">
        <v>11.904761904761903</v>
      </c>
      <c r="M15" s="328">
        <v>0</v>
      </c>
      <c r="N15" s="346">
        <v>0</v>
      </c>
      <c r="O15" s="328">
        <v>0</v>
      </c>
      <c r="P15" s="346">
        <v>0</v>
      </c>
      <c r="Q15" s="328">
        <v>84</v>
      </c>
      <c r="R15" s="45"/>
      <c r="S15"/>
      <c r="T15"/>
    </row>
    <row r="16" spans="1:20">
      <c r="A16" s="345">
        <v>250</v>
      </c>
      <c r="B16" s="345" t="s">
        <v>439</v>
      </c>
      <c r="C16" s="328">
        <v>0</v>
      </c>
      <c r="D16" s="346">
        <v>0</v>
      </c>
      <c r="E16" s="328">
        <v>0</v>
      </c>
      <c r="F16" s="346">
        <v>0</v>
      </c>
      <c r="G16" s="328">
        <v>2</v>
      </c>
      <c r="H16" s="346">
        <v>11.76470588235294</v>
      </c>
      <c r="I16" s="328">
        <v>11</v>
      </c>
      <c r="J16" s="346">
        <v>64.705882352941174</v>
      </c>
      <c r="K16" s="328">
        <v>4</v>
      </c>
      <c r="L16" s="346">
        <v>23.52941176470588</v>
      </c>
      <c r="M16" s="328">
        <v>0</v>
      </c>
      <c r="N16" s="346">
        <v>0</v>
      </c>
      <c r="O16" s="328">
        <v>0</v>
      </c>
      <c r="P16" s="346">
        <v>0</v>
      </c>
      <c r="Q16" s="328">
        <v>17</v>
      </c>
      <c r="R16" s="45"/>
      <c r="S16"/>
      <c r="T16"/>
    </row>
    <row r="17" spans="1:20">
      <c r="A17" s="345">
        <v>495</v>
      </c>
      <c r="B17" s="345" t="s">
        <v>440</v>
      </c>
      <c r="C17" s="328">
        <v>0</v>
      </c>
      <c r="D17" s="346">
        <v>0</v>
      </c>
      <c r="E17" s="328">
        <v>0</v>
      </c>
      <c r="F17" s="346">
        <v>0</v>
      </c>
      <c r="G17" s="328">
        <v>0</v>
      </c>
      <c r="H17" s="346">
        <v>0</v>
      </c>
      <c r="I17" s="328">
        <v>1</v>
      </c>
      <c r="J17" s="346">
        <v>50</v>
      </c>
      <c r="K17" s="328">
        <v>1</v>
      </c>
      <c r="L17" s="346">
        <v>50</v>
      </c>
      <c r="M17" s="328">
        <v>0</v>
      </c>
      <c r="N17" s="346">
        <v>0</v>
      </c>
      <c r="O17" s="328">
        <v>0</v>
      </c>
      <c r="P17" s="346">
        <v>0</v>
      </c>
      <c r="Q17" s="328">
        <v>2</v>
      </c>
      <c r="R17" s="45"/>
      <c r="S17"/>
      <c r="T17"/>
    </row>
    <row r="18" spans="1:20">
      <c r="A18" s="345">
        <v>790</v>
      </c>
      <c r="B18" s="345" t="s">
        <v>441</v>
      </c>
      <c r="C18" s="328">
        <v>0</v>
      </c>
      <c r="D18" s="346">
        <v>0</v>
      </c>
      <c r="E18" s="328">
        <v>0</v>
      </c>
      <c r="F18" s="346">
        <v>0</v>
      </c>
      <c r="G18" s="328">
        <v>0</v>
      </c>
      <c r="H18" s="346">
        <v>0</v>
      </c>
      <c r="I18" s="328">
        <v>4</v>
      </c>
      <c r="J18" s="346">
        <v>66.666666666666657</v>
      </c>
      <c r="K18" s="328">
        <v>2</v>
      </c>
      <c r="L18" s="346">
        <v>33.333333333333329</v>
      </c>
      <c r="M18" s="328">
        <v>0</v>
      </c>
      <c r="N18" s="346">
        <v>0</v>
      </c>
      <c r="O18" s="328">
        <v>0</v>
      </c>
      <c r="P18" s="346">
        <v>0</v>
      </c>
      <c r="Q18" s="328">
        <v>6</v>
      </c>
      <c r="R18" s="45"/>
      <c r="S18"/>
      <c r="T18"/>
    </row>
    <row r="19" spans="1:20">
      <c r="A19" s="345">
        <v>895</v>
      </c>
      <c r="B19" s="345" t="s">
        <v>442</v>
      </c>
      <c r="C19" s="328">
        <v>0</v>
      </c>
      <c r="D19" s="346">
        <v>0</v>
      </c>
      <c r="E19" s="328">
        <v>0</v>
      </c>
      <c r="F19" s="346">
        <v>0</v>
      </c>
      <c r="G19" s="328">
        <v>1</v>
      </c>
      <c r="H19" s="346">
        <v>10</v>
      </c>
      <c r="I19" s="328">
        <v>8</v>
      </c>
      <c r="J19" s="346">
        <v>80</v>
      </c>
      <c r="K19" s="328">
        <v>1</v>
      </c>
      <c r="L19" s="346">
        <v>10</v>
      </c>
      <c r="M19" s="328">
        <v>0</v>
      </c>
      <c r="N19" s="346">
        <v>0</v>
      </c>
      <c r="O19" s="328">
        <v>0</v>
      </c>
      <c r="P19" s="346">
        <v>0</v>
      </c>
      <c r="Q19" s="328">
        <v>10</v>
      </c>
      <c r="R19" s="45"/>
      <c r="S19"/>
      <c r="T19"/>
    </row>
    <row r="20" spans="1:20">
      <c r="A20" s="340">
        <v>3</v>
      </c>
      <c r="B20" s="341" t="s">
        <v>443</v>
      </c>
      <c r="C20" s="351">
        <v>0</v>
      </c>
      <c r="D20" s="347">
        <v>0</v>
      </c>
      <c r="E20" s="351">
        <v>3</v>
      </c>
      <c r="F20" s="347">
        <v>0.28985507246376813</v>
      </c>
      <c r="G20" s="351">
        <v>157</v>
      </c>
      <c r="H20" s="347">
        <v>15.169082125603865</v>
      </c>
      <c r="I20" s="351">
        <v>756</v>
      </c>
      <c r="J20" s="347">
        <v>73.043478260869563</v>
      </c>
      <c r="K20" s="351">
        <v>111</v>
      </c>
      <c r="L20" s="347">
        <v>10.72463768115942</v>
      </c>
      <c r="M20" s="351">
        <v>8</v>
      </c>
      <c r="N20" s="348">
        <v>0.77294685990338163</v>
      </c>
      <c r="O20" s="351">
        <v>0</v>
      </c>
      <c r="P20" s="348">
        <v>0</v>
      </c>
      <c r="Q20" s="349">
        <v>1035</v>
      </c>
      <c r="R20" s="45"/>
      <c r="S20"/>
      <c r="T20"/>
    </row>
    <row r="21" spans="1:20">
      <c r="A21" s="345">
        <v>45</v>
      </c>
      <c r="B21" s="345" t="s">
        <v>444</v>
      </c>
      <c r="C21" s="328">
        <v>0</v>
      </c>
      <c r="D21" s="346">
        <v>0</v>
      </c>
      <c r="E21" s="328">
        <v>0</v>
      </c>
      <c r="F21" s="346">
        <v>0</v>
      </c>
      <c r="G21" s="328">
        <v>88</v>
      </c>
      <c r="H21" s="346">
        <v>16.698292220113853</v>
      </c>
      <c r="I21" s="328">
        <v>374</v>
      </c>
      <c r="J21" s="346">
        <v>70.967741935483872</v>
      </c>
      <c r="K21" s="328">
        <v>60</v>
      </c>
      <c r="L21" s="346">
        <v>11.385199240986717</v>
      </c>
      <c r="M21" s="328">
        <v>5</v>
      </c>
      <c r="N21" s="346">
        <v>0.94876660341555974</v>
      </c>
      <c r="O21" s="328">
        <v>0</v>
      </c>
      <c r="P21" s="346">
        <v>0</v>
      </c>
      <c r="Q21" s="328">
        <v>527</v>
      </c>
      <c r="R21" s="45"/>
      <c r="S21"/>
      <c r="T21"/>
    </row>
    <row r="22" spans="1:20">
      <c r="A22" s="345">
        <v>51</v>
      </c>
      <c r="B22" s="345" t="s">
        <v>445</v>
      </c>
      <c r="C22" s="328">
        <v>0</v>
      </c>
      <c r="D22" s="346">
        <v>0</v>
      </c>
      <c r="E22" s="328">
        <v>0</v>
      </c>
      <c r="F22" s="346">
        <v>0</v>
      </c>
      <c r="G22" s="328">
        <v>3</v>
      </c>
      <c r="H22" s="346">
        <v>15.789473684210526</v>
      </c>
      <c r="I22" s="328">
        <v>13</v>
      </c>
      <c r="J22" s="346">
        <v>68.421052631578945</v>
      </c>
      <c r="K22" s="328">
        <v>3</v>
      </c>
      <c r="L22" s="346">
        <v>15.789473684210526</v>
      </c>
      <c r="M22" s="328">
        <v>0</v>
      </c>
      <c r="N22" s="346">
        <v>0</v>
      </c>
      <c r="O22" s="328">
        <v>0</v>
      </c>
      <c r="P22" s="346">
        <v>0</v>
      </c>
      <c r="Q22" s="328">
        <v>19</v>
      </c>
      <c r="R22" s="45"/>
      <c r="S22"/>
      <c r="T22"/>
    </row>
    <row r="23" spans="1:20">
      <c r="A23" s="345">
        <v>147</v>
      </c>
      <c r="B23" s="345" t="s">
        <v>446</v>
      </c>
      <c r="C23" s="328">
        <v>0</v>
      </c>
      <c r="D23" s="346">
        <v>0</v>
      </c>
      <c r="E23" s="328">
        <v>0</v>
      </c>
      <c r="F23" s="346">
        <v>0</v>
      </c>
      <c r="G23" s="328">
        <v>13</v>
      </c>
      <c r="H23" s="346">
        <v>10.92436974789916</v>
      </c>
      <c r="I23" s="328">
        <v>94</v>
      </c>
      <c r="J23" s="346">
        <v>78.991596638655466</v>
      </c>
      <c r="K23" s="328">
        <v>12</v>
      </c>
      <c r="L23" s="346">
        <v>10.084033613445378</v>
      </c>
      <c r="M23" s="328">
        <v>0</v>
      </c>
      <c r="N23" s="346">
        <v>0</v>
      </c>
      <c r="O23" s="328">
        <v>0</v>
      </c>
      <c r="P23" s="346">
        <v>0</v>
      </c>
      <c r="Q23" s="328">
        <v>119</v>
      </c>
      <c r="R23" s="45"/>
      <c r="S23"/>
      <c r="T23"/>
    </row>
    <row r="24" spans="1:20">
      <c r="A24" s="345">
        <v>172</v>
      </c>
      <c r="B24" s="345" t="s">
        <v>447</v>
      </c>
      <c r="C24" s="328">
        <v>0</v>
      </c>
      <c r="D24" s="346">
        <v>0</v>
      </c>
      <c r="E24" s="328">
        <v>0</v>
      </c>
      <c r="F24" s="346">
        <v>0</v>
      </c>
      <c r="G24" s="328">
        <v>28</v>
      </c>
      <c r="H24" s="346">
        <v>20</v>
      </c>
      <c r="I24" s="328">
        <v>105</v>
      </c>
      <c r="J24" s="346">
        <v>75</v>
      </c>
      <c r="K24" s="328">
        <v>6</v>
      </c>
      <c r="L24" s="346">
        <v>4.2857142857142856</v>
      </c>
      <c r="M24" s="328">
        <v>1</v>
      </c>
      <c r="N24" s="346">
        <v>0.7142857142857143</v>
      </c>
      <c r="O24" s="328">
        <v>0</v>
      </c>
      <c r="P24" s="346">
        <v>0</v>
      </c>
      <c r="Q24" s="328">
        <v>140</v>
      </c>
      <c r="R24" s="45"/>
      <c r="S24"/>
      <c r="T24"/>
    </row>
    <row r="25" spans="1:20">
      <c r="A25" s="345">
        <v>475</v>
      </c>
      <c r="B25" s="345" t="s">
        <v>448</v>
      </c>
      <c r="C25" s="328">
        <v>0</v>
      </c>
      <c r="D25" s="346">
        <v>0</v>
      </c>
      <c r="E25" s="328">
        <v>0</v>
      </c>
      <c r="F25" s="346">
        <v>0</v>
      </c>
      <c r="G25" s="328">
        <v>0</v>
      </c>
      <c r="H25" s="346">
        <v>0</v>
      </c>
      <c r="I25" s="328">
        <v>0</v>
      </c>
      <c r="J25" s="346">
        <v>0</v>
      </c>
      <c r="K25" s="328">
        <v>0</v>
      </c>
      <c r="L25" s="346">
        <v>0</v>
      </c>
      <c r="M25" s="328">
        <v>0</v>
      </c>
      <c r="N25" s="346">
        <v>0</v>
      </c>
      <c r="O25" s="328">
        <v>0</v>
      </c>
      <c r="P25" s="346">
        <v>0</v>
      </c>
      <c r="Q25" s="328">
        <v>0</v>
      </c>
      <c r="R25" s="45"/>
      <c r="S25"/>
      <c r="T25"/>
    </row>
    <row r="26" spans="1:20">
      <c r="A26" s="345">
        <v>480</v>
      </c>
      <c r="B26" s="345" t="s">
        <v>449</v>
      </c>
      <c r="C26" s="328">
        <v>0</v>
      </c>
      <c r="D26" s="346">
        <v>0</v>
      </c>
      <c r="E26" s="328">
        <v>0</v>
      </c>
      <c r="F26" s="346">
        <v>0</v>
      </c>
      <c r="G26" s="328">
        <v>0</v>
      </c>
      <c r="H26" s="346">
        <v>0</v>
      </c>
      <c r="I26" s="328">
        <v>12</v>
      </c>
      <c r="J26" s="346">
        <v>75</v>
      </c>
      <c r="K26" s="328">
        <v>4</v>
      </c>
      <c r="L26" s="346">
        <v>25</v>
      </c>
      <c r="M26" s="328">
        <v>0</v>
      </c>
      <c r="N26" s="346">
        <v>0</v>
      </c>
      <c r="O26" s="328">
        <v>0</v>
      </c>
      <c r="P26" s="346">
        <v>0</v>
      </c>
      <c r="Q26" s="328">
        <v>16</v>
      </c>
      <c r="R26" s="45"/>
      <c r="S26"/>
      <c r="T26"/>
    </row>
    <row r="27" spans="1:20">
      <c r="A27" s="345">
        <v>490</v>
      </c>
      <c r="B27" s="345" t="s">
        <v>450</v>
      </c>
      <c r="C27" s="328">
        <v>0</v>
      </c>
      <c r="D27" s="346">
        <v>0</v>
      </c>
      <c r="E27" s="328">
        <v>0</v>
      </c>
      <c r="F27" s="346">
        <v>0</v>
      </c>
      <c r="G27" s="328">
        <v>0</v>
      </c>
      <c r="H27" s="346">
        <v>0</v>
      </c>
      <c r="I27" s="328">
        <v>3</v>
      </c>
      <c r="J27" s="346">
        <v>50</v>
      </c>
      <c r="K27" s="328">
        <v>2</v>
      </c>
      <c r="L27" s="346">
        <v>33.333333333333329</v>
      </c>
      <c r="M27" s="328">
        <v>1</v>
      </c>
      <c r="N27" s="346">
        <v>16.666666666666664</v>
      </c>
      <c r="O27" s="328">
        <v>0</v>
      </c>
      <c r="P27" s="346">
        <v>0</v>
      </c>
      <c r="Q27" s="328">
        <v>6</v>
      </c>
      <c r="R27" s="45"/>
      <c r="S27"/>
      <c r="T27"/>
    </row>
    <row r="28" spans="1:20">
      <c r="A28" s="345">
        <v>659</v>
      </c>
      <c r="B28" s="345" t="s">
        <v>451</v>
      </c>
      <c r="C28" s="328">
        <v>0</v>
      </c>
      <c r="D28" s="346">
        <v>0</v>
      </c>
      <c r="E28" s="328">
        <v>1</v>
      </c>
      <c r="F28" s="346">
        <v>11.111111111111111</v>
      </c>
      <c r="G28" s="328">
        <v>1</v>
      </c>
      <c r="H28" s="346">
        <v>11.111111111111111</v>
      </c>
      <c r="I28" s="328">
        <v>7</v>
      </c>
      <c r="J28" s="346">
        <v>77.777777777777786</v>
      </c>
      <c r="K28" s="328">
        <v>0</v>
      </c>
      <c r="L28" s="346">
        <v>0</v>
      </c>
      <c r="M28" s="328">
        <v>0</v>
      </c>
      <c r="N28" s="346">
        <v>0</v>
      </c>
      <c r="O28" s="328">
        <v>0</v>
      </c>
      <c r="P28" s="346">
        <v>0</v>
      </c>
      <c r="Q28" s="328">
        <v>9</v>
      </c>
      <c r="R28" s="45"/>
      <c r="S28"/>
      <c r="T28"/>
    </row>
    <row r="29" spans="1:20">
      <c r="A29" s="345">
        <v>665</v>
      </c>
      <c r="B29" s="345" t="s">
        <v>452</v>
      </c>
      <c r="C29" s="328">
        <v>0</v>
      </c>
      <c r="D29" s="346">
        <v>0</v>
      </c>
      <c r="E29" s="328">
        <v>0</v>
      </c>
      <c r="F29" s="346">
        <v>0</v>
      </c>
      <c r="G29" s="328">
        <v>0</v>
      </c>
      <c r="H29" s="346">
        <v>0</v>
      </c>
      <c r="I29" s="328">
        <v>2</v>
      </c>
      <c r="J29" s="346">
        <v>100</v>
      </c>
      <c r="K29" s="328">
        <v>0</v>
      </c>
      <c r="L29" s="346">
        <v>0</v>
      </c>
      <c r="M29" s="328">
        <v>0</v>
      </c>
      <c r="N29" s="346">
        <v>0</v>
      </c>
      <c r="O29" s="328">
        <v>0</v>
      </c>
      <c r="P29" s="346">
        <v>0</v>
      </c>
      <c r="Q29" s="328">
        <v>2</v>
      </c>
      <c r="R29" s="45"/>
      <c r="S29"/>
      <c r="T29"/>
    </row>
    <row r="30" spans="1:20">
      <c r="A30" s="345">
        <v>837</v>
      </c>
      <c r="B30" s="345" t="s">
        <v>453</v>
      </c>
      <c r="C30" s="328">
        <v>0</v>
      </c>
      <c r="D30" s="346">
        <v>0</v>
      </c>
      <c r="E30" s="328">
        <v>2</v>
      </c>
      <c r="F30" s="346">
        <v>1.015228426395939</v>
      </c>
      <c r="G30" s="328">
        <v>24</v>
      </c>
      <c r="H30" s="346">
        <v>12.18274111675127</v>
      </c>
      <c r="I30" s="328">
        <v>146</v>
      </c>
      <c r="J30" s="346">
        <v>74.111675126903549</v>
      </c>
      <c r="K30" s="328">
        <v>24</v>
      </c>
      <c r="L30" s="346">
        <v>12.18274111675127</v>
      </c>
      <c r="M30" s="328">
        <v>1</v>
      </c>
      <c r="N30" s="346">
        <v>0.50761421319796951</v>
      </c>
      <c r="O30" s="328">
        <v>0</v>
      </c>
      <c r="P30" s="346">
        <v>0</v>
      </c>
      <c r="Q30" s="328">
        <v>197</v>
      </c>
      <c r="R30" s="45"/>
      <c r="S30"/>
      <c r="T30"/>
    </row>
    <row r="31" spans="1:20">
      <c r="A31" s="345">
        <v>873</v>
      </c>
      <c r="B31" s="345" t="s">
        <v>454</v>
      </c>
      <c r="C31" s="328">
        <v>0</v>
      </c>
      <c r="D31" s="346">
        <v>0</v>
      </c>
      <c r="E31" s="328">
        <v>0</v>
      </c>
      <c r="F31" s="346">
        <v>0</v>
      </c>
      <c r="G31" s="328">
        <v>0</v>
      </c>
      <c r="H31" s="346">
        <v>0</v>
      </c>
      <c r="I31" s="328">
        <v>0</v>
      </c>
      <c r="J31" s="346">
        <v>0</v>
      </c>
      <c r="K31" s="328">
        <v>0</v>
      </c>
      <c r="L31" s="346">
        <v>0</v>
      </c>
      <c r="M31" s="328">
        <v>0</v>
      </c>
      <c r="N31" s="346">
        <v>0</v>
      </c>
      <c r="O31" s="328">
        <v>0</v>
      </c>
      <c r="P31" s="346">
        <v>0</v>
      </c>
      <c r="Q31" s="328">
        <v>0</v>
      </c>
      <c r="R31" s="45"/>
      <c r="S31"/>
      <c r="T31"/>
    </row>
    <row r="32" spans="1:20">
      <c r="A32" s="340">
        <v>4</v>
      </c>
      <c r="B32" s="341" t="s">
        <v>455</v>
      </c>
      <c r="C32" s="351">
        <v>0</v>
      </c>
      <c r="D32" s="347">
        <v>0</v>
      </c>
      <c r="E32" s="351">
        <v>1</v>
      </c>
      <c r="F32" s="347">
        <v>0.31545741324921134</v>
      </c>
      <c r="G32" s="351">
        <v>21</v>
      </c>
      <c r="H32" s="347">
        <v>6.624605678233439</v>
      </c>
      <c r="I32" s="351">
        <v>249</v>
      </c>
      <c r="J32" s="347">
        <v>78.548895899053633</v>
      </c>
      <c r="K32" s="351">
        <v>45</v>
      </c>
      <c r="L32" s="347">
        <v>14.195583596214512</v>
      </c>
      <c r="M32" s="351">
        <v>1</v>
      </c>
      <c r="N32" s="348">
        <v>0.31545741324921134</v>
      </c>
      <c r="O32" s="351">
        <v>0</v>
      </c>
      <c r="P32" s="348">
        <v>0</v>
      </c>
      <c r="Q32" s="349">
        <v>317</v>
      </c>
      <c r="R32" s="45"/>
      <c r="S32"/>
      <c r="T32"/>
    </row>
    <row r="33" spans="1:20">
      <c r="A33" s="345">
        <v>31</v>
      </c>
      <c r="B33" s="345" t="s">
        <v>456</v>
      </c>
      <c r="C33" s="328">
        <v>0</v>
      </c>
      <c r="D33" s="346">
        <v>0</v>
      </c>
      <c r="E33" s="328">
        <v>0</v>
      </c>
      <c r="F33" s="346">
        <v>0</v>
      </c>
      <c r="G33" s="328">
        <v>1</v>
      </c>
      <c r="H33" s="346">
        <v>9.0909090909090917</v>
      </c>
      <c r="I33" s="328">
        <v>8</v>
      </c>
      <c r="J33" s="346">
        <v>72.727272727272734</v>
      </c>
      <c r="K33" s="328">
        <v>2</v>
      </c>
      <c r="L33" s="346">
        <v>18.181818181818183</v>
      </c>
      <c r="M33" s="328">
        <v>0</v>
      </c>
      <c r="N33" s="346">
        <v>0</v>
      </c>
      <c r="O33" s="328">
        <v>0</v>
      </c>
      <c r="P33" s="346">
        <v>0</v>
      </c>
      <c r="Q33" s="328">
        <v>11</v>
      </c>
      <c r="R33" s="45"/>
      <c r="S33"/>
      <c r="T33"/>
    </row>
    <row r="34" spans="1:20">
      <c r="A34" s="345">
        <v>40</v>
      </c>
      <c r="B34" s="345" t="s">
        <v>457</v>
      </c>
      <c r="C34" s="328">
        <v>0</v>
      </c>
      <c r="D34" s="346">
        <v>0</v>
      </c>
      <c r="E34" s="328">
        <v>0</v>
      </c>
      <c r="F34" s="346">
        <v>0</v>
      </c>
      <c r="G34" s="328">
        <v>0</v>
      </c>
      <c r="H34" s="346">
        <v>0</v>
      </c>
      <c r="I34" s="328">
        <v>4</v>
      </c>
      <c r="J34" s="346">
        <v>80</v>
      </c>
      <c r="K34" s="328">
        <v>1</v>
      </c>
      <c r="L34" s="346">
        <v>20</v>
      </c>
      <c r="M34" s="328">
        <v>0</v>
      </c>
      <c r="N34" s="346">
        <v>0</v>
      </c>
      <c r="O34" s="328">
        <v>0</v>
      </c>
      <c r="P34" s="346">
        <v>0</v>
      </c>
      <c r="Q34" s="328">
        <v>5</v>
      </c>
      <c r="R34" s="45"/>
      <c r="S34"/>
      <c r="T34"/>
    </row>
    <row r="35" spans="1:20">
      <c r="A35" s="345">
        <v>190</v>
      </c>
      <c r="B35" s="345" t="s">
        <v>458</v>
      </c>
      <c r="C35" s="328">
        <v>0</v>
      </c>
      <c r="D35" s="346">
        <v>0</v>
      </c>
      <c r="E35" s="328">
        <v>0</v>
      </c>
      <c r="F35" s="346">
        <v>0</v>
      </c>
      <c r="G35" s="328">
        <v>2</v>
      </c>
      <c r="H35" s="346">
        <v>8.695652173913043</v>
      </c>
      <c r="I35" s="328">
        <v>20</v>
      </c>
      <c r="J35" s="346">
        <v>86.956521739130437</v>
      </c>
      <c r="K35" s="328">
        <v>1</v>
      </c>
      <c r="L35" s="346">
        <v>4.3478260869565215</v>
      </c>
      <c r="M35" s="328">
        <v>0</v>
      </c>
      <c r="N35" s="346">
        <v>0</v>
      </c>
      <c r="O35" s="328">
        <v>0</v>
      </c>
      <c r="P35" s="346">
        <v>0</v>
      </c>
      <c r="Q35" s="328">
        <v>23</v>
      </c>
      <c r="R35" s="45"/>
      <c r="S35"/>
      <c r="T35"/>
    </row>
    <row r="36" spans="1:20">
      <c r="A36" s="345">
        <v>604</v>
      </c>
      <c r="B36" s="345" t="s">
        <v>459</v>
      </c>
      <c r="C36" s="328">
        <v>0</v>
      </c>
      <c r="D36" s="346">
        <v>0</v>
      </c>
      <c r="E36" s="328">
        <v>1</v>
      </c>
      <c r="F36" s="346">
        <v>1.8181818181818181</v>
      </c>
      <c r="G36" s="328">
        <v>7</v>
      </c>
      <c r="H36" s="346">
        <v>12.727272727272727</v>
      </c>
      <c r="I36" s="328">
        <v>39</v>
      </c>
      <c r="J36" s="346">
        <v>70.909090909090907</v>
      </c>
      <c r="K36" s="328">
        <v>8</v>
      </c>
      <c r="L36" s="346">
        <v>14.545454545454545</v>
      </c>
      <c r="M36" s="328">
        <v>0</v>
      </c>
      <c r="N36" s="346">
        <v>0</v>
      </c>
      <c r="O36" s="328">
        <v>0</v>
      </c>
      <c r="P36" s="346">
        <v>0</v>
      </c>
      <c r="Q36" s="328">
        <v>55</v>
      </c>
      <c r="R36" s="45"/>
      <c r="S36"/>
      <c r="T36"/>
    </row>
    <row r="37" spans="1:20">
      <c r="A37" s="345">
        <v>670</v>
      </c>
      <c r="B37" s="345" t="s">
        <v>460</v>
      </c>
      <c r="C37" s="328">
        <v>0</v>
      </c>
      <c r="D37" s="346">
        <v>0</v>
      </c>
      <c r="E37" s="328">
        <v>0</v>
      </c>
      <c r="F37" s="346">
        <v>0</v>
      </c>
      <c r="G37" s="328">
        <v>2</v>
      </c>
      <c r="H37" s="346">
        <v>6.8965517241379306</v>
      </c>
      <c r="I37" s="328">
        <v>22</v>
      </c>
      <c r="J37" s="346">
        <v>75.862068965517238</v>
      </c>
      <c r="K37" s="328">
        <v>5</v>
      </c>
      <c r="L37" s="346">
        <v>17.241379310344829</v>
      </c>
      <c r="M37" s="328">
        <v>0</v>
      </c>
      <c r="N37" s="346">
        <v>0</v>
      </c>
      <c r="O37" s="328">
        <v>0</v>
      </c>
      <c r="P37" s="346">
        <v>0</v>
      </c>
      <c r="Q37" s="328">
        <v>29</v>
      </c>
      <c r="R37" s="45"/>
      <c r="S37"/>
      <c r="T37"/>
    </row>
    <row r="38" spans="1:20">
      <c r="A38" s="345">
        <v>690</v>
      </c>
      <c r="B38" s="345" t="s">
        <v>461</v>
      </c>
      <c r="C38" s="328">
        <v>0</v>
      </c>
      <c r="D38" s="346">
        <v>0</v>
      </c>
      <c r="E38" s="328">
        <v>0</v>
      </c>
      <c r="F38" s="346">
        <v>0</v>
      </c>
      <c r="G38" s="328">
        <v>3</v>
      </c>
      <c r="H38" s="346">
        <v>16.666666666666664</v>
      </c>
      <c r="I38" s="328">
        <v>10</v>
      </c>
      <c r="J38" s="346">
        <v>55.555555555555557</v>
      </c>
      <c r="K38" s="328">
        <v>5</v>
      </c>
      <c r="L38" s="346">
        <v>27.777777777777779</v>
      </c>
      <c r="M38" s="328">
        <v>0</v>
      </c>
      <c r="N38" s="346">
        <v>0</v>
      </c>
      <c r="O38" s="328">
        <v>0</v>
      </c>
      <c r="P38" s="346">
        <v>0</v>
      </c>
      <c r="Q38" s="328">
        <v>18</v>
      </c>
      <c r="R38" s="45"/>
      <c r="S38"/>
      <c r="T38"/>
    </row>
    <row r="39" spans="1:20">
      <c r="A39" s="345">
        <v>736</v>
      </c>
      <c r="B39" s="345" t="s">
        <v>462</v>
      </c>
      <c r="C39" s="328">
        <v>0</v>
      </c>
      <c r="D39" s="346">
        <v>0</v>
      </c>
      <c r="E39" s="328">
        <v>0</v>
      </c>
      <c r="F39" s="346">
        <v>0</v>
      </c>
      <c r="G39" s="328">
        <v>5</v>
      </c>
      <c r="H39" s="346">
        <v>3.90625</v>
      </c>
      <c r="I39" s="328">
        <v>105</v>
      </c>
      <c r="J39" s="346">
        <v>82.03125</v>
      </c>
      <c r="K39" s="328">
        <v>17</v>
      </c>
      <c r="L39" s="346">
        <v>13.28125</v>
      </c>
      <c r="M39" s="328">
        <v>1</v>
      </c>
      <c r="N39" s="346">
        <v>0.78125</v>
      </c>
      <c r="O39" s="328">
        <v>0</v>
      </c>
      <c r="P39" s="346">
        <v>0</v>
      </c>
      <c r="Q39" s="328">
        <v>128</v>
      </c>
      <c r="R39" s="45"/>
      <c r="S39"/>
      <c r="T39"/>
    </row>
    <row r="40" spans="1:20">
      <c r="A40" s="345">
        <v>858</v>
      </c>
      <c r="B40" s="345" t="s">
        <v>463</v>
      </c>
      <c r="C40" s="328">
        <v>0</v>
      </c>
      <c r="D40" s="346">
        <v>0</v>
      </c>
      <c r="E40" s="328">
        <v>0</v>
      </c>
      <c r="F40" s="346">
        <v>0</v>
      </c>
      <c r="G40" s="328">
        <v>0</v>
      </c>
      <c r="H40" s="346">
        <v>0</v>
      </c>
      <c r="I40" s="328">
        <v>10</v>
      </c>
      <c r="J40" s="346">
        <v>83.333333333333343</v>
      </c>
      <c r="K40" s="328">
        <v>2</v>
      </c>
      <c r="L40" s="346">
        <v>16.666666666666664</v>
      </c>
      <c r="M40" s="328">
        <v>0</v>
      </c>
      <c r="N40" s="346">
        <v>0</v>
      </c>
      <c r="O40" s="328">
        <v>0</v>
      </c>
      <c r="P40" s="346">
        <v>0</v>
      </c>
      <c r="Q40" s="328">
        <v>12</v>
      </c>
      <c r="R40" s="45"/>
      <c r="S40"/>
      <c r="T40"/>
    </row>
    <row r="41" spans="1:20">
      <c r="A41" s="345">
        <v>885</v>
      </c>
      <c r="B41" s="345" t="s">
        <v>464</v>
      </c>
      <c r="C41" s="328">
        <v>0</v>
      </c>
      <c r="D41" s="346">
        <v>0</v>
      </c>
      <c r="E41" s="328">
        <v>0</v>
      </c>
      <c r="F41" s="346">
        <v>0</v>
      </c>
      <c r="G41" s="328">
        <v>0</v>
      </c>
      <c r="H41" s="346">
        <v>0</v>
      </c>
      <c r="I41" s="328">
        <v>6</v>
      </c>
      <c r="J41" s="346">
        <v>100</v>
      </c>
      <c r="K41" s="328">
        <v>0</v>
      </c>
      <c r="L41" s="346">
        <v>0</v>
      </c>
      <c r="M41" s="328">
        <v>0</v>
      </c>
      <c r="N41" s="346">
        <v>0</v>
      </c>
      <c r="O41" s="328">
        <v>0</v>
      </c>
      <c r="P41" s="346">
        <v>0</v>
      </c>
      <c r="Q41" s="328">
        <v>6</v>
      </c>
      <c r="R41" s="45"/>
      <c r="S41"/>
      <c r="T41"/>
    </row>
    <row r="42" spans="1:20">
      <c r="A42" s="345">
        <v>890</v>
      </c>
      <c r="B42" s="345" t="s">
        <v>465</v>
      </c>
      <c r="C42" s="328">
        <v>0</v>
      </c>
      <c r="D42" s="346">
        <v>0</v>
      </c>
      <c r="E42" s="328">
        <v>0</v>
      </c>
      <c r="F42" s="346">
        <v>0</v>
      </c>
      <c r="G42" s="328">
        <v>1</v>
      </c>
      <c r="H42" s="346">
        <v>3.3333333333333335</v>
      </c>
      <c r="I42" s="328">
        <v>25</v>
      </c>
      <c r="J42" s="346">
        <v>83.333333333333343</v>
      </c>
      <c r="K42" s="328">
        <v>4</v>
      </c>
      <c r="L42" s="346">
        <v>13.333333333333334</v>
      </c>
      <c r="M42" s="328">
        <v>0</v>
      </c>
      <c r="N42" s="346">
        <v>0</v>
      </c>
      <c r="O42" s="328">
        <v>0</v>
      </c>
      <c r="P42" s="346">
        <v>0</v>
      </c>
      <c r="Q42" s="328">
        <v>30</v>
      </c>
      <c r="R42" s="45"/>
      <c r="S42"/>
      <c r="T42"/>
    </row>
    <row r="43" spans="1:20">
      <c r="A43" s="340">
        <v>5</v>
      </c>
      <c r="B43" s="341" t="s">
        <v>466</v>
      </c>
      <c r="C43" s="351">
        <v>0</v>
      </c>
      <c r="D43" s="347">
        <v>0</v>
      </c>
      <c r="E43" s="351">
        <v>4</v>
      </c>
      <c r="F43" s="347">
        <v>0.84033613445378152</v>
      </c>
      <c r="G43" s="351">
        <v>67</v>
      </c>
      <c r="H43" s="347">
        <v>14.07563025210084</v>
      </c>
      <c r="I43" s="351">
        <v>345</v>
      </c>
      <c r="J43" s="347">
        <v>72.47899159663865</v>
      </c>
      <c r="K43" s="351">
        <v>57</v>
      </c>
      <c r="L43" s="347">
        <v>11.974789915966387</v>
      </c>
      <c r="M43" s="351">
        <v>3</v>
      </c>
      <c r="N43" s="348">
        <v>0.63025210084033612</v>
      </c>
      <c r="O43" s="351">
        <v>0</v>
      </c>
      <c r="P43" s="348">
        <v>0</v>
      </c>
      <c r="Q43" s="349">
        <v>476</v>
      </c>
      <c r="R43" s="45"/>
      <c r="S43"/>
      <c r="T43"/>
    </row>
    <row r="44" spans="1:20">
      <c r="A44" s="345">
        <v>4</v>
      </c>
      <c r="B44" s="345" t="s">
        <v>467</v>
      </c>
      <c r="C44" s="328">
        <v>0</v>
      </c>
      <c r="D44" s="346">
        <v>0</v>
      </c>
      <c r="E44" s="328">
        <v>0</v>
      </c>
      <c r="F44" s="346">
        <v>0</v>
      </c>
      <c r="G44" s="328">
        <v>0</v>
      </c>
      <c r="H44" s="346">
        <v>0</v>
      </c>
      <c r="I44" s="328">
        <v>0</v>
      </c>
      <c r="J44" s="346">
        <v>0</v>
      </c>
      <c r="K44" s="328">
        <v>0</v>
      </c>
      <c r="L44" s="346">
        <v>0</v>
      </c>
      <c r="M44" s="328">
        <v>0</v>
      </c>
      <c r="N44" s="346">
        <v>0</v>
      </c>
      <c r="O44" s="328">
        <v>0</v>
      </c>
      <c r="P44" s="346">
        <v>0</v>
      </c>
      <c r="Q44" s="328">
        <v>0</v>
      </c>
      <c r="R44" s="45"/>
      <c r="S44"/>
      <c r="T44"/>
    </row>
    <row r="45" spans="1:20">
      <c r="A45" s="345">
        <v>42</v>
      </c>
      <c r="B45" s="345" t="s">
        <v>468</v>
      </c>
      <c r="C45" s="328">
        <v>0</v>
      </c>
      <c r="D45" s="346">
        <v>0</v>
      </c>
      <c r="E45" s="328">
        <v>1</v>
      </c>
      <c r="F45" s="346">
        <v>0.92592592592592582</v>
      </c>
      <c r="G45" s="328">
        <v>14</v>
      </c>
      <c r="H45" s="346">
        <v>12.962962962962962</v>
      </c>
      <c r="I45" s="328">
        <v>86</v>
      </c>
      <c r="J45" s="346">
        <v>79.629629629629633</v>
      </c>
      <c r="K45" s="328">
        <v>6</v>
      </c>
      <c r="L45" s="346">
        <v>5.5555555555555554</v>
      </c>
      <c r="M45" s="328">
        <v>1</v>
      </c>
      <c r="N45" s="346">
        <v>0.92592592592592582</v>
      </c>
      <c r="O45" s="328">
        <v>0</v>
      </c>
      <c r="P45" s="346">
        <v>0</v>
      </c>
      <c r="Q45" s="328">
        <v>108</v>
      </c>
      <c r="R45" s="45"/>
      <c r="S45"/>
      <c r="T45"/>
    </row>
    <row r="46" spans="1:20">
      <c r="A46" s="345">
        <v>44</v>
      </c>
      <c r="B46" s="345" t="s">
        <v>469</v>
      </c>
      <c r="C46" s="328">
        <v>0</v>
      </c>
      <c r="D46" s="346">
        <v>0</v>
      </c>
      <c r="E46" s="328">
        <v>0</v>
      </c>
      <c r="F46" s="346">
        <v>0</v>
      </c>
      <c r="G46" s="328">
        <v>0</v>
      </c>
      <c r="H46" s="346">
        <v>0</v>
      </c>
      <c r="I46" s="328">
        <v>3</v>
      </c>
      <c r="J46" s="346">
        <v>75</v>
      </c>
      <c r="K46" s="328">
        <v>1</v>
      </c>
      <c r="L46" s="346">
        <v>25</v>
      </c>
      <c r="M46" s="328">
        <v>0</v>
      </c>
      <c r="N46" s="346">
        <v>0</v>
      </c>
      <c r="O46" s="328">
        <v>0</v>
      </c>
      <c r="P46" s="346">
        <v>0</v>
      </c>
      <c r="Q46" s="328">
        <v>4</v>
      </c>
      <c r="R46" s="45"/>
      <c r="S46"/>
      <c r="T46"/>
    </row>
    <row r="47" spans="1:20">
      <c r="A47" s="345">
        <v>59</v>
      </c>
      <c r="B47" s="345" t="s">
        <v>470</v>
      </c>
      <c r="C47" s="328">
        <v>0</v>
      </c>
      <c r="D47" s="346">
        <v>0</v>
      </c>
      <c r="E47" s="328">
        <v>0</v>
      </c>
      <c r="F47" s="346">
        <v>0</v>
      </c>
      <c r="G47" s="328">
        <v>0</v>
      </c>
      <c r="H47" s="346">
        <v>0</v>
      </c>
      <c r="I47" s="328">
        <v>7</v>
      </c>
      <c r="J47" s="346">
        <v>87.5</v>
      </c>
      <c r="K47" s="328">
        <v>1</v>
      </c>
      <c r="L47" s="346">
        <v>12.5</v>
      </c>
      <c r="M47" s="328">
        <v>0</v>
      </c>
      <c r="N47" s="346">
        <v>0</v>
      </c>
      <c r="O47" s="328">
        <v>0</v>
      </c>
      <c r="P47" s="346">
        <v>0</v>
      </c>
      <c r="Q47" s="328">
        <v>8</v>
      </c>
      <c r="R47" s="45"/>
      <c r="S47"/>
      <c r="T47"/>
    </row>
    <row r="48" spans="1:20">
      <c r="A48" s="345">
        <v>113</v>
      </c>
      <c r="B48" s="345" t="s">
        <v>471</v>
      </c>
      <c r="C48" s="328">
        <v>0</v>
      </c>
      <c r="D48" s="346">
        <v>0</v>
      </c>
      <c r="E48" s="328">
        <v>0</v>
      </c>
      <c r="F48" s="346">
        <v>0</v>
      </c>
      <c r="G48" s="328">
        <v>0</v>
      </c>
      <c r="H48" s="346">
        <v>0</v>
      </c>
      <c r="I48" s="328">
        <v>6</v>
      </c>
      <c r="J48" s="346">
        <v>100</v>
      </c>
      <c r="K48" s="328">
        <v>0</v>
      </c>
      <c r="L48" s="346">
        <v>0</v>
      </c>
      <c r="M48" s="328">
        <v>0</v>
      </c>
      <c r="N48" s="346">
        <v>0</v>
      </c>
      <c r="O48" s="328">
        <v>0</v>
      </c>
      <c r="P48" s="346">
        <v>0</v>
      </c>
      <c r="Q48" s="328">
        <v>6</v>
      </c>
      <c r="R48" s="45"/>
      <c r="S48"/>
      <c r="T48"/>
    </row>
    <row r="49" spans="1:20">
      <c r="A49" s="345">
        <v>125</v>
      </c>
      <c r="B49" s="345" t="s">
        <v>472</v>
      </c>
      <c r="C49" s="328">
        <v>0</v>
      </c>
      <c r="D49" s="346">
        <v>0</v>
      </c>
      <c r="E49" s="328">
        <v>0</v>
      </c>
      <c r="F49" s="346">
        <v>0</v>
      </c>
      <c r="G49" s="328">
        <v>1</v>
      </c>
      <c r="H49" s="346">
        <v>16.666666666666664</v>
      </c>
      <c r="I49" s="328">
        <v>5</v>
      </c>
      <c r="J49" s="346">
        <v>83.333333333333343</v>
      </c>
      <c r="K49" s="328">
        <v>0</v>
      </c>
      <c r="L49" s="346">
        <v>0</v>
      </c>
      <c r="M49" s="328">
        <v>0</v>
      </c>
      <c r="N49" s="346">
        <v>0</v>
      </c>
      <c r="O49" s="328">
        <v>0</v>
      </c>
      <c r="P49" s="346">
        <v>0</v>
      </c>
      <c r="Q49" s="328">
        <v>6</v>
      </c>
      <c r="R49" s="45"/>
      <c r="S49"/>
      <c r="T49"/>
    </row>
    <row r="50" spans="1:20">
      <c r="A50" s="345">
        <v>138</v>
      </c>
      <c r="B50" s="345" t="s">
        <v>473</v>
      </c>
      <c r="C50" s="328">
        <v>0</v>
      </c>
      <c r="D50" s="346">
        <v>0</v>
      </c>
      <c r="E50" s="328">
        <v>0</v>
      </c>
      <c r="F50" s="346">
        <v>0</v>
      </c>
      <c r="G50" s="328">
        <v>0</v>
      </c>
      <c r="H50" s="346">
        <v>0</v>
      </c>
      <c r="I50" s="328">
        <v>6</v>
      </c>
      <c r="J50" s="346">
        <v>85.714285714285708</v>
      </c>
      <c r="K50" s="328">
        <v>1</v>
      </c>
      <c r="L50" s="346">
        <v>14.285714285714285</v>
      </c>
      <c r="M50" s="328">
        <v>0</v>
      </c>
      <c r="N50" s="346">
        <v>0</v>
      </c>
      <c r="O50" s="328">
        <v>0</v>
      </c>
      <c r="P50" s="346">
        <v>0</v>
      </c>
      <c r="Q50" s="328">
        <v>7</v>
      </c>
      <c r="R50" s="45"/>
      <c r="S50"/>
      <c r="T50"/>
    </row>
    <row r="51" spans="1:20">
      <c r="A51" s="345">
        <v>234</v>
      </c>
      <c r="B51" s="345" t="s">
        <v>474</v>
      </c>
      <c r="C51" s="328">
        <v>0</v>
      </c>
      <c r="D51" s="346">
        <v>0</v>
      </c>
      <c r="E51" s="328">
        <v>0</v>
      </c>
      <c r="F51" s="346">
        <v>0</v>
      </c>
      <c r="G51" s="328">
        <v>0</v>
      </c>
      <c r="H51" s="346">
        <v>0</v>
      </c>
      <c r="I51" s="328">
        <v>7</v>
      </c>
      <c r="J51" s="346">
        <v>100</v>
      </c>
      <c r="K51" s="328">
        <v>0</v>
      </c>
      <c r="L51" s="346">
        <v>0</v>
      </c>
      <c r="M51" s="328">
        <v>0</v>
      </c>
      <c r="N51" s="346">
        <v>0</v>
      </c>
      <c r="O51" s="328">
        <v>0</v>
      </c>
      <c r="P51" s="346">
        <v>0</v>
      </c>
      <c r="Q51" s="328">
        <v>7</v>
      </c>
      <c r="R51" s="45"/>
      <c r="S51"/>
      <c r="T51"/>
    </row>
    <row r="52" spans="1:20">
      <c r="A52" s="345">
        <v>240</v>
      </c>
      <c r="B52" s="345" t="s">
        <v>475</v>
      </c>
      <c r="C52" s="328">
        <v>0</v>
      </c>
      <c r="D52" s="346">
        <v>0</v>
      </c>
      <c r="E52" s="328">
        <v>0</v>
      </c>
      <c r="F52" s="346">
        <v>0</v>
      </c>
      <c r="G52" s="328">
        <v>0</v>
      </c>
      <c r="H52" s="346">
        <v>0</v>
      </c>
      <c r="I52" s="328">
        <v>0</v>
      </c>
      <c r="J52" s="346">
        <v>0</v>
      </c>
      <c r="K52" s="328">
        <v>1</v>
      </c>
      <c r="L52" s="346">
        <v>100</v>
      </c>
      <c r="M52" s="328">
        <v>0</v>
      </c>
      <c r="N52" s="346">
        <v>0</v>
      </c>
      <c r="O52" s="328">
        <v>0</v>
      </c>
      <c r="P52" s="346">
        <v>0</v>
      </c>
      <c r="Q52" s="328">
        <v>1</v>
      </c>
      <c r="R52" s="45"/>
      <c r="S52"/>
      <c r="T52"/>
    </row>
    <row r="53" spans="1:20">
      <c r="A53" s="345">
        <v>284</v>
      </c>
      <c r="B53" s="345" t="s">
        <v>476</v>
      </c>
      <c r="C53" s="328">
        <v>0</v>
      </c>
      <c r="D53" s="346">
        <v>0</v>
      </c>
      <c r="E53" s="328">
        <v>0</v>
      </c>
      <c r="F53" s="346">
        <v>0</v>
      </c>
      <c r="G53" s="328">
        <v>0</v>
      </c>
      <c r="H53" s="346">
        <v>0</v>
      </c>
      <c r="I53" s="328">
        <v>3</v>
      </c>
      <c r="J53" s="346">
        <v>60</v>
      </c>
      <c r="K53" s="328">
        <v>2</v>
      </c>
      <c r="L53" s="346">
        <v>40</v>
      </c>
      <c r="M53" s="328">
        <v>0</v>
      </c>
      <c r="N53" s="346">
        <v>0</v>
      </c>
      <c r="O53" s="328">
        <v>0</v>
      </c>
      <c r="P53" s="346">
        <v>0</v>
      </c>
      <c r="Q53" s="328">
        <v>5</v>
      </c>
      <c r="R53" s="45"/>
      <c r="S53"/>
      <c r="T53"/>
    </row>
    <row r="54" spans="1:20">
      <c r="A54" s="345">
        <v>306</v>
      </c>
      <c r="B54" s="345" t="s">
        <v>477</v>
      </c>
      <c r="C54" s="328">
        <v>0</v>
      </c>
      <c r="D54" s="346">
        <v>0</v>
      </c>
      <c r="E54" s="328">
        <v>0</v>
      </c>
      <c r="F54" s="346">
        <v>0</v>
      </c>
      <c r="G54" s="328">
        <v>0</v>
      </c>
      <c r="H54" s="346">
        <v>0</v>
      </c>
      <c r="I54" s="328">
        <v>3</v>
      </c>
      <c r="J54" s="346">
        <v>100</v>
      </c>
      <c r="K54" s="328">
        <v>0</v>
      </c>
      <c r="L54" s="346">
        <v>0</v>
      </c>
      <c r="M54" s="328">
        <v>0</v>
      </c>
      <c r="N54" s="346">
        <v>0</v>
      </c>
      <c r="O54" s="328">
        <v>0</v>
      </c>
      <c r="P54" s="346">
        <v>0</v>
      </c>
      <c r="Q54" s="328">
        <v>3</v>
      </c>
      <c r="R54" s="45"/>
      <c r="S54"/>
      <c r="T54"/>
    </row>
    <row r="55" spans="1:20">
      <c r="A55" s="345">
        <v>347</v>
      </c>
      <c r="B55" s="345" t="s">
        <v>478</v>
      </c>
      <c r="C55" s="328">
        <v>0</v>
      </c>
      <c r="D55" s="346">
        <v>0</v>
      </c>
      <c r="E55" s="328">
        <v>0</v>
      </c>
      <c r="F55" s="346">
        <v>0</v>
      </c>
      <c r="G55" s="328">
        <v>0</v>
      </c>
      <c r="H55" s="346">
        <v>0</v>
      </c>
      <c r="I55" s="328">
        <v>5</v>
      </c>
      <c r="J55" s="346">
        <v>71.428571428571431</v>
      </c>
      <c r="K55" s="328">
        <v>2</v>
      </c>
      <c r="L55" s="346">
        <v>28.571428571428569</v>
      </c>
      <c r="M55" s="328">
        <v>0</v>
      </c>
      <c r="N55" s="346">
        <v>0</v>
      </c>
      <c r="O55" s="328">
        <v>0</v>
      </c>
      <c r="P55" s="346">
        <v>0</v>
      </c>
      <c r="Q55" s="328">
        <v>7</v>
      </c>
      <c r="R55" s="45"/>
      <c r="S55"/>
      <c r="T55"/>
    </row>
    <row r="56" spans="1:20">
      <c r="A56" s="345">
        <v>411</v>
      </c>
      <c r="B56" s="345" t="s">
        <v>479</v>
      </c>
      <c r="C56" s="328">
        <v>0</v>
      </c>
      <c r="D56" s="346">
        <v>0</v>
      </c>
      <c r="E56" s="328">
        <v>0</v>
      </c>
      <c r="F56" s="346">
        <v>0</v>
      </c>
      <c r="G56" s="328">
        <v>0</v>
      </c>
      <c r="H56" s="346">
        <v>0</v>
      </c>
      <c r="I56" s="328">
        <v>1</v>
      </c>
      <c r="J56" s="346">
        <v>100</v>
      </c>
      <c r="K56" s="328">
        <v>0</v>
      </c>
      <c r="L56" s="346">
        <v>0</v>
      </c>
      <c r="M56" s="328">
        <v>0</v>
      </c>
      <c r="N56" s="346">
        <v>0</v>
      </c>
      <c r="O56" s="328">
        <v>0</v>
      </c>
      <c r="P56" s="346">
        <v>0</v>
      </c>
      <c r="Q56" s="328">
        <v>1</v>
      </c>
      <c r="R56" s="45"/>
      <c r="S56"/>
      <c r="T56"/>
    </row>
    <row r="57" spans="1:20">
      <c r="A57" s="345">
        <v>501</v>
      </c>
      <c r="B57" s="345" t="s">
        <v>480</v>
      </c>
      <c r="C57" s="328">
        <v>0</v>
      </c>
      <c r="D57" s="346">
        <v>0</v>
      </c>
      <c r="E57" s="328">
        <v>0</v>
      </c>
      <c r="F57" s="346">
        <v>0</v>
      </c>
      <c r="G57" s="328">
        <v>0</v>
      </c>
      <c r="H57" s="346">
        <v>0</v>
      </c>
      <c r="I57" s="328">
        <v>2</v>
      </c>
      <c r="J57" s="346">
        <v>100</v>
      </c>
      <c r="K57" s="328">
        <v>0</v>
      </c>
      <c r="L57" s="346">
        <v>0</v>
      </c>
      <c r="M57" s="328">
        <v>0</v>
      </c>
      <c r="N57" s="346">
        <v>0</v>
      </c>
      <c r="O57" s="328">
        <v>0</v>
      </c>
      <c r="P57" s="346">
        <v>0</v>
      </c>
      <c r="Q57" s="328">
        <v>2</v>
      </c>
      <c r="R57" s="45"/>
      <c r="S57"/>
      <c r="T57"/>
    </row>
    <row r="58" spans="1:20">
      <c r="A58" s="345">
        <v>543</v>
      </c>
      <c r="B58" s="345" t="s">
        <v>481</v>
      </c>
      <c r="C58" s="328">
        <v>0</v>
      </c>
      <c r="D58" s="346">
        <v>0</v>
      </c>
      <c r="E58" s="328">
        <v>0</v>
      </c>
      <c r="F58" s="346">
        <v>0</v>
      </c>
      <c r="G58" s="328">
        <v>0</v>
      </c>
      <c r="H58" s="346">
        <v>0</v>
      </c>
      <c r="I58" s="328">
        <v>0</v>
      </c>
      <c r="J58" s="346">
        <v>0</v>
      </c>
      <c r="K58" s="328">
        <v>0</v>
      </c>
      <c r="L58" s="346">
        <v>0</v>
      </c>
      <c r="M58" s="328">
        <v>0</v>
      </c>
      <c r="N58" s="346">
        <v>0</v>
      </c>
      <c r="O58" s="328">
        <v>0</v>
      </c>
      <c r="P58" s="346">
        <v>0</v>
      </c>
      <c r="Q58" s="328">
        <v>0</v>
      </c>
      <c r="R58" s="45"/>
      <c r="S58"/>
      <c r="T58"/>
    </row>
    <row r="59" spans="1:20">
      <c r="A59" s="345">
        <v>628</v>
      </c>
      <c r="B59" s="345" t="s">
        <v>482</v>
      </c>
      <c r="C59" s="328">
        <v>0</v>
      </c>
      <c r="D59" s="346">
        <v>0</v>
      </c>
      <c r="E59" s="328">
        <v>0</v>
      </c>
      <c r="F59" s="346">
        <v>0</v>
      </c>
      <c r="G59" s="328">
        <v>0</v>
      </c>
      <c r="H59" s="346">
        <v>0</v>
      </c>
      <c r="I59" s="328">
        <v>1</v>
      </c>
      <c r="J59" s="346">
        <v>100</v>
      </c>
      <c r="K59" s="328">
        <v>0</v>
      </c>
      <c r="L59" s="346">
        <v>0</v>
      </c>
      <c r="M59" s="328">
        <v>0</v>
      </c>
      <c r="N59" s="346">
        <v>0</v>
      </c>
      <c r="O59" s="328">
        <v>0</v>
      </c>
      <c r="P59" s="346">
        <v>0</v>
      </c>
      <c r="Q59" s="328">
        <v>1</v>
      </c>
      <c r="R59" s="45"/>
      <c r="S59"/>
      <c r="T59"/>
    </row>
    <row r="60" spans="1:20">
      <c r="A60" s="345">
        <v>656</v>
      </c>
      <c r="B60" s="345" t="s">
        <v>483</v>
      </c>
      <c r="C60" s="328">
        <v>0</v>
      </c>
      <c r="D60" s="346">
        <v>0</v>
      </c>
      <c r="E60" s="328">
        <v>2</v>
      </c>
      <c r="F60" s="346">
        <v>0.94339622641509435</v>
      </c>
      <c r="G60" s="328">
        <v>39</v>
      </c>
      <c r="H60" s="346">
        <v>18.39622641509434</v>
      </c>
      <c r="I60" s="328">
        <v>136</v>
      </c>
      <c r="J60" s="346">
        <v>64.15094339622641</v>
      </c>
      <c r="K60" s="328">
        <v>33</v>
      </c>
      <c r="L60" s="346">
        <v>15.566037735849056</v>
      </c>
      <c r="M60" s="328">
        <v>2</v>
      </c>
      <c r="N60" s="346">
        <v>0.94339622641509435</v>
      </c>
      <c r="O60" s="328">
        <v>0</v>
      </c>
      <c r="P60" s="346">
        <v>0</v>
      </c>
      <c r="Q60" s="328">
        <v>212</v>
      </c>
      <c r="R60" s="45"/>
      <c r="S60"/>
      <c r="T60"/>
    </row>
    <row r="61" spans="1:20">
      <c r="A61" s="345">
        <v>761</v>
      </c>
      <c r="B61" s="345" t="s">
        <v>484</v>
      </c>
      <c r="C61" s="328">
        <v>0</v>
      </c>
      <c r="D61" s="346">
        <v>0</v>
      </c>
      <c r="E61" s="328">
        <v>1</v>
      </c>
      <c r="F61" s="346">
        <v>1.1111111111111112</v>
      </c>
      <c r="G61" s="328">
        <v>13</v>
      </c>
      <c r="H61" s="346">
        <v>14.444444444444443</v>
      </c>
      <c r="I61" s="328">
        <v>67</v>
      </c>
      <c r="J61" s="346">
        <v>74.444444444444443</v>
      </c>
      <c r="K61" s="328">
        <v>9</v>
      </c>
      <c r="L61" s="346">
        <v>10</v>
      </c>
      <c r="M61" s="328">
        <v>0</v>
      </c>
      <c r="N61" s="346">
        <v>0</v>
      </c>
      <c r="O61" s="328">
        <v>0</v>
      </c>
      <c r="P61" s="346">
        <v>0</v>
      </c>
      <c r="Q61" s="328">
        <v>90</v>
      </c>
      <c r="R61" s="45"/>
      <c r="S61"/>
      <c r="T61"/>
    </row>
    <row r="62" spans="1:20">
      <c r="A62" s="345">
        <v>842</v>
      </c>
      <c r="B62" s="345" t="s">
        <v>485</v>
      </c>
      <c r="C62" s="328">
        <v>0</v>
      </c>
      <c r="D62" s="346">
        <v>0</v>
      </c>
      <c r="E62" s="328">
        <v>0</v>
      </c>
      <c r="F62" s="346">
        <v>0</v>
      </c>
      <c r="G62" s="328">
        <v>0</v>
      </c>
      <c r="H62" s="346">
        <v>0</v>
      </c>
      <c r="I62" s="328">
        <v>7</v>
      </c>
      <c r="J62" s="346">
        <v>87.5</v>
      </c>
      <c r="K62" s="328">
        <v>1</v>
      </c>
      <c r="L62" s="346">
        <v>12.5</v>
      </c>
      <c r="M62" s="328">
        <v>0</v>
      </c>
      <c r="N62" s="346">
        <v>0</v>
      </c>
      <c r="O62" s="328">
        <v>0</v>
      </c>
      <c r="P62" s="346">
        <v>0</v>
      </c>
      <c r="Q62" s="328">
        <v>8</v>
      </c>
      <c r="R62" s="45"/>
      <c r="S62"/>
      <c r="T62"/>
    </row>
    <row r="63" spans="1:20">
      <c r="A63" s="340">
        <v>6</v>
      </c>
      <c r="B63" s="341" t="s">
        <v>486</v>
      </c>
      <c r="C63" s="351">
        <v>0</v>
      </c>
      <c r="D63" s="347">
        <v>0</v>
      </c>
      <c r="E63" s="351">
        <v>3</v>
      </c>
      <c r="F63" s="347">
        <v>0.38412291933418691</v>
      </c>
      <c r="G63" s="351">
        <v>111</v>
      </c>
      <c r="H63" s="347">
        <v>14.212548015364918</v>
      </c>
      <c r="I63" s="351">
        <v>565</v>
      </c>
      <c r="J63" s="347">
        <v>72.343149807938545</v>
      </c>
      <c r="K63" s="351">
        <v>88</v>
      </c>
      <c r="L63" s="347">
        <v>11.267605633802818</v>
      </c>
      <c r="M63" s="351">
        <v>14</v>
      </c>
      <c r="N63" s="348">
        <v>1.7925736235595391</v>
      </c>
      <c r="O63" s="351">
        <v>0</v>
      </c>
      <c r="P63" s="348">
        <v>0</v>
      </c>
      <c r="Q63" s="349">
        <v>781</v>
      </c>
      <c r="R63" s="45"/>
      <c r="S63"/>
      <c r="T63"/>
    </row>
    <row r="64" spans="1:20">
      <c r="A64" s="345">
        <v>38</v>
      </c>
      <c r="B64" s="345" t="s">
        <v>487</v>
      </c>
      <c r="C64" s="328">
        <v>0</v>
      </c>
      <c r="D64" s="346">
        <v>0</v>
      </c>
      <c r="E64" s="328">
        <v>0</v>
      </c>
      <c r="F64" s="346">
        <v>0</v>
      </c>
      <c r="G64" s="328">
        <v>0</v>
      </c>
      <c r="H64" s="346">
        <v>0</v>
      </c>
      <c r="I64" s="328">
        <v>0</v>
      </c>
      <c r="J64" s="346">
        <v>0</v>
      </c>
      <c r="K64" s="328">
        <v>0</v>
      </c>
      <c r="L64" s="346">
        <v>0</v>
      </c>
      <c r="M64" s="328">
        <v>0</v>
      </c>
      <c r="N64" s="346">
        <v>0</v>
      </c>
      <c r="O64" s="328">
        <v>0</v>
      </c>
      <c r="P64" s="346">
        <v>0</v>
      </c>
      <c r="Q64" s="328">
        <v>0</v>
      </c>
      <c r="R64" s="45"/>
      <c r="S64"/>
      <c r="T64"/>
    </row>
    <row r="65" spans="1:20">
      <c r="A65" s="345">
        <v>86</v>
      </c>
      <c r="B65" s="345" t="s">
        <v>488</v>
      </c>
      <c r="C65" s="328">
        <v>0</v>
      </c>
      <c r="D65" s="346">
        <v>0</v>
      </c>
      <c r="E65" s="328">
        <v>0</v>
      </c>
      <c r="F65" s="346">
        <v>0</v>
      </c>
      <c r="G65" s="328">
        <v>0</v>
      </c>
      <c r="H65" s="346">
        <v>0</v>
      </c>
      <c r="I65" s="328">
        <v>7</v>
      </c>
      <c r="J65" s="346">
        <v>63.636363636363633</v>
      </c>
      <c r="K65" s="328">
        <v>4</v>
      </c>
      <c r="L65" s="346">
        <v>36.363636363636367</v>
      </c>
      <c r="M65" s="328">
        <v>0</v>
      </c>
      <c r="N65" s="346">
        <v>0</v>
      </c>
      <c r="O65" s="328">
        <v>0</v>
      </c>
      <c r="P65" s="346">
        <v>0</v>
      </c>
      <c r="Q65" s="328">
        <v>11</v>
      </c>
      <c r="R65" s="45"/>
      <c r="S65"/>
      <c r="T65"/>
    </row>
    <row r="66" spans="1:20">
      <c r="A66" s="345">
        <v>107</v>
      </c>
      <c r="B66" s="345" t="s">
        <v>489</v>
      </c>
      <c r="C66" s="328">
        <v>0</v>
      </c>
      <c r="D66" s="346">
        <v>0</v>
      </c>
      <c r="E66" s="328">
        <v>0</v>
      </c>
      <c r="F66" s="346">
        <v>0</v>
      </c>
      <c r="G66" s="328">
        <v>0</v>
      </c>
      <c r="H66" s="346">
        <v>0</v>
      </c>
      <c r="I66" s="328">
        <v>1</v>
      </c>
      <c r="J66" s="346">
        <v>100</v>
      </c>
      <c r="K66" s="328">
        <v>0</v>
      </c>
      <c r="L66" s="346">
        <v>0</v>
      </c>
      <c r="M66" s="328">
        <v>0</v>
      </c>
      <c r="N66" s="346">
        <v>0</v>
      </c>
      <c r="O66" s="328">
        <v>0</v>
      </c>
      <c r="P66" s="346">
        <v>0</v>
      </c>
      <c r="Q66" s="328">
        <v>1</v>
      </c>
      <c r="R66" s="45"/>
      <c r="S66"/>
      <c r="T66"/>
    </row>
    <row r="67" spans="1:20">
      <c r="A67" s="345">
        <v>134</v>
      </c>
      <c r="B67" s="345" t="s">
        <v>490</v>
      </c>
      <c r="C67" s="328">
        <v>0</v>
      </c>
      <c r="D67" s="346">
        <v>0</v>
      </c>
      <c r="E67" s="328">
        <v>0</v>
      </c>
      <c r="F67" s="346">
        <v>0</v>
      </c>
      <c r="G67" s="328">
        <v>0</v>
      </c>
      <c r="H67" s="346">
        <v>0</v>
      </c>
      <c r="I67" s="328">
        <v>0</v>
      </c>
      <c r="J67" s="346">
        <v>0</v>
      </c>
      <c r="K67" s="328">
        <v>0</v>
      </c>
      <c r="L67" s="346">
        <v>0</v>
      </c>
      <c r="M67" s="328">
        <v>0</v>
      </c>
      <c r="N67" s="346">
        <v>0</v>
      </c>
      <c r="O67" s="328">
        <v>0</v>
      </c>
      <c r="P67" s="346">
        <v>0</v>
      </c>
      <c r="Q67" s="328">
        <v>0</v>
      </c>
      <c r="R67" s="45"/>
      <c r="S67"/>
      <c r="T67"/>
    </row>
    <row r="68" spans="1:20">
      <c r="A68" s="345">
        <v>150</v>
      </c>
      <c r="B68" s="345" t="s">
        <v>491</v>
      </c>
      <c r="C68" s="328">
        <v>0</v>
      </c>
      <c r="D68" s="346">
        <v>0</v>
      </c>
      <c r="E68" s="328">
        <v>0</v>
      </c>
      <c r="F68" s="346">
        <v>0</v>
      </c>
      <c r="G68" s="328">
        <v>1</v>
      </c>
      <c r="H68" s="346">
        <v>14.285714285714285</v>
      </c>
      <c r="I68" s="328">
        <v>3</v>
      </c>
      <c r="J68" s="346">
        <v>42.857142857142854</v>
      </c>
      <c r="K68" s="328">
        <v>3</v>
      </c>
      <c r="L68" s="346">
        <v>42.857142857142854</v>
      </c>
      <c r="M68" s="328">
        <v>0</v>
      </c>
      <c r="N68" s="346">
        <v>0</v>
      </c>
      <c r="O68" s="328">
        <v>0</v>
      </c>
      <c r="P68" s="346">
        <v>0</v>
      </c>
      <c r="Q68" s="328">
        <v>7</v>
      </c>
      <c r="R68" s="45"/>
      <c r="S68"/>
      <c r="T68"/>
    </row>
    <row r="69" spans="1:20">
      <c r="A69" s="345">
        <v>237</v>
      </c>
      <c r="B69" s="345" t="s">
        <v>492</v>
      </c>
      <c r="C69" s="328">
        <v>0</v>
      </c>
      <c r="D69" s="346">
        <v>0</v>
      </c>
      <c r="E69" s="328">
        <v>0</v>
      </c>
      <c r="F69" s="346">
        <v>0</v>
      </c>
      <c r="G69" s="328">
        <v>28</v>
      </c>
      <c r="H69" s="346">
        <v>15.135135135135137</v>
      </c>
      <c r="I69" s="328">
        <v>137</v>
      </c>
      <c r="J69" s="346">
        <v>74.054054054054049</v>
      </c>
      <c r="K69" s="328">
        <v>16</v>
      </c>
      <c r="L69" s="346">
        <v>8.6486486486486491</v>
      </c>
      <c r="M69" s="328">
        <v>4</v>
      </c>
      <c r="N69" s="346">
        <v>2.1621621621621623</v>
      </c>
      <c r="O69" s="328">
        <v>0</v>
      </c>
      <c r="P69" s="346">
        <v>0</v>
      </c>
      <c r="Q69" s="328">
        <v>185</v>
      </c>
      <c r="R69" s="45"/>
      <c r="S69"/>
      <c r="T69"/>
    </row>
    <row r="70" spans="1:20">
      <c r="A70" s="345">
        <v>264</v>
      </c>
      <c r="B70" s="345" t="s">
        <v>493</v>
      </c>
      <c r="C70" s="328">
        <v>0</v>
      </c>
      <c r="D70" s="346">
        <v>0</v>
      </c>
      <c r="E70" s="328">
        <v>1</v>
      </c>
      <c r="F70" s="346">
        <v>0.86956521739130432</v>
      </c>
      <c r="G70" s="328">
        <v>11</v>
      </c>
      <c r="H70" s="346">
        <v>9.5652173913043477</v>
      </c>
      <c r="I70" s="328">
        <v>91</v>
      </c>
      <c r="J70" s="346">
        <v>79.130434782608688</v>
      </c>
      <c r="K70" s="328">
        <v>11</v>
      </c>
      <c r="L70" s="346">
        <v>9.5652173913043477</v>
      </c>
      <c r="M70" s="328">
        <v>1</v>
      </c>
      <c r="N70" s="346">
        <v>0.86956521739130432</v>
      </c>
      <c r="O70" s="328">
        <v>0</v>
      </c>
      <c r="P70" s="346">
        <v>0</v>
      </c>
      <c r="Q70" s="328">
        <v>115</v>
      </c>
      <c r="R70" s="45"/>
      <c r="S70"/>
      <c r="T70"/>
    </row>
    <row r="71" spans="1:20">
      <c r="A71" s="345">
        <v>310</v>
      </c>
      <c r="B71" s="345" t="s">
        <v>494</v>
      </c>
      <c r="C71" s="328">
        <v>0</v>
      </c>
      <c r="D71" s="346">
        <v>0</v>
      </c>
      <c r="E71" s="328">
        <v>0</v>
      </c>
      <c r="F71" s="346">
        <v>0</v>
      </c>
      <c r="G71" s="328">
        <v>0</v>
      </c>
      <c r="H71" s="346">
        <v>0</v>
      </c>
      <c r="I71" s="328">
        <v>8</v>
      </c>
      <c r="J71" s="346">
        <v>72.727272727272734</v>
      </c>
      <c r="K71" s="328">
        <v>1</v>
      </c>
      <c r="L71" s="346">
        <v>9.0909090909090917</v>
      </c>
      <c r="M71" s="328">
        <v>2</v>
      </c>
      <c r="N71" s="346">
        <v>18.181818181818183</v>
      </c>
      <c r="O71" s="328">
        <v>0</v>
      </c>
      <c r="P71" s="346">
        <v>0</v>
      </c>
      <c r="Q71" s="328">
        <v>11</v>
      </c>
      <c r="R71" s="45"/>
      <c r="S71"/>
      <c r="T71"/>
    </row>
    <row r="72" spans="1:20">
      <c r="A72" s="345">
        <v>315</v>
      </c>
      <c r="B72" s="345" t="s">
        <v>495</v>
      </c>
      <c r="C72" s="328">
        <v>0</v>
      </c>
      <c r="D72" s="346">
        <v>0</v>
      </c>
      <c r="E72" s="328">
        <v>0</v>
      </c>
      <c r="F72" s="346">
        <v>0</v>
      </c>
      <c r="G72" s="328">
        <v>0</v>
      </c>
      <c r="H72" s="346">
        <v>0</v>
      </c>
      <c r="I72" s="328">
        <v>3</v>
      </c>
      <c r="J72" s="346">
        <v>100</v>
      </c>
      <c r="K72" s="328">
        <v>0</v>
      </c>
      <c r="L72" s="346">
        <v>0</v>
      </c>
      <c r="M72" s="328">
        <v>0</v>
      </c>
      <c r="N72" s="346">
        <v>0</v>
      </c>
      <c r="O72" s="328">
        <v>0</v>
      </c>
      <c r="P72" s="346">
        <v>0</v>
      </c>
      <c r="Q72" s="328">
        <v>3</v>
      </c>
      <c r="R72" s="45"/>
      <c r="S72"/>
      <c r="T72"/>
    </row>
    <row r="73" spans="1:20">
      <c r="A73" s="345">
        <v>361</v>
      </c>
      <c r="B73" s="345" t="s">
        <v>496</v>
      </c>
      <c r="C73" s="328">
        <v>0</v>
      </c>
      <c r="D73" s="346">
        <v>0</v>
      </c>
      <c r="E73" s="328">
        <v>0</v>
      </c>
      <c r="F73" s="346">
        <v>0</v>
      </c>
      <c r="G73" s="328">
        <v>1</v>
      </c>
      <c r="H73" s="346">
        <v>16.666666666666664</v>
      </c>
      <c r="I73" s="328">
        <v>4</v>
      </c>
      <c r="J73" s="346">
        <v>66.666666666666657</v>
      </c>
      <c r="K73" s="328">
        <v>1</v>
      </c>
      <c r="L73" s="346">
        <v>16.666666666666664</v>
      </c>
      <c r="M73" s="328">
        <v>0</v>
      </c>
      <c r="N73" s="346">
        <v>0</v>
      </c>
      <c r="O73" s="328">
        <v>0</v>
      </c>
      <c r="P73" s="346">
        <v>0</v>
      </c>
      <c r="Q73" s="328">
        <v>6</v>
      </c>
      <c r="R73" s="45"/>
      <c r="S73"/>
      <c r="T73"/>
    </row>
    <row r="74" spans="1:20">
      <c r="A74" s="345">
        <v>647</v>
      </c>
      <c r="B74" s="345" t="s">
        <v>497</v>
      </c>
      <c r="C74" s="328">
        <v>0</v>
      </c>
      <c r="D74" s="346">
        <v>0</v>
      </c>
      <c r="E74" s="328">
        <v>0</v>
      </c>
      <c r="F74" s="346">
        <v>0</v>
      </c>
      <c r="G74" s="328">
        <v>1</v>
      </c>
      <c r="H74" s="346">
        <v>16.666666666666664</v>
      </c>
      <c r="I74" s="328">
        <v>4</v>
      </c>
      <c r="J74" s="346">
        <v>66.666666666666657</v>
      </c>
      <c r="K74" s="328">
        <v>1</v>
      </c>
      <c r="L74" s="346">
        <v>16.666666666666664</v>
      </c>
      <c r="M74" s="328">
        <v>0</v>
      </c>
      <c r="N74" s="346">
        <v>0</v>
      </c>
      <c r="O74" s="328">
        <v>0</v>
      </c>
      <c r="P74" s="346">
        <v>0</v>
      </c>
      <c r="Q74" s="328">
        <v>6</v>
      </c>
      <c r="R74" s="45"/>
      <c r="S74"/>
      <c r="T74"/>
    </row>
    <row r="75" spans="1:20">
      <c r="A75" s="345">
        <v>658</v>
      </c>
      <c r="B75" s="345" t="s">
        <v>498</v>
      </c>
      <c r="C75" s="328">
        <v>0</v>
      </c>
      <c r="D75" s="346">
        <v>0</v>
      </c>
      <c r="E75" s="328">
        <v>0</v>
      </c>
      <c r="F75" s="346">
        <v>0</v>
      </c>
      <c r="G75" s="328">
        <v>0</v>
      </c>
      <c r="H75" s="346">
        <v>0</v>
      </c>
      <c r="I75" s="328">
        <v>1</v>
      </c>
      <c r="J75" s="346">
        <v>50</v>
      </c>
      <c r="K75" s="328">
        <v>1</v>
      </c>
      <c r="L75" s="346">
        <v>50</v>
      </c>
      <c r="M75" s="328">
        <v>0</v>
      </c>
      <c r="N75" s="346">
        <v>0</v>
      </c>
      <c r="O75" s="328">
        <v>0</v>
      </c>
      <c r="P75" s="346">
        <v>0</v>
      </c>
      <c r="Q75" s="328">
        <v>2</v>
      </c>
      <c r="R75" s="45"/>
      <c r="S75"/>
      <c r="T75"/>
    </row>
    <row r="76" spans="1:20">
      <c r="A76" s="345">
        <v>664</v>
      </c>
      <c r="B76" s="345" t="s">
        <v>499</v>
      </c>
      <c r="C76" s="328">
        <v>0</v>
      </c>
      <c r="D76" s="346">
        <v>0</v>
      </c>
      <c r="E76" s="328">
        <v>2</v>
      </c>
      <c r="F76" s="346">
        <v>0.80971659919028338</v>
      </c>
      <c r="G76" s="328">
        <v>43</v>
      </c>
      <c r="H76" s="346">
        <v>17.408906882591094</v>
      </c>
      <c r="I76" s="328">
        <v>167</v>
      </c>
      <c r="J76" s="346">
        <v>67.611336032388664</v>
      </c>
      <c r="K76" s="328">
        <v>31</v>
      </c>
      <c r="L76" s="346">
        <v>12.550607287449392</v>
      </c>
      <c r="M76" s="328">
        <v>4</v>
      </c>
      <c r="N76" s="346">
        <v>1.6194331983805668</v>
      </c>
      <c r="O76" s="328">
        <v>0</v>
      </c>
      <c r="P76" s="346">
        <v>0</v>
      </c>
      <c r="Q76" s="328">
        <v>247</v>
      </c>
      <c r="R76" s="45"/>
      <c r="S76"/>
      <c r="T76"/>
    </row>
    <row r="77" spans="1:20">
      <c r="A77" s="345">
        <v>686</v>
      </c>
      <c r="B77" s="345" t="s">
        <v>500</v>
      </c>
      <c r="C77" s="328">
        <v>0</v>
      </c>
      <c r="D77" s="346">
        <v>0</v>
      </c>
      <c r="E77" s="328">
        <v>0</v>
      </c>
      <c r="F77" s="346">
        <v>0</v>
      </c>
      <c r="G77" s="328">
        <v>24</v>
      </c>
      <c r="H77" s="346">
        <v>16.326530612244898</v>
      </c>
      <c r="I77" s="328">
        <v>105</v>
      </c>
      <c r="J77" s="346">
        <v>71.428571428571431</v>
      </c>
      <c r="K77" s="328">
        <v>15</v>
      </c>
      <c r="L77" s="346">
        <v>10.204081632653061</v>
      </c>
      <c r="M77" s="328">
        <v>3</v>
      </c>
      <c r="N77" s="346">
        <v>2.0408163265306123</v>
      </c>
      <c r="O77" s="328">
        <v>0</v>
      </c>
      <c r="P77" s="346">
        <v>0</v>
      </c>
      <c r="Q77" s="328">
        <v>147</v>
      </c>
      <c r="R77" s="45"/>
      <c r="S77"/>
      <c r="T77"/>
    </row>
    <row r="78" spans="1:20">
      <c r="A78" s="345">
        <v>819</v>
      </c>
      <c r="B78" s="345" t="s">
        <v>501</v>
      </c>
      <c r="C78" s="328">
        <v>0</v>
      </c>
      <c r="D78" s="346">
        <v>0</v>
      </c>
      <c r="E78" s="328">
        <v>0</v>
      </c>
      <c r="F78" s="346">
        <v>0</v>
      </c>
      <c r="G78" s="328">
        <v>0</v>
      </c>
      <c r="H78" s="346">
        <v>0</v>
      </c>
      <c r="I78" s="328">
        <v>3</v>
      </c>
      <c r="J78" s="346">
        <v>100</v>
      </c>
      <c r="K78" s="328">
        <v>0</v>
      </c>
      <c r="L78" s="346">
        <v>0</v>
      </c>
      <c r="M78" s="328">
        <v>0</v>
      </c>
      <c r="N78" s="346">
        <v>0</v>
      </c>
      <c r="O78" s="328">
        <v>0</v>
      </c>
      <c r="P78" s="346">
        <v>0</v>
      </c>
      <c r="Q78" s="328">
        <v>3</v>
      </c>
      <c r="R78" s="45"/>
      <c r="S78"/>
      <c r="T78"/>
    </row>
    <row r="79" spans="1:20">
      <c r="A79" s="345">
        <v>854</v>
      </c>
      <c r="B79" s="345" t="s">
        <v>502</v>
      </c>
      <c r="C79" s="328">
        <v>0</v>
      </c>
      <c r="D79" s="346">
        <v>0</v>
      </c>
      <c r="E79" s="328">
        <v>0</v>
      </c>
      <c r="F79" s="346">
        <v>0</v>
      </c>
      <c r="G79" s="328">
        <v>0</v>
      </c>
      <c r="H79" s="346">
        <v>0</v>
      </c>
      <c r="I79" s="328">
        <v>6</v>
      </c>
      <c r="J79" s="346">
        <v>100</v>
      </c>
      <c r="K79" s="328">
        <v>0</v>
      </c>
      <c r="L79" s="346">
        <v>0</v>
      </c>
      <c r="M79" s="328">
        <v>0</v>
      </c>
      <c r="N79" s="346">
        <v>0</v>
      </c>
      <c r="O79" s="328">
        <v>0</v>
      </c>
      <c r="P79" s="346">
        <v>0</v>
      </c>
      <c r="Q79" s="328">
        <v>6</v>
      </c>
      <c r="R79" s="45"/>
      <c r="S79"/>
      <c r="T79"/>
    </row>
    <row r="80" spans="1:20">
      <c r="A80" s="345">
        <v>887</v>
      </c>
      <c r="B80" s="345" t="s">
        <v>503</v>
      </c>
      <c r="C80" s="328">
        <v>0</v>
      </c>
      <c r="D80" s="346">
        <v>0</v>
      </c>
      <c r="E80" s="328">
        <v>0</v>
      </c>
      <c r="F80" s="346">
        <v>0</v>
      </c>
      <c r="G80" s="328">
        <v>2</v>
      </c>
      <c r="H80" s="346">
        <v>6.4516129032258061</v>
      </c>
      <c r="I80" s="328">
        <v>25</v>
      </c>
      <c r="J80" s="346">
        <v>80.645161290322577</v>
      </c>
      <c r="K80" s="328">
        <v>4</v>
      </c>
      <c r="L80" s="346">
        <v>12.903225806451612</v>
      </c>
      <c r="M80" s="328">
        <v>0</v>
      </c>
      <c r="N80" s="346">
        <v>0</v>
      </c>
      <c r="O80" s="328">
        <v>0</v>
      </c>
      <c r="P80" s="346">
        <v>0</v>
      </c>
      <c r="Q80" s="328">
        <v>31</v>
      </c>
      <c r="R80" s="45"/>
      <c r="S80"/>
      <c r="T80"/>
    </row>
    <row r="81" spans="1:20">
      <c r="A81" s="340">
        <v>7</v>
      </c>
      <c r="B81" s="341" t="s">
        <v>504</v>
      </c>
      <c r="C81" s="351">
        <v>0</v>
      </c>
      <c r="D81" s="347">
        <v>0</v>
      </c>
      <c r="E81" s="351">
        <v>59</v>
      </c>
      <c r="F81" s="347">
        <v>0.50135961930659412</v>
      </c>
      <c r="G81" s="351">
        <v>1672</v>
      </c>
      <c r="H81" s="347">
        <v>14.208021753908906</v>
      </c>
      <c r="I81" s="351">
        <v>8298</v>
      </c>
      <c r="J81" s="347">
        <v>70.51325628823929</v>
      </c>
      <c r="K81" s="351">
        <v>1510</v>
      </c>
      <c r="L81" s="347">
        <v>12.831407205982327</v>
      </c>
      <c r="M81" s="351">
        <v>222</v>
      </c>
      <c r="N81" s="348">
        <v>1.8864717878993882</v>
      </c>
      <c r="O81" s="351">
        <v>7</v>
      </c>
      <c r="P81" s="348">
        <v>5.9483344663494225E-2</v>
      </c>
      <c r="Q81" s="349">
        <v>11768</v>
      </c>
      <c r="R81" s="45"/>
      <c r="S81"/>
      <c r="T81"/>
    </row>
    <row r="82" spans="1:20">
      <c r="A82" s="345">
        <v>2</v>
      </c>
      <c r="B82" s="345" t="s">
        <v>505</v>
      </c>
      <c r="C82" s="328">
        <v>0</v>
      </c>
      <c r="D82" s="346">
        <v>0</v>
      </c>
      <c r="E82" s="328">
        <v>0</v>
      </c>
      <c r="F82" s="346">
        <v>0</v>
      </c>
      <c r="G82" s="328">
        <v>9</v>
      </c>
      <c r="H82" s="346">
        <v>27.27272727272727</v>
      </c>
      <c r="I82" s="328">
        <v>23</v>
      </c>
      <c r="J82" s="346">
        <v>69.696969696969703</v>
      </c>
      <c r="K82" s="328">
        <v>1</v>
      </c>
      <c r="L82" s="346">
        <v>3.0303030303030303</v>
      </c>
      <c r="M82" s="328">
        <v>0</v>
      </c>
      <c r="N82" s="346">
        <v>0</v>
      </c>
      <c r="O82" s="328">
        <v>0</v>
      </c>
      <c r="P82" s="346">
        <v>0</v>
      </c>
      <c r="Q82" s="328">
        <v>33</v>
      </c>
      <c r="R82" s="45"/>
      <c r="S82"/>
      <c r="T82"/>
    </row>
    <row r="83" spans="1:20">
      <c r="A83" s="345">
        <v>21</v>
      </c>
      <c r="B83" s="345" t="s">
        <v>506</v>
      </c>
      <c r="C83" s="328">
        <v>0</v>
      </c>
      <c r="D83" s="346">
        <v>0</v>
      </c>
      <c r="E83" s="328">
        <v>0</v>
      </c>
      <c r="F83" s="346">
        <v>0</v>
      </c>
      <c r="G83" s="328">
        <v>0</v>
      </c>
      <c r="H83" s="346">
        <v>0</v>
      </c>
      <c r="I83" s="328">
        <v>1</v>
      </c>
      <c r="J83" s="346">
        <v>100</v>
      </c>
      <c r="K83" s="328">
        <v>0</v>
      </c>
      <c r="L83" s="346">
        <v>0</v>
      </c>
      <c r="M83" s="328">
        <v>0</v>
      </c>
      <c r="N83" s="346">
        <v>0</v>
      </c>
      <c r="O83" s="328">
        <v>0</v>
      </c>
      <c r="P83" s="346">
        <v>0</v>
      </c>
      <c r="Q83" s="328">
        <v>1</v>
      </c>
      <c r="R83" s="45"/>
      <c r="S83"/>
      <c r="T83"/>
    </row>
    <row r="84" spans="1:20">
      <c r="A84" s="345">
        <v>55</v>
      </c>
      <c r="B84" s="345" t="s">
        <v>507</v>
      </c>
      <c r="C84" s="328">
        <v>0</v>
      </c>
      <c r="D84" s="346">
        <v>0</v>
      </c>
      <c r="E84" s="328">
        <v>0</v>
      </c>
      <c r="F84" s="346">
        <v>0</v>
      </c>
      <c r="G84" s="328">
        <v>2</v>
      </c>
      <c r="H84" s="346">
        <v>25</v>
      </c>
      <c r="I84" s="328">
        <v>5</v>
      </c>
      <c r="J84" s="346">
        <v>62.5</v>
      </c>
      <c r="K84" s="328">
        <v>0</v>
      </c>
      <c r="L84" s="346">
        <v>0</v>
      </c>
      <c r="M84" s="328">
        <v>1</v>
      </c>
      <c r="N84" s="346">
        <v>12.5</v>
      </c>
      <c r="O84" s="328">
        <v>0</v>
      </c>
      <c r="P84" s="346">
        <v>0</v>
      </c>
      <c r="Q84" s="328">
        <v>8</v>
      </c>
      <c r="R84" s="45"/>
      <c r="S84"/>
      <c r="T84"/>
    </row>
    <row r="85" spans="1:20">
      <c r="A85" s="345">
        <v>148</v>
      </c>
      <c r="B85" s="345" t="s">
        <v>508</v>
      </c>
      <c r="C85" s="328">
        <v>0</v>
      </c>
      <c r="D85" s="346">
        <v>0</v>
      </c>
      <c r="E85" s="328">
        <v>5</v>
      </c>
      <c r="F85" s="346">
        <v>0.41425020712510358</v>
      </c>
      <c r="G85" s="328">
        <v>180</v>
      </c>
      <c r="H85" s="346">
        <v>14.913007456503729</v>
      </c>
      <c r="I85" s="328">
        <v>855</v>
      </c>
      <c r="J85" s="346">
        <v>70.836785418392708</v>
      </c>
      <c r="K85" s="328">
        <v>147</v>
      </c>
      <c r="L85" s="346">
        <v>12.178956089478046</v>
      </c>
      <c r="M85" s="328">
        <v>19</v>
      </c>
      <c r="N85" s="346">
        <v>1.5741507870753937</v>
      </c>
      <c r="O85" s="328">
        <v>1</v>
      </c>
      <c r="P85" s="346">
        <v>8.2850041425020712E-2</v>
      </c>
      <c r="Q85" s="328">
        <v>1207</v>
      </c>
      <c r="R85" s="45"/>
      <c r="S85"/>
      <c r="T85"/>
    </row>
    <row r="86" spans="1:20">
      <c r="A86" s="345">
        <v>197</v>
      </c>
      <c r="B86" s="345" t="s">
        <v>509</v>
      </c>
      <c r="C86" s="328">
        <v>0</v>
      </c>
      <c r="D86" s="346">
        <v>0</v>
      </c>
      <c r="E86" s="328">
        <v>0</v>
      </c>
      <c r="F86" s="346">
        <v>0</v>
      </c>
      <c r="G86" s="328">
        <v>10</v>
      </c>
      <c r="H86" s="346">
        <v>25.641025641025639</v>
      </c>
      <c r="I86" s="328">
        <v>22</v>
      </c>
      <c r="J86" s="346">
        <v>56.410256410256409</v>
      </c>
      <c r="K86" s="328">
        <v>7</v>
      </c>
      <c r="L86" s="346">
        <v>17.948717948717949</v>
      </c>
      <c r="M86" s="328">
        <v>0</v>
      </c>
      <c r="N86" s="346">
        <v>0</v>
      </c>
      <c r="O86" s="328">
        <v>0</v>
      </c>
      <c r="P86" s="346">
        <v>0</v>
      </c>
      <c r="Q86" s="328">
        <v>39</v>
      </c>
      <c r="R86" s="45"/>
      <c r="S86"/>
      <c r="T86"/>
    </row>
    <row r="87" spans="1:20">
      <c r="A87" s="345">
        <v>206</v>
      </c>
      <c r="B87" s="345" t="s">
        <v>510</v>
      </c>
      <c r="C87" s="328">
        <v>0</v>
      </c>
      <c r="D87" s="346">
        <v>0</v>
      </c>
      <c r="E87" s="328">
        <v>0</v>
      </c>
      <c r="F87" s="346">
        <v>0</v>
      </c>
      <c r="G87" s="328">
        <v>0</v>
      </c>
      <c r="H87" s="346">
        <v>0</v>
      </c>
      <c r="I87" s="328">
        <v>3</v>
      </c>
      <c r="J87" s="346">
        <v>100</v>
      </c>
      <c r="K87" s="328">
        <v>0</v>
      </c>
      <c r="L87" s="346">
        <v>0</v>
      </c>
      <c r="M87" s="328">
        <v>0</v>
      </c>
      <c r="N87" s="346">
        <v>0</v>
      </c>
      <c r="O87" s="328">
        <v>0</v>
      </c>
      <c r="P87" s="346">
        <v>0</v>
      </c>
      <c r="Q87" s="328">
        <v>3</v>
      </c>
      <c r="R87" s="45"/>
      <c r="S87"/>
      <c r="T87"/>
    </row>
    <row r="88" spans="1:20">
      <c r="A88" s="345">
        <v>313</v>
      </c>
      <c r="B88" s="345" t="s">
        <v>511</v>
      </c>
      <c r="C88" s="328">
        <v>0</v>
      </c>
      <c r="D88" s="346">
        <v>0</v>
      </c>
      <c r="E88" s="328">
        <v>0</v>
      </c>
      <c r="F88" s="346">
        <v>0</v>
      </c>
      <c r="G88" s="328">
        <v>8</v>
      </c>
      <c r="H88" s="346">
        <v>16.326530612244898</v>
      </c>
      <c r="I88" s="328">
        <v>39</v>
      </c>
      <c r="J88" s="346">
        <v>79.591836734693871</v>
      </c>
      <c r="K88" s="328">
        <v>2</v>
      </c>
      <c r="L88" s="346">
        <v>4.0816326530612246</v>
      </c>
      <c r="M88" s="328">
        <v>0</v>
      </c>
      <c r="N88" s="346">
        <v>0</v>
      </c>
      <c r="O88" s="328">
        <v>0</v>
      </c>
      <c r="P88" s="346">
        <v>0</v>
      </c>
      <c r="Q88" s="328">
        <v>49</v>
      </c>
      <c r="R88" s="45"/>
      <c r="S88"/>
      <c r="T88"/>
    </row>
    <row r="89" spans="1:20">
      <c r="A89" s="345">
        <v>318</v>
      </c>
      <c r="B89" s="345" t="s">
        <v>512</v>
      </c>
      <c r="C89" s="328">
        <v>0</v>
      </c>
      <c r="D89" s="346">
        <v>0</v>
      </c>
      <c r="E89" s="328">
        <v>4</v>
      </c>
      <c r="F89" s="346">
        <v>0.38834951456310679</v>
      </c>
      <c r="G89" s="328">
        <v>151</v>
      </c>
      <c r="H89" s="346">
        <v>14.660194174757283</v>
      </c>
      <c r="I89" s="328">
        <v>747</v>
      </c>
      <c r="J89" s="346">
        <v>72.524271844660191</v>
      </c>
      <c r="K89" s="328">
        <v>118</v>
      </c>
      <c r="L89" s="346">
        <v>11.456310679611651</v>
      </c>
      <c r="M89" s="328">
        <v>9</v>
      </c>
      <c r="N89" s="346">
        <v>0.87378640776699035</v>
      </c>
      <c r="O89" s="328">
        <v>1</v>
      </c>
      <c r="P89" s="346">
        <v>9.7087378640776698E-2</v>
      </c>
      <c r="Q89" s="328">
        <v>1030</v>
      </c>
      <c r="R89" s="45"/>
      <c r="S89"/>
      <c r="T89"/>
    </row>
    <row r="90" spans="1:20">
      <c r="A90" s="345">
        <v>321</v>
      </c>
      <c r="B90" s="345" t="s">
        <v>513</v>
      </c>
      <c r="C90" s="328">
        <v>0</v>
      </c>
      <c r="D90" s="346">
        <v>0</v>
      </c>
      <c r="E90" s="328">
        <v>2</v>
      </c>
      <c r="F90" s="346">
        <v>0.98039215686274506</v>
      </c>
      <c r="G90" s="328">
        <v>20</v>
      </c>
      <c r="H90" s="346">
        <v>9.8039215686274517</v>
      </c>
      <c r="I90" s="328">
        <v>137</v>
      </c>
      <c r="J90" s="346">
        <v>67.156862745098039</v>
      </c>
      <c r="K90" s="328">
        <v>42</v>
      </c>
      <c r="L90" s="346">
        <v>20.588235294117645</v>
      </c>
      <c r="M90" s="328">
        <v>3</v>
      </c>
      <c r="N90" s="346">
        <v>1.4705882352941175</v>
      </c>
      <c r="O90" s="328">
        <v>0</v>
      </c>
      <c r="P90" s="346">
        <v>0</v>
      </c>
      <c r="Q90" s="328">
        <v>204</v>
      </c>
      <c r="R90" s="45"/>
      <c r="S90"/>
      <c r="T90"/>
    </row>
    <row r="91" spans="1:20">
      <c r="A91" s="345">
        <v>376</v>
      </c>
      <c r="B91" s="345" t="s">
        <v>514</v>
      </c>
      <c r="C91" s="328">
        <v>0</v>
      </c>
      <c r="D91" s="346">
        <v>0</v>
      </c>
      <c r="E91" s="328">
        <v>6</v>
      </c>
      <c r="F91" s="346">
        <v>0.56444026340545628</v>
      </c>
      <c r="G91" s="328">
        <v>146</v>
      </c>
      <c r="H91" s="346">
        <v>13.734713076199437</v>
      </c>
      <c r="I91" s="328">
        <v>767</v>
      </c>
      <c r="J91" s="346">
        <v>72.154280338664151</v>
      </c>
      <c r="K91" s="328">
        <v>122</v>
      </c>
      <c r="L91" s="346">
        <v>11.47695202257761</v>
      </c>
      <c r="M91" s="328">
        <v>22</v>
      </c>
      <c r="N91" s="346">
        <v>2.0696142991533399</v>
      </c>
      <c r="O91" s="328">
        <v>0</v>
      </c>
      <c r="P91" s="346">
        <v>0</v>
      </c>
      <c r="Q91" s="328">
        <v>1063</v>
      </c>
      <c r="R91" s="45"/>
      <c r="S91"/>
      <c r="T91"/>
    </row>
    <row r="92" spans="1:20">
      <c r="A92" s="345">
        <v>400</v>
      </c>
      <c r="B92" s="345" t="s">
        <v>515</v>
      </c>
      <c r="C92" s="328">
        <v>0</v>
      </c>
      <c r="D92" s="346">
        <v>0</v>
      </c>
      <c r="E92" s="328">
        <v>1</v>
      </c>
      <c r="F92" s="346">
        <v>0.68027210884353739</v>
      </c>
      <c r="G92" s="328">
        <v>24</v>
      </c>
      <c r="H92" s="346">
        <v>16.326530612244898</v>
      </c>
      <c r="I92" s="328">
        <v>106</v>
      </c>
      <c r="J92" s="346">
        <v>72.10884353741497</v>
      </c>
      <c r="K92" s="328">
        <v>14</v>
      </c>
      <c r="L92" s="346">
        <v>9.5238095238095237</v>
      </c>
      <c r="M92" s="328">
        <v>2</v>
      </c>
      <c r="N92" s="346">
        <v>1.3605442176870748</v>
      </c>
      <c r="O92" s="328">
        <v>0</v>
      </c>
      <c r="P92" s="346">
        <v>0</v>
      </c>
      <c r="Q92" s="328">
        <v>147</v>
      </c>
      <c r="R92" s="45"/>
      <c r="S92"/>
      <c r="T92"/>
    </row>
    <row r="93" spans="1:20">
      <c r="A93" s="345">
        <v>440</v>
      </c>
      <c r="B93" s="345" t="s">
        <v>516</v>
      </c>
      <c r="C93" s="328">
        <v>0</v>
      </c>
      <c r="D93" s="346">
        <v>0</v>
      </c>
      <c r="E93" s="328">
        <v>9</v>
      </c>
      <c r="F93" s="346">
        <v>0.45045045045045046</v>
      </c>
      <c r="G93" s="328">
        <v>288</v>
      </c>
      <c r="H93" s="346">
        <v>14.414414414414415</v>
      </c>
      <c r="I93" s="328">
        <v>1436</v>
      </c>
      <c r="J93" s="346">
        <v>71.871871871871875</v>
      </c>
      <c r="K93" s="328">
        <v>241</v>
      </c>
      <c r="L93" s="346">
        <v>12.062062062062061</v>
      </c>
      <c r="M93" s="328">
        <v>24</v>
      </c>
      <c r="N93" s="346">
        <v>1.2012012012012012</v>
      </c>
      <c r="O93" s="328">
        <v>0</v>
      </c>
      <c r="P93" s="346">
        <v>0</v>
      </c>
      <c r="Q93" s="328">
        <v>1998</v>
      </c>
      <c r="R93" s="45"/>
      <c r="S93"/>
      <c r="T93"/>
    </row>
    <row r="94" spans="1:20">
      <c r="A94" s="345">
        <v>483</v>
      </c>
      <c r="B94" s="345" t="s">
        <v>517</v>
      </c>
      <c r="C94" s="328">
        <v>0</v>
      </c>
      <c r="D94" s="346">
        <v>0</v>
      </c>
      <c r="E94" s="328">
        <v>0</v>
      </c>
      <c r="F94" s="346">
        <v>0</v>
      </c>
      <c r="G94" s="328">
        <v>0</v>
      </c>
      <c r="H94" s="346">
        <v>0</v>
      </c>
      <c r="I94" s="328">
        <v>0</v>
      </c>
      <c r="J94" s="346">
        <v>0</v>
      </c>
      <c r="K94" s="328">
        <v>0</v>
      </c>
      <c r="L94" s="346">
        <v>0</v>
      </c>
      <c r="M94" s="328">
        <v>0</v>
      </c>
      <c r="N94" s="346">
        <v>0</v>
      </c>
      <c r="O94" s="328">
        <v>0</v>
      </c>
      <c r="P94" s="346">
        <v>0</v>
      </c>
      <c r="Q94" s="328">
        <v>0</v>
      </c>
      <c r="R94" s="45"/>
      <c r="S94"/>
      <c r="T94"/>
    </row>
    <row r="95" spans="1:20">
      <c r="A95" s="345">
        <v>541</v>
      </c>
      <c r="B95" s="345" t="s">
        <v>518</v>
      </c>
      <c r="C95" s="328">
        <v>0</v>
      </c>
      <c r="D95" s="346">
        <v>0</v>
      </c>
      <c r="E95" s="328">
        <v>0</v>
      </c>
      <c r="F95" s="346">
        <v>0</v>
      </c>
      <c r="G95" s="328">
        <v>32</v>
      </c>
      <c r="H95" s="346">
        <v>13.793103448275861</v>
      </c>
      <c r="I95" s="328">
        <v>166</v>
      </c>
      <c r="J95" s="346">
        <v>71.551724137931032</v>
      </c>
      <c r="K95" s="328">
        <v>30</v>
      </c>
      <c r="L95" s="346">
        <v>12.931034482758621</v>
      </c>
      <c r="M95" s="328">
        <v>4</v>
      </c>
      <c r="N95" s="346">
        <v>1.7241379310344827</v>
      </c>
      <c r="O95" s="328">
        <v>0</v>
      </c>
      <c r="P95" s="346">
        <v>0</v>
      </c>
      <c r="Q95" s="328">
        <v>232</v>
      </c>
      <c r="R95" s="45"/>
      <c r="S95"/>
      <c r="T95"/>
    </row>
    <row r="96" spans="1:20">
      <c r="A96" s="345">
        <v>607</v>
      </c>
      <c r="B96" s="345" t="s">
        <v>519</v>
      </c>
      <c r="C96" s="328">
        <v>0</v>
      </c>
      <c r="D96" s="346">
        <v>0</v>
      </c>
      <c r="E96" s="328">
        <v>2</v>
      </c>
      <c r="F96" s="346">
        <v>0.43668122270742354</v>
      </c>
      <c r="G96" s="328">
        <v>92</v>
      </c>
      <c r="H96" s="346">
        <v>20.087336244541483</v>
      </c>
      <c r="I96" s="328">
        <v>281</v>
      </c>
      <c r="J96" s="346">
        <v>61.353711790393021</v>
      </c>
      <c r="K96" s="328">
        <v>70</v>
      </c>
      <c r="L96" s="346">
        <v>15.283842794759824</v>
      </c>
      <c r="M96" s="328">
        <v>13</v>
      </c>
      <c r="N96" s="346">
        <v>2.8384279475982535</v>
      </c>
      <c r="O96" s="328">
        <v>0</v>
      </c>
      <c r="P96" s="346">
        <v>0</v>
      </c>
      <c r="Q96" s="328">
        <v>458</v>
      </c>
      <c r="R96" s="45"/>
      <c r="S96"/>
      <c r="T96"/>
    </row>
    <row r="97" spans="1:20">
      <c r="A97" s="345">
        <v>615</v>
      </c>
      <c r="B97" s="345" t="s">
        <v>520</v>
      </c>
      <c r="C97" s="328">
        <v>0</v>
      </c>
      <c r="D97" s="346">
        <v>0</v>
      </c>
      <c r="E97" s="328">
        <v>20</v>
      </c>
      <c r="F97" s="346">
        <v>0.44832997085855186</v>
      </c>
      <c r="G97" s="328">
        <v>611</v>
      </c>
      <c r="H97" s="346">
        <v>13.696480609728761</v>
      </c>
      <c r="I97" s="328">
        <v>3089</v>
      </c>
      <c r="J97" s="346">
        <v>69.244563999103335</v>
      </c>
      <c r="K97" s="328">
        <v>619</v>
      </c>
      <c r="L97" s="346">
        <v>13.875812598072182</v>
      </c>
      <c r="M97" s="328">
        <v>117</v>
      </c>
      <c r="N97" s="346">
        <v>2.6227303295225286</v>
      </c>
      <c r="O97" s="328">
        <v>5</v>
      </c>
      <c r="P97" s="346">
        <v>0.11208249271463797</v>
      </c>
      <c r="Q97" s="328">
        <v>4461</v>
      </c>
      <c r="R97" s="45"/>
      <c r="S97"/>
      <c r="T97"/>
    </row>
    <row r="98" spans="1:20">
      <c r="A98" s="345">
        <v>649</v>
      </c>
      <c r="B98" s="345" t="s">
        <v>521</v>
      </c>
      <c r="C98" s="328">
        <v>0</v>
      </c>
      <c r="D98" s="346">
        <v>0</v>
      </c>
      <c r="E98" s="328">
        <v>0</v>
      </c>
      <c r="F98" s="346">
        <v>0</v>
      </c>
      <c r="G98" s="328">
        <v>1</v>
      </c>
      <c r="H98" s="346">
        <v>16.666666666666664</v>
      </c>
      <c r="I98" s="328">
        <v>4</v>
      </c>
      <c r="J98" s="346">
        <v>66.666666666666657</v>
      </c>
      <c r="K98" s="328">
        <v>1</v>
      </c>
      <c r="L98" s="346">
        <v>16.666666666666664</v>
      </c>
      <c r="M98" s="328">
        <v>0</v>
      </c>
      <c r="N98" s="346">
        <v>0</v>
      </c>
      <c r="O98" s="328">
        <v>0</v>
      </c>
      <c r="P98" s="346">
        <v>0</v>
      </c>
      <c r="Q98" s="328">
        <v>6</v>
      </c>
      <c r="R98" s="45"/>
      <c r="S98"/>
      <c r="T98"/>
    </row>
    <row r="99" spans="1:20">
      <c r="A99" s="345">
        <v>652</v>
      </c>
      <c r="B99" s="345" t="s">
        <v>522</v>
      </c>
      <c r="C99" s="328">
        <v>0</v>
      </c>
      <c r="D99" s="346">
        <v>0</v>
      </c>
      <c r="E99" s="328">
        <v>0</v>
      </c>
      <c r="F99" s="346">
        <v>0</v>
      </c>
      <c r="G99" s="328">
        <v>0</v>
      </c>
      <c r="H99" s="346">
        <v>0</v>
      </c>
      <c r="I99" s="328">
        <v>0</v>
      </c>
      <c r="J99" s="346">
        <v>0</v>
      </c>
      <c r="K99" s="328">
        <v>1</v>
      </c>
      <c r="L99" s="346">
        <v>100</v>
      </c>
      <c r="M99" s="328">
        <v>0</v>
      </c>
      <c r="N99" s="346">
        <v>0</v>
      </c>
      <c r="O99" s="328">
        <v>0</v>
      </c>
      <c r="P99" s="346">
        <v>0</v>
      </c>
      <c r="Q99" s="328">
        <v>1</v>
      </c>
      <c r="R99" s="45"/>
      <c r="S99"/>
      <c r="T99"/>
    </row>
    <row r="100" spans="1:20">
      <c r="A100" s="345">
        <v>660</v>
      </c>
      <c r="B100" s="345" t="s">
        <v>523</v>
      </c>
      <c r="C100" s="328">
        <v>0</v>
      </c>
      <c r="D100" s="346">
        <v>0</v>
      </c>
      <c r="E100" s="328">
        <v>0</v>
      </c>
      <c r="F100" s="346">
        <v>0</v>
      </c>
      <c r="G100" s="328">
        <v>7</v>
      </c>
      <c r="H100" s="346">
        <v>21.875</v>
      </c>
      <c r="I100" s="328">
        <v>21</v>
      </c>
      <c r="J100" s="346">
        <v>65.625</v>
      </c>
      <c r="K100" s="328">
        <v>4</v>
      </c>
      <c r="L100" s="346">
        <v>12.5</v>
      </c>
      <c r="M100" s="328">
        <v>0</v>
      </c>
      <c r="N100" s="346">
        <v>0</v>
      </c>
      <c r="O100" s="328">
        <v>0</v>
      </c>
      <c r="P100" s="346">
        <v>0</v>
      </c>
      <c r="Q100" s="328">
        <v>32</v>
      </c>
      <c r="R100" s="45"/>
      <c r="S100"/>
      <c r="T100"/>
    </row>
    <row r="101" spans="1:20">
      <c r="A101" s="345">
        <v>667</v>
      </c>
      <c r="B101" s="345" t="s">
        <v>524</v>
      </c>
      <c r="C101" s="328">
        <v>0</v>
      </c>
      <c r="D101" s="346">
        <v>0</v>
      </c>
      <c r="E101" s="328">
        <v>0</v>
      </c>
      <c r="F101" s="346">
        <v>0</v>
      </c>
      <c r="G101" s="328">
        <v>0</v>
      </c>
      <c r="H101" s="346">
        <v>0</v>
      </c>
      <c r="I101" s="328">
        <v>10</v>
      </c>
      <c r="J101" s="346">
        <v>76.923076923076934</v>
      </c>
      <c r="K101" s="328">
        <v>2</v>
      </c>
      <c r="L101" s="346">
        <v>15.384615384615385</v>
      </c>
      <c r="M101" s="328">
        <v>1</v>
      </c>
      <c r="N101" s="346">
        <v>7.6923076923076925</v>
      </c>
      <c r="O101" s="328">
        <v>0</v>
      </c>
      <c r="P101" s="346">
        <v>0</v>
      </c>
      <c r="Q101" s="328">
        <v>13</v>
      </c>
      <c r="R101" s="45"/>
      <c r="S101"/>
      <c r="T101"/>
    </row>
    <row r="102" spans="1:20">
      <c r="A102" s="345">
        <v>674</v>
      </c>
      <c r="B102" s="345" t="s">
        <v>525</v>
      </c>
      <c r="C102" s="328">
        <v>0</v>
      </c>
      <c r="D102" s="346">
        <v>0</v>
      </c>
      <c r="E102" s="328">
        <v>0</v>
      </c>
      <c r="F102" s="346">
        <v>0</v>
      </c>
      <c r="G102" s="328">
        <v>1</v>
      </c>
      <c r="H102" s="346">
        <v>2.5</v>
      </c>
      <c r="I102" s="328">
        <v>37</v>
      </c>
      <c r="J102" s="346">
        <v>92.5</v>
      </c>
      <c r="K102" s="328">
        <v>2</v>
      </c>
      <c r="L102" s="346">
        <v>5</v>
      </c>
      <c r="M102" s="328">
        <v>0</v>
      </c>
      <c r="N102" s="346">
        <v>0</v>
      </c>
      <c r="O102" s="328">
        <v>0</v>
      </c>
      <c r="P102" s="346">
        <v>0</v>
      </c>
      <c r="Q102" s="328">
        <v>40</v>
      </c>
      <c r="R102" s="45"/>
      <c r="S102"/>
      <c r="T102"/>
    </row>
    <row r="103" spans="1:20">
      <c r="A103" s="345">
        <v>697</v>
      </c>
      <c r="B103" s="345" t="s">
        <v>526</v>
      </c>
      <c r="C103" s="328">
        <v>0</v>
      </c>
      <c r="D103" s="346">
        <v>0</v>
      </c>
      <c r="E103" s="328">
        <v>10</v>
      </c>
      <c r="F103" s="346">
        <v>1.4903129657228018</v>
      </c>
      <c r="G103" s="328">
        <v>85</v>
      </c>
      <c r="H103" s="346">
        <v>12.667660208643817</v>
      </c>
      <c r="I103" s="328">
        <v>491</v>
      </c>
      <c r="J103" s="346">
        <v>73.174366616989573</v>
      </c>
      <c r="K103" s="328">
        <v>78</v>
      </c>
      <c r="L103" s="346">
        <v>11.624441132637854</v>
      </c>
      <c r="M103" s="328">
        <v>7</v>
      </c>
      <c r="N103" s="346">
        <v>1.0432190760059614</v>
      </c>
      <c r="O103" s="328">
        <v>0</v>
      </c>
      <c r="P103" s="346">
        <v>0</v>
      </c>
      <c r="Q103" s="328">
        <v>671</v>
      </c>
      <c r="R103" s="45"/>
      <c r="S103"/>
      <c r="T103"/>
    </row>
    <row r="104" spans="1:20">
      <c r="A104" s="345">
        <v>756</v>
      </c>
      <c r="B104" s="345" t="s">
        <v>527</v>
      </c>
      <c r="C104" s="328">
        <v>0</v>
      </c>
      <c r="D104" s="346">
        <v>0</v>
      </c>
      <c r="E104" s="328">
        <v>0</v>
      </c>
      <c r="F104" s="346">
        <v>0</v>
      </c>
      <c r="G104" s="328">
        <v>5</v>
      </c>
      <c r="H104" s="346">
        <v>6.9444444444444446</v>
      </c>
      <c r="I104" s="328">
        <v>58</v>
      </c>
      <c r="J104" s="346">
        <v>80.555555555555557</v>
      </c>
      <c r="K104" s="328">
        <v>9</v>
      </c>
      <c r="L104" s="346">
        <v>12.5</v>
      </c>
      <c r="M104" s="328">
        <v>0</v>
      </c>
      <c r="N104" s="346">
        <v>0</v>
      </c>
      <c r="O104" s="328">
        <v>0</v>
      </c>
      <c r="P104" s="346">
        <v>0</v>
      </c>
      <c r="Q104" s="328">
        <v>72</v>
      </c>
      <c r="R104" s="45"/>
      <c r="S104"/>
      <c r="T104"/>
    </row>
    <row r="105" spans="1:20">
      <c r="A105" s="340">
        <v>8</v>
      </c>
      <c r="B105" s="341" t="s">
        <v>528</v>
      </c>
      <c r="C105" s="351">
        <v>0</v>
      </c>
      <c r="D105" s="347">
        <v>0</v>
      </c>
      <c r="E105" s="351">
        <v>4</v>
      </c>
      <c r="F105" s="347">
        <v>0.5961251862891207</v>
      </c>
      <c r="G105" s="351">
        <v>68</v>
      </c>
      <c r="H105" s="347">
        <v>10.134128166915051</v>
      </c>
      <c r="I105" s="351">
        <v>502</v>
      </c>
      <c r="J105" s="347">
        <v>74.813710879284642</v>
      </c>
      <c r="K105" s="351">
        <v>90</v>
      </c>
      <c r="L105" s="347">
        <v>13.412816691505217</v>
      </c>
      <c r="M105" s="351">
        <v>7</v>
      </c>
      <c r="N105" s="348">
        <v>1.0432190760059614</v>
      </c>
      <c r="O105" s="351">
        <v>0</v>
      </c>
      <c r="P105" s="348">
        <v>0</v>
      </c>
      <c r="Q105" s="349">
        <v>671</v>
      </c>
      <c r="R105" s="45"/>
      <c r="S105"/>
      <c r="T105"/>
    </row>
    <row r="106" spans="1:20">
      <c r="A106" s="350">
        <v>30</v>
      </c>
      <c r="B106" s="345" t="s">
        <v>529</v>
      </c>
      <c r="C106" s="328">
        <v>0</v>
      </c>
      <c r="D106" s="346">
        <v>0</v>
      </c>
      <c r="E106" s="328">
        <v>3</v>
      </c>
      <c r="F106" s="346">
        <v>0.8595988538681949</v>
      </c>
      <c r="G106" s="328">
        <v>48</v>
      </c>
      <c r="H106" s="346">
        <v>13.753581661891118</v>
      </c>
      <c r="I106" s="328">
        <v>247</v>
      </c>
      <c r="J106" s="346">
        <v>70.773638968481379</v>
      </c>
      <c r="K106" s="328">
        <v>50</v>
      </c>
      <c r="L106" s="346">
        <v>14.326647564469914</v>
      </c>
      <c r="M106" s="328">
        <v>1</v>
      </c>
      <c r="N106" s="346">
        <v>0.28653295128939826</v>
      </c>
      <c r="O106" s="328">
        <v>0</v>
      </c>
      <c r="P106" s="346">
        <v>0</v>
      </c>
      <c r="Q106" s="328">
        <v>349</v>
      </c>
      <c r="R106" s="45"/>
      <c r="S106"/>
      <c r="T106"/>
    </row>
    <row r="107" spans="1:20">
      <c r="A107" s="350">
        <v>34</v>
      </c>
      <c r="B107" s="345" t="s">
        <v>530</v>
      </c>
      <c r="C107" s="328">
        <v>0</v>
      </c>
      <c r="D107" s="346">
        <v>0</v>
      </c>
      <c r="E107" s="328">
        <v>0</v>
      </c>
      <c r="F107" s="346">
        <v>0</v>
      </c>
      <c r="G107" s="328">
        <v>3</v>
      </c>
      <c r="H107" s="346">
        <v>5.1724137931034484</v>
      </c>
      <c r="I107" s="328">
        <v>46</v>
      </c>
      <c r="J107" s="346">
        <v>79.310344827586206</v>
      </c>
      <c r="K107" s="328">
        <v>9</v>
      </c>
      <c r="L107" s="346">
        <v>15.517241379310345</v>
      </c>
      <c r="M107" s="328">
        <v>0</v>
      </c>
      <c r="N107" s="346">
        <v>0</v>
      </c>
      <c r="O107" s="328">
        <v>0</v>
      </c>
      <c r="P107" s="346">
        <v>0</v>
      </c>
      <c r="Q107" s="328">
        <v>58</v>
      </c>
      <c r="R107" s="45"/>
      <c r="S107"/>
      <c r="T107"/>
    </row>
    <row r="108" spans="1:20">
      <c r="A108" s="350">
        <v>36</v>
      </c>
      <c r="B108" s="345" t="s">
        <v>531</v>
      </c>
      <c r="C108" s="328">
        <v>0</v>
      </c>
      <c r="D108" s="346">
        <v>0</v>
      </c>
      <c r="E108" s="328">
        <v>0</v>
      </c>
      <c r="F108" s="346">
        <v>0</v>
      </c>
      <c r="G108" s="328">
        <v>1</v>
      </c>
      <c r="H108" s="346">
        <v>4</v>
      </c>
      <c r="I108" s="328">
        <v>23</v>
      </c>
      <c r="J108" s="346">
        <v>92</v>
      </c>
      <c r="K108" s="328">
        <v>1</v>
      </c>
      <c r="L108" s="346">
        <v>4</v>
      </c>
      <c r="M108" s="328">
        <v>0</v>
      </c>
      <c r="N108" s="346">
        <v>0</v>
      </c>
      <c r="O108" s="328">
        <v>0</v>
      </c>
      <c r="P108" s="346">
        <v>0</v>
      </c>
      <c r="Q108" s="328">
        <v>25</v>
      </c>
      <c r="R108" s="45"/>
      <c r="S108"/>
      <c r="T108"/>
    </row>
    <row r="109" spans="1:20">
      <c r="A109" s="350">
        <v>91</v>
      </c>
      <c r="B109" s="345" t="s">
        <v>532</v>
      </c>
      <c r="C109" s="328">
        <v>0</v>
      </c>
      <c r="D109" s="346">
        <v>0</v>
      </c>
      <c r="E109" s="328">
        <v>1</v>
      </c>
      <c r="F109" s="346">
        <v>33.333333333333329</v>
      </c>
      <c r="G109" s="328">
        <v>0</v>
      </c>
      <c r="H109" s="346">
        <v>0</v>
      </c>
      <c r="I109" s="328">
        <v>2</v>
      </c>
      <c r="J109" s="346">
        <v>66.666666666666657</v>
      </c>
      <c r="K109" s="328">
        <v>0</v>
      </c>
      <c r="L109" s="346">
        <v>0</v>
      </c>
      <c r="M109" s="328">
        <v>0</v>
      </c>
      <c r="N109" s="346">
        <v>0</v>
      </c>
      <c r="O109" s="328">
        <v>0</v>
      </c>
      <c r="P109" s="346">
        <v>0</v>
      </c>
      <c r="Q109" s="328">
        <v>3</v>
      </c>
      <c r="R109" s="45"/>
      <c r="S109"/>
      <c r="T109"/>
    </row>
    <row r="110" spans="1:20">
      <c r="A110" s="350">
        <v>93</v>
      </c>
      <c r="B110" s="345" t="s">
        <v>533</v>
      </c>
      <c r="C110" s="328">
        <v>0</v>
      </c>
      <c r="D110" s="346">
        <v>0</v>
      </c>
      <c r="E110" s="328">
        <v>0</v>
      </c>
      <c r="F110" s="346">
        <v>0</v>
      </c>
      <c r="G110" s="328">
        <v>0</v>
      </c>
      <c r="H110" s="346">
        <v>0</v>
      </c>
      <c r="I110" s="328">
        <v>1</v>
      </c>
      <c r="J110" s="346">
        <v>100</v>
      </c>
      <c r="K110" s="328">
        <v>0</v>
      </c>
      <c r="L110" s="346">
        <v>0</v>
      </c>
      <c r="M110" s="328">
        <v>0</v>
      </c>
      <c r="N110" s="346">
        <v>0</v>
      </c>
      <c r="O110" s="328">
        <v>0</v>
      </c>
      <c r="P110" s="346">
        <v>0</v>
      </c>
      <c r="Q110" s="328">
        <v>1</v>
      </c>
      <c r="R110" s="45"/>
      <c r="S110"/>
      <c r="T110"/>
    </row>
    <row r="111" spans="1:20">
      <c r="A111" s="350">
        <v>101</v>
      </c>
      <c r="B111" s="345" t="s">
        <v>534</v>
      </c>
      <c r="C111" s="328">
        <v>0</v>
      </c>
      <c r="D111" s="346">
        <v>0</v>
      </c>
      <c r="E111" s="328">
        <v>0</v>
      </c>
      <c r="F111" s="346">
        <v>0</v>
      </c>
      <c r="G111" s="328">
        <v>2</v>
      </c>
      <c r="H111" s="346">
        <v>7.1428571428571423</v>
      </c>
      <c r="I111" s="328">
        <v>22</v>
      </c>
      <c r="J111" s="346">
        <v>78.571428571428569</v>
      </c>
      <c r="K111" s="328">
        <v>3</v>
      </c>
      <c r="L111" s="346">
        <v>10.714285714285714</v>
      </c>
      <c r="M111" s="328">
        <v>1</v>
      </c>
      <c r="N111" s="346">
        <v>3.5714285714285712</v>
      </c>
      <c r="O111" s="328">
        <v>0</v>
      </c>
      <c r="P111" s="346">
        <v>0</v>
      </c>
      <c r="Q111" s="328">
        <v>28</v>
      </c>
      <c r="R111" s="45"/>
      <c r="S111"/>
      <c r="T111"/>
    </row>
    <row r="112" spans="1:20">
      <c r="A112" s="350">
        <v>145</v>
      </c>
      <c r="B112" s="345" t="s">
        <v>535</v>
      </c>
      <c r="C112" s="328">
        <v>0</v>
      </c>
      <c r="D112" s="346">
        <v>0</v>
      </c>
      <c r="E112" s="328">
        <v>0</v>
      </c>
      <c r="F112" s="346">
        <v>0</v>
      </c>
      <c r="G112" s="328">
        <v>0</v>
      </c>
      <c r="H112" s="346">
        <v>0</v>
      </c>
      <c r="I112" s="328">
        <v>0</v>
      </c>
      <c r="J112" s="346">
        <v>0</v>
      </c>
      <c r="K112" s="328">
        <v>0</v>
      </c>
      <c r="L112" s="346">
        <v>0</v>
      </c>
      <c r="M112" s="328">
        <v>0</v>
      </c>
      <c r="N112" s="346">
        <v>0</v>
      </c>
      <c r="O112" s="328">
        <v>0</v>
      </c>
      <c r="P112" s="346">
        <v>0</v>
      </c>
      <c r="Q112" s="328">
        <v>0</v>
      </c>
      <c r="R112" s="45"/>
      <c r="S112"/>
      <c r="T112"/>
    </row>
    <row r="113" spans="1:20">
      <c r="A113" s="350">
        <v>209</v>
      </c>
      <c r="B113" s="345" t="s">
        <v>536</v>
      </c>
      <c r="C113" s="328">
        <v>0</v>
      </c>
      <c r="D113" s="346">
        <v>0</v>
      </c>
      <c r="E113" s="328">
        <v>0</v>
      </c>
      <c r="F113" s="346">
        <v>0</v>
      </c>
      <c r="G113" s="328">
        <v>2</v>
      </c>
      <c r="H113" s="346">
        <v>50</v>
      </c>
      <c r="I113" s="328">
        <v>2</v>
      </c>
      <c r="J113" s="346">
        <v>50</v>
      </c>
      <c r="K113" s="328">
        <v>0</v>
      </c>
      <c r="L113" s="346">
        <v>0</v>
      </c>
      <c r="M113" s="328">
        <v>0</v>
      </c>
      <c r="N113" s="346">
        <v>0</v>
      </c>
      <c r="O113" s="328">
        <v>0</v>
      </c>
      <c r="P113" s="346">
        <v>0</v>
      </c>
      <c r="Q113" s="328">
        <v>4</v>
      </c>
      <c r="R113" s="45"/>
      <c r="S113"/>
      <c r="T113"/>
    </row>
    <row r="114" spans="1:20">
      <c r="A114" s="350">
        <v>282</v>
      </c>
      <c r="B114" s="345" t="s">
        <v>537</v>
      </c>
      <c r="C114" s="328">
        <v>0</v>
      </c>
      <c r="D114" s="346">
        <v>0</v>
      </c>
      <c r="E114" s="328">
        <v>0</v>
      </c>
      <c r="F114" s="346">
        <v>0</v>
      </c>
      <c r="G114" s="328">
        <v>2</v>
      </c>
      <c r="H114" s="346">
        <v>5.4054054054054053</v>
      </c>
      <c r="I114" s="328">
        <v>32</v>
      </c>
      <c r="J114" s="346">
        <v>86.486486486486484</v>
      </c>
      <c r="K114" s="328">
        <v>3</v>
      </c>
      <c r="L114" s="346">
        <v>8.1081081081081088</v>
      </c>
      <c r="M114" s="328">
        <v>0</v>
      </c>
      <c r="N114" s="346">
        <v>0</v>
      </c>
      <c r="O114" s="328">
        <v>0</v>
      </c>
      <c r="P114" s="346">
        <v>0</v>
      </c>
      <c r="Q114" s="328">
        <v>37</v>
      </c>
      <c r="R114" s="45"/>
      <c r="S114"/>
      <c r="T114"/>
    </row>
    <row r="115" spans="1:20">
      <c r="A115" s="350">
        <v>353</v>
      </c>
      <c r="B115" s="345" t="s">
        <v>538</v>
      </c>
      <c r="C115" s="328">
        <v>0</v>
      </c>
      <c r="D115" s="346">
        <v>0</v>
      </c>
      <c r="E115" s="328">
        <v>0</v>
      </c>
      <c r="F115" s="346">
        <v>0</v>
      </c>
      <c r="G115" s="328">
        <v>0</v>
      </c>
      <c r="H115" s="346">
        <v>0</v>
      </c>
      <c r="I115" s="328">
        <v>4</v>
      </c>
      <c r="J115" s="346">
        <v>80</v>
      </c>
      <c r="K115" s="328">
        <v>1</v>
      </c>
      <c r="L115" s="346">
        <v>20</v>
      </c>
      <c r="M115" s="328">
        <v>0</v>
      </c>
      <c r="N115" s="346">
        <v>0</v>
      </c>
      <c r="O115" s="328">
        <v>0</v>
      </c>
      <c r="P115" s="346">
        <v>0</v>
      </c>
      <c r="Q115" s="328">
        <v>5</v>
      </c>
      <c r="R115" s="45"/>
      <c r="S115"/>
      <c r="T115"/>
    </row>
    <row r="116" spans="1:20">
      <c r="A116" s="350">
        <v>364</v>
      </c>
      <c r="B116" s="345" t="s">
        <v>539</v>
      </c>
      <c r="C116" s="328">
        <v>0</v>
      </c>
      <c r="D116" s="346">
        <v>0</v>
      </c>
      <c r="E116" s="328">
        <v>0</v>
      </c>
      <c r="F116" s="346">
        <v>0</v>
      </c>
      <c r="G116" s="328">
        <v>4</v>
      </c>
      <c r="H116" s="346">
        <v>12.903225806451612</v>
      </c>
      <c r="I116" s="328">
        <v>21</v>
      </c>
      <c r="J116" s="346">
        <v>67.741935483870961</v>
      </c>
      <c r="K116" s="328">
        <v>5</v>
      </c>
      <c r="L116" s="346">
        <v>16.129032258064516</v>
      </c>
      <c r="M116" s="328">
        <v>1</v>
      </c>
      <c r="N116" s="346">
        <v>3.225806451612903</v>
      </c>
      <c r="O116" s="328">
        <v>0</v>
      </c>
      <c r="P116" s="346">
        <v>0</v>
      </c>
      <c r="Q116" s="328">
        <v>31</v>
      </c>
      <c r="R116" s="45"/>
      <c r="S116"/>
      <c r="T116"/>
    </row>
    <row r="117" spans="1:20">
      <c r="A117" s="350">
        <v>368</v>
      </c>
      <c r="B117" s="345" t="s">
        <v>540</v>
      </c>
      <c r="C117" s="328">
        <v>0</v>
      </c>
      <c r="D117" s="346">
        <v>0</v>
      </c>
      <c r="E117" s="328">
        <v>0</v>
      </c>
      <c r="F117" s="346">
        <v>0</v>
      </c>
      <c r="G117" s="328">
        <v>3</v>
      </c>
      <c r="H117" s="346">
        <v>13.043478260869565</v>
      </c>
      <c r="I117" s="328">
        <v>16</v>
      </c>
      <c r="J117" s="346">
        <v>69.565217391304344</v>
      </c>
      <c r="K117" s="328">
        <v>4</v>
      </c>
      <c r="L117" s="346">
        <v>17.391304347826086</v>
      </c>
      <c r="M117" s="328">
        <v>0</v>
      </c>
      <c r="N117" s="346">
        <v>0</v>
      </c>
      <c r="O117" s="328">
        <v>0</v>
      </c>
      <c r="P117" s="346">
        <v>0</v>
      </c>
      <c r="Q117" s="328">
        <v>23</v>
      </c>
      <c r="R117" s="45"/>
      <c r="S117"/>
      <c r="T117"/>
    </row>
    <row r="118" spans="1:20">
      <c r="A118" s="350">
        <v>390</v>
      </c>
      <c r="B118" s="345" t="s">
        <v>541</v>
      </c>
      <c r="C118" s="328">
        <v>0</v>
      </c>
      <c r="D118" s="346">
        <v>0</v>
      </c>
      <c r="E118" s="328">
        <v>0</v>
      </c>
      <c r="F118" s="346">
        <v>0</v>
      </c>
      <c r="G118" s="328">
        <v>0</v>
      </c>
      <c r="H118" s="346">
        <v>0</v>
      </c>
      <c r="I118" s="328">
        <v>18</v>
      </c>
      <c r="J118" s="346">
        <v>100</v>
      </c>
      <c r="K118" s="328">
        <v>0</v>
      </c>
      <c r="L118" s="346">
        <v>0</v>
      </c>
      <c r="M118" s="328">
        <v>0</v>
      </c>
      <c r="N118" s="346">
        <v>0</v>
      </c>
      <c r="O118" s="328">
        <v>0</v>
      </c>
      <c r="P118" s="346">
        <v>0</v>
      </c>
      <c r="Q118" s="328">
        <v>18</v>
      </c>
      <c r="R118" s="45"/>
      <c r="S118"/>
      <c r="T118"/>
    </row>
    <row r="119" spans="1:20">
      <c r="A119" s="350">
        <v>467</v>
      </c>
      <c r="B119" s="345" t="s">
        <v>542</v>
      </c>
      <c r="C119" s="328">
        <v>0</v>
      </c>
      <c r="D119" s="346">
        <v>0</v>
      </c>
      <c r="E119" s="328">
        <v>0</v>
      </c>
      <c r="F119" s="346">
        <v>0</v>
      </c>
      <c r="G119" s="328">
        <v>0</v>
      </c>
      <c r="H119" s="346">
        <v>0</v>
      </c>
      <c r="I119" s="328">
        <v>3</v>
      </c>
      <c r="J119" s="346">
        <v>50</v>
      </c>
      <c r="K119" s="328">
        <v>2</v>
      </c>
      <c r="L119" s="346">
        <v>33.333333333333329</v>
      </c>
      <c r="M119" s="328">
        <v>1</v>
      </c>
      <c r="N119" s="346">
        <v>16.666666666666664</v>
      </c>
      <c r="O119" s="328">
        <v>0</v>
      </c>
      <c r="P119" s="346">
        <v>0</v>
      </c>
      <c r="Q119" s="328">
        <v>6</v>
      </c>
      <c r="R119" s="45"/>
      <c r="S119"/>
      <c r="T119"/>
    </row>
    <row r="120" spans="1:20">
      <c r="A120" s="350">
        <v>576</v>
      </c>
      <c r="B120" s="345" t="s">
        <v>543</v>
      </c>
      <c r="C120" s="328">
        <v>0</v>
      </c>
      <c r="D120" s="346">
        <v>0</v>
      </c>
      <c r="E120" s="328">
        <v>0</v>
      </c>
      <c r="F120" s="346">
        <v>0</v>
      </c>
      <c r="G120" s="328">
        <v>0</v>
      </c>
      <c r="H120" s="346">
        <v>0</v>
      </c>
      <c r="I120" s="328">
        <v>2</v>
      </c>
      <c r="J120" s="346">
        <v>100</v>
      </c>
      <c r="K120" s="328">
        <v>0</v>
      </c>
      <c r="L120" s="346">
        <v>0</v>
      </c>
      <c r="M120" s="328">
        <v>0</v>
      </c>
      <c r="N120" s="346">
        <v>0</v>
      </c>
      <c r="O120" s="328">
        <v>0</v>
      </c>
      <c r="P120" s="346">
        <v>0</v>
      </c>
      <c r="Q120" s="328">
        <v>2</v>
      </c>
      <c r="R120" s="45"/>
      <c r="S120"/>
      <c r="T120"/>
    </row>
    <row r="121" spans="1:20">
      <c r="A121" s="350">
        <v>642</v>
      </c>
      <c r="B121" s="345" t="s">
        <v>544</v>
      </c>
      <c r="C121" s="328">
        <v>0</v>
      </c>
      <c r="D121" s="346">
        <v>0</v>
      </c>
      <c r="E121" s="328">
        <v>0</v>
      </c>
      <c r="F121" s="346">
        <v>0</v>
      </c>
      <c r="G121" s="328">
        <v>0</v>
      </c>
      <c r="H121" s="346">
        <v>0</v>
      </c>
      <c r="I121" s="328">
        <v>10</v>
      </c>
      <c r="J121" s="346">
        <v>83.333333333333343</v>
      </c>
      <c r="K121" s="328">
        <v>1</v>
      </c>
      <c r="L121" s="346">
        <v>8.3333333333333321</v>
      </c>
      <c r="M121" s="328">
        <v>1</v>
      </c>
      <c r="N121" s="346">
        <v>8.3333333333333321</v>
      </c>
      <c r="O121" s="328">
        <v>0</v>
      </c>
      <c r="P121" s="346">
        <v>0</v>
      </c>
      <c r="Q121" s="328">
        <v>12</v>
      </c>
      <c r="R121" s="45"/>
      <c r="S121"/>
      <c r="T121"/>
    </row>
    <row r="122" spans="1:20">
      <c r="A122" s="350">
        <v>679</v>
      </c>
      <c r="B122" s="345" t="s">
        <v>545</v>
      </c>
      <c r="C122" s="328">
        <v>0</v>
      </c>
      <c r="D122" s="346">
        <v>0</v>
      </c>
      <c r="E122" s="328">
        <v>0</v>
      </c>
      <c r="F122" s="346">
        <v>0</v>
      </c>
      <c r="G122" s="328">
        <v>0</v>
      </c>
      <c r="H122" s="346">
        <v>0</v>
      </c>
      <c r="I122" s="328">
        <v>6</v>
      </c>
      <c r="J122" s="346">
        <v>54.54545454545454</v>
      </c>
      <c r="K122" s="328">
        <v>5</v>
      </c>
      <c r="L122" s="346">
        <v>45.454545454545453</v>
      </c>
      <c r="M122" s="328">
        <v>0</v>
      </c>
      <c r="N122" s="346">
        <v>0</v>
      </c>
      <c r="O122" s="328">
        <v>0</v>
      </c>
      <c r="P122" s="346">
        <v>0</v>
      </c>
      <c r="Q122" s="328">
        <v>11</v>
      </c>
      <c r="R122" s="45"/>
      <c r="S122"/>
      <c r="T122"/>
    </row>
    <row r="123" spans="1:20">
      <c r="A123" s="350">
        <v>789</v>
      </c>
      <c r="B123" s="345" t="s">
        <v>546</v>
      </c>
      <c r="C123" s="328">
        <v>0</v>
      </c>
      <c r="D123" s="346">
        <v>0</v>
      </c>
      <c r="E123" s="328">
        <v>0</v>
      </c>
      <c r="F123" s="346">
        <v>0</v>
      </c>
      <c r="G123" s="328">
        <v>0</v>
      </c>
      <c r="H123" s="346">
        <v>0</v>
      </c>
      <c r="I123" s="328">
        <v>11</v>
      </c>
      <c r="J123" s="346">
        <v>91.666666666666657</v>
      </c>
      <c r="K123" s="328">
        <v>1</v>
      </c>
      <c r="L123" s="346">
        <v>8.3333333333333321</v>
      </c>
      <c r="M123" s="328">
        <v>0</v>
      </c>
      <c r="N123" s="346">
        <v>0</v>
      </c>
      <c r="O123" s="328">
        <v>0</v>
      </c>
      <c r="P123" s="346">
        <v>0</v>
      </c>
      <c r="Q123" s="328">
        <v>12</v>
      </c>
      <c r="R123" s="45"/>
      <c r="S123"/>
      <c r="T123"/>
    </row>
    <row r="124" spans="1:20">
      <c r="A124" s="350">
        <v>792</v>
      </c>
      <c r="B124" s="345" t="s">
        <v>547</v>
      </c>
      <c r="C124" s="328">
        <v>0</v>
      </c>
      <c r="D124" s="346">
        <v>0</v>
      </c>
      <c r="E124" s="328">
        <v>0</v>
      </c>
      <c r="F124" s="346">
        <v>0</v>
      </c>
      <c r="G124" s="328">
        <v>0</v>
      </c>
      <c r="H124" s="346">
        <v>0</v>
      </c>
      <c r="I124" s="328">
        <v>0</v>
      </c>
      <c r="J124" s="346">
        <v>0</v>
      </c>
      <c r="K124" s="328">
        <v>0</v>
      </c>
      <c r="L124" s="346">
        <v>0</v>
      </c>
      <c r="M124" s="328">
        <v>0</v>
      </c>
      <c r="N124" s="346">
        <v>0</v>
      </c>
      <c r="O124" s="328">
        <v>0</v>
      </c>
      <c r="P124" s="346">
        <v>0</v>
      </c>
      <c r="Q124" s="328">
        <v>0</v>
      </c>
      <c r="R124" s="45"/>
      <c r="S124"/>
      <c r="T124"/>
    </row>
    <row r="125" spans="1:20">
      <c r="A125" s="350">
        <v>809</v>
      </c>
      <c r="B125" s="345" t="s">
        <v>548</v>
      </c>
      <c r="C125" s="328">
        <v>0</v>
      </c>
      <c r="D125" s="346">
        <v>0</v>
      </c>
      <c r="E125" s="328">
        <v>0</v>
      </c>
      <c r="F125" s="346">
        <v>0</v>
      </c>
      <c r="G125" s="328">
        <v>3</v>
      </c>
      <c r="H125" s="346">
        <v>21.428571428571427</v>
      </c>
      <c r="I125" s="328">
        <v>8</v>
      </c>
      <c r="J125" s="346">
        <v>57.142857142857139</v>
      </c>
      <c r="K125" s="328">
        <v>3</v>
      </c>
      <c r="L125" s="346">
        <v>21.428571428571427</v>
      </c>
      <c r="M125" s="328">
        <v>0</v>
      </c>
      <c r="N125" s="346">
        <v>0</v>
      </c>
      <c r="O125" s="328">
        <v>0</v>
      </c>
      <c r="P125" s="346">
        <v>0</v>
      </c>
      <c r="Q125" s="328">
        <v>14</v>
      </c>
      <c r="R125" s="45"/>
      <c r="S125"/>
      <c r="T125"/>
    </row>
    <row r="126" spans="1:20">
      <c r="A126" s="350">
        <v>847</v>
      </c>
      <c r="B126" s="345" t="s">
        <v>549</v>
      </c>
      <c r="C126" s="328">
        <v>0</v>
      </c>
      <c r="D126" s="346">
        <v>0</v>
      </c>
      <c r="E126" s="328">
        <v>0</v>
      </c>
      <c r="F126" s="346">
        <v>0</v>
      </c>
      <c r="G126" s="328">
        <v>0</v>
      </c>
      <c r="H126" s="346">
        <v>0</v>
      </c>
      <c r="I126" s="328">
        <v>9</v>
      </c>
      <c r="J126" s="346">
        <v>90</v>
      </c>
      <c r="K126" s="328">
        <v>0</v>
      </c>
      <c r="L126" s="346">
        <v>0</v>
      </c>
      <c r="M126" s="328">
        <v>1</v>
      </c>
      <c r="N126" s="346">
        <v>10</v>
      </c>
      <c r="O126" s="328">
        <v>0</v>
      </c>
      <c r="P126" s="346">
        <v>0</v>
      </c>
      <c r="Q126" s="328">
        <v>10</v>
      </c>
      <c r="R126" s="45"/>
      <c r="S126"/>
      <c r="T126"/>
    </row>
    <row r="127" spans="1:20">
      <c r="A127" s="350">
        <v>856</v>
      </c>
      <c r="B127" s="345" t="s">
        <v>550</v>
      </c>
      <c r="C127" s="328">
        <v>0</v>
      </c>
      <c r="D127" s="346">
        <v>0</v>
      </c>
      <c r="E127" s="328">
        <v>0</v>
      </c>
      <c r="F127" s="346">
        <v>0</v>
      </c>
      <c r="G127" s="328">
        <v>0</v>
      </c>
      <c r="H127" s="346">
        <v>0</v>
      </c>
      <c r="I127" s="328">
        <v>2</v>
      </c>
      <c r="J127" s="346">
        <v>66.666666666666657</v>
      </c>
      <c r="K127" s="328">
        <v>1</v>
      </c>
      <c r="L127" s="346">
        <v>33.333333333333329</v>
      </c>
      <c r="M127" s="328">
        <v>0</v>
      </c>
      <c r="N127" s="346">
        <v>0</v>
      </c>
      <c r="O127" s="328">
        <v>0</v>
      </c>
      <c r="P127" s="346">
        <v>0</v>
      </c>
      <c r="Q127" s="328">
        <v>3</v>
      </c>
      <c r="R127" s="45"/>
      <c r="S127"/>
      <c r="T127"/>
    </row>
    <row r="128" spans="1:20">
      <c r="A128" s="350">
        <v>861</v>
      </c>
      <c r="B128" s="345" t="s">
        <v>551</v>
      </c>
      <c r="C128" s="328">
        <v>0</v>
      </c>
      <c r="D128" s="346">
        <v>0</v>
      </c>
      <c r="E128" s="328">
        <v>0</v>
      </c>
      <c r="F128" s="346">
        <v>0</v>
      </c>
      <c r="G128" s="328">
        <v>0</v>
      </c>
      <c r="H128" s="346">
        <v>0</v>
      </c>
      <c r="I128" s="328">
        <v>17</v>
      </c>
      <c r="J128" s="346">
        <v>89.473684210526315</v>
      </c>
      <c r="K128" s="328">
        <v>1</v>
      </c>
      <c r="L128" s="346">
        <v>5.2631578947368416</v>
      </c>
      <c r="M128" s="328">
        <v>1</v>
      </c>
      <c r="N128" s="346">
        <v>5.2631578947368416</v>
      </c>
      <c r="O128" s="328">
        <v>0</v>
      </c>
      <c r="P128" s="346">
        <v>0</v>
      </c>
      <c r="Q128" s="328">
        <v>19</v>
      </c>
      <c r="R128" s="45"/>
      <c r="S128"/>
      <c r="T128"/>
    </row>
    <row r="129" spans="1:20">
      <c r="A129" s="340">
        <v>9</v>
      </c>
      <c r="B129" s="341" t="s">
        <v>552</v>
      </c>
      <c r="C129" s="351">
        <v>1</v>
      </c>
      <c r="D129" s="347">
        <v>1.6142050040355124E-3</v>
      </c>
      <c r="E129" s="351">
        <v>230</v>
      </c>
      <c r="F129" s="347">
        <v>0.37126715092816787</v>
      </c>
      <c r="G129" s="351">
        <v>8696</v>
      </c>
      <c r="H129" s="347">
        <v>14.037126715092818</v>
      </c>
      <c r="I129" s="351">
        <v>43804</v>
      </c>
      <c r="J129" s="347">
        <v>70.708635996771591</v>
      </c>
      <c r="K129" s="351">
        <v>7365</v>
      </c>
      <c r="L129" s="347">
        <v>11.888619854721549</v>
      </c>
      <c r="M129" s="351">
        <v>1768</v>
      </c>
      <c r="N129" s="348">
        <v>2.8539144471347861</v>
      </c>
      <c r="O129" s="351">
        <v>86</v>
      </c>
      <c r="P129" s="348">
        <v>0.13882163034705408</v>
      </c>
      <c r="Q129" s="349">
        <v>61950</v>
      </c>
      <c r="R129" s="45"/>
      <c r="S129"/>
      <c r="T129"/>
    </row>
    <row r="130" spans="1:20">
      <c r="A130" s="345">
        <v>1</v>
      </c>
      <c r="B130" s="345" t="s">
        <v>553</v>
      </c>
      <c r="C130" s="328">
        <v>1</v>
      </c>
      <c r="D130" s="346">
        <v>2.4258302403997768E-3</v>
      </c>
      <c r="E130" s="328">
        <v>163</v>
      </c>
      <c r="F130" s="346">
        <v>0.39541032918516361</v>
      </c>
      <c r="G130" s="328">
        <v>5641</v>
      </c>
      <c r="H130" s="346">
        <v>13.684108386095142</v>
      </c>
      <c r="I130" s="328">
        <v>29371</v>
      </c>
      <c r="J130" s="346">
        <v>71.249059990781845</v>
      </c>
      <c r="K130" s="328">
        <v>4910</v>
      </c>
      <c r="L130" s="346">
        <v>11.910826480362905</v>
      </c>
      <c r="M130" s="328">
        <v>1086</v>
      </c>
      <c r="N130" s="346">
        <v>2.6344516410741576</v>
      </c>
      <c r="O130" s="328">
        <v>51</v>
      </c>
      <c r="P130" s="346">
        <v>0.12371734226038862</v>
      </c>
      <c r="Q130" s="328">
        <v>41223</v>
      </c>
      <c r="R130" s="45"/>
      <c r="S130"/>
      <c r="T130"/>
    </row>
    <row r="131" spans="1:20">
      <c r="A131" s="345">
        <v>79</v>
      </c>
      <c r="B131" s="345" t="s">
        <v>554</v>
      </c>
      <c r="C131" s="328">
        <v>0</v>
      </c>
      <c r="D131" s="346">
        <v>0</v>
      </c>
      <c r="E131" s="328">
        <v>0</v>
      </c>
      <c r="F131" s="346">
        <v>0</v>
      </c>
      <c r="G131" s="328">
        <v>41</v>
      </c>
      <c r="H131" s="346">
        <v>14.855072463768115</v>
      </c>
      <c r="I131" s="328">
        <v>193</v>
      </c>
      <c r="J131" s="346">
        <v>69.927536231884062</v>
      </c>
      <c r="K131" s="328">
        <v>41</v>
      </c>
      <c r="L131" s="346">
        <v>14.855072463768115</v>
      </c>
      <c r="M131" s="328">
        <v>1</v>
      </c>
      <c r="N131" s="346">
        <v>0.36231884057971014</v>
      </c>
      <c r="O131" s="328">
        <v>0</v>
      </c>
      <c r="P131" s="346">
        <v>0</v>
      </c>
      <c r="Q131" s="328">
        <v>276</v>
      </c>
      <c r="R131" s="45"/>
    </row>
    <row r="132" spans="1:20">
      <c r="A132" s="345">
        <v>88</v>
      </c>
      <c r="B132" s="345" t="s">
        <v>555</v>
      </c>
      <c r="C132" s="328">
        <v>0</v>
      </c>
      <c r="D132" s="346">
        <v>0</v>
      </c>
      <c r="E132" s="328">
        <v>33</v>
      </c>
      <c r="F132" s="346">
        <v>0.44703332430235709</v>
      </c>
      <c r="G132" s="328">
        <v>1191</v>
      </c>
      <c r="H132" s="346">
        <v>16.133839068003251</v>
      </c>
      <c r="I132" s="328">
        <v>5097</v>
      </c>
      <c r="J132" s="346">
        <v>69.046328908154976</v>
      </c>
      <c r="K132" s="328">
        <v>873</v>
      </c>
      <c r="L132" s="346">
        <v>11.826063397453265</v>
      </c>
      <c r="M132" s="328">
        <v>181</v>
      </c>
      <c r="N132" s="346">
        <v>2.4519100514765646</v>
      </c>
      <c r="O132" s="328">
        <v>7</v>
      </c>
      <c r="P132" s="346">
        <v>9.4825250609590905E-2</v>
      </c>
      <c r="Q132" s="328">
        <v>7382</v>
      </c>
      <c r="R132" s="45"/>
    </row>
    <row r="133" spans="1:20">
      <c r="A133" s="345">
        <v>129</v>
      </c>
      <c r="B133" s="345" t="s">
        <v>556</v>
      </c>
      <c r="C133" s="328">
        <v>0</v>
      </c>
      <c r="D133" s="346">
        <v>0</v>
      </c>
      <c r="E133" s="328">
        <v>5</v>
      </c>
      <c r="F133" s="346">
        <v>0.44444444444444442</v>
      </c>
      <c r="G133" s="328">
        <v>190</v>
      </c>
      <c r="H133" s="346">
        <v>16.888888888888889</v>
      </c>
      <c r="I133" s="328">
        <v>803</v>
      </c>
      <c r="J133" s="346">
        <v>71.37777777777778</v>
      </c>
      <c r="K133" s="328">
        <v>112</v>
      </c>
      <c r="L133" s="346">
        <v>9.9555555555555557</v>
      </c>
      <c r="M133" s="328">
        <v>14</v>
      </c>
      <c r="N133" s="346">
        <v>1.2444444444444445</v>
      </c>
      <c r="O133" s="328">
        <v>1</v>
      </c>
      <c r="P133" s="346">
        <v>8.8888888888888892E-2</v>
      </c>
      <c r="Q133" s="328">
        <v>1125</v>
      </c>
      <c r="R133" s="463"/>
    </row>
    <row r="134" spans="1:20">
      <c r="A134" s="345">
        <v>212</v>
      </c>
      <c r="B134" s="345" t="s">
        <v>557</v>
      </c>
      <c r="C134" s="328">
        <v>0</v>
      </c>
      <c r="D134" s="346">
        <v>0</v>
      </c>
      <c r="E134" s="328">
        <v>0</v>
      </c>
      <c r="F134" s="346">
        <v>0</v>
      </c>
      <c r="G134" s="328">
        <v>74</v>
      </c>
      <c r="H134" s="346">
        <v>15.132924335378323</v>
      </c>
      <c r="I134" s="328">
        <v>362</v>
      </c>
      <c r="J134" s="346">
        <v>74.028629856850714</v>
      </c>
      <c r="K134" s="328">
        <v>43</v>
      </c>
      <c r="L134" s="346">
        <v>8.7934560327198366</v>
      </c>
      <c r="M134" s="328">
        <v>10</v>
      </c>
      <c r="N134" s="346">
        <v>2.0449897750511248</v>
      </c>
      <c r="O134" s="328">
        <v>0</v>
      </c>
      <c r="P134" s="346">
        <v>0</v>
      </c>
      <c r="Q134" s="328">
        <v>489</v>
      </c>
    </row>
    <row r="135" spans="1:20">
      <c r="A135" s="345">
        <v>266</v>
      </c>
      <c r="B135" s="345" t="s">
        <v>558</v>
      </c>
      <c r="C135" s="328">
        <v>0</v>
      </c>
      <c r="D135" s="346">
        <v>0</v>
      </c>
      <c r="E135" s="328">
        <v>6</v>
      </c>
      <c r="F135" s="346">
        <v>0.2862595419847328</v>
      </c>
      <c r="G135" s="328">
        <v>273</v>
      </c>
      <c r="H135" s="346">
        <v>13.024809160305342</v>
      </c>
      <c r="I135" s="328">
        <v>1386</v>
      </c>
      <c r="J135" s="346">
        <v>66.125954198473281</v>
      </c>
      <c r="K135" s="328">
        <v>276</v>
      </c>
      <c r="L135" s="346">
        <v>13.16793893129771</v>
      </c>
      <c r="M135" s="328">
        <v>142</v>
      </c>
      <c r="N135" s="346">
        <v>6.7748091603053435</v>
      </c>
      <c r="O135" s="328">
        <v>13</v>
      </c>
      <c r="P135" s="346">
        <v>0.62022900763358779</v>
      </c>
      <c r="Q135" s="328">
        <v>2096</v>
      </c>
    </row>
    <row r="136" spans="1:20">
      <c r="A136" s="345">
        <v>308</v>
      </c>
      <c r="B136" s="345" t="s">
        <v>559</v>
      </c>
      <c r="C136" s="328">
        <v>0</v>
      </c>
      <c r="D136" s="346">
        <v>0</v>
      </c>
      <c r="E136" s="328">
        <v>0</v>
      </c>
      <c r="F136" s="346">
        <v>0</v>
      </c>
      <c r="G136" s="328">
        <v>81</v>
      </c>
      <c r="H136" s="346">
        <v>15</v>
      </c>
      <c r="I136" s="328">
        <v>394</v>
      </c>
      <c r="J136" s="346">
        <v>72.962962962962962</v>
      </c>
      <c r="K136" s="328">
        <v>56</v>
      </c>
      <c r="L136" s="346">
        <v>10.37037037037037</v>
      </c>
      <c r="M136" s="328">
        <v>9</v>
      </c>
      <c r="N136" s="346">
        <v>1.6666666666666667</v>
      </c>
      <c r="O136" s="328">
        <v>0</v>
      </c>
      <c r="P136" s="346">
        <v>0</v>
      </c>
      <c r="Q136" s="328">
        <v>540</v>
      </c>
    </row>
    <row r="137" spans="1:20">
      <c r="A137" s="345">
        <v>360</v>
      </c>
      <c r="B137" s="345" t="s">
        <v>560</v>
      </c>
      <c r="C137" s="328">
        <v>0</v>
      </c>
      <c r="D137" s="346">
        <v>0</v>
      </c>
      <c r="E137" s="328">
        <v>20</v>
      </c>
      <c r="F137" s="346">
        <v>0.30707815138952865</v>
      </c>
      <c r="G137" s="328">
        <v>945</v>
      </c>
      <c r="H137" s="346">
        <v>14.509442653155228</v>
      </c>
      <c r="I137" s="328">
        <v>4608</v>
      </c>
      <c r="J137" s="346">
        <v>70.750806080147399</v>
      </c>
      <c r="K137" s="328">
        <v>762</v>
      </c>
      <c r="L137" s="346">
        <v>11.699677567941041</v>
      </c>
      <c r="M137" s="328">
        <v>171</v>
      </c>
      <c r="N137" s="346">
        <v>2.62551819438047</v>
      </c>
      <c r="O137" s="328">
        <v>7</v>
      </c>
      <c r="P137" s="346">
        <v>0.10747735298633503</v>
      </c>
      <c r="Q137" s="328">
        <v>6513</v>
      </c>
    </row>
    <row r="138" spans="1:20">
      <c r="A138" s="345">
        <v>380</v>
      </c>
      <c r="B138" s="345" t="s">
        <v>561</v>
      </c>
      <c r="C138" s="328">
        <v>0</v>
      </c>
      <c r="D138" s="346">
        <v>0</v>
      </c>
      <c r="E138" s="328">
        <v>1</v>
      </c>
      <c r="F138" s="346">
        <v>0.1277139208173691</v>
      </c>
      <c r="G138" s="328">
        <v>109</v>
      </c>
      <c r="H138" s="346">
        <v>13.92081736909323</v>
      </c>
      <c r="I138" s="328">
        <v>521</v>
      </c>
      <c r="J138" s="346">
        <v>66.538952745849301</v>
      </c>
      <c r="K138" s="328">
        <v>112</v>
      </c>
      <c r="L138" s="346">
        <v>14.303959131545337</v>
      </c>
      <c r="M138" s="328">
        <v>39</v>
      </c>
      <c r="N138" s="346">
        <v>4.980842911877394</v>
      </c>
      <c r="O138" s="328">
        <v>1</v>
      </c>
      <c r="P138" s="346">
        <v>0.1277139208173691</v>
      </c>
      <c r="Q138" s="328">
        <v>783</v>
      </c>
    </row>
    <row r="139" spans="1:20">
      <c r="A139" s="345">
        <v>631</v>
      </c>
      <c r="B139" s="345" t="s">
        <v>562</v>
      </c>
      <c r="C139" s="328">
        <v>0</v>
      </c>
      <c r="D139" s="346">
        <v>0</v>
      </c>
      <c r="E139" s="328">
        <v>2</v>
      </c>
      <c r="F139" s="346">
        <v>0.13131976362442546</v>
      </c>
      <c r="G139" s="328">
        <v>151</v>
      </c>
      <c r="H139" s="346">
        <v>9.9146421536441238</v>
      </c>
      <c r="I139" s="328">
        <v>1069</v>
      </c>
      <c r="J139" s="346">
        <v>70.190413657255419</v>
      </c>
      <c r="K139" s="328">
        <v>180</v>
      </c>
      <c r="L139" s="346">
        <v>11.818778726198293</v>
      </c>
      <c r="M139" s="328">
        <v>115</v>
      </c>
      <c r="N139" s="346">
        <v>7.5508864084044651</v>
      </c>
      <c r="O139" s="328">
        <v>6</v>
      </c>
      <c r="P139" s="346">
        <v>0.39395929087327641</v>
      </c>
      <c r="Q139" s="328">
        <v>1523</v>
      </c>
    </row>
    <row r="140" spans="1:20">
      <c r="B140" s="1"/>
    </row>
    <row r="141" spans="1:20">
      <c r="B141" s="323" t="s">
        <v>231</v>
      </c>
      <c r="C141" s="354" t="s">
        <v>607</v>
      </c>
      <c r="D141" s="352"/>
      <c r="E141" s="352"/>
      <c r="F141" s="352"/>
      <c r="G141" s="324" t="s">
        <v>240</v>
      </c>
      <c r="H141" s="352"/>
      <c r="I141" s="352"/>
      <c r="J141" s="352"/>
      <c r="K141" s="352"/>
      <c r="L141" s="352"/>
      <c r="M141" s="353"/>
    </row>
    <row r="142" spans="1:20">
      <c r="B142" s="325" t="s">
        <v>608</v>
      </c>
      <c r="C142" s="354" t="s">
        <v>565</v>
      </c>
      <c r="D142" s="355"/>
      <c r="E142" s="355"/>
      <c r="F142" s="355"/>
      <c r="G142" s="355"/>
      <c r="H142" s="355"/>
      <c r="I142" s="355"/>
      <c r="J142" s="355"/>
      <c r="K142" s="355"/>
      <c r="L142" s="355"/>
      <c r="M142" s="355"/>
    </row>
    <row r="143" spans="1:20">
      <c r="B143" s="322" t="s">
        <v>566</v>
      </c>
      <c r="C143" s="355" t="s">
        <v>53</v>
      </c>
      <c r="D143" s="355"/>
      <c r="E143" s="355"/>
      <c r="F143" s="355"/>
      <c r="G143" s="355"/>
      <c r="H143" s="355"/>
      <c r="I143" s="355"/>
      <c r="J143" s="355"/>
      <c r="K143" s="355"/>
      <c r="L143" s="355"/>
      <c r="M143" s="355"/>
    </row>
    <row r="144" spans="1:20">
      <c r="B144" s="326"/>
    </row>
  </sheetData>
  <mergeCells count="5">
    <mergeCell ref="Q2:Q4"/>
    <mergeCell ref="C1:P1"/>
    <mergeCell ref="A2:A5"/>
    <mergeCell ref="B2:B4"/>
    <mergeCell ref="C2:P3"/>
  </mergeCells>
  <hyperlinks>
    <hyperlink ref="R1" location="INDICE!B2" display="Indice" xr:uid="{8AAD62DB-99EA-4B95-83D9-CD950E8FB8CD}"/>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3FD59-FCEB-46CC-BF38-24A8F3538513}">
  <sheetPr>
    <tabColor rgb="FF66FF99"/>
  </sheetPr>
  <dimension ref="A1:R144"/>
  <sheetViews>
    <sheetView workbookViewId="0">
      <selection activeCell="R7" sqref="R7:R130"/>
    </sheetView>
  </sheetViews>
  <sheetFormatPr defaultColWidth="8.7109375" defaultRowHeight="15"/>
  <cols>
    <col min="2" max="2" width="32.7109375" style="327" customWidth="1"/>
    <col min="3" max="15" width="8.7109375" style="321"/>
    <col min="16" max="16" width="10" style="321" customWidth="1"/>
    <col min="17" max="17" width="13.85546875" style="321" customWidth="1"/>
    <col min="18" max="16384" width="8.7109375" style="321"/>
  </cols>
  <sheetData>
    <row r="1" spans="1:18" ht="90.75" customHeight="1">
      <c r="A1" s="330"/>
      <c r="B1" s="331"/>
      <c r="C1" s="580" t="s">
        <v>609</v>
      </c>
      <c r="D1" s="580"/>
      <c r="E1" s="580"/>
      <c r="F1" s="580"/>
      <c r="G1" s="580"/>
      <c r="H1" s="580"/>
      <c r="I1" s="580"/>
      <c r="J1" s="580"/>
      <c r="K1" s="580"/>
      <c r="L1" s="580"/>
      <c r="M1" s="580"/>
      <c r="N1" s="580"/>
      <c r="O1" s="580"/>
      <c r="P1" s="581"/>
      <c r="Q1" s="332" t="s">
        <v>240</v>
      </c>
      <c r="R1" s="426" t="s">
        <v>19</v>
      </c>
    </row>
    <row r="2" spans="1:18" ht="15" customHeight="1">
      <c r="A2" s="582"/>
      <c r="B2" s="583" t="s">
        <v>419</v>
      </c>
      <c r="C2" s="584" t="s">
        <v>598</v>
      </c>
      <c r="D2" s="585"/>
      <c r="E2" s="585"/>
      <c r="F2" s="585"/>
      <c r="G2" s="585"/>
      <c r="H2" s="585"/>
      <c r="I2" s="585"/>
      <c r="J2" s="585"/>
      <c r="K2" s="585"/>
      <c r="L2" s="585"/>
      <c r="M2" s="585"/>
      <c r="N2" s="585"/>
      <c r="O2" s="585"/>
      <c r="P2" s="586"/>
      <c r="Q2" s="579" t="s">
        <v>421</v>
      </c>
    </row>
    <row r="3" spans="1:18" ht="12.75" customHeight="1">
      <c r="A3" s="582"/>
      <c r="B3" s="583"/>
      <c r="C3" s="587"/>
      <c r="D3" s="588"/>
      <c r="E3" s="588"/>
      <c r="F3" s="588"/>
      <c r="G3" s="588"/>
      <c r="H3" s="588"/>
      <c r="I3" s="588"/>
      <c r="J3" s="588"/>
      <c r="K3" s="588"/>
      <c r="L3" s="588"/>
      <c r="M3" s="588"/>
      <c r="N3" s="588"/>
      <c r="O3" s="588"/>
      <c r="P3" s="589"/>
      <c r="Q3" s="579"/>
    </row>
    <row r="4" spans="1:18" ht="18.75" customHeight="1">
      <c r="A4" s="582"/>
      <c r="B4" s="583"/>
      <c r="C4" s="333" t="s">
        <v>599</v>
      </c>
      <c r="D4" s="333" t="s">
        <v>359</v>
      </c>
      <c r="E4" s="333" t="s">
        <v>600</v>
      </c>
      <c r="F4" s="333" t="s">
        <v>359</v>
      </c>
      <c r="G4" s="333" t="s">
        <v>601</v>
      </c>
      <c r="H4" s="333" t="s">
        <v>359</v>
      </c>
      <c r="I4" s="333" t="s">
        <v>602</v>
      </c>
      <c r="J4" s="333" t="s">
        <v>359</v>
      </c>
      <c r="K4" s="333" t="s">
        <v>603</v>
      </c>
      <c r="L4" s="333" t="s">
        <v>359</v>
      </c>
      <c r="M4" s="333" t="s">
        <v>604</v>
      </c>
      <c r="N4" s="333" t="s">
        <v>359</v>
      </c>
      <c r="O4" s="333" t="s">
        <v>605</v>
      </c>
      <c r="P4" s="333" t="s">
        <v>359</v>
      </c>
      <c r="Q4" s="579"/>
    </row>
    <row r="5" spans="1:18" ht="20.25" customHeight="1">
      <c r="A5" s="582"/>
      <c r="B5" s="334" t="s">
        <v>428</v>
      </c>
      <c r="C5" s="335">
        <v>8</v>
      </c>
      <c r="D5" s="336">
        <v>5.4494799152605871E-3</v>
      </c>
      <c r="E5" s="335">
        <v>2462</v>
      </c>
      <c r="F5" s="336">
        <v>1.677077443921446</v>
      </c>
      <c r="G5" s="335">
        <v>34948</v>
      </c>
      <c r="H5" s="336">
        <v>23.806053009815876</v>
      </c>
      <c r="I5" s="335">
        <v>86144</v>
      </c>
      <c r="J5" s="337">
        <v>58.679999727526003</v>
      </c>
      <c r="K5" s="335">
        <v>17170</v>
      </c>
      <c r="L5" s="337">
        <v>11.695946268128035</v>
      </c>
      <c r="M5" s="335">
        <v>5870</v>
      </c>
      <c r="N5" s="338">
        <v>3.9985558878224561</v>
      </c>
      <c r="O5" s="335">
        <v>201</v>
      </c>
      <c r="P5" s="336">
        <v>0.13691818287092225</v>
      </c>
      <c r="Q5" s="339">
        <v>146803</v>
      </c>
    </row>
    <row r="6" spans="1:18" ht="24.75" customHeight="1">
      <c r="A6" s="340">
        <v>1</v>
      </c>
      <c r="B6" s="341" t="s">
        <v>429</v>
      </c>
      <c r="C6" s="311">
        <v>0</v>
      </c>
      <c r="D6" s="342">
        <v>0</v>
      </c>
      <c r="E6" s="311">
        <v>19</v>
      </c>
      <c r="F6" s="342">
        <v>1.0537992235163616</v>
      </c>
      <c r="G6" s="311">
        <v>417</v>
      </c>
      <c r="H6" s="342">
        <v>23.128119800332776</v>
      </c>
      <c r="I6" s="311">
        <v>1138</v>
      </c>
      <c r="J6" s="342">
        <v>63.117027176927344</v>
      </c>
      <c r="K6" s="311">
        <v>187</v>
      </c>
      <c r="L6" s="342">
        <v>10.371602884082085</v>
      </c>
      <c r="M6" s="311">
        <v>41</v>
      </c>
      <c r="N6" s="342">
        <v>2.2739877981142542</v>
      </c>
      <c r="O6" s="311">
        <v>1</v>
      </c>
      <c r="P6" s="342">
        <v>5.5463117027176934E-2</v>
      </c>
      <c r="Q6" s="343">
        <v>1803</v>
      </c>
      <c r="R6" s="344" t="s">
        <v>606</v>
      </c>
    </row>
    <row r="7" spans="1:18">
      <c r="A7" s="345">
        <v>142</v>
      </c>
      <c r="B7" s="345" t="s">
        <v>430</v>
      </c>
      <c r="C7" s="328">
        <v>0</v>
      </c>
      <c r="D7" s="346">
        <v>0</v>
      </c>
      <c r="E7" s="328">
        <v>0</v>
      </c>
      <c r="F7" s="346">
        <v>0</v>
      </c>
      <c r="G7" s="328">
        <v>4</v>
      </c>
      <c r="H7" s="346">
        <v>15.384615384615385</v>
      </c>
      <c r="I7" s="328">
        <v>19</v>
      </c>
      <c r="J7" s="346">
        <v>73.076923076923066</v>
      </c>
      <c r="K7" s="328">
        <v>3</v>
      </c>
      <c r="L7" s="346">
        <v>11.538461538461538</v>
      </c>
      <c r="M7" s="328">
        <v>0</v>
      </c>
      <c r="N7" s="346">
        <v>0</v>
      </c>
      <c r="O7" s="328">
        <v>0</v>
      </c>
      <c r="P7" s="346">
        <v>0</v>
      </c>
      <c r="Q7" s="328">
        <v>26</v>
      </c>
      <c r="R7" s="45"/>
    </row>
    <row r="8" spans="1:18">
      <c r="A8" s="345">
        <v>425</v>
      </c>
      <c r="B8" s="345" t="s">
        <v>431</v>
      </c>
      <c r="C8" s="328">
        <v>0</v>
      </c>
      <c r="D8" s="346">
        <v>0</v>
      </c>
      <c r="E8" s="328">
        <v>2</v>
      </c>
      <c r="F8" s="346">
        <v>1.9047619047619049</v>
      </c>
      <c r="G8" s="328">
        <v>27</v>
      </c>
      <c r="H8" s="346">
        <v>25.714285714285712</v>
      </c>
      <c r="I8" s="328">
        <v>62</v>
      </c>
      <c r="J8" s="346">
        <v>59.047619047619051</v>
      </c>
      <c r="K8" s="328">
        <v>11</v>
      </c>
      <c r="L8" s="346">
        <v>10.476190476190476</v>
      </c>
      <c r="M8" s="328">
        <v>3</v>
      </c>
      <c r="N8" s="346">
        <v>2.8571428571428572</v>
      </c>
      <c r="O8" s="328">
        <v>0</v>
      </c>
      <c r="P8" s="346">
        <v>0</v>
      </c>
      <c r="Q8" s="328">
        <v>105</v>
      </c>
      <c r="R8" s="45"/>
    </row>
    <row r="9" spans="1:18">
      <c r="A9" s="345">
        <v>579</v>
      </c>
      <c r="B9" s="345" t="s">
        <v>432</v>
      </c>
      <c r="C9" s="328">
        <v>0</v>
      </c>
      <c r="D9" s="346">
        <v>0</v>
      </c>
      <c r="E9" s="328">
        <v>9</v>
      </c>
      <c r="F9" s="346">
        <v>1.1936339522546418</v>
      </c>
      <c r="G9" s="328">
        <v>183</v>
      </c>
      <c r="H9" s="346">
        <v>24.27055702917772</v>
      </c>
      <c r="I9" s="328">
        <v>469</v>
      </c>
      <c r="J9" s="346">
        <v>62.201591511936336</v>
      </c>
      <c r="K9" s="328">
        <v>74</v>
      </c>
      <c r="L9" s="346">
        <v>9.8143236074270561</v>
      </c>
      <c r="M9" s="328">
        <v>19</v>
      </c>
      <c r="N9" s="346">
        <v>2.5198938992042441</v>
      </c>
      <c r="O9" s="328">
        <v>0</v>
      </c>
      <c r="P9" s="346">
        <v>0</v>
      </c>
      <c r="Q9" s="328">
        <v>754</v>
      </c>
      <c r="R9" s="45"/>
    </row>
    <row r="10" spans="1:18">
      <c r="A10" s="345">
        <v>585</v>
      </c>
      <c r="B10" s="345" t="s">
        <v>433</v>
      </c>
      <c r="C10" s="328">
        <v>0</v>
      </c>
      <c r="D10" s="346">
        <v>0</v>
      </c>
      <c r="E10" s="328">
        <v>0</v>
      </c>
      <c r="F10" s="346">
        <v>0</v>
      </c>
      <c r="G10" s="328">
        <v>11</v>
      </c>
      <c r="H10" s="346">
        <v>28.947368421052634</v>
      </c>
      <c r="I10" s="328">
        <v>24</v>
      </c>
      <c r="J10" s="346">
        <v>63.157894736842103</v>
      </c>
      <c r="K10" s="328">
        <v>3</v>
      </c>
      <c r="L10" s="346">
        <v>7.8947368421052628</v>
      </c>
      <c r="M10" s="328">
        <v>0</v>
      </c>
      <c r="N10" s="346">
        <v>0</v>
      </c>
      <c r="O10" s="328">
        <v>0</v>
      </c>
      <c r="P10" s="346">
        <v>0</v>
      </c>
      <c r="Q10" s="328">
        <v>38</v>
      </c>
      <c r="R10" s="45"/>
    </row>
    <row r="11" spans="1:18">
      <c r="A11" s="345">
        <v>591</v>
      </c>
      <c r="B11" s="345" t="s">
        <v>434</v>
      </c>
      <c r="C11" s="328">
        <v>0</v>
      </c>
      <c r="D11" s="346">
        <v>0</v>
      </c>
      <c r="E11" s="328">
        <v>7</v>
      </c>
      <c r="F11" s="346">
        <v>1.037037037037037</v>
      </c>
      <c r="G11" s="328">
        <v>137</v>
      </c>
      <c r="H11" s="346">
        <v>20.296296296296294</v>
      </c>
      <c r="I11" s="328">
        <v>441</v>
      </c>
      <c r="J11" s="346">
        <v>65.333333333333329</v>
      </c>
      <c r="K11" s="328">
        <v>73</v>
      </c>
      <c r="L11" s="346">
        <v>10.814814814814815</v>
      </c>
      <c r="M11" s="328">
        <v>16</v>
      </c>
      <c r="N11" s="346">
        <v>2.3703703703703702</v>
      </c>
      <c r="O11" s="328">
        <v>1</v>
      </c>
      <c r="P11" s="346">
        <v>0.14814814814814814</v>
      </c>
      <c r="Q11" s="328">
        <v>675</v>
      </c>
      <c r="R11" s="45"/>
    </row>
    <row r="12" spans="1:18">
      <c r="A12" s="345">
        <v>893</v>
      </c>
      <c r="B12" s="345" t="s">
        <v>435</v>
      </c>
      <c r="C12" s="328">
        <v>0</v>
      </c>
      <c r="D12" s="346">
        <v>0</v>
      </c>
      <c r="E12" s="328">
        <v>1</v>
      </c>
      <c r="F12" s="346">
        <v>0.48780487804878048</v>
      </c>
      <c r="G12" s="328">
        <v>55</v>
      </c>
      <c r="H12" s="346">
        <v>26.829268292682929</v>
      </c>
      <c r="I12" s="328">
        <v>123</v>
      </c>
      <c r="J12" s="346">
        <v>60</v>
      </c>
      <c r="K12" s="328">
        <v>23</v>
      </c>
      <c r="L12" s="346">
        <v>11.219512195121952</v>
      </c>
      <c r="M12" s="328">
        <v>3</v>
      </c>
      <c r="N12" s="346">
        <v>1.4634146341463417</v>
      </c>
      <c r="O12" s="328">
        <v>0</v>
      </c>
      <c r="P12" s="346">
        <v>0</v>
      </c>
      <c r="Q12" s="328">
        <v>205</v>
      </c>
      <c r="R12" s="45"/>
    </row>
    <row r="13" spans="1:18">
      <c r="A13" s="340">
        <v>2</v>
      </c>
      <c r="B13" s="341" t="s">
        <v>436</v>
      </c>
      <c r="C13" s="351">
        <v>0</v>
      </c>
      <c r="D13" s="347">
        <v>0</v>
      </c>
      <c r="E13" s="351">
        <v>34</v>
      </c>
      <c r="F13" s="347">
        <v>1.6106110847939363</v>
      </c>
      <c r="G13" s="351">
        <v>522</v>
      </c>
      <c r="H13" s="347">
        <v>24.727617243012791</v>
      </c>
      <c r="I13" s="351">
        <v>1255</v>
      </c>
      <c r="J13" s="347">
        <v>59.450497394599708</v>
      </c>
      <c r="K13" s="351">
        <v>243</v>
      </c>
      <c r="L13" s="347">
        <v>11.511132164850782</v>
      </c>
      <c r="M13" s="351">
        <v>56</v>
      </c>
      <c r="N13" s="348">
        <v>2.6527711984841309</v>
      </c>
      <c r="O13" s="351">
        <v>1</v>
      </c>
      <c r="P13" s="348">
        <v>4.7370914258645196E-2</v>
      </c>
      <c r="Q13" s="349">
        <v>2111</v>
      </c>
      <c r="R13" s="45"/>
    </row>
    <row r="14" spans="1:18">
      <c r="A14" s="345">
        <v>120</v>
      </c>
      <c r="B14" s="345" t="s">
        <v>437</v>
      </c>
      <c r="C14" s="328">
        <v>0</v>
      </c>
      <c r="D14" s="346">
        <v>0</v>
      </c>
      <c r="E14" s="328">
        <v>1</v>
      </c>
      <c r="F14" s="346">
        <v>2.3255813953488373</v>
      </c>
      <c r="G14" s="328">
        <v>11</v>
      </c>
      <c r="H14" s="346">
        <v>25.581395348837212</v>
      </c>
      <c r="I14" s="328">
        <v>25</v>
      </c>
      <c r="J14" s="346">
        <v>58.139534883720934</v>
      </c>
      <c r="K14" s="328">
        <v>3</v>
      </c>
      <c r="L14" s="346">
        <v>6.9767441860465116</v>
      </c>
      <c r="M14" s="328">
        <v>3</v>
      </c>
      <c r="N14" s="346">
        <v>6.9767441860465116</v>
      </c>
      <c r="O14" s="328">
        <v>0</v>
      </c>
      <c r="P14" s="346">
        <v>0</v>
      </c>
      <c r="Q14" s="328">
        <v>43</v>
      </c>
      <c r="R14" s="45"/>
    </row>
    <row r="15" spans="1:18">
      <c r="A15" s="345">
        <v>154</v>
      </c>
      <c r="B15" s="345" t="s">
        <v>438</v>
      </c>
      <c r="C15" s="328">
        <v>0</v>
      </c>
      <c r="D15" s="346">
        <v>0</v>
      </c>
      <c r="E15" s="328">
        <v>28</v>
      </c>
      <c r="F15" s="346">
        <v>1.7857142857142856</v>
      </c>
      <c r="G15" s="328">
        <v>388</v>
      </c>
      <c r="H15" s="346">
        <v>24.744897959183675</v>
      </c>
      <c r="I15" s="328">
        <v>923</v>
      </c>
      <c r="J15" s="346">
        <v>58.864795918367349</v>
      </c>
      <c r="K15" s="328">
        <v>177</v>
      </c>
      <c r="L15" s="346">
        <v>11.288265306122449</v>
      </c>
      <c r="M15" s="328">
        <v>51</v>
      </c>
      <c r="N15" s="346">
        <v>3.2525510204081636</v>
      </c>
      <c r="O15" s="328">
        <v>1</v>
      </c>
      <c r="P15" s="346">
        <v>6.3775510204081634E-2</v>
      </c>
      <c r="Q15" s="328">
        <v>1568</v>
      </c>
      <c r="R15" s="45"/>
    </row>
    <row r="16" spans="1:18">
      <c r="A16" s="345">
        <v>250</v>
      </c>
      <c r="B16" s="345" t="s">
        <v>439</v>
      </c>
      <c r="C16" s="328">
        <v>0</v>
      </c>
      <c r="D16" s="346">
        <v>0</v>
      </c>
      <c r="E16" s="328">
        <v>1</v>
      </c>
      <c r="F16" s="346">
        <v>0.51546391752577314</v>
      </c>
      <c r="G16" s="328">
        <v>49</v>
      </c>
      <c r="H16" s="346">
        <v>25.257731958762886</v>
      </c>
      <c r="I16" s="328">
        <v>113</v>
      </c>
      <c r="J16" s="346">
        <v>58.247422680412377</v>
      </c>
      <c r="K16" s="328">
        <v>29</v>
      </c>
      <c r="L16" s="346">
        <v>14.948453608247423</v>
      </c>
      <c r="M16" s="328">
        <v>2</v>
      </c>
      <c r="N16" s="346">
        <v>1.0309278350515463</v>
      </c>
      <c r="O16" s="328">
        <v>0</v>
      </c>
      <c r="P16" s="346">
        <v>0</v>
      </c>
      <c r="Q16" s="328">
        <v>194</v>
      </c>
      <c r="R16" s="45"/>
    </row>
    <row r="17" spans="1:18">
      <c r="A17" s="345">
        <v>495</v>
      </c>
      <c r="B17" s="345" t="s">
        <v>440</v>
      </c>
      <c r="C17" s="328">
        <v>0</v>
      </c>
      <c r="D17" s="346">
        <v>0</v>
      </c>
      <c r="E17" s="328">
        <v>0</v>
      </c>
      <c r="F17" s="346">
        <v>0</v>
      </c>
      <c r="G17" s="328">
        <v>9</v>
      </c>
      <c r="H17" s="346">
        <v>17.647058823529413</v>
      </c>
      <c r="I17" s="328">
        <v>40</v>
      </c>
      <c r="J17" s="346">
        <v>78.431372549019613</v>
      </c>
      <c r="K17" s="328">
        <v>2</v>
      </c>
      <c r="L17" s="346">
        <v>3.9215686274509802</v>
      </c>
      <c r="M17" s="328">
        <v>0</v>
      </c>
      <c r="N17" s="346">
        <v>0</v>
      </c>
      <c r="O17" s="328">
        <v>0</v>
      </c>
      <c r="P17" s="346">
        <v>0</v>
      </c>
      <c r="Q17" s="328">
        <v>51</v>
      </c>
      <c r="R17" s="45"/>
    </row>
    <row r="18" spans="1:18">
      <c r="A18" s="345">
        <v>790</v>
      </c>
      <c r="B18" s="345" t="s">
        <v>441</v>
      </c>
      <c r="C18" s="328">
        <v>0</v>
      </c>
      <c r="D18" s="346">
        <v>0</v>
      </c>
      <c r="E18" s="328">
        <v>1</v>
      </c>
      <c r="F18" s="346">
        <v>1.0638297872340425</v>
      </c>
      <c r="G18" s="328">
        <v>26</v>
      </c>
      <c r="H18" s="346">
        <v>27.659574468085108</v>
      </c>
      <c r="I18" s="328">
        <v>55</v>
      </c>
      <c r="J18" s="346">
        <v>58.51063829787234</v>
      </c>
      <c r="K18" s="328">
        <v>12</v>
      </c>
      <c r="L18" s="346">
        <v>12.76595744680851</v>
      </c>
      <c r="M18" s="328">
        <v>0</v>
      </c>
      <c r="N18" s="346">
        <v>0</v>
      </c>
      <c r="O18" s="328">
        <v>0</v>
      </c>
      <c r="P18" s="346">
        <v>0</v>
      </c>
      <c r="Q18" s="328">
        <v>94</v>
      </c>
      <c r="R18" s="45"/>
    </row>
    <row r="19" spans="1:18">
      <c r="A19" s="345">
        <v>895</v>
      </c>
      <c r="B19" s="345" t="s">
        <v>442</v>
      </c>
      <c r="C19" s="328">
        <v>0</v>
      </c>
      <c r="D19" s="346">
        <v>0</v>
      </c>
      <c r="E19" s="328">
        <v>3</v>
      </c>
      <c r="F19" s="346">
        <v>1.8633540372670807</v>
      </c>
      <c r="G19" s="328">
        <v>39</v>
      </c>
      <c r="H19" s="346">
        <v>24.22360248447205</v>
      </c>
      <c r="I19" s="328">
        <v>99</v>
      </c>
      <c r="J19" s="346">
        <v>61.490683229813669</v>
      </c>
      <c r="K19" s="328">
        <v>20</v>
      </c>
      <c r="L19" s="346">
        <v>12.422360248447205</v>
      </c>
      <c r="M19" s="328">
        <v>0</v>
      </c>
      <c r="N19" s="346">
        <v>0</v>
      </c>
      <c r="O19" s="328">
        <v>0</v>
      </c>
      <c r="P19" s="346">
        <v>0</v>
      </c>
      <c r="Q19" s="328">
        <v>161</v>
      </c>
      <c r="R19" s="45"/>
    </row>
    <row r="20" spans="1:18">
      <c r="A20" s="340">
        <v>3</v>
      </c>
      <c r="B20" s="341" t="s">
        <v>443</v>
      </c>
      <c r="C20" s="351">
        <v>0</v>
      </c>
      <c r="D20" s="347">
        <v>0</v>
      </c>
      <c r="E20" s="351">
        <v>117</v>
      </c>
      <c r="F20" s="347">
        <v>1.3869132290184922</v>
      </c>
      <c r="G20" s="351">
        <v>2073</v>
      </c>
      <c r="H20" s="347">
        <v>24.57325746799431</v>
      </c>
      <c r="I20" s="351">
        <v>5136</v>
      </c>
      <c r="J20" s="347">
        <v>60.881934566145091</v>
      </c>
      <c r="K20" s="351">
        <v>902</v>
      </c>
      <c r="L20" s="347">
        <v>10.692271218587008</v>
      </c>
      <c r="M20" s="351">
        <v>202</v>
      </c>
      <c r="N20" s="348">
        <v>2.3944997629208156</v>
      </c>
      <c r="O20" s="351">
        <v>6</v>
      </c>
      <c r="P20" s="348">
        <v>7.1123755334281655E-2</v>
      </c>
      <c r="Q20" s="349">
        <v>8436</v>
      </c>
      <c r="R20" s="45"/>
    </row>
    <row r="21" spans="1:18">
      <c r="A21" s="345">
        <v>45</v>
      </c>
      <c r="B21" s="345" t="s">
        <v>444</v>
      </c>
      <c r="C21" s="328">
        <v>0</v>
      </c>
      <c r="D21" s="346">
        <v>0</v>
      </c>
      <c r="E21" s="328">
        <v>55</v>
      </c>
      <c r="F21" s="346">
        <v>1.6114854966305305</v>
      </c>
      <c r="G21" s="328">
        <v>841</v>
      </c>
      <c r="H21" s="346">
        <v>24.641078230295925</v>
      </c>
      <c r="I21" s="328">
        <v>2047</v>
      </c>
      <c r="J21" s="346">
        <v>59.976560210958098</v>
      </c>
      <c r="K21" s="328">
        <v>376</v>
      </c>
      <c r="L21" s="346">
        <v>11.016700849692352</v>
      </c>
      <c r="M21" s="328">
        <v>93</v>
      </c>
      <c r="N21" s="346">
        <v>2.7248754761207148</v>
      </c>
      <c r="O21" s="328">
        <v>1</v>
      </c>
      <c r="P21" s="346">
        <v>2.9299736302373279E-2</v>
      </c>
      <c r="Q21" s="328">
        <v>3413</v>
      </c>
      <c r="R21" s="45"/>
    </row>
    <row r="22" spans="1:18">
      <c r="A22" s="345">
        <v>51</v>
      </c>
      <c r="B22" s="345" t="s">
        <v>445</v>
      </c>
      <c r="C22" s="328">
        <v>0</v>
      </c>
      <c r="D22" s="346">
        <v>0</v>
      </c>
      <c r="E22" s="328">
        <v>2</v>
      </c>
      <c r="F22" s="346">
        <v>0.96153846153846156</v>
      </c>
      <c r="G22" s="328">
        <v>45</v>
      </c>
      <c r="H22" s="346">
        <v>21.634615384615387</v>
      </c>
      <c r="I22" s="328">
        <v>137</v>
      </c>
      <c r="J22" s="346">
        <v>65.865384615384613</v>
      </c>
      <c r="K22" s="328">
        <v>21</v>
      </c>
      <c r="L22" s="346">
        <v>10.096153846153847</v>
      </c>
      <c r="M22" s="328">
        <v>3</v>
      </c>
      <c r="N22" s="346">
        <v>1.4423076923076923</v>
      </c>
      <c r="O22" s="328">
        <v>0</v>
      </c>
      <c r="P22" s="346">
        <v>0</v>
      </c>
      <c r="Q22" s="328">
        <v>208</v>
      </c>
      <c r="R22" s="45"/>
    </row>
    <row r="23" spans="1:18">
      <c r="A23" s="345">
        <v>147</v>
      </c>
      <c r="B23" s="345" t="s">
        <v>446</v>
      </c>
      <c r="C23" s="328">
        <v>0</v>
      </c>
      <c r="D23" s="346">
        <v>0</v>
      </c>
      <c r="E23" s="328">
        <v>11</v>
      </c>
      <c r="F23" s="346">
        <v>1.1375387797311272</v>
      </c>
      <c r="G23" s="328">
        <v>235</v>
      </c>
      <c r="H23" s="346">
        <v>24.301964839710443</v>
      </c>
      <c r="I23" s="328">
        <v>598</v>
      </c>
      <c r="J23" s="346">
        <v>61.84074457083765</v>
      </c>
      <c r="K23" s="328">
        <v>100</v>
      </c>
      <c r="L23" s="346">
        <v>10.341261633919338</v>
      </c>
      <c r="M23" s="328">
        <v>22</v>
      </c>
      <c r="N23" s="346">
        <v>2.2750775594622543</v>
      </c>
      <c r="O23" s="328">
        <v>1</v>
      </c>
      <c r="P23" s="346">
        <v>0.10341261633919339</v>
      </c>
      <c r="Q23" s="328">
        <v>967</v>
      </c>
      <c r="R23" s="45"/>
    </row>
    <row r="24" spans="1:18">
      <c r="A24" s="345">
        <v>172</v>
      </c>
      <c r="B24" s="345" t="s">
        <v>447</v>
      </c>
      <c r="C24" s="328">
        <v>0</v>
      </c>
      <c r="D24" s="346">
        <v>0</v>
      </c>
      <c r="E24" s="328">
        <v>8</v>
      </c>
      <c r="F24" s="346">
        <v>1.0767160161507403</v>
      </c>
      <c r="G24" s="328">
        <v>187</v>
      </c>
      <c r="H24" s="346">
        <v>25.168236877523555</v>
      </c>
      <c r="I24" s="328">
        <v>459</v>
      </c>
      <c r="J24" s="346">
        <v>61.776581426648725</v>
      </c>
      <c r="K24" s="328">
        <v>68</v>
      </c>
      <c r="L24" s="346">
        <v>9.1520861372812909</v>
      </c>
      <c r="M24" s="328">
        <v>18</v>
      </c>
      <c r="N24" s="346">
        <v>2.4226110363391657</v>
      </c>
      <c r="O24" s="328">
        <v>3</v>
      </c>
      <c r="P24" s="346">
        <v>0.40376850605652759</v>
      </c>
      <c r="Q24" s="328">
        <v>743</v>
      </c>
      <c r="R24" s="45"/>
    </row>
    <row r="25" spans="1:18">
      <c r="A25" s="345">
        <v>475</v>
      </c>
      <c r="B25" s="345" t="s">
        <v>448</v>
      </c>
      <c r="C25" s="328">
        <v>0</v>
      </c>
      <c r="D25" s="346">
        <v>0</v>
      </c>
      <c r="E25" s="328">
        <v>0</v>
      </c>
      <c r="F25" s="346">
        <v>0</v>
      </c>
      <c r="G25" s="328">
        <v>0</v>
      </c>
      <c r="H25" s="346">
        <v>0</v>
      </c>
      <c r="I25" s="328">
        <v>1</v>
      </c>
      <c r="J25" s="346">
        <v>100</v>
      </c>
      <c r="K25" s="328">
        <v>0</v>
      </c>
      <c r="L25" s="346">
        <v>0</v>
      </c>
      <c r="M25" s="328">
        <v>0</v>
      </c>
      <c r="N25" s="346">
        <v>0</v>
      </c>
      <c r="O25" s="328">
        <v>0</v>
      </c>
      <c r="P25" s="346">
        <v>0</v>
      </c>
      <c r="Q25" s="328">
        <v>1</v>
      </c>
      <c r="R25" s="45"/>
    </row>
    <row r="26" spans="1:18">
      <c r="A26" s="345">
        <v>480</v>
      </c>
      <c r="B26" s="345" t="s">
        <v>449</v>
      </c>
      <c r="C26" s="328">
        <v>0</v>
      </c>
      <c r="D26" s="346">
        <v>0</v>
      </c>
      <c r="E26" s="328">
        <v>3</v>
      </c>
      <c r="F26" s="346">
        <v>1.0526315789473684</v>
      </c>
      <c r="G26" s="328">
        <v>60</v>
      </c>
      <c r="H26" s="346">
        <v>21.052631578947366</v>
      </c>
      <c r="I26" s="328">
        <v>192</v>
      </c>
      <c r="J26" s="346">
        <v>67.368421052631575</v>
      </c>
      <c r="K26" s="328">
        <v>25</v>
      </c>
      <c r="L26" s="346">
        <v>8.7719298245614024</v>
      </c>
      <c r="M26" s="328">
        <v>5</v>
      </c>
      <c r="N26" s="346">
        <v>1.7543859649122806</v>
      </c>
      <c r="O26" s="328">
        <v>0</v>
      </c>
      <c r="P26" s="346">
        <v>0</v>
      </c>
      <c r="Q26" s="328">
        <v>285</v>
      </c>
      <c r="R26" s="45"/>
    </row>
    <row r="27" spans="1:18">
      <c r="A27" s="345">
        <v>490</v>
      </c>
      <c r="B27" s="345" t="s">
        <v>450</v>
      </c>
      <c r="C27" s="328">
        <v>0</v>
      </c>
      <c r="D27" s="346">
        <v>0</v>
      </c>
      <c r="E27" s="328">
        <v>6</v>
      </c>
      <c r="F27" s="346">
        <v>1.3392857142857142</v>
      </c>
      <c r="G27" s="328">
        <v>129</v>
      </c>
      <c r="H27" s="346">
        <v>28.794642857142854</v>
      </c>
      <c r="I27" s="328">
        <v>246</v>
      </c>
      <c r="J27" s="346">
        <v>54.910714285714292</v>
      </c>
      <c r="K27" s="328">
        <v>56</v>
      </c>
      <c r="L27" s="346">
        <v>12.5</v>
      </c>
      <c r="M27" s="328">
        <v>11</v>
      </c>
      <c r="N27" s="346">
        <v>2.4553571428571428</v>
      </c>
      <c r="O27" s="328">
        <v>0</v>
      </c>
      <c r="P27" s="346">
        <v>0</v>
      </c>
      <c r="Q27" s="328">
        <v>448</v>
      </c>
      <c r="R27" s="45"/>
    </row>
    <row r="28" spans="1:18">
      <c r="A28" s="345">
        <v>659</v>
      </c>
      <c r="B28" s="345" t="s">
        <v>451</v>
      </c>
      <c r="C28" s="328">
        <v>0</v>
      </c>
      <c r="D28" s="346">
        <v>0</v>
      </c>
      <c r="E28" s="328">
        <v>0</v>
      </c>
      <c r="F28" s="346">
        <v>0</v>
      </c>
      <c r="G28" s="328">
        <v>25</v>
      </c>
      <c r="H28" s="346">
        <v>17.6056338028169</v>
      </c>
      <c r="I28" s="328">
        <v>99</v>
      </c>
      <c r="J28" s="346">
        <v>69.718309859154928</v>
      </c>
      <c r="K28" s="328">
        <v>14</v>
      </c>
      <c r="L28" s="346">
        <v>9.8591549295774641</v>
      </c>
      <c r="M28" s="328">
        <v>4</v>
      </c>
      <c r="N28" s="346">
        <v>2.8169014084507045</v>
      </c>
      <c r="O28" s="328">
        <v>0</v>
      </c>
      <c r="P28" s="346">
        <v>0</v>
      </c>
      <c r="Q28" s="328">
        <v>142</v>
      </c>
      <c r="R28" s="45"/>
    </row>
    <row r="29" spans="1:18">
      <c r="A29" s="345">
        <v>665</v>
      </c>
      <c r="B29" s="345" t="s">
        <v>452</v>
      </c>
      <c r="C29" s="328">
        <v>0</v>
      </c>
      <c r="D29" s="346">
        <v>0</v>
      </c>
      <c r="E29" s="328">
        <v>0</v>
      </c>
      <c r="F29" s="346">
        <v>0</v>
      </c>
      <c r="G29" s="328">
        <v>26</v>
      </c>
      <c r="H29" s="346">
        <v>28.260869565217391</v>
      </c>
      <c r="I29" s="328">
        <v>57</v>
      </c>
      <c r="J29" s="346">
        <v>61.95652173913043</v>
      </c>
      <c r="K29" s="328">
        <v>8</v>
      </c>
      <c r="L29" s="346">
        <v>8.695652173913043</v>
      </c>
      <c r="M29" s="328">
        <v>1</v>
      </c>
      <c r="N29" s="346">
        <v>1.0869565217391304</v>
      </c>
      <c r="O29" s="328">
        <v>0</v>
      </c>
      <c r="P29" s="346">
        <v>0</v>
      </c>
      <c r="Q29" s="328">
        <v>92</v>
      </c>
      <c r="R29" s="45"/>
    </row>
    <row r="30" spans="1:18">
      <c r="A30" s="345">
        <v>837</v>
      </c>
      <c r="B30" s="345" t="s">
        <v>453</v>
      </c>
      <c r="C30" s="328">
        <v>0</v>
      </c>
      <c r="D30" s="346">
        <v>0</v>
      </c>
      <c r="E30" s="328">
        <v>32</v>
      </c>
      <c r="F30" s="346">
        <v>1.5009380863039399</v>
      </c>
      <c r="G30" s="328">
        <v>524</v>
      </c>
      <c r="H30" s="346">
        <v>24.577861163227016</v>
      </c>
      <c r="I30" s="328">
        <v>1297</v>
      </c>
      <c r="J30" s="346">
        <v>60.834896810506564</v>
      </c>
      <c r="K30" s="328">
        <v>233</v>
      </c>
      <c r="L30" s="346">
        <v>10.928705440900563</v>
      </c>
      <c r="M30" s="328">
        <v>45</v>
      </c>
      <c r="N30" s="346">
        <v>2.1106941838649154</v>
      </c>
      <c r="O30" s="328">
        <v>1</v>
      </c>
      <c r="P30" s="346">
        <v>4.6904315196998121E-2</v>
      </c>
      <c r="Q30" s="328">
        <v>2132</v>
      </c>
      <c r="R30" s="45"/>
    </row>
    <row r="31" spans="1:18">
      <c r="A31" s="345">
        <v>873</v>
      </c>
      <c r="B31" s="345" t="s">
        <v>454</v>
      </c>
      <c r="C31" s="328">
        <v>0</v>
      </c>
      <c r="D31" s="346">
        <v>0</v>
      </c>
      <c r="E31" s="328">
        <v>0</v>
      </c>
      <c r="F31" s="346">
        <v>0</v>
      </c>
      <c r="G31" s="328">
        <v>1</v>
      </c>
      <c r="H31" s="346">
        <v>20</v>
      </c>
      <c r="I31" s="328">
        <v>3</v>
      </c>
      <c r="J31" s="346">
        <v>60</v>
      </c>
      <c r="K31" s="328">
        <v>1</v>
      </c>
      <c r="L31" s="346">
        <v>20</v>
      </c>
      <c r="M31" s="328">
        <v>0</v>
      </c>
      <c r="N31" s="346">
        <v>0</v>
      </c>
      <c r="O31" s="328">
        <v>0</v>
      </c>
      <c r="P31" s="346">
        <v>0</v>
      </c>
      <c r="Q31" s="328">
        <v>5</v>
      </c>
      <c r="R31" s="45"/>
    </row>
    <row r="32" spans="1:18">
      <c r="A32" s="340">
        <v>4</v>
      </c>
      <c r="B32" s="341" t="s">
        <v>455</v>
      </c>
      <c r="C32" s="351">
        <v>0</v>
      </c>
      <c r="D32" s="347">
        <v>0</v>
      </c>
      <c r="E32" s="351">
        <v>35</v>
      </c>
      <c r="F32" s="347">
        <v>1.3855898653998415</v>
      </c>
      <c r="G32" s="351">
        <v>585</v>
      </c>
      <c r="H32" s="347">
        <v>23.159144893111637</v>
      </c>
      <c r="I32" s="351">
        <v>1593</v>
      </c>
      <c r="J32" s="347">
        <v>63.064133016627075</v>
      </c>
      <c r="K32" s="351">
        <v>255</v>
      </c>
      <c r="L32" s="347">
        <v>10.095011876484561</v>
      </c>
      <c r="M32" s="351">
        <v>56</v>
      </c>
      <c r="N32" s="348">
        <v>2.2169437846397466</v>
      </c>
      <c r="O32" s="351">
        <v>2</v>
      </c>
      <c r="P32" s="348">
        <v>7.9176563737133804E-2</v>
      </c>
      <c r="Q32" s="349">
        <v>2526</v>
      </c>
      <c r="R32" s="45"/>
    </row>
    <row r="33" spans="1:18">
      <c r="A33" s="345">
        <v>31</v>
      </c>
      <c r="B33" s="345" t="s">
        <v>456</v>
      </c>
      <c r="C33" s="328">
        <v>0</v>
      </c>
      <c r="D33" s="346">
        <v>0</v>
      </c>
      <c r="E33" s="328">
        <v>2</v>
      </c>
      <c r="F33" s="346">
        <v>2.1739130434782608</v>
      </c>
      <c r="G33" s="328">
        <v>20</v>
      </c>
      <c r="H33" s="346">
        <v>21.739130434782609</v>
      </c>
      <c r="I33" s="328">
        <v>57</v>
      </c>
      <c r="J33" s="346">
        <v>61.95652173913043</v>
      </c>
      <c r="K33" s="328">
        <v>6</v>
      </c>
      <c r="L33" s="346">
        <v>6.5217391304347823</v>
      </c>
      <c r="M33" s="328">
        <v>7</v>
      </c>
      <c r="N33" s="346">
        <v>7.608695652173914</v>
      </c>
      <c r="O33" s="328">
        <v>0</v>
      </c>
      <c r="P33" s="346">
        <v>0</v>
      </c>
      <c r="Q33" s="328">
        <v>92</v>
      </c>
      <c r="R33" s="45"/>
    </row>
    <row r="34" spans="1:18">
      <c r="A34" s="345">
        <v>40</v>
      </c>
      <c r="B34" s="345" t="s">
        <v>457</v>
      </c>
      <c r="C34" s="328">
        <v>0</v>
      </c>
      <c r="D34" s="346">
        <v>0</v>
      </c>
      <c r="E34" s="328">
        <v>2</v>
      </c>
      <c r="F34" s="346">
        <v>2.9850746268656714</v>
      </c>
      <c r="G34" s="328">
        <v>13</v>
      </c>
      <c r="H34" s="346">
        <v>19.402985074626866</v>
      </c>
      <c r="I34" s="328">
        <v>36</v>
      </c>
      <c r="J34" s="346">
        <v>53.731343283582092</v>
      </c>
      <c r="K34" s="328">
        <v>15</v>
      </c>
      <c r="L34" s="346">
        <v>22.388059701492537</v>
      </c>
      <c r="M34" s="328">
        <v>0</v>
      </c>
      <c r="N34" s="346">
        <v>0</v>
      </c>
      <c r="O34" s="328">
        <v>1</v>
      </c>
      <c r="P34" s="346">
        <v>1.4925373134328357</v>
      </c>
      <c r="Q34" s="328">
        <v>67</v>
      </c>
      <c r="R34" s="45"/>
    </row>
    <row r="35" spans="1:18">
      <c r="A35" s="345">
        <v>190</v>
      </c>
      <c r="B35" s="345" t="s">
        <v>458</v>
      </c>
      <c r="C35" s="328">
        <v>0</v>
      </c>
      <c r="D35" s="346">
        <v>0</v>
      </c>
      <c r="E35" s="328">
        <v>2</v>
      </c>
      <c r="F35" s="346">
        <v>1.0695187165775399</v>
      </c>
      <c r="G35" s="328">
        <v>47</v>
      </c>
      <c r="H35" s="346">
        <v>25.133689839572192</v>
      </c>
      <c r="I35" s="328">
        <v>117</v>
      </c>
      <c r="J35" s="346">
        <v>62.566844919786092</v>
      </c>
      <c r="K35" s="328">
        <v>14</v>
      </c>
      <c r="L35" s="346">
        <v>7.4866310160427805</v>
      </c>
      <c r="M35" s="328">
        <v>7</v>
      </c>
      <c r="N35" s="346">
        <v>3.7433155080213902</v>
      </c>
      <c r="O35" s="328">
        <v>0</v>
      </c>
      <c r="P35" s="346">
        <v>0</v>
      </c>
      <c r="Q35" s="328">
        <v>187</v>
      </c>
      <c r="R35" s="45"/>
    </row>
    <row r="36" spans="1:18">
      <c r="A36" s="345">
        <v>604</v>
      </c>
      <c r="B36" s="345" t="s">
        <v>459</v>
      </c>
      <c r="C36" s="328">
        <v>0</v>
      </c>
      <c r="D36" s="346">
        <v>0</v>
      </c>
      <c r="E36" s="328">
        <v>8</v>
      </c>
      <c r="F36" s="346">
        <v>1.5904572564612325</v>
      </c>
      <c r="G36" s="328">
        <v>115</v>
      </c>
      <c r="H36" s="346">
        <v>22.86282306163022</v>
      </c>
      <c r="I36" s="328">
        <v>318</v>
      </c>
      <c r="J36" s="346">
        <v>63.220675944333991</v>
      </c>
      <c r="K36" s="328">
        <v>49</v>
      </c>
      <c r="L36" s="346">
        <v>9.7415506958250493</v>
      </c>
      <c r="M36" s="328">
        <v>12</v>
      </c>
      <c r="N36" s="346">
        <v>2.3856858846918487</v>
      </c>
      <c r="O36" s="328">
        <v>1</v>
      </c>
      <c r="P36" s="346">
        <v>0.19880715705765406</v>
      </c>
      <c r="Q36" s="328">
        <v>503</v>
      </c>
      <c r="R36" s="45"/>
    </row>
    <row r="37" spans="1:18">
      <c r="A37" s="345">
        <v>670</v>
      </c>
      <c r="B37" s="345" t="s">
        <v>460</v>
      </c>
      <c r="C37" s="328">
        <v>0</v>
      </c>
      <c r="D37" s="346">
        <v>0</v>
      </c>
      <c r="E37" s="328">
        <v>5</v>
      </c>
      <c r="F37" s="346">
        <v>1.9230769230769231</v>
      </c>
      <c r="G37" s="328">
        <v>58</v>
      </c>
      <c r="H37" s="346">
        <v>22.30769230769231</v>
      </c>
      <c r="I37" s="328">
        <v>156</v>
      </c>
      <c r="J37" s="346">
        <v>60</v>
      </c>
      <c r="K37" s="328">
        <v>34</v>
      </c>
      <c r="L37" s="346">
        <v>13.076923076923078</v>
      </c>
      <c r="M37" s="328">
        <v>7</v>
      </c>
      <c r="N37" s="346">
        <v>2.6923076923076925</v>
      </c>
      <c r="O37" s="328">
        <v>0</v>
      </c>
      <c r="P37" s="346">
        <v>0</v>
      </c>
      <c r="Q37" s="328">
        <v>260</v>
      </c>
      <c r="R37" s="45"/>
    </row>
    <row r="38" spans="1:18">
      <c r="A38" s="345">
        <v>690</v>
      </c>
      <c r="B38" s="345" t="s">
        <v>461</v>
      </c>
      <c r="C38" s="328">
        <v>0</v>
      </c>
      <c r="D38" s="346">
        <v>0</v>
      </c>
      <c r="E38" s="328">
        <v>1</v>
      </c>
      <c r="F38" s="346">
        <v>0.72463768115942029</v>
      </c>
      <c r="G38" s="328">
        <v>36</v>
      </c>
      <c r="H38" s="346">
        <v>26.086956521739129</v>
      </c>
      <c r="I38" s="328">
        <v>85</v>
      </c>
      <c r="J38" s="346">
        <v>61.594202898550719</v>
      </c>
      <c r="K38" s="328">
        <v>13</v>
      </c>
      <c r="L38" s="346">
        <v>9.4202898550724647</v>
      </c>
      <c r="M38" s="328">
        <v>3</v>
      </c>
      <c r="N38" s="346">
        <v>2.1739130434782608</v>
      </c>
      <c r="O38" s="328">
        <v>0</v>
      </c>
      <c r="P38" s="346">
        <v>0</v>
      </c>
      <c r="Q38" s="328">
        <v>138</v>
      </c>
      <c r="R38" s="45"/>
    </row>
    <row r="39" spans="1:18">
      <c r="A39" s="345">
        <v>736</v>
      </c>
      <c r="B39" s="345" t="s">
        <v>462</v>
      </c>
      <c r="C39" s="328">
        <v>0</v>
      </c>
      <c r="D39" s="346">
        <v>0</v>
      </c>
      <c r="E39" s="328">
        <v>7</v>
      </c>
      <c r="F39" s="346">
        <v>0.84541062801932365</v>
      </c>
      <c r="G39" s="328">
        <v>193</v>
      </c>
      <c r="H39" s="346">
        <v>23.309178743961354</v>
      </c>
      <c r="I39" s="328">
        <v>545</v>
      </c>
      <c r="J39" s="346">
        <v>65.821256038647348</v>
      </c>
      <c r="K39" s="328">
        <v>73</v>
      </c>
      <c r="L39" s="346">
        <v>8.8164251207729478</v>
      </c>
      <c r="M39" s="328">
        <v>10</v>
      </c>
      <c r="N39" s="346">
        <v>1.2077294685990339</v>
      </c>
      <c r="O39" s="328">
        <v>0</v>
      </c>
      <c r="P39" s="346">
        <v>0</v>
      </c>
      <c r="Q39" s="328">
        <v>828</v>
      </c>
      <c r="R39" s="45"/>
    </row>
    <row r="40" spans="1:18">
      <c r="A40" s="345">
        <v>858</v>
      </c>
      <c r="B40" s="345" t="s">
        <v>463</v>
      </c>
      <c r="C40" s="328">
        <v>0</v>
      </c>
      <c r="D40" s="346">
        <v>0</v>
      </c>
      <c r="E40" s="328">
        <v>3</v>
      </c>
      <c r="F40" s="346">
        <v>1.5544041450777202</v>
      </c>
      <c r="G40" s="328">
        <v>41</v>
      </c>
      <c r="H40" s="346">
        <v>21.243523316062177</v>
      </c>
      <c r="I40" s="328">
        <v>125</v>
      </c>
      <c r="J40" s="346">
        <v>64.766839378238345</v>
      </c>
      <c r="K40" s="328">
        <v>19</v>
      </c>
      <c r="L40" s="346">
        <v>9.8445595854922274</v>
      </c>
      <c r="M40" s="328">
        <v>5</v>
      </c>
      <c r="N40" s="346">
        <v>2.5906735751295336</v>
      </c>
      <c r="O40" s="328">
        <v>0</v>
      </c>
      <c r="P40" s="346">
        <v>0</v>
      </c>
      <c r="Q40" s="328">
        <v>193</v>
      </c>
      <c r="R40" s="45"/>
    </row>
    <row r="41" spans="1:18">
      <c r="A41" s="345">
        <v>885</v>
      </c>
      <c r="B41" s="345" t="s">
        <v>464</v>
      </c>
      <c r="C41" s="328">
        <v>0</v>
      </c>
      <c r="D41" s="346">
        <v>0</v>
      </c>
      <c r="E41" s="328">
        <v>0</v>
      </c>
      <c r="F41" s="346">
        <v>0</v>
      </c>
      <c r="G41" s="328">
        <v>12</v>
      </c>
      <c r="H41" s="346">
        <v>26.086956521739129</v>
      </c>
      <c r="I41" s="328">
        <v>26</v>
      </c>
      <c r="J41" s="346">
        <v>56.521739130434781</v>
      </c>
      <c r="K41" s="328">
        <v>6</v>
      </c>
      <c r="L41" s="346">
        <v>13.043478260869565</v>
      </c>
      <c r="M41" s="328">
        <v>2</v>
      </c>
      <c r="N41" s="346">
        <v>4.3478260869565215</v>
      </c>
      <c r="O41" s="328">
        <v>0</v>
      </c>
      <c r="P41" s="346">
        <v>0</v>
      </c>
      <c r="Q41" s="328">
        <v>46</v>
      </c>
      <c r="R41" s="45"/>
    </row>
    <row r="42" spans="1:18">
      <c r="A42" s="345">
        <v>890</v>
      </c>
      <c r="B42" s="345" t="s">
        <v>465</v>
      </c>
      <c r="C42" s="328">
        <v>0</v>
      </c>
      <c r="D42" s="346">
        <v>0</v>
      </c>
      <c r="E42" s="328">
        <v>5</v>
      </c>
      <c r="F42" s="346">
        <v>2.358490566037736</v>
      </c>
      <c r="G42" s="328">
        <v>50</v>
      </c>
      <c r="H42" s="346">
        <v>23.584905660377359</v>
      </c>
      <c r="I42" s="328">
        <v>128</v>
      </c>
      <c r="J42" s="346">
        <v>60.377358490566039</v>
      </c>
      <c r="K42" s="328">
        <v>26</v>
      </c>
      <c r="L42" s="346">
        <v>12.264150943396226</v>
      </c>
      <c r="M42" s="328">
        <v>3</v>
      </c>
      <c r="N42" s="346">
        <v>1.4150943396226416</v>
      </c>
      <c r="O42" s="328">
        <v>0</v>
      </c>
      <c r="P42" s="346">
        <v>0</v>
      </c>
      <c r="Q42" s="328">
        <v>212</v>
      </c>
      <c r="R42" s="45"/>
    </row>
    <row r="43" spans="1:18">
      <c r="A43" s="340">
        <v>5</v>
      </c>
      <c r="B43" s="341" t="s">
        <v>466</v>
      </c>
      <c r="C43" s="351">
        <v>0</v>
      </c>
      <c r="D43" s="347">
        <v>0</v>
      </c>
      <c r="E43" s="351">
        <v>35</v>
      </c>
      <c r="F43" s="347">
        <v>1.1624045167718366</v>
      </c>
      <c r="G43" s="351">
        <v>729</v>
      </c>
      <c r="H43" s="347">
        <v>24.211225506476254</v>
      </c>
      <c r="I43" s="351">
        <v>1801</v>
      </c>
      <c r="J43" s="347">
        <v>59.8140152773165</v>
      </c>
      <c r="K43" s="351">
        <v>350</v>
      </c>
      <c r="L43" s="347">
        <v>11.624045167718366</v>
      </c>
      <c r="M43" s="351">
        <v>93</v>
      </c>
      <c r="N43" s="348">
        <v>3.0886748588508803</v>
      </c>
      <c r="O43" s="351">
        <v>3</v>
      </c>
      <c r="P43" s="348">
        <v>9.9634672866157417E-2</v>
      </c>
      <c r="Q43" s="349">
        <v>3011</v>
      </c>
      <c r="R43" s="45"/>
    </row>
    <row r="44" spans="1:18">
      <c r="A44" s="345">
        <v>4</v>
      </c>
      <c r="B44" s="345" t="s">
        <v>467</v>
      </c>
      <c r="C44" s="328">
        <v>0</v>
      </c>
      <c r="D44" s="346">
        <v>0</v>
      </c>
      <c r="E44" s="328">
        <v>0</v>
      </c>
      <c r="F44" s="346">
        <v>0</v>
      </c>
      <c r="G44" s="328">
        <v>3</v>
      </c>
      <c r="H44" s="346">
        <v>42.857142857142854</v>
      </c>
      <c r="I44" s="328">
        <v>4</v>
      </c>
      <c r="J44" s="346">
        <v>57.142857142857139</v>
      </c>
      <c r="K44" s="328">
        <v>0</v>
      </c>
      <c r="L44" s="346">
        <v>0</v>
      </c>
      <c r="M44" s="328">
        <v>0</v>
      </c>
      <c r="N44" s="346">
        <v>0</v>
      </c>
      <c r="O44" s="328">
        <v>0</v>
      </c>
      <c r="P44" s="346">
        <v>0</v>
      </c>
      <c r="Q44" s="328">
        <v>7</v>
      </c>
      <c r="R44" s="45"/>
    </row>
    <row r="45" spans="1:18">
      <c r="A45" s="345">
        <v>42</v>
      </c>
      <c r="B45" s="345" t="s">
        <v>468</v>
      </c>
      <c r="C45" s="328">
        <v>0</v>
      </c>
      <c r="D45" s="346">
        <v>0</v>
      </c>
      <c r="E45" s="328">
        <v>8</v>
      </c>
      <c r="F45" s="346">
        <v>1.4625228519195612</v>
      </c>
      <c r="G45" s="328">
        <v>111</v>
      </c>
      <c r="H45" s="346">
        <v>20.292504570383912</v>
      </c>
      <c r="I45" s="328">
        <v>348</v>
      </c>
      <c r="J45" s="346">
        <v>63.619744058500913</v>
      </c>
      <c r="K45" s="328">
        <v>59</v>
      </c>
      <c r="L45" s="346">
        <v>10.786106032906764</v>
      </c>
      <c r="M45" s="328">
        <v>20</v>
      </c>
      <c r="N45" s="346">
        <v>3.6563071297989032</v>
      </c>
      <c r="O45" s="328">
        <v>1</v>
      </c>
      <c r="P45" s="346">
        <v>0.18281535648994515</v>
      </c>
      <c r="Q45" s="328">
        <v>547</v>
      </c>
      <c r="R45" s="45"/>
    </row>
    <row r="46" spans="1:18">
      <c r="A46" s="345">
        <v>44</v>
      </c>
      <c r="B46" s="345" t="s">
        <v>469</v>
      </c>
      <c r="C46" s="328">
        <v>0</v>
      </c>
      <c r="D46" s="346">
        <v>0</v>
      </c>
      <c r="E46" s="328">
        <v>0</v>
      </c>
      <c r="F46" s="346">
        <v>0</v>
      </c>
      <c r="G46" s="328">
        <v>2</v>
      </c>
      <c r="H46" s="346">
        <v>9.5238095238095237</v>
      </c>
      <c r="I46" s="328">
        <v>16</v>
      </c>
      <c r="J46" s="346">
        <v>76.19047619047619</v>
      </c>
      <c r="K46" s="328">
        <v>3</v>
      </c>
      <c r="L46" s="346">
        <v>14.285714285714285</v>
      </c>
      <c r="M46" s="328">
        <v>0</v>
      </c>
      <c r="N46" s="346">
        <v>0</v>
      </c>
      <c r="O46" s="328">
        <v>0</v>
      </c>
      <c r="P46" s="346">
        <v>0</v>
      </c>
      <c r="Q46" s="328">
        <v>21</v>
      </c>
      <c r="R46" s="45"/>
    </row>
    <row r="47" spans="1:18">
      <c r="A47" s="345">
        <v>59</v>
      </c>
      <c r="B47" s="345" t="s">
        <v>470</v>
      </c>
      <c r="C47" s="328">
        <v>0</v>
      </c>
      <c r="D47" s="346">
        <v>0</v>
      </c>
      <c r="E47" s="328">
        <v>1</v>
      </c>
      <c r="F47" s="346">
        <v>3.7037037037037033</v>
      </c>
      <c r="G47" s="328">
        <v>11</v>
      </c>
      <c r="H47" s="346">
        <v>40.74074074074074</v>
      </c>
      <c r="I47" s="328">
        <v>12</v>
      </c>
      <c r="J47" s="346">
        <v>44.444444444444443</v>
      </c>
      <c r="K47" s="328">
        <v>2</v>
      </c>
      <c r="L47" s="346">
        <v>7.4074074074074066</v>
      </c>
      <c r="M47" s="328">
        <v>1</v>
      </c>
      <c r="N47" s="346">
        <v>3.7037037037037033</v>
      </c>
      <c r="O47" s="328">
        <v>0</v>
      </c>
      <c r="P47" s="346">
        <v>0</v>
      </c>
      <c r="Q47" s="328">
        <v>27</v>
      </c>
      <c r="R47" s="45"/>
    </row>
    <row r="48" spans="1:18">
      <c r="A48" s="345">
        <v>113</v>
      </c>
      <c r="B48" s="345" t="s">
        <v>471</v>
      </c>
      <c r="C48" s="328">
        <v>0</v>
      </c>
      <c r="D48" s="346">
        <v>0</v>
      </c>
      <c r="E48" s="328">
        <v>0</v>
      </c>
      <c r="F48" s="346">
        <v>0</v>
      </c>
      <c r="G48" s="328">
        <v>15</v>
      </c>
      <c r="H48" s="346">
        <v>24.590163934426229</v>
      </c>
      <c r="I48" s="328">
        <v>41</v>
      </c>
      <c r="J48" s="346">
        <v>67.213114754098356</v>
      </c>
      <c r="K48" s="328">
        <v>5</v>
      </c>
      <c r="L48" s="346">
        <v>8.1967213114754092</v>
      </c>
      <c r="M48" s="328">
        <v>0</v>
      </c>
      <c r="N48" s="346">
        <v>0</v>
      </c>
      <c r="O48" s="328">
        <v>0</v>
      </c>
      <c r="P48" s="346">
        <v>0</v>
      </c>
      <c r="Q48" s="328">
        <v>61</v>
      </c>
      <c r="R48" s="45"/>
    </row>
    <row r="49" spans="1:18">
      <c r="A49" s="345">
        <v>125</v>
      </c>
      <c r="B49" s="345" t="s">
        <v>472</v>
      </c>
      <c r="C49" s="328">
        <v>0</v>
      </c>
      <c r="D49" s="346">
        <v>0</v>
      </c>
      <c r="E49" s="328">
        <v>1</v>
      </c>
      <c r="F49" s="346">
        <v>1.3333333333333335</v>
      </c>
      <c r="G49" s="328">
        <v>20</v>
      </c>
      <c r="H49" s="346">
        <v>26.666666666666668</v>
      </c>
      <c r="I49" s="328">
        <v>47</v>
      </c>
      <c r="J49" s="346">
        <v>62.666666666666671</v>
      </c>
      <c r="K49" s="328">
        <v>6</v>
      </c>
      <c r="L49" s="346">
        <v>8</v>
      </c>
      <c r="M49" s="328">
        <v>1</v>
      </c>
      <c r="N49" s="346">
        <v>1.3333333333333335</v>
      </c>
      <c r="O49" s="328">
        <v>0</v>
      </c>
      <c r="P49" s="346">
        <v>0</v>
      </c>
      <c r="Q49" s="328">
        <v>75</v>
      </c>
      <c r="R49" s="45"/>
    </row>
    <row r="50" spans="1:18">
      <c r="A50" s="345">
        <v>138</v>
      </c>
      <c r="B50" s="345" t="s">
        <v>473</v>
      </c>
      <c r="C50" s="328">
        <v>0</v>
      </c>
      <c r="D50" s="346">
        <v>0</v>
      </c>
      <c r="E50" s="328">
        <v>2</v>
      </c>
      <c r="F50" s="346">
        <v>2.0618556701030926</v>
      </c>
      <c r="G50" s="328">
        <v>19</v>
      </c>
      <c r="H50" s="346">
        <v>19.587628865979383</v>
      </c>
      <c r="I50" s="328">
        <v>58</v>
      </c>
      <c r="J50" s="346">
        <v>59.793814432989691</v>
      </c>
      <c r="K50" s="328">
        <v>15</v>
      </c>
      <c r="L50" s="346">
        <v>15.463917525773196</v>
      </c>
      <c r="M50" s="328">
        <v>3</v>
      </c>
      <c r="N50" s="346">
        <v>3.0927835051546393</v>
      </c>
      <c r="O50" s="328">
        <v>0</v>
      </c>
      <c r="P50" s="346">
        <v>0</v>
      </c>
      <c r="Q50" s="328">
        <v>97</v>
      </c>
      <c r="R50" s="45"/>
    </row>
    <row r="51" spans="1:18">
      <c r="A51" s="345">
        <v>234</v>
      </c>
      <c r="B51" s="345" t="s">
        <v>474</v>
      </c>
      <c r="C51" s="328">
        <v>0</v>
      </c>
      <c r="D51" s="346">
        <v>0</v>
      </c>
      <c r="E51" s="328">
        <v>3</v>
      </c>
      <c r="F51" s="346">
        <v>2.0689655172413794</v>
      </c>
      <c r="G51" s="328">
        <v>35</v>
      </c>
      <c r="H51" s="346">
        <v>24.137931034482758</v>
      </c>
      <c r="I51" s="328">
        <v>88</v>
      </c>
      <c r="J51" s="346">
        <v>60.689655172413794</v>
      </c>
      <c r="K51" s="328">
        <v>14</v>
      </c>
      <c r="L51" s="346">
        <v>9.6551724137931032</v>
      </c>
      <c r="M51" s="328">
        <v>5</v>
      </c>
      <c r="N51" s="346">
        <v>3.4482758620689653</v>
      </c>
      <c r="O51" s="328">
        <v>0</v>
      </c>
      <c r="P51" s="346">
        <v>0</v>
      </c>
      <c r="Q51" s="328">
        <v>145</v>
      </c>
      <c r="R51" s="45"/>
    </row>
    <row r="52" spans="1:18">
      <c r="A52" s="345">
        <v>240</v>
      </c>
      <c r="B52" s="345" t="s">
        <v>475</v>
      </c>
      <c r="C52" s="328">
        <v>0</v>
      </c>
      <c r="D52" s="346">
        <v>0</v>
      </c>
      <c r="E52" s="328">
        <v>0</v>
      </c>
      <c r="F52" s="346">
        <v>0</v>
      </c>
      <c r="G52" s="328">
        <v>5</v>
      </c>
      <c r="H52" s="346">
        <v>27.777777777777779</v>
      </c>
      <c r="I52" s="328">
        <v>11</v>
      </c>
      <c r="J52" s="346">
        <v>61.111111111111114</v>
      </c>
      <c r="K52" s="328">
        <v>1</v>
      </c>
      <c r="L52" s="346">
        <v>5.5555555555555554</v>
      </c>
      <c r="M52" s="328">
        <v>1</v>
      </c>
      <c r="N52" s="346">
        <v>5.5555555555555554</v>
      </c>
      <c r="O52" s="328">
        <v>0</v>
      </c>
      <c r="P52" s="346">
        <v>0</v>
      </c>
      <c r="Q52" s="328">
        <v>18</v>
      </c>
      <c r="R52" s="45"/>
    </row>
    <row r="53" spans="1:18">
      <c r="A53" s="345">
        <v>284</v>
      </c>
      <c r="B53" s="345" t="s">
        <v>476</v>
      </c>
      <c r="C53" s="328">
        <v>0</v>
      </c>
      <c r="D53" s="346">
        <v>0</v>
      </c>
      <c r="E53" s="328">
        <v>3</v>
      </c>
      <c r="F53" s="346">
        <v>3.3707865168539324</v>
      </c>
      <c r="G53" s="328">
        <v>24</v>
      </c>
      <c r="H53" s="346">
        <v>26.966292134831459</v>
      </c>
      <c r="I53" s="328">
        <v>53</v>
      </c>
      <c r="J53" s="346">
        <v>59.550561797752813</v>
      </c>
      <c r="K53" s="328">
        <v>8</v>
      </c>
      <c r="L53" s="346">
        <v>8.9887640449438209</v>
      </c>
      <c r="M53" s="328">
        <v>1</v>
      </c>
      <c r="N53" s="346">
        <v>1.1235955056179776</v>
      </c>
      <c r="O53" s="328">
        <v>0</v>
      </c>
      <c r="P53" s="346">
        <v>0</v>
      </c>
      <c r="Q53" s="328">
        <v>89</v>
      </c>
      <c r="R53" s="45"/>
    </row>
    <row r="54" spans="1:18">
      <c r="A54" s="345">
        <v>306</v>
      </c>
      <c r="B54" s="345" t="s">
        <v>477</v>
      </c>
      <c r="C54" s="328">
        <v>0</v>
      </c>
      <c r="D54" s="346">
        <v>0</v>
      </c>
      <c r="E54" s="328">
        <v>0</v>
      </c>
      <c r="F54" s="346">
        <v>0</v>
      </c>
      <c r="G54" s="328">
        <v>23</v>
      </c>
      <c r="H54" s="346">
        <v>26.136363636363637</v>
      </c>
      <c r="I54" s="328">
        <v>48</v>
      </c>
      <c r="J54" s="346">
        <v>54.54545454545454</v>
      </c>
      <c r="K54" s="328">
        <v>11</v>
      </c>
      <c r="L54" s="346">
        <v>12.5</v>
      </c>
      <c r="M54" s="328">
        <v>6</v>
      </c>
      <c r="N54" s="346">
        <v>6.8181818181818175</v>
      </c>
      <c r="O54" s="328">
        <v>0</v>
      </c>
      <c r="P54" s="346">
        <v>0</v>
      </c>
      <c r="Q54" s="328">
        <v>88</v>
      </c>
      <c r="R54" s="45"/>
    </row>
    <row r="55" spans="1:18">
      <c r="A55" s="345">
        <v>347</v>
      </c>
      <c r="B55" s="345" t="s">
        <v>478</v>
      </c>
      <c r="C55" s="328">
        <v>0</v>
      </c>
      <c r="D55" s="346">
        <v>0</v>
      </c>
      <c r="E55" s="328">
        <v>0</v>
      </c>
      <c r="F55" s="346">
        <v>0</v>
      </c>
      <c r="G55" s="328">
        <v>6</v>
      </c>
      <c r="H55" s="346">
        <v>19.35483870967742</v>
      </c>
      <c r="I55" s="328">
        <v>18</v>
      </c>
      <c r="J55" s="346">
        <v>58.064516129032263</v>
      </c>
      <c r="K55" s="328">
        <v>5</v>
      </c>
      <c r="L55" s="346">
        <v>16.129032258064516</v>
      </c>
      <c r="M55" s="328">
        <v>2</v>
      </c>
      <c r="N55" s="346">
        <v>6.4516129032258061</v>
      </c>
      <c r="O55" s="328">
        <v>0</v>
      </c>
      <c r="P55" s="346">
        <v>0</v>
      </c>
      <c r="Q55" s="328">
        <v>31</v>
      </c>
      <c r="R55" s="45"/>
    </row>
    <row r="56" spans="1:18">
      <c r="A56" s="345">
        <v>411</v>
      </c>
      <c r="B56" s="345" t="s">
        <v>479</v>
      </c>
      <c r="C56" s="328">
        <v>0</v>
      </c>
      <c r="D56" s="346">
        <v>0</v>
      </c>
      <c r="E56" s="328">
        <v>2</v>
      </c>
      <c r="F56" s="346">
        <v>8.695652173913043</v>
      </c>
      <c r="G56" s="328">
        <v>6</v>
      </c>
      <c r="H56" s="346">
        <v>26.086956521739129</v>
      </c>
      <c r="I56" s="328">
        <v>14</v>
      </c>
      <c r="J56" s="346">
        <v>60.869565217391312</v>
      </c>
      <c r="K56" s="328">
        <v>1</v>
      </c>
      <c r="L56" s="346">
        <v>4.3478260869565215</v>
      </c>
      <c r="M56" s="328">
        <v>0</v>
      </c>
      <c r="N56" s="346">
        <v>0</v>
      </c>
      <c r="O56" s="328">
        <v>0</v>
      </c>
      <c r="P56" s="346">
        <v>0</v>
      </c>
      <c r="Q56" s="328">
        <v>23</v>
      </c>
      <c r="R56" s="45"/>
    </row>
    <row r="57" spans="1:18">
      <c r="A57" s="345">
        <v>501</v>
      </c>
      <c r="B57" s="345" t="s">
        <v>480</v>
      </c>
      <c r="C57" s="328">
        <v>0</v>
      </c>
      <c r="D57" s="346">
        <v>0</v>
      </c>
      <c r="E57" s="328">
        <v>0</v>
      </c>
      <c r="F57" s="346">
        <v>0</v>
      </c>
      <c r="G57" s="328">
        <v>8</v>
      </c>
      <c r="H57" s="346">
        <v>22.857142857142858</v>
      </c>
      <c r="I57" s="328">
        <v>23</v>
      </c>
      <c r="J57" s="346">
        <v>65.714285714285708</v>
      </c>
      <c r="K57" s="328">
        <v>3</v>
      </c>
      <c r="L57" s="346">
        <v>8.5714285714285712</v>
      </c>
      <c r="M57" s="328">
        <v>1</v>
      </c>
      <c r="N57" s="346">
        <v>2.8571428571428572</v>
      </c>
      <c r="O57" s="328">
        <v>0</v>
      </c>
      <c r="P57" s="346">
        <v>0</v>
      </c>
      <c r="Q57" s="328">
        <v>35</v>
      </c>
      <c r="R57" s="45"/>
    </row>
    <row r="58" spans="1:18">
      <c r="A58" s="345">
        <v>543</v>
      </c>
      <c r="B58" s="345" t="s">
        <v>481</v>
      </c>
      <c r="C58" s="328">
        <v>0</v>
      </c>
      <c r="D58" s="346">
        <v>0</v>
      </c>
      <c r="E58" s="328">
        <v>0</v>
      </c>
      <c r="F58" s="346">
        <v>0</v>
      </c>
      <c r="G58" s="328">
        <v>5</v>
      </c>
      <c r="H58" s="346">
        <v>23.809523809523807</v>
      </c>
      <c r="I58" s="328">
        <v>12</v>
      </c>
      <c r="J58" s="346">
        <v>57.142857142857139</v>
      </c>
      <c r="K58" s="328">
        <v>4</v>
      </c>
      <c r="L58" s="346">
        <v>19.047619047619047</v>
      </c>
      <c r="M58" s="328">
        <v>0</v>
      </c>
      <c r="N58" s="346">
        <v>0</v>
      </c>
      <c r="O58" s="328">
        <v>0</v>
      </c>
      <c r="P58" s="346">
        <v>0</v>
      </c>
      <c r="Q58" s="328">
        <v>21</v>
      </c>
      <c r="R58" s="45"/>
    </row>
    <row r="59" spans="1:18">
      <c r="A59" s="345">
        <v>628</v>
      </c>
      <c r="B59" s="345" t="s">
        <v>482</v>
      </c>
      <c r="C59" s="328">
        <v>0</v>
      </c>
      <c r="D59" s="346">
        <v>0</v>
      </c>
      <c r="E59" s="328">
        <v>0</v>
      </c>
      <c r="F59" s="346">
        <v>0</v>
      </c>
      <c r="G59" s="328">
        <v>3</v>
      </c>
      <c r="H59" s="346">
        <v>37.5</v>
      </c>
      <c r="I59" s="328">
        <v>2</v>
      </c>
      <c r="J59" s="346">
        <v>25</v>
      </c>
      <c r="K59" s="328">
        <v>2</v>
      </c>
      <c r="L59" s="346">
        <v>25</v>
      </c>
      <c r="M59" s="328">
        <v>1</v>
      </c>
      <c r="N59" s="346">
        <v>12.5</v>
      </c>
      <c r="O59" s="328">
        <v>0</v>
      </c>
      <c r="P59" s="346">
        <v>0</v>
      </c>
      <c r="Q59" s="328">
        <v>8</v>
      </c>
      <c r="R59" s="45"/>
    </row>
    <row r="60" spans="1:18">
      <c r="A60" s="345">
        <v>656</v>
      </c>
      <c r="B60" s="345" t="s">
        <v>483</v>
      </c>
      <c r="C60" s="328">
        <v>0</v>
      </c>
      <c r="D60" s="346">
        <v>0</v>
      </c>
      <c r="E60" s="328">
        <v>6</v>
      </c>
      <c r="F60" s="346">
        <v>0.63626723223753978</v>
      </c>
      <c r="G60" s="328">
        <v>220</v>
      </c>
      <c r="H60" s="346">
        <v>23.329798515376456</v>
      </c>
      <c r="I60" s="328">
        <v>559</v>
      </c>
      <c r="J60" s="346">
        <v>59.278897136797461</v>
      </c>
      <c r="K60" s="328">
        <v>125</v>
      </c>
      <c r="L60" s="346">
        <v>13.255567338282079</v>
      </c>
      <c r="M60" s="328">
        <v>32</v>
      </c>
      <c r="N60" s="346">
        <v>3.3934252386002126</v>
      </c>
      <c r="O60" s="328">
        <v>1</v>
      </c>
      <c r="P60" s="346">
        <v>0.10604453870625664</v>
      </c>
      <c r="Q60" s="328">
        <v>943</v>
      </c>
      <c r="R60" s="45"/>
    </row>
    <row r="61" spans="1:18">
      <c r="A61" s="345">
        <v>761</v>
      </c>
      <c r="B61" s="345" t="s">
        <v>484</v>
      </c>
      <c r="C61" s="328">
        <v>0</v>
      </c>
      <c r="D61" s="346">
        <v>0</v>
      </c>
      <c r="E61" s="328">
        <v>8</v>
      </c>
      <c r="F61" s="346">
        <v>1.0512483574244416</v>
      </c>
      <c r="G61" s="328">
        <v>210</v>
      </c>
      <c r="H61" s="346">
        <v>27.595269382391592</v>
      </c>
      <c r="I61" s="328">
        <v>439</v>
      </c>
      <c r="J61" s="346">
        <v>57.687253613666236</v>
      </c>
      <c r="K61" s="328">
        <v>84</v>
      </c>
      <c r="L61" s="346">
        <v>11.038107752956636</v>
      </c>
      <c r="M61" s="328">
        <v>19</v>
      </c>
      <c r="N61" s="346">
        <v>2.4967148488830486</v>
      </c>
      <c r="O61" s="328">
        <v>1</v>
      </c>
      <c r="P61" s="346">
        <v>0.13140604467805519</v>
      </c>
      <c r="Q61" s="328">
        <v>761</v>
      </c>
      <c r="R61" s="45"/>
    </row>
    <row r="62" spans="1:18">
      <c r="A62" s="345">
        <v>842</v>
      </c>
      <c r="B62" s="345" t="s">
        <v>485</v>
      </c>
      <c r="C62" s="328">
        <v>0</v>
      </c>
      <c r="D62" s="346">
        <v>0</v>
      </c>
      <c r="E62" s="328">
        <v>1</v>
      </c>
      <c r="F62" s="346">
        <v>7.1428571428571423</v>
      </c>
      <c r="G62" s="328">
        <v>3</v>
      </c>
      <c r="H62" s="346">
        <v>21.428571428571427</v>
      </c>
      <c r="I62" s="328">
        <v>8</v>
      </c>
      <c r="J62" s="346">
        <v>57.142857142857139</v>
      </c>
      <c r="K62" s="328">
        <v>2</v>
      </c>
      <c r="L62" s="346">
        <v>14.285714285714285</v>
      </c>
      <c r="M62" s="328">
        <v>0</v>
      </c>
      <c r="N62" s="346">
        <v>0</v>
      </c>
      <c r="O62" s="328">
        <v>0</v>
      </c>
      <c r="P62" s="346">
        <v>0</v>
      </c>
      <c r="Q62" s="328">
        <v>14</v>
      </c>
      <c r="R62" s="45"/>
    </row>
    <row r="63" spans="1:18">
      <c r="A63" s="340">
        <v>6</v>
      </c>
      <c r="B63" s="341" t="s">
        <v>486</v>
      </c>
      <c r="C63" s="351">
        <v>0</v>
      </c>
      <c r="D63" s="347">
        <v>0</v>
      </c>
      <c r="E63" s="351">
        <v>21</v>
      </c>
      <c r="F63" s="347">
        <v>0.9320905459387484</v>
      </c>
      <c r="G63" s="351">
        <v>622</v>
      </c>
      <c r="H63" s="347">
        <v>27.607634265423879</v>
      </c>
      <c r="I63" s="351">
        <v>1300</v>
      </c>
      <c r="J63" s="347">
        <v>57.700843320017761</v>
      </c>
      <c r="K63" s="351">
        <v>243</v>
      </c>
      <c r="L63" s="347">
        <v>10.785619174434089</v>
      </c>
      <c r="M63" s="351">
        <v>65</v>
      </c>
      <c r="N63" s="348">
        <v>2.885042166000888</v>
      </c>
      <c r="O63" s="351">
        <v>2</v>
      </c>
      <c r="P63" s="348">
        <v>8.8770528184642691E-2</v>
      </c>
      <c r="Q63" s="349">
        <v>2253</v>
      </c>
      <c r="R63" s="45"/>
    </row>
    <row r="64" spans="1:18">
      <c r="A64" s="345">
        <v>38</v>
      </c>
      <c r="B64" s="345" t="s">
        <v>487</v>
      </c>
      <c r="C64" s="328">
        <v>0</v>
      </c>
      <c r="D64" s="346">
        <v>0</v>
      </c>
      <c r="E64" s="328">
        <v>0</v>
      </c>
      <c r="F64" s="346">
        <v>0</v>
      </c>
      <c r="G64" s="328">
        <v>1</v>
      </c>
      <c r="H64" s="346">
        <v>25</v>
      </c>
      <c r="I64" s="328">
        <v>2</v>
      </c>
      <c r="J64" s="346">
        <v>50</v>
      </c>
      <c r="K64" s="328">
        <v>1</v>
      </c>
      <c r="L64" s="346">
        <v>25</v>
      </c>
      <c r="M64" s="328">
        <v>0</v>
      </c>
      <c r="N64" s="346">
        <v>0</v>
      </c>
      <c r="O64" s="328">
        <v>0</v>
      </c>
      <c r="P64" s="346">
        <v>0</v>
      </c>
      <c r="Q64" s="328">
        <v>4</v>
      </c>
      <c r="R64" s="45"/>
    </row>
    <row r="65" spans="1:18">
      <c r="A65" s="345">
        <v>86</v>
      </c>
      <c r="B65" s="345" t="s">
        <v>488</v>
      </c>
      <c r="C65" s="328">
        <v>0</v>
      </c>
      <c r="D65" s="346">
        <v>0</v>
      </c>
      <c r="E65" s="328">
        <v>0</v>
      </c>
      <c r="F65" s="346">
        <v>0</v>
      </c>
      <c r="G65" s="328">
        <v>7</v>
      </c>
      <c r="H65" s="346">
        <v>28.000000000000004</v>
      </c>
      <c r="I65" s="328">
        <v>14</v>
      </c>
      <c r="J65" s="346">
        <v>56.000000000000007</v>
      </c>
      <c r="K65" s="328">
        <v>4</v>
      </c>
      <c r="L65" s="346">
        <v>16</v>
      </c>
      <c r="M65" s="328">
        <v>0</v>
      </c>
      <c r="N65" s="346">
        <v>0</v>
      </c>
      <c r="O65" s="328">
        <v>0</v>
      </c>
      <c r="P65" s="346">
        <v>0</v>
      </c>
      <c r="Q65" s="328">
        <v>25</v>
      </c>
      <c r="R65" s="45"/>
    </row>
    <row r="66" spans="1:18">
      <c r="A66" s="345">
        <v>107</v>
      </c>
      <c r="B66" s="345" t="s">
        <v>489</v>
      </c>
      <c r="C66" s="328">
        <v>0</v>
      </c>
      <c r="D66" s="346">
        <v>0</v>
      </c>
      <c r="E66" s="328">
        <v>0</v>
      </c>
      <c r="F66" s="346">
        <v>0</v>
      </c>
      <c r="G66" s="328">
        <v>0</v>
      </c>
      <c r="H66" s="346">
        <v>0</v>
      </c>
      <c r="I66" s="328">
        <v>0</v>
      </c>
      <c r="J66" s="346">
        <v>0</v>
      </c>
      <c r="K66" s="328">
        <v>0</v>
      </c>
      <c r="L66" s="346">
        <v>0</v>
      </c>
      <c r="M66" s="328">
        <v>0</v>
      </c>
      <c r="N66" s="346">
        <v>0</v>
      </c>
      <c r="O66" s="328">
        <v>0</v>
      </c>
      <c r="P66" s="346">
        <v>0</v>
      </c>
      <c r="Q66" s="328">
        <v>0</v>
      </c>
      <c r="R66" s="45"/>
    </row>
    <row r="67" spans="1:18">
      <c r="A67" s="345">
        <v>134</v>
      </c>
      <c r="B67" s="345" t="s">
        <v>490</v>
      </c>
      <c r="C67" s="328">
        <v>0</v>
      </c>
      <c r="D67" s="346">
        <v>0</v>
      </c>
      <c r="E67" s="328">
        <v>0</v>
      </c>
      <c r="F67" s="346">
        <v>0</v>
      </c>
      <c r="G67" s="328">
        <v>3</v>
      </c>
      <c r="H67" s="346">
        <v>25</v>
      </c>
      <c r="I67" s="328">
        <v>9</v>
      </c>
      <c r="J67" s="346">
        <v>75</v>
      </c>
      <c r="K67" s="328">
        <v>0</v>
      </c>
      <c r="L67" s="346">
        <v>0</v>
      </c>
      <c r="M67" s="328">
        <v>0</v>
      </c>
      <c r="N67" s="346">
        <v>0</v>
      </c>
      <c r="O67" s="328">
        <v>0</v>
      </c>
      <c r="P67" s="346">
        <v>0</v>
      </c>
      <c r="Q67" s="328">
        <v>12</v>
      </c>
      <c r="R67" s="45"/>
    </row>
    <row r="68" spans="1:18">
      <c r="A68" s="345">
        <v>150</v>
      </c>
      <c r="B68" s="345" t="s">
        <v>491</v>
      </c>
      <c r="C68" s="328">
        <v>0</v>
      </c>
      <c r="D68" s="346">
        <v>0</v>
      </c>
      <c r="E68" s="328">
        <v>0</v>
      </c>
      <c r="F68" s="346">
        <v>0</v>
      </c>
      <c r="G68" s="328">
        <v>16</v>
      </c>
      <c r="H68" s="346">
        <v>31.372549019607842</v>
      </c>
      <c r="I68" s="328">
        <v>29</v>
      </c>
      <c r="J68" s="346">
        <v>56.862745098039213</v>
      </c>
      <c r="K68" s="328">
        <v>5</v>
      </c>
      <c r="L68" s="346">
        <v>9.8039215686274517</v>
      </c>
      <c r="M68" s="328">
        <v>0</v>
      </c>
      <c r="N68" s="346">
        <v>0</v>
      </c>
      <c r="O68" s="328">
        <v>1</v>
      </c>
      <c r="P68" s="346">
        <v>1.9607843137254901</v>
      </c>
      <c r="Q68" s="328">
        <v>51</v>
      </c>
      <c r="R68" s="45"/>
    </row>
    <row r="69" spans="1:18">
      <c r="A69" s="345">
        <v>237</v>
      </c>
      <c r="B69" s="345" t="s">
        <v>492</v>
      </c>
      <c r="C69" s="328">
        <v>0</v>
      </c>
      <c r="D69" s="346">
        <v>0</v>
      </c>
      <c r="E69" s="328">
        <v>9</v>
      </c>
      <c r="F69" s="346">
        <v>1.7307692307692308</v>
      </c>
      <c r="G69" s="328">
        <v>132</v>
      </c>
      <c r="H69" s="346">
        <v>25.384615384615383</v>
      </c>
      <c r="I69" s="328">
        <v>304</v>
      </c>
      <c r="J69" s="346">
        <v>58.461538461538467</v>
      </c>
      <c r="K69" s="328">
        <v>55</v>
      </c>
      <c r="L69" s="346">
        <v>10.576923076923077</v>
      </c>
      <c r="M69" s="328">
        <v>20</v>
      </c>
      <c r="N69" s="346">
        <v>3.8461538461538463</v>
      </c>
      <c r="O69" s="328">
        <v>0</v>
      </c>
      <c r="P69" s="346">
        <v>0</v>
      </c>
      <c r="Q69" s="328">
        <v>520</v>
      </c>
      <c r="R69" s="45"/>
    </row>
    <row r="70" spans="1:18">
      <c r="A70" s="345">
        <v>264</v>
      </c>
      <c r="B70" s="345" t="s">
        <v>493</v>
      </c>
      <c r="C70" s="328">
        <v>0</v>
      </c>
      <c r="D70" s="346">
        <v>0</v>
      </c>
      <c r="E70" s="328">
        <v>1</v>
      </c>
      <c r="F70" s="346">
        <v>0.6097560975609756</v>
      </c>
      <c r="G70" s="328">
        <v>47</v>
      </c>
      <c r="H70" s="346">
        <v>28.658536585365852</v>
      </c>
      <c r="I70" s="328">
        <v>88</v>
      </c>
      <c r="J70" s="346">
        <v>53.658536585365859</v>
      </c>
      <c r="K70" s="328">
        <v>21</v>
      </c>
      <c r="L70" s="346">
        <v>12.804878048780488</v>
      </c>
      <c r="M70" s="328">
        <v>7</v>
      </c>
      <c r="N70" s="346">
        <v>4.2682926829268295</v>
      </c>
      <c r="O70" s="328">
        <v>0</v>
      </c>
      <c r="P70" s="346">
        <v>0</v>
      </c>
      <c r="Q70" s="328">
        <v>164</v>
      </c>
      <c r="R70" s="45"/>
    </row>
    <row r="71" spans="1:18">
      <c r="A71" s="345">
        <v>310</v>
      </c>
      <c r="B71" s="345" t="s">
        <v>494</v>
      </c>
      <c r="C71" s="328">
        <v>0</v>
      </c>
      <c r="D71" s="346">
        <v>0</v>
      </c>
      <c r="E71" s="328">
        <v>0</v>
      </c>
      <c r="F71" s="346">
        <v>0</v>
      </c>
      <c r="G71" s="328">
        <v>15</v>
      </c>
      <c r="H71" s="346">
        <v>25</v>
      </c>
      <c r="I71" s="328">
        <v>36</v>
      </c>
      <c r="J71" s="346">
        <v>60</v>
      </c>
      <c r="K71" s="328">
        <v>6</v>
      </c>
      <c r="L71" s="346">
        <v>10</v>
      </c>
      <c r="M71" s="328">
        <v>3</v>
      </c>
      <c r="N71" s="346">
        <v>5</v>
      </c>
      <c r="O71" s="328">
        <v>0</v>
      </c>
      <c r="P71" s="346">
        <v>0</v>
      </c>
      <c r="Q71" s="328">
        <v>60</v>
      </c>
      <c r="R71" s="45"/>
    </row>
    <row r="72" spans="1:18">
      <c r="A72" s="345">
        <v>315</v>
      </c>
      <c r="B72" s="345" t="s">
        <v>495</v>
      </c>
      <c r="C72" s="328">
        <v>0</v>
      </c>
      <c r="D72" s="346">
        <v>0</v>
      </c>
      <c r="E72" s="328">
        <v>0</v>
      </c>
      <c r="F72" s="346">
        <v>0</v>
      </c>
      <c r="G72" s="328">
        <v>0</v>
      </c>
      <c r="H72" s="346">
        <v>0</v>
      </c>
      <c r="I72" s="328">
        <v>1</v>
      </c>
      <c r="J72" s="346">
        <v>100</v>
      </c>
      <c r="K72" s="328">
        <v>0</v>
      </c>
      <c r="L72" s="346">
        <v>0</v>
      </c>
      <c r="M72" s="328">
        <v>0</v>
      </c>
      <c r="N72" s="346">
        <v>0</v>
      </c>
      <c r="O72" s="328">
        <v>0</v>
      </c>
      <c r="P72" s="346">
        <v>0</v>
      </c>
      <c r="Q72" s="328">
        <v>1</v>
      </c>
      <c r="R72" s="45"/>
    </row>
    <row r="73" spans="1:18">
      <c r="A73" s="345">
        <v>361</v>
      </c>
      <c r="B73" s="345" t="s">
        <v>496</v>
      </c>
      <c r="C73" s="328">
        <v>0</v>
      </c>
      <c r="D73" s="346">
        <v>0</v>
      </c>
      <c r="E73" s="328">
        <v>0</v>
      </c>
      <c r="F73" s="346">
        <v>0</v>
      </c>
      <c r="G73" s="328">
        <v>8</v>
      </c>
      <c r="H73" s="346">
        <v>29.629629629629626</v>
      </c>
      <c r="I73" s="328">
        <v>15</v>
      </c>
      <c r="J73" s="346">
        <v>55.555555555555557</v>
      </c>
      <c r="K73" s="328">
        <v>3</v>
      </c>
      <c r="L73" s="346">
        <v>11.111111111111111</v>
      </c>
      <c r="M73" s="328">
        <v>1</v>
      </c>
      <c r="N73" s="346">
        <v>3.7037037037037033</v>
      </c>
      <c r="O73" s="328">
        <v>0</v>
      </c>
      <c r="P73" s="346">
        <v>0</v>
      </c>
      <c r="Q73" s="328">
        <v>27</v>
      </c>
      <c r="R73" s="45"/>
    </row>
    <row r="74" spans="1:18">
      <c r="A74" s="345">
        <v>647</v>
      </c>
      <c r="B74" s="345" t="s">
        <v>497</v>
      </c>
      <c r="C74" s="328">
        <v>0</v>
      </c>
      <c r="D74" s="346">
        <v>0</v>
      </c>
      <c r="E74" s="328">
        <v>0</v>
      </c>
      <c r="F74" s="346">
        <v>0</v>
      </c>
      <c r="G74" s="328">
        <v>13</v>
      </c>
      <c r="H74" s="346">
        <v>20.634920634920633</v>
      </c>
      <c r="I74" s="328">
        <v>42</v>
      </c>
      <c r="J74" s="346">
        <v>66.666666666666657</v>
      </c>
      <c r="K74" s="328">
        <v>7</v>
      </c>
      <c r="L74" s="346">
        <v>11.111111111111111</v>
      </c>
      <c r="M74" s="328">
        <v>1</v>
      </c>
      <c r="N74" s="346">
        <v>1.5873015873015872</v>
      </c>
      <c r="O74" s="328">
        <v>0</v>
      </c>
      <c r="P74" s="346">
        <v>0</v>
      </c>
      <c r="Q74" s="328">
        <v>63</v>
      </c>
      <c r="R74" s="45"/>
    </row>
    <row r="75" spans="1:18">
      <c r="A75" s="345">
        <v>658</v>
      </c>
      <c r="B75" s="345" t="s">
        <v>498</v>
      </c>
      <c r="C75" s="328">
        <v>0</v>
      </c>
      <c r="D75" s="346">
        <v>0</v>
      </c>
      <c r="E75" s="328">
        <v>0</v>
      </c>
      <c r="F75" s="346">
        <v>0</v>
      </c>
      <c r="G75" s="328">
        <v>0</v>
      </c>
      <c r="H75" s="346">
        <v>0</v>
      </c>
      <c r="I75" s="328">
        <v>0</v>
      </c>
      <c r="J75" s="346">
        <v>0</v>
      </c>
      <c r="K75" s="328">
        <v>1</v>
      </c>
      <c r="L75" s="346">
        <v>100</v>
      </c>
      <c r="M75" s="328">
        <v>0</v>
      </c>
      <c r="N75" s="346">
        <v>0</v>
      </c>
      <c r="O75" s="328">
        <v>0</v>
      </c>
      <c r="P75" s="346">
        <v>0</v>
      </c>
      <c r="Q75" s="328">
        <v>1</v>
      </c>
      <c r="R75" s="45"/>
    </row>
    <row r="76" spans="1:18">
      <c r="A76" s="345">
        <v>664</v>
      </c>
      <c r="B76" s="345" t="s">
        <v>499</v>
      </c>
      <c r="C76" s="328">
        <v>0</v>
      </c>
      <c r="D76" s="346">
        <v>0</v>
      </c>
      <c r="E76" s="328">
        <v>5</v>
      </c>
      <c r="F76" s="346">
        <v>0.69348127600554788</v>
      </c>
      <c r="G76" s="328">
        <v>201</v>
      </c>
      <c r="H76" s="346">
        <v>27.877947295423024</v>
      </c>
      <c r="I76" s="328">
        <v>408</v>
      </c>
      <c r="J76" s="346">
        <v>56.588072122052701</v>
      </c>
      <c r="K76" s="328">
        <v>84</v>
      </c>
      <c r="L76" s="346">
        <v>11.650485436893204</v>
      </c>
      <c r="M76" s="328">
        <v>23</v>
      </c>
      <c r="N76" s="346">
        <v>3.19001386962552</v>
      </c>
      <c r="O76" s="328">
        <v>0</v>
      </c>
      <c r="P76" s="346">
        <v>0</v>
      </c>
      <c r="Q76" s="328">
        <v>721</v>
      </c>
      <c r="R76" s="45"/>
    </row>
    <row r="77" spans="1:18">
      <c r="A77" s="345">
        <v>686</v>
      </c>
      <c r="B77" s="345" t="s">
        <v>500</v>
      </c>
      <c r="C77" s="328">
        <v>0</v>
      </c>
      <c r="D77" s="346">
        <v>0</v>
      </c>
      <c r="E77" s="328">
        <v>6</v>
      </c>
      <c r="F77" s="346">
        <v>1.6574585635359116</v>
      </c>
      <c r="G77" s="328">
        <v>114</v>
      </c>
      <c r="H77" s="346">
        <v>31.491712707182316</v>
      </c>
      <c r="I77" s="328">
        <v>205</v>
      </c>
      <c r="J77" s="346">
        <v>56.629834254143653</v>
      </c>
      <c r="K77" s="328">
        <v>32</v>
      </c>
      <c r="L77" s="346">
        <v>8.8397790055248606</v>
      </c>
      <c r="M77" s="328">
        <v>5</v>
      </c>
      <c r="N77" s="346">
        <v>1.3812154696132597</v>
      </c>
      <c r="O77" s="328">
        <v>0</v>
      </c>
      <c r="P77" s="346">
        <v>0</v>
      </c>
      <c r="Q77" s="328">
        <v>362</v>
      </c>
      <c r="R77" s="45"/>
    </row>
    <row r="78" spans="1:18">
      <c r="A78" s="345">
        <v>819</v>
      </c>
      <c r="B78" s="345" t="s">
        <v>501</v>
      </c>
      <c r="C78" s="328">
        <v>0</v>
      </c>
      <c r="D78" s="346">
        <v>0</v>
      </c>
      <c r="E78" s="328">
        <v>0</v>
      </c>
      <c r="F78" s="346">
        <v>0</v>
      </c>
      <c r="G78" s="328">
        <v>3</v>
      </c>
      <c r="H78" s="346">
        <v>23.076923076923077</v>
      </c>
      <c r="I78" s="328">
        <v>9</v>
      </c>
      <c r="J78" s="346">
        <v>69.230769230769226</v>
      </c>
      <c r="K78" s="328">
        <v>1</v>
      </c>
      <c r="L78" s="346">
        <v>7.6923076923076925</v>
      </c>
      <c r="M78" s="328">
        <v>0</v>
      </c>
      <c r="N78" s="346">
        <v>0</v>
      </c>
      <c r="O78" s="328">
        <v>0</v>
      </c>
      <c r="P78" s="346">
        <v>0</v>
      </c>
      <c r="Q78" s="328">
        <v>13</v>
      </c>
      <c r="R78" s="45"/>
    </row>
    <row r="79" spans="1:18">
      <c r="A79" s="345">
        <v>854</v>
      </c>
      <c r="B79" s="345" t="s">
        <v>502</v>
      </c>
      <c r="C79" s="328">
        <v>0</v>
      </c>
      <c r="D79" s="346">
        <v>0</v>
      </c>
      <c r="E79" s="328">
        <v>0</v>
      </c>
      <c r="F79" s="346">
        <v>0</v>
      </c>
      <c r="G79" s="328">
        <v>5</v>
      </c>
      <c r="H79" s="346">
        <v>41.666666666666671</v>
      </c>
      <c r="I79" s="328">
        <v>6</v>
      </c>
      <c r="J79" s="346">
        <v>50</v>
      </c>
      <c r="K79" s="328">
        <v>1</v>
      </c>
      <c r="L79" s="346">
        <v>8.3333333333333321</v>
      </c>
      <c r="M79" s="328">
        <v>0</v>
      </c>
      <c r="N79" s="346">
        <v>0</v>
      </c>
      <c r="O79" s="328">
        <v>0</v>
      </c>
      <c r="P79" s="346">
        <v>0</v>
      </c>
      <c r="Q79" s="328">
        <v>12</v>
      </c>
      <c r="R79" s="45"/>
    </row>
    <row r="80" spans="1:18">
      <c r="A80" s="345">
        <v>887</v>
      </c>
      <c r="B80" s="345" t="s">
        <v>503</v>
      </c>
      <c r="C80" s="328">
        <v>0</v>
      </c>
      <c r="D80" s="346">
        <v>0</v>
      </c>
      <c r="E80" s="328">
        <v>0</v>
      </c>
      <c r="F80" s="346">
        <v>0</v>
      </c>
      <c r="G80" s="328">
        <v>57</v>
      </c>
      <c r="H80" s="346">
        <v>26.267281105990779</v>
      </c>
      <c r="I80" s="328">
        <v>132</v>
      </c>
      <c r="J80" s="346">
        <v>60.829493087557609</v>
      </c>
      <c r="K80" s="328">
        <v>22</v>
      </c>
      <c r="L80" s="346">
        <v>10.138248847926267</v>
      </c>
      <c r="M80" s="328">
        <v>5</v>
      </c>
      <c r="N80" s="346">
        <v>2.3041474654377883</v>
      </c>
      <c r="O80" s="328">
        <v>1</v>
      </c>
      <c r="P80" s="346">
        <v>0.46082949308755761</v>
      </c>
      <c r="Q80" s="328">
        <v>217</v>
      </c>
      <c r="R80" s="45"/>
    </row>
    <row r="81" spans="1:18">
      <c r="A81" s="340">
        <v>7</v>
      </c>
      <c r="B81" s="341" t="s">
        <v>504</v>
      </c>
      <c r="C81" s="351">
        <v>1</v>
      </c>
      <c r="D81" s="347">
        <v>5.03068719187041E-3</v>
      </c>
      <c r="E81" s="351">
        <v>345</v>
      </c>
      <c r="F81" s="347">
        <v>1.7355870811952914</v>
      </c>
      <c r="G81" s="351">
        <v>4747</v>
      </c>
      <c r="H81" s="347">
        <v>23.880672099808834</v>
      </c>
      <c r="I81" s="351">
        <v>11556</v>
      </c>
      <c r="J81" s="347">
        <v>58.134621189254453</v>
      </c>
      <c r="K81" s="351">
        <v>2352</v>
      </c>
      <c r="L81" s="347">
        <v>11.832176275279203</v>
      </c>
      <c r="M81" s="351">
        <v>855</v>
      </c>
      <c r="N81" s="348">
        <v>4.3012375490492003</v>
      </c>
      <c r="O81" s="351">
        <v>22</v>
      </c>
      <c r="P81" s="348">
        <v>0.110675118221149</v>
      </c>
      <c r="Q81" s="349">
        <v>19878</v>
      </c>
      <c r="R81" s="45"/>
    </row>
    <row r="82" spans="1:18">
      <c r="A82" s="345">
        <v>2</v>
      </c>
      <c r="B82" s="345" t="s">
        <v>505</v>
      </c>
      <c r="C82" s="328">
        <v>0</v>
      </c>
      <c r="D82" s="346">
        <v>0</v>
      </c>
      <c r="E82" s="328">
        <v>1</v>
      </c>
      <c r="F82" s="346">
        <v>1.1235955056179776</v>
      </c>
      <c r="G82" s="328">
        <v>23</v>
      </c>
      <c r="H82" s="346">
        <v>25.842696629213485</v>
      </c>
      <c r="I82" s="328">
        <v>54</v>
      </c>
      <c r="J82" s="346">
        <v>60.674157303370791</v>
      </c>
      <c r="K82" s="328">
        <v>10</v>
      </c>
      <c r="L82" s="346">
        <v>11.235955056179774</v>
      </c>
      <c r="M82" s="328">
        <v>1</v>
      </c>
      <c r="N82" s="346">
        <v>1.1235955056179776</v>
      </c>
      <c r="O82" s="328">
        <v>0</v>
      </c>
      <c r="P82" s="346">
        <v>0</v>
      </c>
      <c r="Q82" s="328">
        <v>89</v>
      </c>
      <c r="R82" s="45"/>
    </row>
    <row r="83" spans="1:18">
      <c r="A83" s="345">
        <v>21</v>
      </c>
      <c r="B83" s="345" t="s">
        <v>506</v>
      </c>
      <c r="C83" s="328">
        <v>0</v>
      </c>
      <c r="D83" s="346">
        <v>0</v>
      </c>
      <c r="E83" s="328">
        <v>1</v>
      </c>
      <c r="F83" s="346">
        <v>4.3478260869565215</v>
      </c>
      <c r="G83" s="328">
        <v>7</v>
      </c>
      <c r="H83" s="346">
        <v>30.434782608695656</v>
      </c>
      <c r="I83" s="328">
        <v>15</v>
      </c>
      <c r="J83" s="346">
        <v>65.217391304347828</v>
      </c>
      <c r="K83" s="328">
        <v>0</v>
      </c>
      <c r="L83" s="346">
        <v>0</v>
      </c>
      <c r="M83" s="328">
        <v>0</v>
      </c>
      <c r="N83" s="346">
        <v>0</v>
      </c>
      <c r="O83" s="328">
        <v>0</v>
      </c>
      <c r="P83" s="346">
        <v>0</v>
      </c>
      <c r="Q83" s="328">
        <v>23</v>
      </c>
      <c r="R83" s="45"/>
    </row>
    <row r="84" spans="1:18">
      <c r="A84" s="345">
        <v>55</v>
      </c>
      <c r="B84" s="345" t="s">
        <v>507</v>
      </c>
      <c r="C84" s="328">
        <v>0</v>
      </c>
      <c r="D84" s="346">
        <v>0</v>
      </c>
      <c r="E84" s="328">
        <v>0</v>
      </c>
      <c r="F84" s="346">
        <v>0</v>
      </c>
      <c r="G84" s="328">
        <v>7</v>
      </c>
      <c r="H84" s="346">
        <v>30.434782608695656</v>
      </c>
      <c r="I84" s="328">
        <v>14</v>
      </c>
      <c r="J84" s="346">
        <v>60.869565217391312</v>
      </c>
      <c r="K84" s="328">
        <v>2</v>
      </c>
      <c r="L84" s="346">
        <v>8.695652173913043</v>
      </c>
      <c r="M84" s="328">
        <v>0</v>
      </c>
      <c r="N84" s="346">
        <v>0</v>
      </c>
      <c r="O84" s="328">
        <v>0</v>
      </c>
      <c r="P84" s="346">
        <v>0</v>
      </c>
      <c r="Q84" s="328">
        <v>23</v>
      </c>
      <c r="R84" s="45"/>
    </row>
    <row r="85" spans="1:18">
      <c r="A85" s="345">
        <v>148</v>
      </c>
      <c r="B85" s="345" t="s">
        <v>508</v>
      </c>
      <c r="C85" s="328">
        <v>0</v>
      </c>
      <c r="D85" s="346">
        <v>0</v>
      </c>
      <c r="E85" s="328">
        <v>37</v>
      </c>
      <c r="F85" s="346">
        <v>2.0670391061452511</v>
      </c>
      <c r="G85" s="328">
        <v>416</v>
      </c>
      <c r="H85" s="346">
        <v>23.240223463687151</v>
      </c>
      <c r="I85" s="328">
        <v>1060</v>
      </c>
      <c r="J85" s="346">
        <v>59.217877094972074</v>
      </c>
      <c r="K85" s="328">
        <v>206</v>
      </c>
      <c r="L85" s="346">
        <v>11.508379888268157</v>
      </c>
      <c r="M85" s="328">
        <v>71</v>
      </c>
      <c r="N85" s="346">
        <v>3.9664804469273744</v>
      </c>
      <c r="O85" s="328">
        <v>0</v>
      </c>
      <c r="P85" s="346">
        <v>0</v>
      </c>
      <c r="Q85" s="328">
        <v>1790</v>
      </c>
      <c r="R85" s="45"/>
    </row>
    <row r="86" spans="1:18">
      <c r="A86" s="345">
        <v>197</v>
      </c>
      <c r="B86" s="345" t="s">
        <v>509</v>
      </c>
      <c r="C86" s="328">
        <v>0</v>
      </c>
      <c r="D86" s="346">
        <v>0</v>
      </c>
      <c r="E86" s="328">
        <v>4</v>
      </c>
      <c r="F86" s="346">
        <v>1.2461059190031152</v>
      </c>
      <c r="G86" s="328">
        <v>86</v>
      </c>
      <c r="H86" s="346">
        <v>26.791277258566975</v>
      </c>
      <c r="I86" s="328">
        <v>188</v>
      </c>
      <c r="J86" s="346">
        <v>58.566978193146412</v>
      </c>
      <c r="K86" s="328">
        <v>34</v>
      </c>
      <c r="L86" s="346">
        <v>10.59190031152648</v>
      </c>
      <c r="M86" s="328">
        <v>9</v>
      </c>
      <c r="N86" s="346">
        <v>2.8037383177570092</v>
      </c>
      <c r="O86" s="328">
        <v>0</v>
      </c>
      <c r="P86" s="346">
        <v>0</v>
      </c>
      <c r="Q86" s="328">
        <v>321</v>
      </c>
      <c r="R86" s="45"/>
    </row>
    <row r="87" spans="1:18">
      <c r="A87" s="345">
        <v>206</v>
      </c>
      <c r="B87" s="345" t="s">
        <v>510</v>
      </c>
      <c r="C87" s="328">
        <v>0</v>
      </c>
      <c r="D87" s="346">
        <v>0</v>
      </c>
      <c r="E87" s="328">
        <v>0</v>
      </c>
      <c r="F87" s="346">
        <v>0</v>
      </c>
      <c r="G87" s="328">
        <v>4</v>
      </c>
      <c r="H87" s="346">
        <v>23.52941176470588</v>
      </c>
      <c r="I87" s="328">
        <v>10</v>
      </c>
      <c r="J87" s="346">
        <v>58.82352941176471</v>
      </c>
      <c r="K87" s="328">
        <v>3</v>
      </c>
      <c r="L87" s="346">
        <v>17.647058823529413</v>
      </c>
      <c r="M87" s="328">
        <v>0</v>
      </c>
      <c r="N87" s="346">
        <v>0</v>
      </c>
      <c r="O87" s="328">
        <v>0</v>
      </c>
      <c r="P87" s="346">
        <v>0</v>
      </c>
      <c r="Q87" s="328">
        <v>17</v>
      </c>
      <c r="R87" s="45"/>
    </row>
    <row r="88" spans="1:18">
      <c r="A88" s="345">
        <v>313</v>
      </c>
      <c r="B88" s="345" t="s">
        <v>511</v>
      </c>
      <c r="C88" s="328">
        <v>0</v>
      </c>
      <c r="D88" s="346">
        <v>0</v>
      </c>
      <c r="E88" s="328">
        <v>8</v>
      </c>
      <c r="F88" s="346">
        <v>3.5714285714285712</v>
      </c>
      <c r="G88" s="328">
        <v>61</v>
      </c>
      <c r="H88" s="346">
        <v>27.232142857142854</v>
      </c>
      <c r="I88" s="328">
        <v>129</v>
      </c>
      <c r="J88" s="346">
        <v>57.589285714285708</v>
      </c>
      <c r="K88" s="328">
        <v>19</v>
      </c>
      <c r="L88" s="346">
        <v>8.4821428571428577</v>
      </c>
      <c r="M88" s="328">
        <v>7</v>
      </c>
      <c r="N88" s="346">
        <v>3.125</v>
      </c>
      <c r="O88" s="328">
        <v>0</v>
      </c>
      <c r="P88" s="346">
        <v>0</v>
      </c>
      <c r="Q88" s="328">
        <v>224</v>
      </c>
      <c r="R88" s="45"/>
    </row>
    <row r="89" spans="1:18">
      <c r="A89" s="345">
        <v>318</v>
      </c>
      <c r="B89" s="345" t="s">
        <v>512</v>
      </c>
      <c r="C89" s="328">
        <v>0</v>
      </c>
      <c r="D89" s="346">
        <v>0</v>
      </c>
      <c r="E89" s="328">
        <v>22</v>
      </c>
      <c r="F89" s="346">
        <v>1.2925969447708578</v>
      </c>
      <c r="G89" s="328">
        <v>387</v>
      </c>
      <c r="H89" s="346">
        <v>22.737955346650999</v>
      </c>
      <c r="I89" s="328">
        <v>1036</v>
      </c>
      <c r="J89" s="346">
        <v>60.869565217391312</v>
      </c>
      <c r="K89" s="328">
        <v>188</v>
      </c>
      <c r="L89" s="346">
        <v>11.045828437132785</v>
      </c>
      <c r="M89" s="328">
        <v>68</v>
      </c>
      <c r="N89" s="346">
        <v>3.9952996474735603</v>
      </c>
      <c r="O89" s="328">
        <v>1</v>
      </c>
      <c r="P89" s="346">
        <v>5.8754406580493537E-2</v>
      </c>
      <c r="Q89" s="328">
        <v>1702</v>
      </c>
      <c r="R89" s="45"/>
    </row>
    <row r="90" spans="1:18">
      <c r="A90" s="345">
        <v>321</v>
      </c>
      <c r="B90" s="345" t="s">
        <v>513</v>
      </c>
      <c r="C90" s="328">
        <v>0</v>
      </c>
      <c r="D90" s="346">
        <v>0</v>
      </c>
      <c r="E90" s="328">
        <v>12</v>
      </c>
      <c r="F90" s="346">
        <v>1.5523932729624839</v>
      </c>
      <c r="G90" s="328">
        <v>166</v>
      </c>
      <c r="H90" s="346">
        <v>21.474773609314362</v>
      </c>
      <c r="I90" s="328">
        <v>439</v>
      </c>
      <c r="J90" s="346">
        <v>56.791720569210867</v>
      </c>
      <c r="K90" s="328">
        <v>108</v>
      </c>
      <c r="L90" s="346">
        <v>13.971539456662354</v>
      </c>
      <c r="M90" s="328">
        <v>47</v>
      </c>
      <c r="N90" s="346">
        <v>6.0802069857697285</v>
      </c>
      <c r="O90" s="328">
        <v>1</v>
      </c>
      <c r="P90" s="346">
        <v>0.12936610608020699</v>
      </c>
      <c r="Q90" s="328">
        <v>773</v>
      </c>
      <c r="R90" s="45"/>
    </row>
    <row r="91" spans="1:18">
      <c r="A91" s="345">
        <v>376</v>
      </c>
      <c r="B91" s="345" t="s">
        <v>514</v>
      </c>
      <c r="C91" s="328">
        <v>0</v>
      </c>
      <c r="D91" s="346">
        <v>0</v>
      </c>
      <c r="E91" s="328">
        <v>28</v>
      </c>
      <c r="F91" s="346">
        <v>1.9297036526533424</v>
      </c>
      <c r="G91" s="328">
        <v>350</v>
      </c>
      <c r="H91" s="346">
        <v>24.12129565816678</v>
      </c>
      <c r="I91" s="328">
        <v>827</v>
      </c>
      <c r="J91" s="346">
        <v>56.995175740868362</v>
      </c>
      <c r="K91" s="328">
        <v>170</v>
      </c>
      <c r="L91" s="346">
        <v>11.71605789110958</v>
      </c>
      <c r="M91" s="328">
        <v>75</v>
      </c>
      <c r="N91" s="346">
        <v>5.1688490696071678</v>
      </c>
      <c r="O91" s="328">
        <v>1</v>
      </c>
      <c r="P91" s="346">
        <v>6.8917987594762226E-2</v>
      </c>
      <c r="Q91" s="328">
        <v>1451</v>
      </c>
      <c r="R91" s="45"/>
    </row>
    <row r="92" spans="1:18">
      <c r="A92" s="345">
        <v>400</v>
      </c>
      <c r="B92" s="345" t="s">
        <v>515</v>
      </c>
      <c r="C92" s="328">
        <v>0</v>
      </c>
      <c r="D92" s="346">
        <v>0</v>
      </c>
      <c r="E92" s="328">
        <v>9</v>
      </c>
      <c r="F92" s="346">
        <v>3.050847457627119</v>
      </c>
      <c r="G92" s="328">
        <v>68</v>
      </c>
      <c r="H92" s="346">
        <v>23.050847457627118</v>
      </c>
      <c r="I92" s="328">
        <v>171</v>
      </c>
      <c r="J92" s="346">
        <v>57.966101694915253</v>
      </c>
      <c r="K92" s="328">
        <v>39</v>
      </c>
      <c r="L92" s="346">
        <v>13.220338983050848</v>
      </c>
      <c r="M92" s="328">
        <v>7</v>
      </c>
      <c r="N92" s="346">
        <v>2.3728813559322033</v>
      </c>
      <c r="O92" s="328">
        <v>1</v>
      </c>
      <c r="P92" s="346">
        <v>0.33898305084745761</v>
      </c>
      <c r="Q92" s="328">
        <v>295</v>
      </c>
      <c r="R92" s="45"/>
    </row>
    <row r="93" spans="1:18">
      <c r="A93" s="345">
        <v>440</v>
      </c>
      <c r="B93" s="345" t="s">
        <v>516</v>
      </c>
      <c r="C93" s="328">
        <v>1</v>
      </c>
      <c r="D93" s="346">
        <v>2.2619316896629722E-2</v>
      </c>
      <c r="E93" s="328">
        <v>63</v>
      </c>
      <c r="F93" s="346">
        <v>1.4250169644876725</v>
      </c>
      <c r="G93" s="328">
        <v>1052</v>
      </c>
      <c r="H93" s="346">
        <v>23.795521375254467</v>
      </c>
      <c r="I93" s="328">
        <v>2616</v>
      </c>
      <c r="J93" s="346">
        <v>59.172133001583347</v>
      </c>
      <c r="K93" s="328">
        <v>514</v>
      </c>
      <c r="L93" s="346">
        <v>11.626328884867677</v>
      </c>
      <c r="M93" s="328">
        <v>173</v>
      </c>
      <c r="N93" s="346">
        <v>3.9131418231169417</v>
      </c>
      <c r="O93" s="328">
        <v>2</v>
      </c>
      <c r="P93" s="346">
        <v>4.5238633793259445E-2</v>
      </c>
      <c r="Q93" s="328">
        <v>4421</v>
      </c>
      <c r="R93" s="45"/>
    </row>
    <row r="94" spans="1:18">
      <c r="A94" s="345">
        <v>483</v>
      </c>
      <c r="B94" s="345" t="s">
        <v>517</v>
      </c>
      <c r="C94" s="328">
        <v>0</v>
      </c>
      <c r="D94" s="346">
        <v>0</v>
      </c>
      <c r="E94" s="328">
        <v>0</v>
      </c>
      <c r="F94" s="346">
        <v>0</v>
      </c>
      <c r="G94" s="328">
        <v>4</v>
      </c>
      <c r="H94" s="346">
        <v>33.333333333333329</v>
      </c>
      <c r="I94" s="328">
        <v>8</v>
      </c>
      <c r="J94" s="346">
        <v>66.666666666666657</v>
      </c>
      <c r="K94" s="328">
        <v>0</v>
      </c>
      <c r="L94" s="346">
        <v>0</v>
      </c>
      <c r="M94" s="328">
        <v>0</v>
      </c>
      <c r="N94" s="346">
        <v>0</v>
      </c>
      <c r="O94" s="328">
        <v>0</v>
      </c>
      <c r="P94" s="346">
        <v>0</v>
      </c>
      <c r="Q94" s="328">
        <v>12</v>
      </c>
      <c r="R94" s="45"/>
    </row>
    <row r="95" spans="1:18">
      <c r="A95" s="345">
        <v>541</v>
      </c>
      <c r="B95" s="345" t="s">
        <v>518</v>
      </c>
      <c r="C95" s="328">
        <v>0</v>
      </c>
      <c r="D95" s="346">
        <v>0</v>
      </c>
      <c r="E95" s="328">
        <v>20</v>
      </c>
      <c r="F95" s="346">
        <v>2.0790020790020791</v>
      </c>
      <c r="G95" s="328">
        <v>273</v>
      </c>
      <c r="H95" s="346">
        <v>28.378378378378379</v>
      </c>
      <c r="I95" s="328">
        <v>528</v>
      </c>
      <c r="J95" s="346">
        <v>54.885654885654887</v>
      </c>
      <c r="K95" s="328">
        <v>108</v>
      </c>
      <c r="L95" s="346">
        <v>11.226611226611228</v>
      </c>
      <c r="M95" s="328">
        <v>32</v>
      </c>
      <c r="N95" s="346">
        <v>3.3264033264033266</v>
      </c>
      <c r="O95" s="328">
        <v>1</v>
      </c>
      <c r="P95" s="346">
        <v>0.10395010395010396</v>
      </c>
      <c r="Q95" s="328">
        <v>962</v>
      </c>
      <c r="R95" s="45"/>
    </row>
    <row r="96" spans="1:18">
      <c r="A96" s="345">
        <v>607</v>
      </c>
      <c r="B96" s="345" t="s">
        <v>519</v>
      </c>
      <c r="C96" s="328">
        <v>0</v>
      </c>
      <c r="D96" s="346">
        <v>0</v>
      </c>
      <c r="E96" s="328">
        <v>10</v>
      </c>
      <c r="F96" s="346">
        <v>2.4390243902439024</v>
      </c>
      <c r="G96" s="328">
        <v>101</v>
      </c>
      <c r="H96" s="346">
        <v>24.634146341463413</v>
      </c>
      <c r="I96" s="328">
        <v>229</v>
      </c>
      <c r="J96" s="346">
        <v>55.853658536585371</v>
      </c>
      <c r="K96" s="328">
        <v>52</v>
      </c>
      <c r="L96" s="346">
        <v>12.682926829268293</v>
      </c>
      <c r="M96" s="328">
        <v>17</v>
      </c>
      <c r="N96" s="346">
        <v>4.1463414634146343</v>
      </c>
      <c r="O96" s="328">
        <v>1</v>
      </c>
      <c r="P96" s="346">
        <v>0.24390243902439024</v>
      </c>
      <c r="Q96" s="328">
        <v>410</v>
      </c>
      <c r="R96" s="45"/>
    </row>
    <row r="97" spans="1:18">
      <c r="A97" s="345">
        <v>615</v>
      </c>
      <c r="B97" s="345" t="s">
        <v>520</v>
      </c>
      <c r="C97" s="328">
        <v>0</v>
      </c>
      <c r="D97" s="346">
        <v>0</v>
      </c>
      <c r="E97" s="328">
        <v>81</v>
      </c>
      <c r="F97" s="346">
        <v>1.8965113556544135</v>
      </c>
      <c r="G97" s="328">
        <v>1029</v>
      </c>
      <c r="H97" s="346">
        <v>24.092718332943104</v>
      </c>
      <c r="I97" s="328">
        <v>2369</v>
      </c>
      <c r="J97" s="346">
        <v>55.467103722781552</v>
      </c>
      <c r="K97" s="328">
        <v>560</v>
      </c>
      <c r="L97" s="346">
        <v>13.111683446499651</v>
      </c>
      <c r="M97" s="328">
        <v>224</v>
      </c>
      <c r="N97" s="346">
        <v>5.2446733785998596</v>
      </c>
      <c r="O97" s="328">
        <v>8</v>
      </c>
      <c r="P97" s="346">
        <v>0.18730976352142356</v>
      </c>
      <c r="Q97" s="328">
        <v>4271</v>
      </c>
      <c r="R97" s="45"/>
    </row>
    <row r="98" spans="1:18">
      <c r="A98" s="345">
        <v>649</v>
      </c>
      <c r="B98" s="345" t="s">
        <v>521</v>
      </c>
      <c r="C98" s="328">
        <v>0</v>
      </c>
      <c r="D98" s="346">
        <v>0</v>
      </c>
      <c r="E98" s="328">
        <v>2</v>
      </c>
      <c r="F98" s="346">
        <v>1.8867924528301887</v>
      </c>
      <c r="G98" s="328">
        <v>21</v>
      </c>
      <c r="H98" s="346">
        <v>19.811320754716981</v>
      </c>
      <c r="I98" s="328">
        <v>66</v>
      </c>
      <c r="J98" s="346">
        <v>62.264150943396224</v>
      </c>
      <c r="K98" s="328">
        <v>14</v>
      </c>
      <c r="L98" s="346">
        <v>13.20754716981132</v>
      </c>
      <c r="M98" s="328">
        <v>3</v>
      </c>
      <c r="N98" s="346">
        <v>2.8301886792452833</v>
      </c>
      <c r="O98" s="328">
        <v>0</v>
      </c>
      <c r="P98" s="346">
        <v>0</v>
      </c>
      <c r="Q98" s="328">
        <v>106</v>
      </c>
      <c r="R98" s="45"/>
    </row>
    <row r="99" spans="1:18">
      <c r="A99" s="345">
        <v>652</v>
      </c>
      <c r="B99" s="345" t="s">
        <v>522</v>
      </c>
      <c r="C99" s="328">
        <v>0</v>
      </c>
      <c r="D99" s="346">
        <v>0</v>
      </c>
      <c r="E99" s="328">
        <v>0</v>
      </c>
      <c r="F99" s="346">
        <v>0</v>
      </c>
      <c r="G99" s="328">
        <v>1</v>
      </c>
      <c r="H99" s="346">
        <v>6.666666666666667</v>
      </c>
      <c r="I99" s="328">
        <v>12</v>
      </c>
      <c r="J99" s="346">
        <v>80</v>
      </c>
      <c r="K99" s="328">
        <v>2</v>
      </c>
      <c r="L99" s="346">
        <v>13.333333333333334</v>
      </c>
      <c r="M99" s="328">
        <v>0</v>
      </c>
      <c r="N99" s="346">
        <v>0</v>
      </c>
      <c r="O99" s="328">
        <v>0</v>
      </c>
      <c r="P99" s="346">
        <v>0</v>
      </c>
      <c r="Q99" s="328">
        <v>15</v>
      </c>
      <c r="R99" s="45"/>
    </row>
    <row r="100" spans="1:18">
      <c r="A100" s="345">
        <v>660</v>
      </c>
      <c r="B100" s="345" t="s">
        <v>523</v>
      </c>
      <c r="C100" s="328">
        <v>0</v>
      </c>
      <c r="D100" s="346">
        <v>0</v>
      </c>
      <c r="E100" s="328">
        <v>4</v>
      </c>
      <c r="F100" s="346">
        <v>1.6528925619834711</v>
      </c>
      <c r="G100" s="328">
        <v>61</v>
      </c>
      <c r="H100" s="346">
        <v>25.206611570247933</v>
      </c>
      <c r="I100" s="328">
        <v>147</v>
      </c>
      <c r="J100" s="346">
        <v>60.743801652892557</v>
      </c>
      <c r="K100" s="328">
        <v>27</v>
      </c>
      <c r="L100" s="346">
        <v>11.15702479338843</v>
      </c>
      <c r="M100" s="328">
        <v>3</v>
      </c>
      <c r="N100" s="346">
        <v>1.2396694214876034</v>
      </c>
      <c r="O100" s="328">
        <v>0</v>
      </c>
      <c r="P100" s="346">
        <v>0</v>
      </c>
      <c r="Q100" s="328">
        <v>242</v>
      </c>
      <c r="R100" s="45"/>
    </row>
    <row r="101" spans="1:18">
      <c r="A101" s="345">
        <v>667</v>
      </c>
      <c r="B101" s="345" t="s">
        <v>524</v>
      </c>
      <c r="C101" s="328">
        <v>0</v>
      </c>
      <c r="D101" s="346">
        <v>0</v>
      </c>
      <c r="E101" s="328">
        <v>1</v>
      </c>
      <c r="F101" s="346">
        <v>0.50505050505050508</v>
      </c>
      <c r="G101" s="328">
        <v>42</v>
      </c>
      <c r="H101" s="346">
        <v>21.212121212121211</v>
      </c>
      <c r="I101" s="328">
        <v>126</v>
      </c>
      <c r="J101" s="346">
        <v>63.636363636363633</v>
      </c>
      <c r="K101" s="328">
        <v>21</v>
      </c>
      <c r="L101" s="346">
        <v>10.606060606060606</v>
      </c>
      <c r="M101" s="328">
        <v>8</v>
      </c>
      <c r="N101" s="346">
        <v>4.0404040404040407</v>
      </c>
      <c r="O101" s="328">
        <v>0</v>
      </c>
      <c r="P101" s="346">
        <v>0</v>
      </c>
      <c r="Q101" s="328">
        <v>198</v>
      </c>
      <c r="R101" s="45"/>
    </row>
    <row r="102" spans="1:18">
      <c r="A102" s="345">
        <v>674</v>
      </c>
      <c r="B102" s="345" t="s">
        <v>525</v>
      </c>
      <c r="C102" s="328">
        <v>0</v>
      </c>
      <c r="D102" s="346">
        <v>0</v>
      </c>
      <c r="E102" s="328">
        <v>6</v>
      </c>
      <c r="F102" s="346">
        <v>1.8237082066869299</v>
      </c>
      <c r="G102" s="328">
        <v>78</v>
      </c>
      <c r="H102" s="346">
        <v>23.70820668693009</v>
      </c>
      <c r="I102" s="328">
        <v>207</v>
      </c>
      <c r="J102" s="346">
        <v>62.91793313069909</v>
      </c>
      <c r="K102" s="328">
        <v>27</v>
      </c>
      <c r="L102" s="346">
        <v>8.2066869300911858</v>
      </c>
      <c r="M102" s="328">
        <v>11</v>
      </c>
      <c r="N102" s="346">
        <v>3.3434650455927049</v>
      </c>
      <c r="O102" s="328">
        <v>0</v>
      </c>
      <c r="P102" s="346">
        <v>0</v>
      </c>
      <c r="Q102" s="328">
        <v>329</v>
      </c>
      <c r="R102" s="45"/>
    </row>
    <row r="103" spans="1:18">
      <c r="A103" s="345">
        <v>697</v>
      </c>
      <c r="B103" s="345" t="s">
        <v>526</v>
      </c>
      <c r="C103" s="328">
        <v>0</v>
      </c>
      <c r="D103" s="346">
        <v>0</v>
      </c>
      <c r="E103" s="328">
        <v>27</v>
      </c>
      <c r="F103" s="346">
        <v>1.7296604740550929</v>
      </c>
      <c r="G103" s="328">
        <v>357</v>
      </c>
      <c r="H103" s="346">
        <v>22.869955156950674</v>
      </c>
      <c r="I103" s="328">
        <v>899</v>
      </c>
      <c r="J103" s="346">
        <v>57.591287636130687</v>
      </c>
      <c r="K103" s="328">
        <v>186</v>
      </c>
      <c r="L103" s="346">
        <v>11.915438821268417</v>
      </c>
      <c r="M103" s="328">
        <v>87</v>
      </c>
      <c r="N103" s="346">
        <v>5.5733504163997436</v>
      </c>
      <c r="O103" s="328">
        <v>5</v>
      </c>
      <c r="P103" s="346">
        <v>0.32030749519538759</v>
      </c>
      <c r="Q103" s="328">
        <v>1561</v>
      </c>
      <c r="R103" s="45"/>
    </row>
    <row r="104" spans="1:18">
      <c r="A104" s="345">
        <v>756</v>
      </c>
      <c r="B104" s="345" t="s">
        <v>527</v>
      </c>
      <c r="C104" s="328">
        <v>0</v>
      </c>
      <c r="D104" s="346">
        <v>0</v>
      </c>
      <c r="E104" s="328">
        <v>9</v>
      </c>
      <c r="F104" s="346">
        <v>1.3996889580093312</v>
      </c>
      <c r="G104" s="328">
        <v>153</v>
      </c>
      <c r="H104" s="346">
        <v>23.794712286158632</v>
      </c>
      <c r="I104" s="328">
        <v>406</v>
      </c>
      <c r="J104" s="346">
        <v>63.141524105754279</v>
      </c>
      <c r="K104" s="328">
        <v>62</v>
      </c>
      <c r="L104" s="346">
        <v>9.6423017107309477</v>
      </c>
      <c r="M104" s="328">
        <v>12</v>
      </c>
      <c r="N104" s="346">
        <v>1.8662519440124419</v>
      </c>
      <c r="O104" s="328">
        <v>1</v>
      </c>
      <c r="P104" s="346">
        <v>0.15552099533437014</v>
      </c>
      <c r="Q104" s="328">
        <v>643</v>
      </c>
      <c r="R104" s="45"/>
    </row>
    <row r="105" spans="1:18">
      <c r="A105" s="340">
        <v>8</v>
      </c>
      <c r="B105" s="341" t="s">
        <v>528</v>
      </c>
      <c r="C105" s="351">
        <v>0</v>
      </c>
      <c r="D105" s="347">
        <v>0</v>
      </c>
      <c r="E105" s="351">
        <v>43</v>
      </c>
      <c r="F105" s="347">
        <v>1.4972144846796658</v>
      </c>
      <c r="G105" s="351">
        <v>670</v>
      </c>
      <c r="H105" s="347">
        <v>23.328690807799443</v>
      </c>
      <c r="I105" s="351">
        <v>1743</v>
      </c>
      <c r="J105" s="347">
        <v>60.689415041782738</v>
      </c>
      <c r="K105" s="351">
        <v>343</v>
      </c>
      <c r="L105" s="347">
        <v>11.942896935933147</v>
      </c>
      <c r="M105" s="351">
        <v>72</v>
      </c>
      <c r="N105" s="348">
        <v>2.5069637883008355</v>
      </c>
      <c r="O105" s="351">
        <v>1</v>
      </c>
      <c r="P105" s="348">
        <v>3.4818941504178275E-2</v>
      </c>
      <c r="Q105" s="349">
        <v>2872</v>
      </c>
      <c r="R105" s="45"/>
    </row>
    <row r="106" spans="1:18">
      <c r="A106" s="350">
        <v>30</v>
      </c>
      <c r="B106" s="345" t="s">
        <v>529</v>
      </c>
      <c r="C106" s="328">
        <v>0</v>
      </c>
      <c r="D106" s="346">
        <v>0</v>
      </c>
      <c r="E106" s="328">
        <v>6</v>
      </c>
      <c r="F106" s="346">
        <v>0.93603744149765999</v>
      </c>
      <c r="G106" s="328">
        <v>165</v>
      </c>
      <c r="H106" s="346">
        <v>25.741029641185648</v>
      </c>
      <c r="I106" s="328">
        <v>367</v>
      </c>
      <c r="J106" s="346">
        <v>57.254290171606868</v>
      </c>
      <c r="K106" s="328">
        <v>84</v>
      </c>
      <c r="L106" s="346">
        <v>13.104524180967239</v>
      </c>
      <c r="M106" s="328">
        <v>19</v>
      </c>
      <c r="N106" s="346">
        <v>2.9641185647425896</v>
      </c>
      <c r="O106" s="328">
        <v>0</v>
      </c>
      <c r="P106" s="346">
        <v>0</v>
      </c>
      <c r="Q106" s="328">
        <v>641</v>
      </c>
      <c r="R106" s="45"/>
    </row>
    <row r="107" spans="1:18">
      <c r="A107" s="350">
        <v>34</v>
      </c>
      <c r="B107" s="345" t="s">
        <v>530</v>
      </c>
      <c r="C107" s="328">
        <v>0</v>
      </c>
      <c r="D107" s="346">
        <v>0</v>
      </c>
      <c r="E107" s="328">
        <v>4</v>
      </c>
      <c r="F107" s="346">
        <v>0.97799511002444983</v>
      </c>
      <c r="G107" s="328">
        <v>84</v>
      </c>
      <c r="H107" s="346">
        <v>20.537897310513447</v>
      </c>
      <c r="I107" s="328">
        <v>266</v>
      </c>
      <c r="J107" s="346">
        <v>65.036674816625919</v>
      </c>
      <c r="K107" s="328">
        <v>47</v>
      </c>
      <c r="L107" s="346">
        <v>11.491442542787286</v>
      </c>
      <c r="M107" s="328">
        <v>7</v>
      </c>
      <c r="N107" s="346">
        <v>1.7114914425427872</v>
      </c>
      <c r="O107" s="328">
        <v>1</v>
      </c>
      <c r="P107" s="346">
        <v>0.24449877750611246</v>
      </c>
      <c r="Q107" s="328">
        <v>409</v>
      </c>
      <c r="R107" s="45"/>
    </row>
    <row r="108" spans="1:18">
      <c r="A108" s="350">
        <v>36</v>
      </c>
      <c r="B108" s="345" t="s">
        <v>531</v>
      </c>
      <c r="C108" s="328">
        <v>0</v>
      </c>
      <c r="D108" s="346">
        <v>0</v>
      </c>
      <c r="E108" s="328">
        <v>4</v>
      </c>
      <c r="F108" s="346">
        <v>5.7142857142857144</v>
      </c>
      <c r="G108" s="328">
        <v>15</v>
      </c>
      <c r="H108" s="346">
        <v>21.428571428571427</v>
      </c>
      <c r="I108" s="328">
        <v>40</v>
      </c>
      <c r="J108" s="346">
        <v>57.142857142857139</v>
      </c>
      <c r="K108" s="328">
        <v>6</v>
      </c>
      <c r="L108" s="346">
        <v>8.5714285714285712</v>
      </c>
      <c r="M108" s="328">
        <v>5</v>
      </c>
      <c r="N108" s="346">
        <v>7.1428571428571423</v>
      </c>
      <c r="O108" s="328">
        <v>0</v>
      </c>
      <c r="P108" s="346">
        <v>0</v>
      </c>
      <c r="Q108" s="328">
        <v>70</v>
      </c>
      <c r="R108" s="45"/>
    </row>
    <row r="109" spans="1:18">
      <c r="A109" s="350">
        <v>91</v>
      </c>
      <c r="B109" s="345" t="s">
        <v>532</v>
      </c>
      <c r="C109" s="328">
        <v>0</v>
      </c>
      <c r="D109" s="346">
        <v>0</v>
      </c>
      <c r="E109" s="328">
        <v>0</v>
      </c>
      <c r="F109" s="346">
        <v>0</v>
      </c>
      <c r="G109" s="328">
        <v>17</v>
      </c>
      <c r="H109" s="346">
        <v>27.419354838709676</v>
      </c>
      <c r="I109" s="328">
        <v>41</v>
      </c>
      <c r="J109" s="346">
        <v>66.129032258064512</v>
      </c>
      <c r="K109" s="328">
        <v>3</v>
      </c>
      <c r="L109" s="346">
        <v>4.838709677419355</v>
      </c>
      <c r="M109" s="328">
        <v>1</v>
      </c>
      <c r="N109" s="346">
        <v>1.6129032258064515</v>
      </c>
      <c r="O109" s="328">
        <v>0</v>
      </c>
      <c r="P109" s="346">
        <v>0</v>
      </c>
      <c r="Q109" s="328">
        <v>62</v>
      </c>
      <c r="R109" s="45"/>
    </row>
    <row r="110" spans="1:18">
      <c r="A110" s="350">
        <v>93</v>
      </c>
      <c r="B110" s="345" t="s">
        <v>533</v>
      </c>
      <c r="C110" s="328">
        <v>0</v>
      </c>
      <c r="D110" s="346">
        <v>0</v>
      </c>
      <c r="E110" s="328">
        <v>2</v>
      </c>
      <c r="F110" s="346">
        <v>2.2988505747126435</v>
      </c>
      <c r="G110" s="328">
        <v>35</v>
      </c>
      <c r="H110" s="346">
        <v>40.229885057471265</v>
      </c>
      <c r="I110" s="328">
        <v>41</v>
      </c>
      <c r="J110" s="346">
        <v>47.126436781609193</v>
      </c>
      <c r="K110" s="328">
        <v>9</v>
      </c>
      <c r="L110" s="346">
        <v>10.344827586206897</v>
      </c>
      <c r="M110" s="328">
        <v>0</v>
      </c>
      <c r="N110" s="346">
        <v>0</v>
      </c>
      <c r="O110" s="328">
        <v>0</v>
      </c>
      <c r="P110" s="346">
        <v>0</v>
      </c>
      <c r="Q110" s="328">
        <v>87</v>
      </c>
      <c r="R110" s="45"/>
    </row>
    <row r="111" spans="1:18">
      <c r="A111" s="350">
        <v>101</v>
      </c>
      <c r="B111" s="345" t="s">
        <v>534</v>
      </c>
      <c r="C111" s="328">
        <v>0</v>
      </c>
      <c r="D111" s="346">
        <v>0</v>
      </c>
      <c r="E111" s="328">
        <v>3</v>
      </c>
      <c r="F111" s="346">
        <v>0.92307692307692313</v>
      </c>
      <c r="G111" s="328">
        <v>75</v>
      </c>
      <c r="H111" s="346">
        <v>23.076923076923077</v>
      </c>
      <c r="I111" s="328">
        <v>207</v>
      </c>
      <c r="J111" s="346">
        <v>63.692307692307693</v>
      </c>
      <c r="K111" s="328">
        <v>33</v>
      </c>
      <c r="L111" s="346">
        <v>10.153846153846153</v>
      </c>
      <c r="M111" s="328">
        <v>7</v>
      </c>
      <c r="N111" s="346">
        <v>2.1538461538461537</v>
      </c>
      <c r="O111" s="328">
        <v>0</v>
      </c>
      <c r="P111" s="346">
        <v>0</v>
      </c>
      <c r="Q111" s="328">
        <v>325</v>
      </c>
      <c r="R111" s="45"/>
    </row>
    <row r="112" spans="1:18">
      <c r="A112" s="350">
        <v>145</v>
      </c>
      <c r="B112" s="345" t="s">
        <v>535</v>
      </c>
      <c r="C112" s="328">
        <v>0</v>
      </c>
      <c r="D112" s="346">
        <v>0</v>
      </c>
      <c r="E112" s="328">
        <v>4</v>
      </c>
      <c r="F112" s="346">
        <v>14.285714285714285</v>
      </c>
      <c r="G112" s="328">
        <v>5</v>
      </c>
      <c r="H112" s="346">
        <v>17.857142857142858</v>
      </c>
      <c r="I112" s="328">
        <v>17</v>
      </c>
      <c r="J112" s="346">
        <v>60.714285714285708</v>
      </c>
      <c r="K112" s="328">
        <v>1</v>
      </c>
      <c r="L112" s="346">
        <v>3.5714285714285712</v>
      </c>
      <c r="M112" s="328">
        <v>1</v>
      </c>
      <c r="N112" s="346">
        <v>3.5714285714285712</v>
      </c>
      <c r="O112" s="328">
        <v>0</v>
      </c>
      <c r="P112" s="346">
        <v>0</v>
      </c>
      <c r="Q112" s="328">
        <v>28</v>
      </c>
      <c r="R112" s="45"/>
    </row>
    <row r="113" spans="1:18">
      <c r="A113" s="350">
        <v>209</v>
      </c>
      <c r="B113" s="345" t="s">
        <v>536</v>
      </c>
      <c r="C113" s="328">
        <v>0</v>
      </c>
      <c r="D113" s="346">
        <v>0</v>
      </c>
      <c r="E113" s="328">
        <v>3</v>
      </c>
      <c r="F113" s="346">
        <v>2.9702970297029703</v>
      </c>
      <c r="G113" s="328">
        <v>21</v>
      </c>
      <c r="H113" s="346">
        <v>20.792079207920793</v>
      </c>
      <c r="I113" s="328">
        <v>68</v>
      </c>
      <c r="J113" s="346">
        <v>67.32673267326733</v>
      </c>
      <c r="K113" s="328">
        <v>7</v>
      </c>
      <c r="L113" s="346">
        <v>6.9306930693069315</v>
      </c>
      <c r="M113" s="328">
        <v>2</v>
      </c>
      <c r="N113" s="346">
        <v>1.9801980198019802</v>
      </c>
      <c r="O113" s="328">
        <v>0</v>
      </c>
      <c r="P113" s="346">
        <v>0</v>
      </c>
      <c r="Q113" s="328">
        <v>101</v>
      </c>
      <c r="R113" s="45"/>
    </row>
    <row r="114" spans="1:18">
      <c r="A114" s="350">
        <v>282</v>
      </c>
      <c r="B114" s="345" t="s">
        <v>537</v>
      </c>
      <c r="C114" s="328">
        <v>0</v>
      </c>
      <c r="D114" s="346">
        <v>0</v>
      </c>
      <c r="E114" s="328">
        <v>4</v>
      </c>
      <c r="F114" s="346">
        <v>2.3391812865497075</v>
      </c>
      <c r="G114" s="328">
        <v>50</v>
      </c>
      <c r="H114" s="346">
        <v>29.239766081871345</v>
      </c>
      <c r="I114" s="328">
        <v>98</v>
      </c>
      <c r="J114" s="346">
        <v>57.309941520467831</v>
      </c>
      <c r="K114" s="328">
        <v>18</v>
      </c>
      <c r="L114" s="346">
        <v>10.526315789473683</v>
      </c>
      <c r="M114" s="328">
        <v>1</v>
      </c>
      <c r="N114" s="346">
        <v>0.58479532163742687</v>
      </c>
      <c r="O114" s="328">
        <v>0</v>
      </c>
      <c r="P114" s="346">
        <v>0</v>
      </c>
      <c r="Q114" s="328">
        <v>171</v>
      </c>
      <c r="R114" s="45"/>
    </row>
    <row r="115" spans="1:18">
      <c r="A115" s="350">
        <v>353</v>
      </c>
      <c r="B115" s="345" t="s">
        <v>538</v>
      </c>
      <c r="C115" s="328">
        <v>0</v>
      </c>
      <c r="D115" s="346">
        <v>0</v>
      </c>
      <c r="E115" s="328">
        <v>0</v>
      </c>
      <c r="F115" s="346">
        <v>0</v>
      </c>
      <c r="G115" s="328">
        <v>7</v>
      </c>
      <c r="H115" s="346">
        <v>38.888888888888893</v>
      </c>
      <c r="I115" s="328">
        <v>9</v>
      </c>
      <c r="J115" s="346">
        <v>50</v>
      </c>
      <c r="K115" s="328">
        <v>2</v>
      </c>
      <c r="L115" s="346">
        <v>11.111111111111111</v>
      </c>
      <c r="M115" s="328">
        <v>0</v>
      </c>
      <c r="N115" s="346">
        <v>0</v>
      </c>
      <c r="O115" s="328">
        <v>0</v>
      </c>
      <c r="P115" s="346">
        <v>0</v>
      </c>
      <c r="Q115" s="328">
        <v>18</v>
      </c>
      <c r="R115" s="45"/>
    </row>
    <row r="116" spans="1:18">
      <c r="A116" s="350">
        <v>364</v>
      </c>
      <c r="B116" s="345" t="s">
        <v>539</v>
      </c>
      <c r="C116" s="328">
        <v>0</v>
      </c>
      <c r="D116" s="346">
        <v>0</v>
      </c>
      <c r="E116" s="328">
        <v>2</v>
      </c>
      <c r="F116" s="346">
        <v>2.2988505747126435</v>
      </c>
      <c r="G116" s="328">
        <v>14</v>
      </c>
      <c r="H116" s="346">
        <v>16.091954022988507</v>
      </c>
      <c r="I116" s="328">
        <v>48</v>
      </c>
      <c r="J116" s="346">
        <v>55.172413793103445</v>
      </c>
      <c r="K116" s="328">
        <v>16</v>
      </c>
      <c r="L116" s="346">
        <v>18.390804597701148</v>
      </c>
      <c r="M116" s="328">
        <v>7</v>
      </c>
      <c r="N116" s="346">
        <v>8.0459770114942533</v>
      </c>
      <c r="O116" s="328">
        <v>0</v>
      </c>
      <c r="P116" s="346">
        <v>0</v>
      </c>
      <c r="Q116" s="328">
        <v>87</v>
      </c>
      <c r="R116" s="45"/>
    </row>
    <row r="117" spans="1:18">
      <c r="A117" s="350">
        <v>368</v>
      </c>
      <c r="B117" s="345" t="s">
        <v>540</v>
      </c>
      <c r="C117" s="328">
        <v>0</v>
      </c>
      <c r="D117" s="346">
        <v>0</v>
      </c>
      <c r="E117" s="328">
        <v>0</v>
      </c>
      <c r="F117" s="346">
        <v>0</v>
      </c>
      <c r="G117" s="328">
        <v>14</v>
      </c>
      <c r="H117" s="346">
        <v>19.718309859154928</v>
      </c>
      <c r="I117" s="328">
        <v>43</v>
      </c>
      <c r="J117" s="346">
        <v>60.563380281690137</v>
      </c>
      <c r="K117" s="328">
        <v>11</v>
      </c>
      <c r="L117" s="346">
        <v>15.492957746478872</v>
      </c>
      <c r="M117" s="328">
        <v>3</v>
      </c>
      <c r="N117" s="346">
        <v>4.225352112676056</v>
      </c>
      <c r="O117" s="328">
        <v>0</v>
      </c>
      <c r="P117" s="346">
        <v>0</v>
      </c>
      <c r="Q117" s="328">
        <v>71</v>
      </c>
      <c r="R117" s="45"/>
    </row>
    <row r="118" spans="1:18">
      <c r="A118" s="350">
        <v>390</v>
      </c>
      <c r="B118" s="345" t="s">
        <v>541</v>
      </c>
      <c r="C118" s="328">
        <v>0</v>
      </c>
      <c r="D118" s="346">
        <v>0</v>
      </c>
      <c r="E118" s="328">
        <v>0</v>
      </c>
      <c r="F118" s="346">
        <v>0</v>
      </c>
      <c r="G118" s="328">
        <v>30</v>
      </c>
      <c r="H118" s="346">
        <v>23.622047244094489</v>
      </c>
      <c r="I118" s="328">
        <v>78</v>
      </c>
      <c r="J118" s="346">
        <v>61.417322834645674</v>
      </c>
      <c r="K118" s="328">
        <v>15</v>
      </c>
      <c r="L118" s="346">
        <v>11.811023622047244</v>
      </c>
      <c r="M118" s="328">
        <v>4</v>
      </c>
      <c r="N118" s="346">
        <v>3.1496062992125982</v>
      </c>
      <c r="O118" s="328">
        <v>0</v>
      </c>
      <c r="P118" s="346">
        <v>0</v>
      </c>
      <c r="Q118" s="328">
        <v>127</v>
      </c>
      <c r="R118" s="45"/>
    </row>
    <row r="119" spans="1:18">
      <c r="A119" s="350">
        <v>467</v>
      </c>
      <c r="B119" s="345" t="s">
        <v>542</v>
      </c>
      <c r="C119" s="328">
        <v>0</v>
      </c>
      <c r="D119" s="346">
        <v>0</v>
      </c>
      <c r="E119" s="328">
        <v>0</v>
      </c>
      <c r="F119" s="346">
        <v>0</v>
      </c>
      <c r="G119" s="328">
        <v>1</v>
      </c>
      <c r="H119" s="346">
        <v>14.285714285714285</v>
      </c>
      <c r="I119" s="328">
        <v>5</v>
      </c>
      <c r="J119" s="346">
        <v>71.428571428571431</v>
      </c>
      <c r="K119" s="328">
        <v>1</v>
      </c>
      <c r="L119" s="346">
        <v>14.285714285714285</v>
      </c>
      <c r="M119" s="328">
        <v>0</v>
      </c>
      <c r="N119" s="346">
        <v>0</v>
      </c>
      <c r="O119" s="328">
        <v>0</v>
      </c>
      <c r="P119" s="346">
        <v>0</v>
      </c>
      <c r="Q119" s="328">
        <v>7</v>
      </c>
      <c r="R119" s="45"/>
    </row>
    <row r="120" spans="1:18">
      <c r="A120" s="350">
        <v>576</v>
      </c>
      <c r="B120" s="345" t="s">
        <v>543</v>
      </c>
      <c r="C120" s="328">
        <v>0</v>
      </c>
      <c r="D120" s="346">
        <v>0</v>
      </c>
      <c r="E120" s="328">
        <v>1</v>
      </c>
      <c r="F120" s="346">
        <v>7.6923076923076925</v>
      </c>
      <c r="G120" s="328">
        <v>2</v>
      </c>
      <c r="H120" s="346">
        <v>15.384615384615385</v>
      </c>
      <c r="I120" s="328">
        <v>9</v>
      </c>
      <c r="J120" s="346">
        <v>69.230769230769226</v>
      </c>
      <c r="K120" s="328">
        <v>1</v>
      </c>
      <c r="L120" s="346">
        <v>7.6923076923076925</v>
      </c>
      <c r="M120" s="328">
        <v>0</v>
      </c>
      <c r="N120" s="346">
        <v>0</v>
      </c>
      <c r="O120" s="328">
        <v>0</v>
      </c>
      <c r="P120" s="346">
        <v>0</v>
      </c>
      <c r="Q120" s="328">
        <v>13</v>
      </c>
      <c r="R120" s="45"/>
    </row>
    <row r="121" spans="1:18">
      <c r="A121" s="350">
        <v>642</v>
      </c>
      <c r="B121" s="345" t="s">
        <v>544</v>
      </c>
      <c r="C121" s="328">
        <v>0</v>
      </c>
      <c r="D121" s="346">
        <v>0</v>
      </c>
      <c r="E121" s="328">
        <v>4</v>
      </c>
      <c r="F121" s="346">
        <v>2.7397260273972601</v>
      </c>
      <c r="G121" s="328">
        <v>26</v>
      </c>
      <c r="H121" s="346">
        <v>17.80821917808219</v>
      </c>
      <c r="I121" s="328">
        <v>91</v>
      </c>
      <c r="J121" s="346">
        <v>62.328767123287676</v>
      </c>
      <c r="K121" s="328">
        <v>23</v>
      </c>
      <c r="L121" s="346">
        <v>15.753424657534246</v>
      </c>
      <c r="M121" s="328">
        <v>2</v>
      </c>
      <c r="N121" s="346">
        <v>1.3698630136986301</v>
      </c>
      <c r="O121" s="328">
        <v>0</v>
      </c>
      <c r="P121" s="346">
        <v>0</v>
      </c>
      <c r="Q121" s="328">
        <v>146</v>
      </c>
      <c r="R121" s="45"/>
    </row>
    <row r="122" spans="1:18">
      <c r="A122" s="350">
        <v>679</v>
      </c>
      <c r="B122" s="345" t="s">
        <v>545</v>
      </c>
      <c r="C122" s="328">
        <v>0</v>
      </c>
      <c r="D122" s="346">
        <v>0</v>
      </c>
      <c r="E122" s="328">
        <v>1</v>
      </c>
      <c r="F122" s="346">
        <v>0.57803468208092479</v>
      </c>
      <c r="G122" s="328">
        <v>39</v>
      </c>
      <c r="H122" s="346">
        <v>22.543352601156069</v>
      </c>
      <c r="I122" s="328">
        <v>103</v>
      </c>
      <c r="J122" s="346">
        <v>59.537572254335259</v>
      </c>
      <c r="K122" s="328">
        <v>25</v>
      </c>
      <c r="L122" s="346">
        <v>14.450867052023122</v>
      </c>
      <c r="M122" s="328">
        <v>5</v>
      </c>
      <c r="N122" s="346">
        <v>2.8901734104046244</v>
      </c>
      <c r="O122" s="328">
        <v>0</v>
      </c>
      <c r="P122" s="346">
        <v>0</v>
      </c>
      <c r="Q122" s="328">
        <v>173</v>
      </c>
      <c r="R122" s="45"/>
    </row>
    <row r="123" spans="1:18">
      <c r="A123" s="350">
        <v>789</v>
      </c>
      <c r="B123" s="345" t="s">
        <v>546</v>
      </c>
      <c r="C123" s="328">
        <v>0</v>
      </c>
      <c r="D123" s="346">
        <v>0</v>
      </c>
      <c r="E123" s="328">
        <v>2</v>
      </c>
      <c r="F123" s="346">
        <v>2.0618556701030926</v>
      </c>
      <c r="G123" s="328">
        <v>20</v>
      </c>
      <c r="H123" s="346">
        <v>20.618556701030926</v>
      </c>
      <c r="I123" s="328">
        <v>61</v>
      </c>
      <c r="J123" s="346">
        <v>62.886597938144327</v>
      </c>
      <c r="K123" s="328">
        <v>11</v>
      </c>
      <c r="L123" s="346">
        <v>11.340206185567011</v>
      </c>
      <c r="M123" s="328">
        <v>3</v>
      </c>
      <c r="N123" s="346">
        <v>3.0927835051546393</v>
      </c>
      <c r="O123" s="328">
        <v>0</v>
      </c>
      <c r="P123" s="346">
        <v>0</v>
      </c>
      <c r="Q123" s="328">
        <v>97</v>
      </c>
      <c r="R123" s="45"/>
    </row>
    <row r="124" spans="1:18">
      <c r="A124" s="350">
        <v>792</v>
      </c>
      <c r="B124" s="345" t="s">
        <v>547</v>
      </c>
      <c r="C124" s="328">
        <v>0</v>
      </c>
      <c r="D124" s="346">
        <v>0</v>
      </c>
      <c r="E124" s="328">
        <v>0</v>
      </c>
      <c r="F124" s="346">
        <v>0</v>
      </c>
      <c r="G124" s="328">
        <v>7</v>
      </c>
      <c r="H124" s="346">
        <v>31.818181818181817</v>
      </c>
      <c r="I124" s="328">
        <v>12</v>
      </c>
      <c r="J124" s="346">
        <v>54.54545454545454</v>
      </c>
      <c r="K124" s="328">
        <v>2</v>
      </c>
      <c r="L124" s="346">
        <v>9.0909090909090917</v>
      </c>
      <c r="M124" s="328">
        <v>1</v>
      </c>
      <c r="N124" s="346">
        <v>4.5454545454545459</v>
      </c>
      <c r="O124" s="328">
        <v>0</v>
      </c>
      <c r="P124" s="346">
        <v>0</v>
      </c>
      <c r="Q124" s="328">
        <v>22</v>
      </c>
      <c r="R124" s="45"/>
    </row>
    <row r="125" spans="1:18">
      <c r="A125" s="350">
        <v>809</v>
      </c>
      <c r="B125" s="345" t="s">
        <v>548</v>
      </c>
      <c r="C125" s="328">
        <v>0</v>
      </c>
      <c r="D125" s="346">
        <v>0</v>
      </c>
      <c r="E125" s="328">
        <v>0</v>
      </c>
      <c r="F125" s="346">
        <v>0</v>
      </c>
      <c r="G125" s="328">
        <v>2</v>
      </c>
      <c r="H125" s="346">
        <v>15.384615384615385</v>
      </c>
      <c r="I125" s="328">
        <v>8</v>
      </c>
      <c r="J125" s="346">
        <v>61.53846153846154</v>
      </c>
      <c r="K125" s="328">
        <v>3</v>
      </c>
      <c r="L125" s="346">
        <v>23.076923076923077</v>
      </c>
      <c r="M125" s="328">
        <v>0</v>
      </c>
      <c r="N125" s="346">
        <v>0</v>
      </c>
      <c r="O125" s="328">
        <v>0</v>
      </c>
      <c r="P125" s="346">
        <v>0</v>
      </c>
      <c r="Q125" s="328">
        <v>13</v>
      </c>
      <c r="R125" s="45"/>
    </row>
    <row r="126" spans="1:18">
      <c r="A126" s="350">
        <v>847</v>
      </c>
      <c r="B126" s="345" t="s">
        <v>549</v>
      </c>
      <c r="C126" s="328">
        <v>0</v>
      </c>
      <c r="D126" s="346">
        <v>0</v>
      </c>
      <c r="E126" s="328">
        <v>1</v>
      </c>
      <c r="F126" s="346">
        <v>0.84745762711864403</v>
      </c>
      <c r="G126" s="328">
        <v>17</v>
      </c>
      <c r="H126" s="346">
        <v>14.40677966101695</v>
      </c>
      <c r="I126" s="328">
        <v>78</v>
      </c>
      <c r="J126" s="346">
        <v>66.101694915254242</v>
      </c>
      <c r="K126" s="328">
        <v>20</v>
      </c>
      <c r="L126" s="346">
        <v>16.949152542372879</v>
      </c>
      <c r="M126" s="328">
        <v>2</v>
      </c>
      <c r="N126" s="346">
        <v>1.6949152542372881</v>
      </c>
      <c r="O126" s="328">
        <v>0</v>
      </c>
      <c r="P126" s="346">
        <v>0</v>
      </c>
      <c r="Q126" s="328">
        <v>118</v>
      </c>
      <c r="R126" s="45"/>
    </row>
    <row r="127" spans="1:18">
      <c r="A127" s="350">
        <v>856</v>
      </c>
      <c r="B127" s="345" t="s">
        <v>550</v>
      </c>
      <c r="C127" s="328">
        <v>0</v>
      </c>
      <c r="D127" s="346">
        <v>0</v>
      </c>
      <c r="E127" s="328">
        <v>0</v>
      </c>
      <c r="F127" s="346">
        <v>0</v>
      </c>
      <c r="G127" s="328">
        <v>3</v>
      </c>
      <c r="H127" s="346">
        <v>30</v>
      </c>
      <c r="I127" s="328">
        <v>6</v>
      </c>
      <c r="J127" s="346">
        <v>60</v>
      </c>
      <c r="K127" s="328">
        <v>1</v>
      </c>
      <c r="L127" s="346">
        <v>10</v>
      </c>
      <c r="M127" s="328">
        <v>0</v>
      </c>
      <c r="N127" s="346">
        <v>0</v>
      </c>
      <c r="O127" s="328">
        <v>0</v>
      </c>
      <c r="P127" s="346">
        <v>0</v>
      </c>
      <c r="Q127" s="328">
        <v>10</v>
      </c>
      <c r="R127" s="45"/>
    </row>
    <row r="128" spans="1:18">
      <c r="A128" s="350">
        <v>861</v>
      </c>
      <c r="B128" s="345" t="s">
        <v>551</v>
      </c>
      <c r="C128" s="328">
        <v>0</v>
      </c>
      <c r="D128" s="346">
        <v>0</v>
      </c>
      <c r="E128" s="328">
        <v>2</v>
      </c>
      <c r="F128" s="346">
        <v>2.6315789473684208</v>
      </c>
      <c r="G128" s="328">
        <v>21</v>
      </c>
      <c r="H128" s="346">
        <v>27.631578947368425</v>
      </c>
      <c r="I128" s="328">
        <v>47</v>
      </c>
      <c r="J128" s="346">
        <v>61.842105263157897</v>
      </c>
      <c r="K128" s="328">
        <v>4</v>
      </c>
      <c r="L128" s="346">
        <v>5.2631578947368416</v>
      </c>
      <c r="M128" s="328">
        <v>2</v>
      </c>
      <c r="N128" s="346">
        <v>2.6315789473684208</v>
      </c>
      <c r="O128" s="328">
        <v>0</v>
      </c>
      <c r="P128" s="346">
        <v>0</v>
      </c>
      <c r="Q128" s="328">
        <v>76</v>
      </c>
      <c r="R128" s="45"/>
    </row>
    <row r="129" spans="1:18">
      <c r="A129" s="340">
        <v>9</v>
      </c>
      <c r="B129" s="341" t="s">
        <v>552</v>
      </c>
      <c r="C129" s="351">
        <v>7</v>
      </c>
      <c r="D129" s="347">
        <v>6.7364044922194532E-3</v>
      </c>
      <c r="E129" s="351">
        <v>1813</v>
      </c>
      <c r="F129" s="347">
        <v>1.7447287634848385</v>
      </c>
      <c r="G129" s="351">
        <v>24583</v>
      </c>
      <c r="H129" s="347">
        <v>23.657290233175829</v>
      </c>
      <c r="I129" s="351">
        <v>60622</v>
      </c>
      <c r="J129" s="347">
        <v>58.339187589618234</v>
      </c>
      <c r="K129" s="351">
        <v>12295</v>
      </c>
      <c r="L129" s="347">
        <v>11.832013318834024</v>
      </c>
      <c r="M129" s="351">
        <v>4430</v>
      </c>
      <c r="N129" s="348">
        <v>4.263181700076025</v>
      </c>
      <c r="O129" s="351">
        <v>163</v>
      </c>
      <c r="P129" s="348">
        <v>0.15686199031882442</v>
      </c>
      <c r="Q129" s="349">
        <v>103913</v>
      </c>
      <c r="R129" s="45"/>
    </row>
    <row r="130" spans="1:18">
      <c r="A130" s="345">
        <v>1</v>
      </c>
      <c r="B130" s="345" t="s">
        <v>553</v>
      </c>
      <c r="C130" s="328">
        <v>6</v>
      </c>
      <c r="D130" s="346">
        <v>8.4130233601615294E-3</v>
      </c>
      <c r="E130" s="328">
        <v>1370</v>
      </c>
      <c r="F130" s="346">
        <v>1.9209736672368825</v>
      </c>
      <c r="G130" s="328">
        <v>17134</v>
      </c>
      <c r="H130" s="346">
        <v>24.024790375501276</v>
      </c>
      <c r="I130" s="328">
        <v>41817</v>
      </c>
      <c r="J130" s="346">
        <v>58.634566308645788</v>
      </c>
      <c r="K130" s="328">
        <v>8167</v>
      </c>
      <c r="L130" s="346">
        <v>11.45152696373987</v>
      </c>
      <c r="M130" s="328">
        <v>2726</v>
      </c>
      <c r="N130" s="346">
        <v>3.8223169466333884</v>
      </c>
      <c r="O130" s="328">
        <v>98</v>
      </c>
      <c r="P130" s="346">
        <v>0.13741271488263831</v>
      </c>
      <c r="Q130" s="328">
        <v>71318</v>
      </c>
      <c r="R130" s="45"/>
    </row>
    <row r="131" spans="1:18">
      <c r="A131" s="345">
        <v>79</v>
      </c>
      <c r="B131" s="345" t="s">
        <v>554</v>
      </c>
      <c r="C131" s="328">
        <v>0</v>
      </c>
      <c r="D131" s="346">
        <v>0</v>
      </c>
      <c r="E131" s="328">
        <v>24</v>
      </c>
      <c r="F131" s="346">
        <v>2.0530367835757057</v>
      </c>
      <c r="G131" s="328">
        <v>292</v>
      </c>
      <c r="H131" s="346">
        <v>24.978614200171087</v>
      </c>
      <c r="I131" s="328">
        <v>671</v>
      </c>
      <c r="J131" s="346">
        <v>57.399486740804107</v>
      </c>
      <c r="K131" s="328">
        <v>136</v>
      </c>
      <c r="L131" s="346">
        <v>11.633875106928999</v>
      </c>
      <c r="M131" s="328">
        <v>45</v>
      </c>
      <c r="N131" s="346">
        <v>3.8494439692044482</v>
      </c>
      <c r="O131" s="328">
        <v>1</v>
      </c>
      <c r="P131" s="346">
        <v>8.5543199315654406E-2</v>
      </c>
      <c r="Q131" s="328">
        <v>1169</v>
      </c>
    </row>
    <row r="132" spans="1:18">
      <c r="A132" s="345">
        <v>88</v>
      </c>
      <c r="B132" s="345" t="s">
        <v>555</v>
      </c>
      <c r="C132" s="328">
        <v>1</v>
      </c>
      <c r="D132" s="346">
        <v>6.9808027923211171E-3</v>
      </c>
      <c r="E132" s="328">
        <v>206</v>
      </c>
      <c r="F132" s="346">
        <v>1.4380453752181501</v>
      </c>
      <c r="G132" s="328">
        <v>3453</v>
      </c>
      <c r="H132" s="346">
        <v>24.104712041884817</v>
      </c>
      <c r="I132" s="328">
        <v>8251</v>
      </c>
      <c r="J132" s="346">
        <v>57.59860383944153</v>
      </c>
      <c r="K132" s="328">
        <v>1786</v>
      </c>
      <c r="L132" s="346">
        <v>12.467713787085515</v>
      </c>
      <c r="M132" s="328">
        <v>607</v>
      </c>
      <c r="N132" s="346">
        <v>4.2373472949389184</v>
      </c>
      <c r="O132" s="328">
        <v>21</v>
      </c>
      <c r="P132" s="346">
        <v>0.14659685863874344</v>
      </c>
      <c r="Q132" s="328">
        <v>14325</v>
      </c>
    </row>
    <row r="133" spans="1:18">
      <c r="A133" s="345">
        <v>129</v>
      </c>
      <c r="B133" s="345" t="s">
        <v>556</v>
      </c>
      <c r="C133" s="328">
        <v>0</v>
      </c>
      <c r="D133" s="346">
        <v>0</v>
      </c>
      <c r="E133" s="328">
        <v>23</v>
      </c>
      <c r="F133" s="346">
        <v>1.6288951841359773</v>
      </c>
      <c r="G133" s="328">
        <v>374</v>
      </c>
      <c r="H133" s="346">
        <v>26.487252124645895</v>
      </c>
      <c r="I133" s="328">
        <v>780</v>
      </c>
      <c r="J133" s="346">
        <v>55.240793201133144</v>
      </c>
      <c r="K133" s="328">
        <v>163</v>
      </c>
      <c r="L133" s="346">
        <v>11.543909348441925</v>
      </c>
      <c r="M133" s="328">
        <v>71</v>
      </c>
      <c r="N133" s="346">
        <v>5.0283286118980168</v>
      </c>
      <c r="O133" s="328">
        <v>1</v>
      </c>
      <c r="P133" s="346">
        <v>7.0821529745042494E-2</v>
      </c>
      <c r="Q133" s="328">
        <v>1412</v>
      </c>
    </row>
    <row r="134" spans="1:18">
      <c r="A134" s="345">
        <v>212</v>
      </c>
      <c r="B134" s="345" t="s">
        <v>557</v>
      </c>
      <c r="C134" s="328">
        <v>0</v>
      </c>
      <c r="D134" s="346">
        <v>0</v>
      </c>
      <c r="E134" s="328">
        <v>20</v>
      </c>
      <c r="F134" s="346">
        <v>1.7361111111111112</v>
      </c>
      <c r="G134" s="328">
        <v>268</v>
      </c>
      <c r="H134" s="346">
        <v>23.263888888888889</v>
      </c>
      <c r="I134" s="328">
        <v>655</v>
      </c>
      <c r="J134" s="346">
        <v>56.857638888888886</v>
      </c>
      <c r="K134" s="328">
        <v>153</v>
      </c>
      <c r="L134" s="346">
        <v>13.28125</v>
      </c>
      <c r="M134" s="328">
        <v>51</v>
      </c>
      <c r="N134" s="346">
        <v>4.4270833333333339</v>
      </c>
      <c r="O134" s="328">
        <v>5</v>
      </c>
      <c r="P134" s="346">
        <v>0.43402777777777779</v>
      </c>
      <c r="Q134" s="328">
        <v>1152</v>
      </c>
    </row>
    <row r="135" spans="1:18">
      <c r="A135" s="345">
        <v>266</v>
      </c>
      <c r="B135" s="345" t="s">
        <v>558</v>
      </c>
      <c r="C135" s="328">
        <v>0</v>
      </c>
      <c r="D135" s="346">
        <v>0</v>
      </c>
      <c r="E135" s="328">
        <v>17</v>
      </c>
      <c r="F135" s="346">
        <v>0.93509350935093505</v>
      </c>
      <c r="G135" s="328">
        <v>353</v>
      </c>
      <c r="H135" s="346">
        <v>19.416941694169417</v>
      </c>
      <c r="I135" s="328">
        <v>1048</v>
      </c>
      <c r="J135" s="346">
        <v>57.645764576457651</v>
      </c>
      <c r="K135" s="328">
        <v>261</v>
      </c>
      <c r="L135" s="346">
        <v>14.356435643564355</v>
      </c>
      <c r="M135" s="328">
        <v>134</v>
      </c>
      <c r="N135" s="346">
        <v>7.3707370737073701</v>
      </c>
      <c r="O135" s="328">
        <v>5</v>
      </c>
      <c r="P135" s="346">
        <v>0.27502750275027504</v>
      </c>
      <c r="Q135" s="328">
        <v>1818</v>
      </c>
    </row>
    <row r="136" spans="1:18">
      <c r="A136" s="345">
        <v>308</v>
      </c>
      <c r="B136" s="345" t="s">
        <v>559</v>
      </c>
      <c r="C136" s="328">
        <v>0</v>
      </c>
      <c r="D136" s="346">
        <v>0</v>
      </c>
      <c r="E136" s="328">
        <v>14</v>
      </c>
      <c r="F136" s="346">
        <v>1.3108614232209739</v>
      </c>
      <c r="G136" s="328">
        <v>264</v>
      </c>
      <c r="H136" s="346">
        <v>24.719101123595504</v>
      </c>
      <c r="I136" s="328">
        <v>612</v>
      </c>
      <c r="J136" s="346">
        <v>57.303370786516851</v>
      </c>
      <c r="K136" s="328">
        <v>134</v>
      </c>
      <c r="L136" s="346">
        <v>12.54681647940075</v>
      </c>
      <c r="M136" s="328">
        <v>43</v>
      </c>
      <c r="N136" s="346">
        <v>4.0262172284644198</v>
      </c>
      <c r="O136" s="328">
        <v>1</v>
      </c>
      <c r="P136" s="346">
        <v>9.3632958801498134E-2</v>
      </c>
      <c r="Q136" s="328">
        <v>1068</v>
      </c>
    </row>
    <row r="137" spans="1:18">
      <c r="A137" s="345">
        <v>360</v>
      </c>
      <c r="B137" s="345" t="s">
        <v>560</v>
      </c>
      <c r="C137" s="328">
        <v>0</v>
      </c>
      <c r="D137" s="346">
        <v>0</v>
      </c>
      <c r="E137" s="328">
        <v>95</v>
      </c>
      <c r="F137" s="346">
        <v>1.2032932235592146</v>
      </c>
      <c r="G137" s="328">
        <v>1729</v>
      </c>
      <c r="H137" s="346">
        <v>21.899936668777709</v>
      </c>
      <c r="I137" s="328">
        <v>4646</v>
      </c>
      <c r="J137" s="346">
        <v>58.84737175427486</v>
      </c>
      <c r="K137" s="328">
        <v>985</v>
      </c>
      <c r="L137" s="346">
        <v>12.476250791640279</v>
      </c>
      <c r="M137" s="328">
        <v>425</v>
      </c>
      <c r="N137" s="346">
        <v>5.3831538948701709</v>
      </c>
      <c r="O137" s="328">
        <v>15</v>
      </c>
      <c r="P137" s="346">
        <v>0.18999366687777072</v>
      </c>
      <c r="Q137" s="328">
        <v>7895</v>
      </c>
    </row>
    <row r="138" spans="1:18">
      <c r="A138" s="345">
        <v>380</v>
      </c>
      <c r="B138" s="345" t="s">
        <v>561</v>
      </c>
      <c r="C138" s="328">
        <v>0</v>
      </c>
      <c r="D138" s="346">
        <v>0</v>
      </c>
      <c r="E138" s="328">
        <v>17</v>
      </c>
      <c r="F138" s="346">
        <v>1.4178482068390326</v>
      </c>
      <c r="G138" s="328">
        <v>296</v>
      </c>
      <c r="H138" s="346">
        <v>24.687239366138449</v>
      </c>
      <c r="I138" s="328">
        <v>645</v>
      </c>
      <c r="J138" s="346">
        <v>53.794829024186818</v>
      </c>
      <c r="K138" s="328">
        <v>154</v>
      </c>
      <c r="L138" s="346">
        <v>12.844036697247708</v>
      </c>
      <c r="M138" s="328">
        <v>84</v>
      </c>
      <c r="N138" s="346">
        <v>7.0058381984987488</v>
      </c>
      <c r="O138" s="328">
        <v>3</v>
      </c>
      <c r="P138" s="346">
        <v>0.25020850708924103</v>
      </c>
      <c r="Q138" s="328">
        <v>1199</v>
      </c>
    </row>
    <row r="139" spans="1:18">
      <c r="A139" s="345">
        <v>631</v>
      </c>
      <c r="B139" s="345" t="s">
        <v>562</v>
      </c>
      <c r="C139" s="328">
        <v>0</v>
      </c>
      <c r="D139" s="346">
        <v>0</v>
      </c>
      <c r="E139" s="328">
        <v>27</v>
      </c>
      <c r="F139" s="346">
        <v>1.0559249120062575</v>
      </c>
      <c r="G139" s="328">
        <v>420</v>
      </c>
      <c r="H139" s="346">
        <v>16.425498631208445</v>
      </c>
      <c r="I139" s="328">
        <v>1497</v>
      </c>
      <c r="J139" s="346">
        <v>58.54517012123582</v>
      </c>
      <c r="K139" s="328">
        <v>356</v>
      </c>
      <c r="L139" s="346">
        <v>13.922565506452875</v>
      </c>
      <c r="M139" s="328">
        <v>244</v>
      </c>
      <c r="N139" s="346">
        <v>9.5424325381306208</v>
      </c>
      <c r="O139" s="328">
        <v>13</v>
      </c>
      <c r="P139" s="346">
        <v>0.50840829096597573</v>
      </c>
      <c r="Q139" s="328">
        <v>2557</v>
      </c>
    </row>
    <row r="140" spans="1:18">
      <c r="B140" s="1"/>
    </row>
    <row r="141" spans="1:18">
      <c r="B141" s="323" t="s">
        <v>231</v>
      </c>
      <c r="C141" s="354" t="s">
        <v>607</v>
      </c>
      <c r="D141" s="352"/>
      <c r="E141" s="352"/>
      <c r="F141" s="352"/>
      <c r="G141" s="324" t="s">
        <v>240</v>
      </c>
      <c r="H141" s="352"/>
      <c r="I141" s="352"/>
      <c r="J141" s="352"/>
      <c r="K141" s="352"/>
      <c r="L141" s="352"/>
      <c r="M141" s="353"/>
    </row>
    <row r="142" spans="1:18">
      <c r="B142" s="325" t="s">
        <v>608</v>
      </c>
      <c r="C142" s="354" t="s">
        <v>565</v>
      </c>
      <c r="D142" s="355"/>
      <c r="E142" s="355"/>
      <c r="F142" s="355"/>
      <c r="G142" s="355"/>
      <c r="H142" s="355"/>
      <c r="I142" s="355"/>
      <c r="J142" s="355"/>
      <c r="K142" s="355"/>
      <c r="L142" s="355"/>
      <c r="M142" s="355"/>
    </row>
    <row r="143" spans="1:18">
      <c r="B143" s="322" t="s">
        <v>566</v>
      </c>
      <c r="C143" s="355" t="s">
        <v>53</v>
      </c>
      <c r="D143" s="355"/>
      <c r="E143" s="355"/>
      <c r="F143" s="355"/>
      <c r="G143" s="355"/>
      <c r="H143" s="355"/>
      <c r="I143" s="355"/>
      <c r="J143" s="355"/>
      <c r="K143" s="355"/>
      <c r="L143" s="355"/>
      <c r="M143" s="355"/>
    </row>
    <row r="144" spans="1:18">
      <c r="B144" s="326"/>
    </row>
  </sheetData>
  <mergeCells count="5">
    <mergeCell ref="C1:P1"/>
    <mergeCell ref="A2:A5"/>
    <mergeCell ref="B2:B4"/>
    <mergeCell ref="C2:P3"/>
    <mergeCell ref="Q2:Q4"/>
  </mergeCells>
  <hyperlinks>
    <hyperlink ref="R1" location="INDICE!B2" display="Indice" xr:uid="{CD6245B5-7850-4A85-A54F-0170C4083421}"/>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546A6-918F-44D2-9E92-2FB53759BDD1}">
  <sheetPr>
    <tabColor rgb="FF66FF99"/>
  </sheetPr>
  <dimension ref="A1:J145"/>
  <sheetViews>
    <sheetView topLeftCell="A121" workbookViewId="0">
      <selection activeCell="F132" sqref="F132:F142"/>
    </sheetView>
  </sheetViews>
  <sheetFormatPr defaultColWidth="11.42578125" defaultRowHeight="15"/>
  <cols>
    <col min="1" max="1" width="28.85546875" customWidth="1"/>
    <col min="2" max="2" width="33.5703125" customWidth="1"/>
    <col min="5" max="5" width="13.5703125" customWidth="1"/>
  </cols>
  <sheetData>
    <row r="1" spans="1:6" ht="49.5" customHeight="1">
      <c r="A1" s="508" t="s">
        <v>610</v>
      </c>
      <c r="B1" s="509"/>
      <c r="C1" s="509"/>
      <c r="D1" s="509"/>
      <c r="E1" s="509"/>
      <c r="F1" s="426" t="s">
        <v>19</v>
      </c>
    </row>
    <row r="2" spans="1:6">
      <c r="A2" s="592" t="s">
        <v>81</v>
      </c>
      <c r="B2" s="592" t="s">
        <v>77</v>
      </c>
      <c r="C2" s="594" t="s">
        <v>611</v>
      </c>
      <c r="D2" s="595"/>
      <c r="E2" s="596"/>
      <c r="F2" s="376" t="s">
        <v>240</v>
      </c>
    </row>
    <row r="3" spans="1:6" ht="18">
      <c r="A3" s="593"/>
      <c r="B3" s="593"/>
      <c r="C3" s="365" t="s">
        <v>612</v>
      </c>
      <c r="D3" s="365" t="s">
        <v>613</v>
      </c>
      <c r="E3" s="365" t="s">
        <v>614</v>
      </c>
      <c r="F3" s="453"/>
    </row>
    <row r="4" spans="1:6">
      <c r="A4" s="9"/>
      <c r="B4" s="175" t="s">
        <v>260</v>
      </c>
      <c r="C4" s="366">
        <v>118729</v>
      </c>
      <c r="D4" s="366">
        <v>105478</v>
      </c>
      <c r="E4" s="366">
        <v>224207</v>
      </c>
      <c r="F4" s="454"/>
    </row>
    <row r="5" spans="1:6">
      <c r="A5" s="9"/>
      <c r="B5" s="43" t="s">
        <v>261</v>
      </c>
      <c r="C5" s="369">
        <v>1130</v>
      </c>
      <c r="D5" s="369">
        <v>957</v>
      </c>
      <c r="E5" s="369">
        <v>2087</v>
      </c>
      <c r="F5" s="455"/>
    </row>
    <row r="6" spans="1:6">
      <c r="A6" s="5">
        <v>142</v>
      </c>
      <c r="B6" s="6" t="s">
        <v>98</v>
      </c>
      <c r="C6" s="101">
        <v>12</v>
      </c>
      <c r="D6" s="101">
        <v>15</v>
      </c>
      <c r="E6" s="101">
        <v>27</v>
      </c>
      <c r="F6" s="456"/>
    </row>
    <row r="7" spans="1:6">
      <c r="A7" s="5">
        <v>425</v>
      </c>
      <c r="B7" s="6" t="s">
        <v>99</v>
      </c>
      <c r="C7" s="101">
        <v>84</v>
      </c>
      <c r="D7" s="101">
        <v>59</v>
      </c>
      <c r="E7" s="101">
        <v>143</v>
      </c>
      <c r="F7" s="456"/>
    </row>
    <row r="8" spans="1:6">
      <c r="A8" s="5">
        <v>579</v>
      </c>
      <c r="B8" s="7" t="s">
        <v>100</v>
      </c>
      <c r="C8" s="101">
        <v>488</v>
      </c>
      <c r="D8" s="101">
        <v>385</v>
      </c>
      <c r="E8" s="101">
        <v>873</v>
      </c>
      <c r="F8" s="456"/>
    </row>
    <row r="9" spans="1:6">
      <c r="A9" s="5">
        <v>585</v>
      </c>
      <c r="B9" s="8" t="s">
        <v>101</v>
      </c>
      <c r="C9" s="101">
        <v>21</v>
      </c>
      <c r="D9" s="101">
        <v>21</v>
      </c>
      <c r="E9" s="101">
        <v>42</v>
      </c>
      <c r="F9" s="456"/>
    </row>
    <row r="10" spans="1:6">
      <c r="A10" s="5">
        <v>591</v>
      </c>
      <c r="B10" s="8" t="s">
        <v>102</v>
      </c>
      <c r="C10" s="101">
        <v>413</v>
      </c>
      <c r="D10" s="101">
        <v>382</v>
      </c>
      <c r="E10" s="101">
        <v>795</v>
      </c>
      <c r="F10" s="456"/>
    </row>
    <row r="11" spans="1:6">
      <c r="A11" s="5">
        <v>893</v>
      </c>
      <c r="B11" s="8" t="s">
        <v>103</v>
      </c>
      <c r="C11" s="101">
        <v>112</v>
      </c>
      <c r="D11" s="101">
        <v>95</v>
      </c>
      <c r="E11" s="101">
        <v>207</v>
      </c>
      <c r="F11" s="456"/>
    </row>
    <row r="12" spans="1:6">
      <c r="A12" s="9"/>
      <c r="B12" s="176" t="s">
        <v>262</v>
      </c>
      <c r="C12" s="85">
        <v>1215</v>
      </c>
      <c r="D12" s="85">
        <v>1018</v>
      </c>
      <c r="E12" s="85">
        <v>2233</v>
      </c>
      <c r="F12" s="456"/>
    </row>
    <row r="13" spans="1:6">
      <c r="A13" s="5">
        <v>120</v>
      </c>
      <c r="B13" s="8" t="s">
        <v>105</v>
      </c>
      <c r="C13" s="101">
        <v>27</v>
      </c>
      <c r="D13" s="101">
        <v>19</v>
      </c>
      <c r="E13" s="101">
        <v>46</v>
      </c>
      <c r="F13" s="456"/>
    </row>
    <row r="14" spans="1:6">
      <c r="A14" s="5">
        <v>154</v>
      </c>
      <c r="B14" s="8" t="s">
        <v>106</v>
      </c>
      <c r="C14" s="101">
        <v>898</v>
      </c>
      <c r="D14" s="101">
        <v>754</v>
      </c>
      <c r="E14" s="101">
        <v>1652</v>
      </c>
      <c r="F14" s="456"/>
    </row>
    <row r="15" spans="1:6">
      <c r="A15" s="5">
        <v>250</v>
      </c>
      <c r="B15" s="8" t="s">
        <v>107</v>
      </c>
      <c r="C15" s="101">
        <v>111</v>
      </c>
      <c r="D15" s="101">
        <v>100</v>
      </c>
      <c r="E15" s="101">
        <v>211</v>
      </c>
      <c r="F15" s="456"/>
    </row>
    <row r="16" spans="1:6">
      <c r="A16" s="5">
        <v>495</v>
      </c>
      <c r="B16" s="8" t="s">
        <v>108</v>
      </c>
      <c r="C16" s="101">
        <v>33</v>
      </c>
      <c r="D16" s="101">
        <v>20</v>
      </c>
      <c r="E16" s="101">
        <v>53</v>
      </c>
      <c r="F16" s="456"/>
    </row>
    <row r="17" spans="1:6">
      <c r="A17" s="5">
        <v>790</v>
      </c>
      <c r="B17" s="8" t="s">
        <v>109</v>
      </c>
      <c r="C17" s="101">
        <v>51</v>
      </c>
      <c r="D17" s="101">
        <v>49</v>
      </c>
      <c r="E17" s="101">
        <v>100</v>
      </c>
      <c r="F17" s="456"/>
    </row>
    <row r="18" spans="1:6">
      <c r="A18" s="5">
        <v>895</v>
      </c>
      <c r="B18" s="8" t="s">
        <v>110</v>
      </c>
      <c r="C18" s="101">
        <v>95</v>
      </c>
      <c r="D18" s="101">
        <v>76</v>
      </c>
      <c r="E18" s="101">
        <v>171</v>
      </c>
      <c r="F18" s="456"/>
    </row>
    <row r="19" spans="1:6">
      <c r="A19" s="9"/>
      <c r="B19" s="9" t="s">
        <v>263</v>
      </c>
      <c r="C19" s="37">
        <v>5067</v>
      </c>
      <c r="D19" s="37">
        <v>4404</v>
      </c>
      <c r="E19" s="37">
        <v>9471</v>
      </c>
      <c r="F19" s="456"/>
    </row>
    <row r="20" spans="1:6">
      <c r="A20" s="5">
        <v>45</v>
      </c>
      <c r="B20" s="8" t="s">
        <v>112</v>
      </c>
      <c r="C20" s="101">
        <v>2095</v>
      </c>
      <c r="D20" s="101">
        <v>1845</v>
      </c>
      <c r="E20" s="101">
        <v>3940</v>
      </c>
      <c r="F20" s="456"/>
    </row>
    <row r="21" spans="1:6">
      <c r="A21" s="5">
        <v>51</v>
      </c>
      <c r="B21" s="8" t="s">
        <v>113</v>
      </c>
      <c r="C21" s="101">
        <v>124</v>
      </c>
      <c r="D21" s="101">
        <v>103</v>
      </c>
      <c r="E21" s="101">
        <v>227</v>
      </c>
      <c r="F21" s="456"/>
    </row>
    <row r="22" spans="1:6">
      <c r="A22" s="5">
        <v>147</v>
      </c>
      <c r="B22" s="8" t="s">
        <v>114</v>
      </c>
      <c r="C22" s="101">
        <v>568</v>
      </c>
      <c r="D22" s="101">
        <v>518</v>
      </c>
      <c r="E22" s="101">
        <v>1086</v>
      </c>
      <c r="F22" s="456"/>
    </row>
    <row r="23" spans="1:6">
      <c r="A23" s="5">
        <v>172</v>
      </c>
      <c r="B23" s="8" t="s">
        <v>115</v>
      </c>
      <c r="C23" s="101">
        <v>503</v>
      </c>
      <c r="D23" s="101">
        <v>380</v>
      </c>
      <c r="E23" s="101">
        <v>883</v>
      </c>
      <c r="F23" s="456"/>
    </row>
    <row r="24" spans="1:6">
      <c r="A24" s="5">
        <v>475</v>
      </c>
      <c r="B24" s="8" t="s">
        <v>116</v>
      </c>
      <c r="C24" s="101">
        <v>1</v>
      </c>
      <c r="D24" s="101">
        <v>0</v>
      </c>
      <c r="E24" s="101">
        <v>1</v>
      </c>
      <c r="F24" s="456"/>
    </row>
    <row r="25" spans="1:6">
      <c r="A25" s="5">
        <v>480</v>
      </c>
      <c r="B25" s="8" t="s">
        <v>117</v>
      </c>
      <c r="C25" s="101">
        <v>160</v>
      </c>
      <c r="D25" s="101">
        <v>141</v>
      </c>
      <c r="E25" s="101">
        <v>301</v>
      </c>
      <c r="F25" s="456"/>
    </row>
    <row r="26" spans="1:6">
      <c r="A26" s="5">
        <v>490</v>
      </c>
      <c r="B26" s="8" t="s">
        <v>118</v>
      </c>
      <c r="C26" s="101">
        <v>251</v>
      </c>
      <c r="D26" s="101">
        <v>203</v>
      </c>
      <c r="E26" s="101">
        <v>454</v>
      </c>
      <c r="F26" s="456"/>
    </row>
    <row r="27" spans="1:6">
      <c r="A27" s="5">
        <v>659</v>
      </c>
      <c r="B27" s="8" t="s">
        <v>119</v>
      </c>
      <c r="C27" s="101">
        <v>90</v>
      </c>
      <c r="D27" s="101">
        <v>61</v>
      </c>
      <c r="E27" s="101">
        <v>151</v>
      </c>
      <c r="F27" s="456"/>
    </row>
    <row r="28" spans="1:6">
      <c r="A28" s="5">
        <v>665</v>
      </c>
      <c r="B28" s="8" t="s">
        <v>120</v>
      </c>
      <c r="C28" s="101">
        <v>58</v>
      </c>
      <c r="D28" s="101">
        <v>36</v>
      </c>
      <c r="E28" s="101">
        <v>94</v>
      </c>
      <c r="F28" s="456"/>
    </row>
    <row r="29" spans="1:6">
      <c r="A29" s="5">
        <v>837</v>
      </c>
      <c r="B29" s="8" t="s">
        <v>121</v>
      </c>
      <c r="C29" s="101">
        <v>1214</v>
      </c>
      <c r="D29" s="101">
        <v>1115</v>
      </c>
      <c r="E29" s="101">
        <v>2329</v>
      </c>
      <c r="F29" s="456"/>
    </row>
    <row r="30" spans="1:6">
      <c r="A30" s="11">
        <v>873</v>
      </c>
      <c r="B30" s="177" t="s">
        <v>122</v>
      </c>
      <c r="C30" s="101">
        <v>3</v>
      </c>
      <c r="D30" s="101">
        <v>2</v>
      </c>
      <c r="E30" s="74">
        <v>5</v>
      </c>
      <c r="F30" s="456"/>
    </row>
    <row r="31" spans="1:6">
      <c r="A31" s="9"/>
      <c r="B31" s="9" t="s">
        <v>264</v>
      </c>
      <c r="C31" s="37">
        <v>1560</v>
      </c>
      <c r="D31" s="37">
        <v>1283</v>
      </c>
      <c r="E31" s="37">
        <v>2843</v>
      </c>
      <c r="F31" s="456"/>
    </row>
    <row r="32" spans="1:6">
      <c r="A32" s="5">
        <v>31</v>
      </c>
      <c r="B32" s="8" t="s">
        <v>124</v>
      </c>
      <c r="C32" s="101">
        <v>53</v>
      </c>
      <c r="D32" s="101">
        <v>50</v>
      </c>
      <c r="E32" s="101">
        <v>103</v>
      </c>
      <c r="F32" s="456"/>
    </row>
    <row r="33" spans="1:6">
      <c r="A33" s="5">
        <v>40</v>
      </c>
      <c r="B33" s="8" t="s">
        <v>125</v>
      </c>
      <c r="C33" s="101">
        <v>41</v>
      </c>
      <c r="D33" s="101">
        <v>31</v>
      </c>
      <c r="E33" s="101">
        <v>72</v>
      </c>
      <c r="F33" s="456"/>
    </row>
    <row r="34" spans="1:6">
      <c r="A34" s="5">
        <v>190</v>
      </c>
      <c r="B34" s="8" t="s">
        <v>126</v>
      </c>
      <c r="C34" s="101">
        <v>118</v>
      </c>
      <c r="D34" s="101">
        <v>92</v>
      </c>
      <c r="E34" s="101">
        <v>210</v>
      </c>
      <c r="F34" s="456"/>
    </row>
    <row r="35" spans="1:6">
      <c r="A35" s="5">
        <v>604</v>
      </c>
      <c r="B35" s="8" t="s">
        <v>127</v>
      </c>
      <c r="C35" s="101">
        <v>290</v>
      </c>
      <c r="D35" s="101">
        <v>268</v>
      </c>
      <c r="E35" s="101">
        <v>558</v>
      </c>
      <c r="F35" s="456"/>
    </row>
    <row r="36" spans="1:6">
      <c r="A36" s="5">
        <v>670</v>
      </c>
      <c r="B36" s="8" t="s">
        <v>128</v>
      </c>
      <c r="C36" s="101">
        <v>151</v>
      </c>
      <c r="D36" s="101">
        <v>138</v>
      </c>
      <c r="E36" s="101">
        <v>289</v>
      </c>
      <c r="F36" s="456"/>
    </row>
    <row r="37" spans="1:6">
      <c r="A37" s="5">
        <v>690</v>
      </c>
      <c r="B37" s="8" t="s">
        <v>129</v>
      </c>
      <c r="C37" s="101">
        <v>94</v>
      </c>
      <c r="D37" s="101">
        <v>62</v>
      </c>
      <c r="E37" s="101">
        <v>156</v>
      </c>
      <c r="F37" s="456"/>
    </row>
    <row r="38" spans="1:6">
      <c r="A38" s="5">
        <v>736</v>
      </c>
      <c r="B38" s="8" t="s">
        <v>130</v>
      </c>
      <c r="C38" s="101">
        <v>549</v>
      </c>
      <c r="D38" s="101">
        <v>407</v>
      </c>
      <c r="E38" s="101">
        <v>956</v>
      </c>
      <c r="F38" s="456"/>
    </row>
    <row r="39" spans="1:6">
      <c r="A39" s="5">
        <v>858</v>
      </c>
      <c r="B39" s="8" t="s">
        <v>131</v>
      </c>
      <c r="C39" s="101">
        <v>117</v>
      </c>
      <c r="D39" s="101">
        <v>88</v>
      </c>
      <c r="E39" s="101">
        <v>205</v>
      </c>
      <c r="F39" s="456"/>
    </row>
    <row r="40" spans="1:6">
      <c r="A40" s="5">
        <v>885</v>
      </c>
      <c r="B40" s="8" t="s">
        <v>132</v>
      </c>
      <c r="C40" s="101">
        <v>26</v>
      </c>
      <c r="D40" s="101">
        <v>26</v>
      </c>
      <c r="E40" s="101">
        <v>52</v>
      </c>
      <c r="F40" s="456"/>
    </row>
    <row r="41" spans="1:6">
      <c r="A41" s="5">
        <v>890</v>
      </c>
      <c r="B41" s="8" t="s">
        <v>133</v>
      </c>
      <c r="C41" s="101">
        <v>121</v>
      </c>
      <c r="D41" s="101">
        <v>121</v>
      </c>
      <c r="E41" s="101">
        <v>242</v>
      </c>
      <c r="F41" s="456"/>
    </row>
    <row r="42" spans="1:6">
      <c r="A42" s="84"/>
      <c r="B42" s="9" t="s">
        <v>134</v>
      </c>
      <c r="C42" s="37">
        <v>1780</v>
      </c>
      <c r="D42" s="37">
        <v>1707</v>
      </c>
      <c r="E42" s="37">
        <v>3487</v>
      </c>
      <c r="F42" s="456"/>
    </row>
    <row r="43" spans="1:6">
      <c r="A43" s="5">
        <v>4</v>
      </c>
      <c r="B43" s="8" t="s">
        <v>135</v>
      </c>
      <c r="C43" s="101">
        <v>4</v>
      </c>
      <c r="D43" s="101">
        <v>3</v>
      </c>
      <c r="E43" s="101">
        <v>7</v>
      </c>
      <c r="F43" s="456"/>
    </row>
    <row r="44" spans="1:6">
      <c r="A44" s="5">
        <v>42</v>
      </c>
      <c r="B44" s="100" t="s">
        <v>265</v>
      </c>
      <c r="C44" s="101">
        <v>354</v>
      </c>
      <c r="D44" s="101">
        <v>301</v>
      </c>
      <c r="E44" s="101">
        <v>655</v>
      </c>
      <c r="F44" s="456"/>
    </row>
    <row r="45" spans="1:6">
      <c r="A45" s="5">
        <v>44</v>
      </c>
      <c r="B45" s="8" t="s">
        <v>137</v>
      </c>
      <c r="C45" s="101">
        <v>10</v>
      </c>
      <c r="D45" s="101">
        <v>15</v>
      </c>
      <c r="E45" s="101">
        <v>25</v>
      </c>
      <c r="F45" s="456"/>
    </row>
    <row r="46" spans="1:6">
      <c r="A46" s="5">
        <v>59</v>
      </c>
      <c r="B46" s="8" t="s">
        <v>138</v>
      </c>
      <c r="C46" s="101">
        <v>15</v>
      </c>
      <c r="D46" s="101">
        <v>20</v>
      </c>
      <c r="E46" s="101">
        <v>35</v>
      </c>
      <c r="F46" s="456"/>
    </row>
    <row r="47" spans="1:6">
      <c r="A47" s="5">
        <v>113</v>
      </c>
      <c r="B47" s="8" t="s">
        <v>139</v>
      </c>
      <c r="C47" s="101">
        <v>37</v>
      </c>
      <c r="D47" s="101">
        <v>30</v>
      </c>
      <c r="E47" s="101">
        <v>67</v>
      </c>
      <c r="F47" s="456"/>
    </row>
    <row r="48" spans="1:6">
      <c r="A48" s="5">
        <v>125</v>
      </c>
      <c r="B48" s="8" t="s">
        <v>140</v>
      </c>
      <c r="C48" s="101">
        <v>41</v>
      </c>
      <c r="D48" s="101">
        <v>40</v>
      </c>
      <c r="E48" s="101">
        <v>81</v>
      </c>
      <c r="F48" s="456"/>
    </row>
    <row r="49" spans="1:6">
      <c r="A49" s="5">
        <v>138</v>
      </c>
      <c r="B49" s="8" t="s">
        <v>141</v>
      </c>
      <c r="C49" s="101">
        <v>56</v>
      </c>
      <c r="D49" s="101">
        <v>48</v>
      </c>
      <c r="E49" s="101">
        <v>104</v>
      </c>
      <c r="F49" s="456"/>
    </row>
    <row r="50" spans="1:6">
      <c r="A50" s="5">
        <v>234</v>
      </c>
      <c r="B50" s="8" t="s">
        <v>142</v>
      </c>
      <c r="C50" s="101">
        <v>70</v>
      </c>
      <c r="D50" s="101">
        <v>82</v>
      </c>
      <c r="E50" s="101">
        <v>152</v>
      </c>
      <c r="F50" s="456"/>
    </row>
    <row r="51" spans="1:6">
      <c r="A51" s="5">
        <v>240</v>
      </c>
      <c r="B51" s="8" t="s">
        <v>143</v>
      </c>
      <c r="C51" s="101">
        <v>9</v>
      </c>
      <c r="D51" s="101">
        <v>10</v>
      </c>
      <c r="E51" s="101">
        <v>19</v>
      </c>
      <c r="F51" s="456"/>
    </row>
    <row r="52" spans="1:6">
      <c r="A52" s="5">
        <v>284</v>
      </c>
      <c r="B52" s="8" t="s">
        <v>144</v>
      </c>
      <c r="C52" s="101">
        <v>51</v>
      </c>
      <c r="D52" s="101">
        <v>43</v>
      </c>
      <c r="E52" s="101">
        <v>94</v>
      </c>
      <c r="F52" s="456"/>
    </row>
    <row r="53" spans="1:6">
      <c r="A53" s="5">
        <v>306</v>
      </c>
      <c r="B53" s="8" t="s">
        <v>145</v>
      </c>
      <c r="C53" s="101">
        <v>43</v>
      </c>
      <c r="D53" s="101">
        <v>48</v>
      </c>
      <c r="E53" s="101">
        <v>91</v>
      </c>
      <c r="F53" s="456"/>
    </row>
    <row r="54" spans="1:6">
      <c r="A54" s="5">
        <v>347</v>
      </c>
      <c r="B54" s="8" t="s">
        <v>146</v>
      </c>
      <c r="C54" s="101">
        <v>19</v>
      </c>
      <c r="D54" s="101">
        <v>19</v>
      </c>
      <c r="E54" s="101">
        <v>38</v>
      </c>
      <c r="F54" s="456"/>
    </row>
    <row r="55" spans="1:6">
      <c r="A55" s="5">
        <v>411</v>
      </c>
      <c r="B55" s="8" t="s">
        <v>147</v>
      </c>
      <c r="C55" s="101">
        <v>11</v>
      </c>
      <c r="D55" s="101">
        <v>13</v>
      </c>
      <c r="E55" s="101">
        <v>24</v>
      </c>
      <c r="F55" s="456"/>
    </row>
    <row r="56" spans="1:6">
      <c r="A56" s="5">
        <v>501</v>
      </c>
      <c r="B56" s="8" t="s">
        <v>148</v>
      </c>
      <c r="C56" s="101">
        <v>21</v>
      </c>
      <c r="D56" s="101">
        <v>16</v>
      </c>
      <c r="E56" s="101">
        <v>37</v>
      </c>
      <c r="F56" s="456"/>
    </row>
    <row r="57" spans="1:6">
      <c r="A57" s="5">
        <v>543</v>
      </c>
      <c r="B57" s="8" t="s">
        <v>149</v>
      </c>
      <c r="C57" s="101">
        <v>15</v>
      </c>
      <c r="D57" s="101">
        <v>6</v>
      </c>
      <c r="E57" s="101">
        <v>21</v>
      </c>
      <c r="F57" s="456"/>
    </row>
    <row r="58" spans="1:6">
      <c r="A58" s="5">
        <v>628</v>
      </c>
      <c r="B58" s="8" t="s">
        <v>150</v>
      </c>
      <c r="C58" s="101">
        <v>4</v>
      </c>
      <c r="D58" s="101">
        <v>5</v>
      </c>
      <c r="E58" s="101">
        <v>9</v>
      </c>
      <c r="F58" s="456"/>
    </row>
    <row r="59" spans="1:6">
      <c r="A59" s="5">
        <v>656</v>
      </c>
      <c r="B59" s="8" t="s">
        <v>151</v>
      </c>
      <c r="C59" s="101">
        <v>591</v>
      </c>
      <c r="D59" s="101">
        <v>564</v>
      </c>
      <c r="E59" s="101">
        <v>1155</v>
      </c>
      <c r="F59" s="456"/>
    </row>
    <row r="60" spans="1:6">
      <c r="A60" s="5">
        <v>761</v>
      </c>
      <c r="B60" s="8" t="s">
        <v>152</v>
      </c>
      <c r="C60" s="101">
        <v>418</v>
      </c>
      <c r="D60" s="101">
        <v>433</v>
      </c>
      <c r="E60" s="101">
        <v>851</v>
      </c>
      <c r="F60" s="456"/>
    </row>
    <row r="61" spans="1:6">
      <c r="A61" s="5">
        <v>842</v>
      </c>
      <c r="B61" s="8" t="s">
        <v>153</v>
      </c>
      <c r="C61" s="101">
        <v>11</v>
      </c>
      <c r="D61" s="101">
        <v>11</v>
      </c>
      <c r="E61" s="101">
        <v>22</v>
      </c>
      <c r="F61" s="456"/>
    </row>
    <row r="62" spans="1:6">
      <c r="A62" s="2"/>
      <c r="B62" s="9" t="s">
        <v>154</v>
      </c>
      <c r="C62" s="37">
        <v>1567</v>
      </c>
      <c r="D62" s="37">
        <v>1467</v>
      </c>
      <c r="E62" s="37">
        <v>3034</v>
      </c>
      <c r="F62" s="456"/>
    </row>
    <row r="63" spans="1:6">
      <c r="A63" s="5">
        <v>38</v>
      </c>
      <c r="B63" s="8" t="s">
        <v>155</v>
      </c>
      <c r="C63" s="101">
        <v>2</v>
      </c>
      <c r="D63" s="101">
        <v>2</v>
      </c>
      <c r="E63" s="101">
        <v>4</v>
      </c>
      <c r="F63" s="456"/>
    </row>
    <row r="64" spans="1:6">
      <c r="A64" s="5">
        <v>86</v>
      </c>
      <c r="B64" s="8" t="s">
        <v>156</v>
      </c>
      <c r="C64" s="101">
        <v>15</v>
      </c>
      <c r="D64" s="101">
        <v>21</v>
      </c>
      <c r="E64" s="101">
        <v>36</v>
      </c>
      <c r="F64" s="456"/>
    </row>
    <row r="65" spans="1:6">
      <c r="A65" s="5">
        <v>107</v>
      </c>
      <c r="B65" s="8" t="s">
        <v>157</v>
      </c>
      <c r="C65" s="101">
        <v>0</v>
      </c>
      <c r="D65" s="101">
        <v>1</v>
      </c>
      <c r="E65" s="101">
        <v>1</v>
      </c>
      <c r="F65" s="456"/>
    </row>
    <row r="66" spans="1:6">
      <c r="A66" s="5">
        <v>134</v>
      </c>
      <c r="B66" s="8" t="s">
        <v>158</v>
      </c>
      <c r="C66" s="101">
        <v>6</v>
      </c>
      <c r="D66" s="101">
        <v>6</v>
      </c>
      <c r="E66" s="101">
        <v>12</v>
      </c>
      <c r="F66" s="456"/>
    </row>
    <row r="67" spans="1:6">
      <c r="A67" s="5">
        <v>150</v>
      </c>
      <c r="B67" s="8" t="s">
        <v>159</v>
      </c>
      <c r="C67" s="101">
        <v>28</v>
      </c>
      <c r="D67" s="101">
        <v>30</v>
      </c>
      <c r="E67" s="101">
        <v>58</v>
      </c>
      <c r="F67" s="456"/>
    </row>
    <row r="68" spans="1:6">
      <c r="A68" s="5">
        <v>237</v>
      </c>
      <c r="B68" s="100" t="s">
        <v>266</v>
      </c>
      <c r="C68" s="101">
        <v>375</v>
      </c>
      <c r="D68" s="101">
        <v>330</v>
      </c>
      <c r="E68" s="101">
        <v>705</v>
      </c>
      <c r="F68" s="456"/>
    </row>
    <row r="69" spans="1:6">
      <c r="A69" s="5">
        <v>264</v>
      </c>
      <c r="B69" s="8" t="s">
        <v>161</v>
      </c>
      <c r="C69" s="101">
        <v>146</v>
      </c>
      <c r="D69" s="101">
        <v>133</v>
      </c>
      <c r="E69" s="101">
        <v>279</v>
      </c>
      <c r="F69" s="456"/>
    </row>
    <row r="70" spans="1:6">
      <c r="A70" s="5">
        <v>310</v>
      </c>
      <c r="B70" s="100" t="s">
        <v>267</v>
      </c>
      <c r="C70" s="101">
        <v>29</v>
      </c>
      <c r="D70" s="101">
        <v>42</v>
      </c>
      <c r="E70" s="101">
        <v>71</v>
      </c>
      <c r="F70" s="456"/>
    </row>
    <row r="71" spans="1:6">
      <c r="A71" s="5">
        <v>315</v>
      </c>
      <c r="B71" s="8" t="s">
        <v>163</v>
      </c>
      <c r="C71" s="101">
        <v>2</v>
      </c>
      <c r="D71" s="101">
        <v>2</v>
      </c>
      <c r="E71" s="101">
        <v>4</v>
      </c>
      <c r="F71" s="456"/>
    </row>
    <row r="72" spans="1:6">
      <c r="A72" s="5">
        <v>361</v>
      </c>
      <c r="B72" s="8" t="s">
        <v>164</v>
      </c>
      <c r="C72" s="101">
        <v>16</v>
      </c>
      <c r="D72" s="101">
        <v>17</v>
      </c>
      <c r="E72" s="101">
        <v>33</v>
      </c>
      <c r="F72" s="456"/>
    </row>
    <row r="73" spans="1:6">
      <c r="A73" s="5">
        <v>647</v>
      </c>
      <c r="B73" s="5" t="s">
        <v>165</v>
      </c>
      <c r="C73" s="101">
        <v>42</v>
      </c>
      <c r="D73" s="101">
        <v>27</v>
      </c>
      <c r="E73" s="101">
        <v>69</v>
      </c>
      <c r="F73" s="456"/>
    </row>
    <row r="74" spans="1:6">
      <c r="A74" s="5">
        <v>658</v>
      </c>
      <c r="B74" s="12" t="s">
        <v>166</v>
      </c>
      <c r="C74" s="101">
        <v>0</v>
      </c>
      <c r="D74" s="101">
        <v>3</v>
      </c>
      <c r="E74" s="101">
        <v>3</v>
      </c>
      <c r="F74" s="456"/>
    </row>
    <row r="75" spans="1:6">
      <c r="A75" s="5">
        <v>664</v>
      </c>
      <c r="B75" s="5" t="s">
        <v>167</v>
      </c>
      <c r="C75" s="101">
        <v>504</v>
      </c>
      <c r="D75" s="101">
        <v>464</v>
      </c>
      <c r="E75" s="101">
        <v>968</v>
      </c>
      <c r="F75" s="456"/>
    </row>
    <row r="76" spans="1:6">
      <c r="A76" s="5">
        <v>686</v>
      </c>
      <c r="B76" s="11" t="s">
        <v>168</v>
      </c>
      <c r="C76" s="101">
        <v>255</v>
      </c>
      <c r="D76" s="101">
        <v>254</v>
      </c>
      <c r="E76" s="101">
        <v>509</v>
      </c>
      <c r="F76" s="456"/>
    </row>
    <row r="77" spans="1:6">
      <c r="A77" s="5">
        <v>819</v>
      </c>
      <c r="B77" s="8" t="s">
        <v>169</v>
      </c>
      <c r="C77" s="101">
        <v>12</v>
      </c>
      <c r="D77" s="101">
        <v>4</v>
      </c>
      <c r="E77" s="101">
        <v>16</v>
      </c>
      <c r="F77" s="456"/>
    </row>
    <row r="78" spans="1:6">
      <c r="A78" s="5">
        <v>854</v>
      </c>
      <c r="B78" s="8" t="s">
        <v>170</v>
      </c>
      <c r="C78" s="101">
        <v>10</v>
      </c>
      <c r="D78" s="101">
        <v>8</v>
      </c>
      <c r="E78" s="101">
        <v>18</v>
      </c>
      <c r="F78" s="456"/>
    </row>
    <row r="79" spans="1:6">
      <c r="A79" s="5">
        <v>887</v>
      </c>
      <c r="B79" s="8" t="s">
        <v>171</v>
      </c>
      <c r="C79" s="101">
        <v>125</v>
      </c>
      <c r="D79" s="101">
        <v>123</v>
      </c>
      <c r="E79" s="101">
        <v>248</v>
      </c>
      <c r="F79" s="456"/>
    </row>
    <row r="80" spans="1:6">
      <c r="A80" s="2"/>
      <c r="B80" s="9" t="s">
        <v>172</v>
      </c>
      <c r="C80" s="37">
        <v>16251</v>
      </c>
      <c r="D80" s="37">
        <v>15395</v>
      </c>
      <c r="E80" s="37">
        <v>31646</v>
      </c>
      <c r="F80" s="456"/>
    </row>
    <row r="81" spans="1:6">
      <c r="A81" s="5">
        <v>2</v>
      </c>
      <c r="B81" s="8" t="s">
        <v>173</v>
      </c>
      <c r="C81" s="101">
        <v>69</v>
      </c>
      <c r="D81" s="101">
        <v>53</v>
      </c>
      <c r="E81" s="101">
        <v>122</v>
      </c>
      <c r="F81" s="456"/>
    </row>
    <row r="82" spans="1:6">
      <c r="A82" s="5">
        <v>21</v>
      </c>
      <c r="B82" s="8" t="s">
        <v>174</v>
      </c>
      <c r="C82" s="101">
        <v>14</v>
      </c>
      <c r="D82" s="101">
        <v>10</v>
      </c>
      <c r="E82" s="101">
        <v>24</v>
      </c>
      <c r="F82" s="456"/>
    </row>
    <row r="83" spans="1:6">
      <c r="A83" s="5">
        <v>55</v>
      </c>
      <c r="B83" s="8" t="s">
        <v>175</v>
      </c>
      <c r="C83" s="101">
        <v>18</v>
      </c>
      <c r="D83" s="101">
        <v>13</v>
      </c>
      <c r="E83" s="101">
        <v>31</v>
      </c>
      <c r="F83" s="456"/>
    </row>
    <row r="84" spans="1:6">
      <c r="A84" s="5">
        <v>148</v>
      </c>
      <c r="B84" s="13" t="s">
        <v>176</v>
      </c>
      <c r="C84" s="101">
        <v>1574</v>
      </c>
      <c r="D84" s="101">
        <v>1423</v>
      </c>
      <c r="E84" s="101">
        <v>2997</v>
      </c>
      <c r="F84" s="456"/>
    </row>
    <row r="85" spans="1:6">
      <c r="A85" s="5">
        <v>197</v>
      </c>
      <c r="B85" s="8" t="s">
        <v>177</v>
      </c>
      <c r="C85" s="101">
        <v>186</v>
      </c>
      <c r="D85" s="101">
        <v>174</v>
      </c>
      <c r="E85" s="101">
        <v>360</v>
      </c>
      <c r="F85" s="456"/>
    </row>
    <row r="86" spans="1:6">
      <c r="A86" s="5">
        <v>206</v>
      </c>
      <c r="B86" s="8" t="s">
        <v>178</v>
      </c>
      <c r="C86" s="101">
        <v>9</v>
      </c>
      <c r="D86" s="101">
        <v>11</v>
      </c>
      <c r="E86" s="101">
        <v>20</v>
      </c>
      <c r="F86" s="456"/>
    </row>
    <row r="87" spans="1:6">
      <c r="A87" s="5">
        <v>313</v>
      </c>
      <c r="B87" s="8" t="s">
        <v>179</v>
      </c>
      <c r="C87" s="101">
        <v>138</v>
      </c>
      <c r="D87" s="101">
        <v>135</v>
      </c>
      <c r="E87" s="101">
        <v>273</v>
      </c>
      <c r="F87" s="456"/>
    </row>
    <row r="88" spans="1:6">
      <c r="A88" s="5">
        <v>318</v>
      </c>
      <c r="B88" s="8" t="s">
        <v>180</v>
      </c>
      <c r="C88" s="101">
        <v>1369</v>
      </c>
      <c r="D88" s="101">
        <v>1363</v>
      </c>
      <c r="E88" s="101">
        <v>2732</v>
      </c>
      <c r="F88" s="456"/>
    </row>
    <row r="89" spans="1:6">
      <c r="A89" s="5">
        <v>321</v>
      </c>
      <c r="B89" s="8" t="s">
        <v>181</v>
      </c>
      <c r="C89" s="101">
        <v>470</v>
      </c>
      <c r="D89" s="101">
        <v>507</v>
      </c>
      <c r="E89" s="101">
        <v>977</v>
      </c>
      <c r="F89" s="456"/>
    </row>
    <row r="90" spans="1:6">
      <c r="A90" s="5">
        <v>376</v>
      </c>
      <c r="B90" s="8" t="s">
        <v>182</v>
      </c>
      <c r="C90" s="101">
        <v>1251</v>
      </c>
      <c r="D90" s="101">
        <v>1263</v>
      </c>
      <c r="E90" s="101">
        <v>2514</v>
      </c>
      <c r="F90" s="456"/>
    </row>
    <row r="91" spans="1:6">
      <c r="A91" s="5">
        <v>400</v>
      </c>
      <c r="B91" s="8" t="s">
        <v>183</v>
      </c>
      <c r="C91" s="101">
        <v>232</v>
      </c>
      <c r="D91" s="101">
        <v>210</v>
      </c>
      <c r="E91" s="101">
        <v>442</v>
      </c>
      <c r="F91" s="456"/>
    </row>
    <row r="92" spans="1:6">
      <c r="A92" s="5">
        <v>440</v>
      </c>
      <c r="B92" s="8" t="s">
        <v>184</v>
      </c>
      <c r="C92" s="101">
        <v>3281</v>
      </c>
      <c r="D92" s="101">
        <v>3138</v>
      </c>
      <c r="E92" s="101">
        <v>6419</v>
      </c>
      <c r="F92" s="456"/>
    </row>
    <row r="93" spans="1:6">
      <c r="A93" s="5">
        <v>483</v>
      </c>
      <c r="B93" s="8" t="s">
        <v>185</v>
      </c>
      <c r="C93" s="101">
        <v>5</v>
      </c>
      <c r="D93" s="101">
        <v>7</v>
      </c>
      <c r="E93" s="101">
        <v>12</v>
      </c>
      <c r="F93" s="456"/>
    </row>
    <row r="94" spans="1:6">
      <c r="A94" s="5">
        <v>541</v>
      </c>
      <c r="B94" s="100" t="s">
        <v>268</v>
      </c>
      <c r="C94" s="101">
        <v>654</v>
      </c>
      <c r="D94" s="101">
        <v>540</v>
      </c>
      <c r="E94" s="101">
        <v>1194</v>
      </c>
      <c r="F94" s="456"/>
    </row>
    <row r="95" spans="1:6">
      <c r="A95" s="5">
        <v>607</v>
      </c>
      <c r="B95" s="100" t="s">
        <v>269</v>
      </c>
      <c r="C95" s="101">
        <v>442</v>
      </c>
      <c r="D95" s="101">
        <v>426</v>
      </c>
      <c r="E95" s="101">
        <v>868</v>
      </c>
      <c r="F95" s="456"/>
    </row>
    <row r="96" spans="1:6">
      <c r="A96" s="5">
        <v>615</v>
      </c>
      <c r="B96" s="8" t="s">
        <v>188</v>
      </c>
      <c r="C96" s="101">
        <v>4433</v>
      </c>
      <c r="D96" s="101">
        <v>4299</v>
      </c>
      <c r="E96" s="101">
        <v>8732</v>
      </c>
      <c r="F96" s="456"/>
    </row>
    <row r="97" spans="1:6">
      <c r="A97" s="5">
        <v>649</v>
      </c>
      <c r="B97" s="8" t="s">
        <v>189</v>
      </c>
      <c r="C97" s="101">
        <v>60</v>
      </c>
      <c r="D97" s="101">
        <v>52</v>
      </c>
      <c r="E97" s="101">
        <v>112</v>
      </c>
      <c r="F97" s="456"/>
    </row>
    <row r="98" spans="1:6">
      <c r="A98" s="5">
        <v>652</v>
      </c>
      <c r="B98" s="8" t="s">
        <v>190</v>
      </c>
      <c r="C98" s="101">
        <v>8</v>
      </c>
      <c r="D98" s="101">
        <v>8</v>
      </c>
      <c r="E98" s="101">
        <v>16</v>
      </c>
      <c r="F98" s="456"/>
    </row>
    <row r="99" spans="1:6">
      <c r="A99" s="5">
        <v>660</v>
      </c>
      <c r="B99" s="8" t="s">
        <v>191</v>
      </c>
      <c r="C99" s="101">
        <v>150</v>
      </c>
      <c r="D99" s="101">
        <v>124</v>
      </c>
      <c r="E99" s="101">
        <v>274</v>
      </c>
      <c r="F99" s="456"/>
    </row>
    <row r="100" spans="1:6">
      <c r="A100" s="5">
        <v>667</v>
      </c>
      <c r="B100" s="8" t="s">
        <v>192</v>
      </c>
      <c r="C100" s="101">
        <v>108</v>
      </c>
      <c r="D100" s="101">
        <v>103</v>
      </c>
      <c r="E100" s="101">
        <v>211</v>
      </c>
      <c r="F100" s="456"/>
    </row>
    <row r="101" spans="1:6">
      <c r="A101" s="5">
        <v>674</v>
      </c>
      <c r="B101" s="100" t="s">
        <v>270</v>
      </c>
      <c r="C101" s="101">
        <v>199</v>
      </c>
      <c r="D101" s="101">
        <v>170</v>
      </c>
      <c r="E101" s="101">
        <v>369</v>
      </c>
      <c r="F101" s="456"/>
    </row>
    <row r="102" spans="1:6">
      <c r="A102" s="5">
        <v>697</v>
      </c>
      <c r="B102" s="14" t="s">
        <v>194</v>
      </c>
      <c r="C102" s="101">
        <v>1187</v>
      </c>
      <c r="D102" s="101">
        <v>1045</v>
      </c>
      <c r="E102" s="101">
        <v>2232</v>
      </c>
      <c r="F102" s="456"/>
    </row>
    <row r="103" spans="1:6">
      <c r="A103" s="5">
        <v>756</v>
      </c>
      <c r="B103" s="8" t="s">
        <v>195</v>
      </c>
      <c r="C103" s="101">
        <v>394</v>
      </c>
      <c r="D103" s="101">
        <v>321</v>
      </c>
      <c r="E103" s="101">
        <v>715</v>
      </c>
      <c r="F103" s="456"/>
    </row>
    <row r="104" spans="1:6">
      <c r="A104" s="70"/>
      <c r="B104" s="175" t="s">
        <v>196</v>
      </c>
      <c r="C104" s="37">
        <v>1701</v>
      </c>
      <c r="D104" s="37">
        <v>1842</v>
      </c>
      <c r="E104" s="37">
        <v>3543</v>
      </c>
      <c r="F104" s="456"/>
    </row>
    <row r="105" spans="1:6">
      <c r="A105" s="5">
        <v>30</v>
      </c>
      <c r="B105" s="8" t="s">
        <v>197</v>
      </c>
      <c r="C105" s="101">
        <v>462</v>
      </c>
      <c r="D105" s="101">
        <v>528</v>
      </c>
      <c r="E105" s="101">
        <v>990</v>
      </c>
      <c r="F105" s="456"/>
    </row>
    <row r="106" spans="1:6">
      <c r="A106" s="5">
        <v>34</v>
      </c>
      <c r="B106" s="8" t="s">
        <v>198</v>
      </c>
      <c r="C106" s="101">
        <v>208</v>
      </c>
      <c r="D106" s="101">
        <v>259</v>
      </c>
      <c r="E106" s="101">
        <v>467</v>
      </c>
      <c r="F106" s="456"/>
    </row>
    <row r="107" spans="1:6">
      <c r="A107" s="5">
        <v>36</v>
      </c>
      <c r="B107" s="8" t="s">
        <v>199</v>
      </c>
      <c r="C107" s="101">
        <v>46</v>
      </c>
      <c r="D107" s="101">
        <v>49</v>
      </c>
      <c r="E107" s="101">
        <v>95</v>
      </c>
      <c r="F107" s="456"/>
    </row>
    <row r="108" spans="1:6">
      <c r="A108" s="5">
        <v>91</v>
      </c>
      <c r="B108" s="8" t="s">
        <v>200</v>
      </c>
      <c r="C108" s="101">
        <v>35</v>
      </c>
      <c r="D108" s="101">
        <v>30</v>
      </c>
      <c r="E108" s="101">
        <v>65</v>
      </c>
      <c r="F108" s="456"/>
    </row>
    <row r="109" spans="1:6">
      <c r="A109" s="5">
        <v>93</v>
      </c>
      <c r="B109" s="8" t="s">
        <v>201</v>
      </c>
      <c r="C109" s="101">
        <v>40</v>
      </c>
      <c r="D109" s="101">
        <v>48</v>
      </c>
      <c r="E109" s="101">
        <v>88</v>
      </c>
      <c r="F109" s="456"/>
    </row>
    <row r="110" spans="1:6">
      <c r="A110" s="5">
        <v>101</v>
      </c>
      <c r="B110" s="5" t="s">
        <v>202</v>
      </c>
      <c r="C110" s="101">
        <v>165</v>
      </c>
      <c r="D110" s="101">
        <v>188</v>
      </c>
      <c r="E110" s="101">
        <v>353</v>
      </c>
      <c r="F110" s="456"/>
    </row>
    <row r="111" spans="1:6">
      <c r="A111" s="5">
        <v>145</v>
      </c>
      <c r="B111" s="8" t="s">
        <v>203</v>
      </c>
      <c r="C111" s="101">
        <v>17</v>
      </c>
      <c r="D111" s="101">
        <v>11</v>
      </c>
      <c r="E111" s="101">
        <v>28</v>
      </c>
      <c r="F111" s="456"/>
    </row>
    <row r="112" spans="1:6">
      <c r="A112" s="5">
        <v>209</v>
      </c>
      <c r="B112" s="8" t="s">
        <v>204</v>
      </c>
      <c r="C112" s="101">
        <v>50</v>
      </c>
      <c r="D112" s="101">
        <v>55</v>
      </c>
      <c r="E112" s="101">
        <v>105</v>
      </c>
      <c r="F112" s="456"/>
    </row>
    <row r="113" spans="1:6">
      <c r="A113" s="5">
        <v>282</v>
      </c>
      <c r="B113" s="8" t="s">
        <v>205</v>
      </c>
      <c r="C113" s="101">
        <v>102</v>
      </c>
      <c r="D113" s="101">
        <v>106</v>
      </c>
      <c r="E113" s="101">
        <v>208</v>
      </c>
      <c r="F113" s="456"/>
    </row>
    <row r="114" spans="1:6">
      <c r="A114" s="5">
        <v>353</v>
      </c>
      <c r="B114" s="8" t="s">
        <v>206</v>
      </c>
      <c r="C114" s="101">
        <v>9</v>
      </c>
      <c r="D114" s="101">
        <v>14</v>
      </c>
      <c r="E114" s="101">
        <v>23</v>
      </c>
      <c r="F114" s="456"/>
    </row>
    <row r="115" spans="1:6">
      <c r="A115" s="5">
        <v>364</v>
      </c>
      <c r="B115" s="8" t="s">
        <v>207</v>
      </c>
      <c r="C115" s="101">
        <v>53</v>
      </c>
      <c r="D115" s="101">
        <v>65</v>
      </c>
      <c r="E115" s="101">
        <v>118</v>
      </c>
      <c r="F115" s="456"/>
    </row>
    <row r="116" spans="1:6">
      <c r="A116" s="5">
        <v>368</v>
      </c>
      <c r="B116" s="8" t="s">
        <v>208</v>
      </c>
      <c r="C116" s="101">
        <v>41</v>
      </c>
      <c r="D116" s="101">
        <v>53</v>
      </c>
      <c r="E116" s="101">
        <v>94</v>
      </c>
      <c r="F116" s="456"/>
    </row>
    <row r="117" spans="1:6">
      <c r="A117" s="5">
        <v>390</v>
      </c>
      <c r="B117" s="8" t="s">
        <v>209</v>
      </c>
      <c r="C117" s="101">
        <v>87</v>
      </c>
      <c r="D117" s="101">
        <v>58</v>
      </c>
      <c r="E117" s="101">
        <v>145</v>
      </c>
      <c r="F117" s="456"/>
    </row>
    <row r="118" spans="1:6">
      <c r="A118" s="5">
        <v>467</v>
      </c>
      <c r="B118" s="8" t="s">
        <v>210</v>
      </c>
      <c r="C118" s="101">
        <v>7</v>
      </c>
      <c r="D118" s="101">
        <v>6</v>
      </c>
      <c r="E118" s="101">
        <v>13</v>
      </c>
      <c r="F118" s="456"/>
    </row>
    <row r="119" spans="1:6">
      <c r="A119" s="5">
        <v>576</v>
      </c>
      <c r="B119" s="8" t="s">
        <v>211</v>
      </c>
      <c r="C119" s="101">
        <v>6</v>
      </c>
      <c r="D119" s="101">
        <v>9</v>
      </c>
      <c r="E119" s="101">
        <v>15</v>
      </c>
      <c r="F119" s="456"/>
    </row>
    <row r="120" spans="1:6">
      <c r="A120" s="5">
        <v>642</v>
      </c>
      <c r="B120" s="8" t="s">
        <v>212</v>
      </c>
      <c r="C120" s="101">
        <v>74</v>
      </c>
      <c r="D120" s="101">
        <v>84</v>
      </c>
      <c r="E120" s="101">
        <v>158</v>
      </c>
      <c r="F120" s="456"/>
    </row>
    <row r="121" spans="1:6">
      <c r="A121" s="5">
        <v>679</v>
      </c>
      <c r="B121" s="8" t="s">
        <v>213</v>
      </c>
      <c r="C121" s="101">
        <v>94</v>
      </c>
      <c r="D121" s="101">
        <v>90</v>
      </c>
      <c r="E121" s="101">
        <v>184</v>
      </c>
      <c r="F121" s="456"/>
    </row>
    <row r="122" spans="1:6">
      <c r="A122" s="5">
        <v>789</v>
      </c>
      <c r="B122" s="8" t="s">
        <v>214</v>
      </c>
      <c r="C122" s="101">
        <v>57</v>
      </c>
      <c r="D122" s="101">
        <v>52</v>
      </c>
      <c r="E122" s="101">
        <v>109</v>
      </c>
      <c r="F122" s="456"/>
    </row>
    <row r="123" spans="1:6">
      <c r="A123" s="5">
        <v>792</v>
      </c>
      <c r="B123" s="8" t="s">
        <v>215</v>
      </c>
      <c r="C123" s="101">
        <v>16</v>
      </c>
      <c r="D123" s="101">
        <v>6</v>
      </c>
      <c r="E123" s="101">
        <v>22</v>
      </c>
      <c r="F123" s="456"/>
    </row>
    <row r="124" spans="1:6">
      <c r="A124" s="5">
        <v>809</v>
      </c>
      <c r="B124" s="8" t="s">
        <v>216</v>
      </c>
      <c r="C124" s="101">
        <v>10</v>
      </c>
      <c r="D124" s="101">
        <v>17</v>
      </c>
      <c r="E124" s="101">
        <v>27</v>
      </c>
      <c r="F124" s="456"/>
    </row>
    <row r="125" spans="1:6">
      <c r="A125" s="5">
        <v>847</v>
      </c>
      <c r="B125" s="8" t="s">
        <v>217</v>
      </c>
      <c r="C125" s="101">
        <v>72</v>
      </c>
      <c r="D125" s="101">
        <v>56</v>
      </c>
      <c r="E125" s="101">
        <v>128</v>
      </c>
      <c r="F125" s="456"/>
    </row>
    <row r="126" spans="1:6">
      <c r="A126" s="5">
        <v>856</v>
      </c>
      <c r="B126" s="8" t="s">
        <v>218</v>
      </c>
      <c r="C126" s="101">
        <v>7</v>
      </c>
      <c r="D126" s="101">
        <v>6</v>
      </c>
      <c r="E126" s="101">
        <v>13</v>
      </c>
      <c r="F126" s="456"/>
    </row>
    <row r="127" spans="1:6">
      <c r="A127" s="5">
        <v>861</v>
      </c>
      <c r="B127" s="8" t="s">
        <v>219</v>
      </c>
      <c r="C127" s="101">
        <v>43</v>
      </c>
      <c r="D127" s="101">
        <v>52</v>
      </c>
      <c r="E127" s="101">
        <v>95</v>
      </c>
      <c r="F127" s="456"/>
    </row>
    <row r="128" spans="1:6">
      <c r="A128" s="84"/>
      <c r="B128" s="175" t="s">
        <v>220</v>
      </c>
      <c r="C128" s="37">
        <v>88458</v>
      </c>
      <c r="D128" s="37">
        <v>77405</v>
      </c>
      <c r="E128" s="37">
        <v>165863</v>
      </c>
      <c r="F128" s="456"/>
    </row>
    <row r="129" spans="1:10">
      <c r="A129" s="5">
        <v>1</v>
      </c>
      <c r="B129" s="5" t="s">
        <v>221</v>
      </c>
      <c r="C129" s="101">
        <v>59974</v>
      </c>
      <c r="D129" s="101">
        <v>52567</v>
      </c>
      <c r="E129" s="101">
        <v>112541</v>
      </c>
      <c r="F129" s="456"/>
    </row>
    <row r="130" spans="1:10">
      <c r="A130" s="5">
        <v>79</v>
      </c>
      <c r="B130" s="8" t="s">
        <v>222</v>
      </c>
      <c r="C130" s="101">
        <v>742</v>
      </c>
      <c r="D130" s="101">
        <v>703</v>
      </c>
      <c r="E130" s="101">
        <v>1445</v>
      </c>
      <c r="F130" s="456"/>
    </row>
    <row r="131" spans="1:10">
      <c r="A131" s="5">
        <v>88</v>
      </c>
      <c r="B131" s="8" t="s">
        <v>223</v>
      </c>
      <c r="C131" s="101">
        <v>11730</v>
      </c>
      <c r="D131" s="101">
        <v>9977</v>
      </c>
      <c r="E131" s="101">
        <v>21707</v>
      </c>
      <c r="F131" s="457"/>
    </row>
    <row r="132" spans="1:10">
      <c r="A132" s="5">
        <v>129</v>
      </c>
      <c r="B132" s="8" t="s">
        <v>224</v>
      </c>
      <c r="C132" s="101">
        <v>1283</v>
      </c>
      <c r="D132" s="101">
        <v>1254</v>
      </c>
      <c r="E132" s="399">
        <v>2537</v>
      </c>
      <c r="F132" s="460"/>
    </row>
    <row r="133" spans="1:10">
      <c r="A133" s="5">
        <v>212</v>
      </c>
      <c r="B133" s="8" t="s">
        <v>225</v>
      </c>
      <c r="C133" s="101">
        <v>894</v>
      </c>
      <c r="D133" s="101">
        <v>747</v>
      </c>
      <c r="E133" s="399">
        <v>1641</v>
      </c>
      <c r="F133" s="460"/>
    </row>
    <row r="134" spans="1:10">
      <c r="A134" s="5">
        <v>266</v>
      </c>
      <c r="B134" s="8" t="s">
        <v>226</v>
      </c>
      <c r="C134" s="101">
        <v>2142</v>
      </c>
      <c r="D134" s="101">
        <v>1772</v>
      </c>
      <c r="E134" s="399">
        <v>3914</v>
      </c>
      <c r="F134" s="461"/>
    </row>
    <row r="135" spans="1:10">
      <c r="A135" s="5">
        <v>308</v>
      </c>
      <c r="B135" s="8" t="s">
        <v>227</v>
      </c>
      <c r="C135" s="101">
        <v>820</v>
      </c>
      <c r="D135" s="101">
        <v>788</v>
      </c>
      <c r="E135" s="399">
        <v>1608</v>
      </c>
      <c r="F135" s="462"/>
    </row>
    <row r="136" spans="1:10">
      <c r="A136" s="5">
        <v>360</v>
      </c>
      <c r="B136" s="12" t="s">
        <v>228</v>
      </c>
      <c r="C136" s="101">
        <v>7552</v>
      </c>
      <c r="D136" s="101">
        <v>6856</v>
      </c>
      <c r="E136" s="399">
        <v>14408</v>
      </c>
      <c r="F136" s="461"/>
    </row>
    <row r="137" spans="1:10">
      <c r="A137" s="5">
        <v>380</v>
      </c>
      <c r="B137" s="8" t="s">
        <v>229</v>
      </c>
      <c r="C137" s="101">
        <v>1089</v>
      </c>
      <c r="D137" s="101">
        <v>893</v>
      </c>
      <c r="E137" s="399">
        <v>1982</v>
      </c>
      <c r="F137" s="462"/>
    </row>
    <row r="138" spans="1:10">
      <c r="A138" s="5">
        <v>631</v>
      </c>
      <c r="B138" s="8" t="s">
        <v>230</v>
      </c>
      <c r="C138" s="101">
        <v>2232</v>
      </c>
      <c r="D138" s="101">
        <v>1848</v>
      </c>
      <c r="E138" s="399">
        <v>4080</v>
      </c>
      <c r="F138" s="462"/>
    </row>
    <row r="139" spans="1:10">
      <c r="F139" s="462"/>
    </row>
    <row r="140" spans="1:10" ht="26.25" customHeight="1">
      <c r="A140" s="197" t="s">
        <v>231</v>
      </c>
      <c r="B140" s="597" t="s">
        <v>615</v>
      </c>
      <c r="C140" s="598"/>
      <c r="D140" s="598"/>
      <c r="E140" s="598"/>
      <c r="F140" s="462"/>
      <c r="G140" s="458"/>
      <c r="H140" s="458"/>
      <c r="I140" s="458"/>
      <c r="J140" s="458"/>
    </row>
    <row r="141" spans="1:10">
      <c r="A141" s="126" t="s">
        <v>50</v>
      </c>
      <c r="B141" s="599" t="s">
        <v>565</v>
      </c>
      <c r="C141" s="599"/>
      <c r="D141" s="599"/>
      <c r="E141" s="600"/>
      <c r="F141" s="462"/>
      <c r="G141" s="459"/>
      <c r="H141" s="459"/>
      <c r="I141" s="459"/>
      <c r="J141" s="459"/>
    </row>
    <row r="142" spans="1:10">
      <c r="A142" s="126" t="s">
        <v>233</v>
      </c>
      <c r="B142" s="590" t="s">
        <v>53</v>
      </c>
      <c r="C142" s="590"/>
      <c r="D142" s="590"/>
      <c r="E142" s="591"/>
      <c r="F142" s="462"/>
      <c r="G142" s="459"/>
      <c r="H142" s="459"/>
      <c r="I142" s="459"/>
      <c r="J142" s="459"/>
    </row>
    <row r="143" spans="1:10">
      <c r="F143" s="458"/>
    </row>
    <row r="144" spans="1:10">
      <c r="F144" s="459"/>
    </row>
    <row r="145" spans="6:6">
      <c r="F145" s="459"/>
    </row>
  </sheetData>
  <mergeCells count="7">
    <mergeCell ref="B142:E142"/>
    <mergeCell ref="A2:A3"/>
    <mergeCell ref="A1:E1"/>
    <mergeCell ref="C2:E2"/>
    <mergeCell ref="B2:B3"/>
    <mergeCell ref="B140:E140"/>
    <mergeCell ref="B141:E141"/>
  </mergeCells>
  <hyperlinks>
    <hyperlink ref="F1" location="INDICE!B2" display="Indice" xr:uid="{B6EC7EB2-4A62-4191-B752-F47D53FC316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99"/>
  </sheetPr>
  <dimension ref="A1:Z31"/>
  <sheetViews>
    <sheetView topLeftCell="B1" zoomScale="112" zoomScaleNormal="112" workbookViewId="0">
      <selection activeCell="B12" sqref="B12"/>
    </sheetView>
  </sheetViews>
  <sheetFormatPr defaultColWidth="62.85546875" defaultRowHeight="18" customHeight="1"/>
  <cols>
    <col min="1" max="1" width="19.7109375" style="217" customWidth="1"/>
    <col min="2" max="2" width="44" style="217" customWidth="1"/>
    <col min="3" max="3" width="62.85546875" style="217"/>
    <col min="4" max="4" width="20.7109375" style="217" customWidth="1"/>
    <col min="5" max="5" width="66.5703125" style="217" customWidth="1"/>
    <col min="6" max="16384" width="62.85546875" style="217"/>
  </cols>
  <sheetData>
    <row r="1" spans="1:7" ht="18" customHeight="1">
      <c r="A1" s="220" t="s">
        <v>15</v>
      </c>
      <c r="B1" s="220" t="s">
        <v>16</v>
      </c>
      <c r="C1" s="220" t="s">
        <v>17</v>
      </c>
      <c r="D1" s="220" t="s">
        <v>18</v>
      </c>
      <c r="E1" s="426" t="s">
        <v>19</v>
      </c>
    </row>
    <row r="2" spans="1:7" ht="133.5" customHeight="1">
      <c r="A2" s="228" t="s">
        <v>20</v>
      </c>
      <c r="B2" s="496" t="s">
        <v>21</v>
      </c>
      <c r="C2" s="497"/>
      <c r="D2" s="230">
        <v>341458</v>
      </c>
    </row>
    <row r="3" spans="1:7" ht="39" customHeight="1">
      <c r="A3" s="250" t="s">
        <v>22</v>
      </c>
      <c r="B3" s="498" t="s">
        <v>23</v>
      </c>
      <c r="C3" s="499"/>
      <c r="D3" s="230">
        <f>+'1MIGRANTES  VEN SISBEN LC AFILI'!D5</f>
        <v>247821</v>
      </c>
      <c r="F3" s="218"/>
      <c r="G3" s="218">
        <v>81715</v>
      </c>
    </row>
    <row r="4" spans="1:7" ht="33.75" customHeight="1">
      <c r="A4" s="483" t="s">
        <v>24</v>
      </c>
      <c r="B4" s="486" t="s">
        <v>25</v>
      </c>
      <c r="C4" s="231" t="s">
        <v>26</v>
      </c>
      <c r="D4" s="232">
        <f>+D5+D6+D7</f>
        <v>126348</v>
      </c>
    </row>
    <row r="5" spans="1:7" ht="18" customHeight="1">
      <c r="A5" s="484"/>
      <c r="B5" s="487"/>
      <c r="C5" s="233" t="s">
        <v>27</v>
      </c>
      <c r="D5" s="230">
        <f>+'1MIGRANTES  VEN SISBEN LC AFILI'!N5</f>
        <v>71547</v>
      </c>
      <c r="E5" s="219"/>
    </row>
    <row r="6" spans="1:7" ht="18" customHeight="1">
      <c r="A6" s="484"/>
      <c r="B6" s="487"/>
      <c r="C6" s="233" t="s">
        <v>28</v>
      </c>
      <c r="D6" s="230">
        <f>+'1MIGRANTES  VEN SISBEN LC AFILI'!O5</f>
        <v>44168</v>
      </c>
    </row>
    <row r="7" spans="1:7" ht="18" customHeight="1" thickBot="1">
      <c r="A7" s="485"/>
      <c r="B7" s="488"/>
      <c r="C7" s="234" t="s">
        <v>29</v>
      </c>
      <c r="D7" s="230">
        <f>+'1MIGRANTES  VEN SISBEN LC AFILI'!P5</f>
        <v>10633</v>
      </c>
    </row>
    <row r="8" spans="1:7" ht="18" customHeight="1">
      <c r="A8" s="486" t="s">
        <v>30</v>
      </c>
      <c r="B8" s="486" t="s">
        <v>31</v>
      </c>
      <c r="C8" s="229" t="s">
        <v>32</v>
      </c>
      <c r="D8" s="232">
        <f>+'1MIGRANTES  VEN SISBEN LC AFILI'!AB5</f>
        <v>224207</v>
      </c>
      <c r="E8" s="474" t="s">
        <v>33</v>
      </c>
    </row>
    <row r="9" spans="1:7" ht="24" customHeight="1">
      <c r="A9" s="487"/>
      <c r="B9" s="487"/>
      <c r="C9" s="231" t="s">
        <v>34</v>
      </c>
      <c r="D9" s="230">
        <f>+'1MIGRANTES  VEN SISBEN LC AFILI'!T5</f>
        <v>146803</v>
      </c>
      <c r="E9" s="475"/>
    </row>
    <row r="10" spans="1:7" ht="21" customHeight="1">
      <c r="A10" s="487"/>
      <c r="B10" s="487"/>
      <c r="C10" s="235" t="s">
        <v>35</v>
      </c>
      <c r="D10" s="236">
        <f>+'1MIGRANTES  VEN SISBEN LC AFILI'!X5</f>
        <v>77404</v>
      </c>
      <c r="E10" s="475"/>
    </row>
    <row r="11" spans="1:7" ht="56.25" customHeight="1" thickBot="1">
      <c r="A11" s="488"/>
      <c r="B11" s="488"/>
      <c r="C11" s="235" t="s">
        <v>36</v>
      </c>
      <c r="D11" s="237">
        <f>+'1MIGRANTES  VEN SISBEN LC AFILI'!AD5</f>
        <v>90.420632360058079</v>
      </c>
      <c r="E11" s="476"/>
    </row>
    <row r="12" spans="1:7" ht="28.5" customHeight="1">
      <c r="A12" s="489" t="s">
        <v>24</v>
      </c>
      <c r="B12" s="238" t="s">
        <v>37</v>
      </c>
      <c r="C12" s="239" t="s">
        <v>26</v>
      </c>
      <c r="D12" s="240">
        <f>+D13+D14+D15</f>
        <v>116951</v>
      </c>
      <c r="E12" s="442"/>
    </row>
    <row r="13" spans="1:7" ht="18" customHeight="1">
      <c r="A13" s="490"/>
      <c r="B13" s="238"/>
      <c r="C13" s="241" t="s">
        <v>27</v>
      </c>
      <c r="D13" s="242">
        <f>+'1MIGRANTES  VEN SISBEN LC AFILI'!J5</f>
        <v>68154</v>
      </c>
    </row>
    <row r="14" spans="1:7" ht="18" customHeight="1">
      <c r="A14" s="490"/>
      <c r="B14" s="238"/>
      <c r="C14" s="241" t="s">
        <v>28</v>
      </c>
      <c r="D14" s="242">
        <f>+'1MIGRANTES  VEN SISBEN LC AFILI'!K5</f>
        <v>40001</v>
      </c>
    </row>
    <row r="15" spans="1:7" ht="18" customHeight="1">
      <c r="A15" s="490"/>
      <c r="B15" s="238"/>
      <c r="C15" s="243" t="s">
        <v>29</v>
      </c>
      <c r="D15" s="242">
        <f>+'1MIGRANTES  VEN SISBEN LC AFILI'!L5</f>
        <v>8796</v>
      </c>
    </row>
    <row r="16" spans="1:7" ht="30" customHeight="1">
      <c r="A16" s="490"/>
      <c r="B16" s="238" t="s">
        <v>38</v>
      </c>
      <c r="C16" s="239" t="s">
        <v>26</v>
      </c>
      <c r="D16" s="240">
        <f>+D17+D18+D19</f>
        <v>9397</v>
      </c>
    </row>
    <row r="17" spans="1:26" ht="18" customHeight="1">
      <c r="A17" s="490"/>
      <c r="B17" s="238"/>
      <c r="C17" s="241" t="s">
        <v>27</v>
      </c>
      <c r="D17" s="242">
        <f>+'1MIGRANTES  VEN SISBEN LC AFILI'!F5</f>
        <v>3393</v>
      </c>
    </row>
    <row r="18" spans="1:26" ht="18" customHeight="1">
      <c r="A18" s="490"/>
      <c r="B18" s="238"/>
      <c r="C18" s="241" t="s">
        <v>28</v>
      </c>
      <c r="D18" s="242">
        <f>+'1MIGRANTES  VEN SISBEN LC AFILI'!G5</f>
        <v>4167</v>
      </c>
    </row>
    <row r="19" spans="1:26" ht="18" customHeight="1" thickBot="1">
      <c r="A19" s="491"/>
      <c r="B19" s="238"/>
      <c r="C19" s="243" t="s">
        <v>29</v>
      </c>
      <c r="D19" s="242">
        <f>+'1MIGRANTES  VEN SISBEN LC AFILI'!H5</f>
        <v>1837</v>
      </c>
    </row>
    <row r="20" spans="1:26" ht="18" customHeight="1">
      <c r="A20" s="492" t="s">
        <v>30</v>
      </c>
      <c r="B20" s="244" t="s">
        <v>39</v>
      </c>
      <c r="C20" s="245" t="s">
        <v>40</v>
      </c>
      <c r="D20" s="293">
        <f>+'1MIGRANTES  VEN SISBEN LC AFILI'!AA5</f>
        <v>224068</v>
      </c>
      <c r="E20" s="477" t="s">
        <v>41</v>
      </c>
    </row>
    <row r="21" spans="1:26" ht="18" customHeight="1">
      <c r="A21" s="493"/>
      <c r="B21" s="246"/>
      <c r="C21" s="247" t="s">
        <v>42</v>
      </c>
      <c r="D21" s="294">
        <f>+'1MIGRANTES  VEN SISBEN LC AFILI'!S5</f>
        <v>146800</v>
      </c>
      <c r="E21" s="478"/>
    </row>
    <row r="22" spans="1:26" ht="18" customHeight="1">
      <c r="A22" s="493"/>
      <c r="B22" s="246"/>
      <c r="C22" s="247" t="s">
        <v>43</v>
      </c>
      <c r="D22" s="294">
        <f>+'1MIGRANTES  VEN SISBEN LC AFILI'!W5</f>
        <v>77268</v>
      </c>
      <c r="E22" s="478"/>
    </row>
    <row r="23" spans="1:26" ht="26.25" thickBot="1">
      <c r="A23" s="493"/>
      <c r="B23" s="248"/>
      <c r="C23" s="249" t="s">
        <v>44</v>
      </c>
      <c r="D23" s="295">
        <f>+'1MIGRANTES  VEN SISBEN LC AFILI'!AC5</f>
        <v>90.415259400938581</v>
      </c>
      <c r="E23" s="479"/>
    </row>
    <row r="24" spans="1:26" ht="18" customHeight="1">
      <c r="A24" s="493"/>
      <c r="B24" s="244" t="s">
        <v>45</v>
      </c>
      <c r="C24" s="245" t="s">
        <v>46</v>
      </c>
      <c r="D24" s="293">
        <f>+D25+D26</f>
        <v>139</v>
      </c>
      <c r="E24" s="480" t="s">
        <v>47</v>
      </c>
    </row>
    <row r="25" spans="1:26" ht="18" customHeight="1">
      <c r="A25" s="493"/>
      <c r="B25" s="246"/>
      <c r="C25" s="247" t="s">
        <v>48</v>
      </c>
      <c r="D25" s="294">
        <f>+'1MIGRANTES  VEN SISBEN LC AFILI'!$R$5</f>
        <v>3</v>
      </c>
      <c r="E25" s="481"/>
    </row>
    <row r="26" spans="1:26" ht="18" customHeight="1" thickBot="1">
      <c r="A26" s="494"/>
      <c r="B26" s="248"/>
      <c r="C26" s="249" t="s">
        <v>49</v>
      </c>
      <c r="D26" s="296">
        <f>+'1MIGRANTES  VEN SISBEN LC AFILI'!V5</f>
        <v>136</v>
      </c>
      <c r="E26" s="482"/>
    </row>
    <row r="27" spans="1:26" ht="18" customHeight="1">
      <c r="D27" s="124"/>
    </row>
    <row r="28" spans="1:26" ht="18" customHeight="1">
      <c r="B28" s="125"/>
      <c r="D28" s="124"/>
    </row>
    <row r="29" spans="1:26" ht="22.5" customHeight="1">
      <c r="B29" s="126" t="s">
        <v>50</v>
      </c>
      <c r="C29" s="495" t="s">
        <v>51</v>
      </c>
      <c r="D29" s="495"/>
      <c r="E29" s="114"/>
      <c r="F29" s="114"/>
      <c r="G29" s="414"/>
      <c r="H29" s="115"/>
      <c r="I29" s="115"/>
      <c r="J29" s="115"/>
      <c r="K29" s="115"/>
      <c r="L29" s="115"/>
      <c r="M29" s="115"/>
      <c r="N29" s="115"/>
      <c r="O29" s="115"/>
      <c r="P29" s="115"/>
      <c r="Q29" s="115"/>
      <c r="R29" s="115"/>
      <c r="S29" s="115"/>
      <c r="T29" s="115"/>
      <c r="U29" s="115"/>
      <c r="V29" s="115"/>
      <c r="W29" s="115"/>
      <c r="X29" s="115"/>
      <c r="Y29" s="115"/>
      <c r="Z29" s="115"/>
    </row>
    <row r="30" spans="1:26" ht="21" customHeight="1">
      <c r="B30" s="126" t="s">
        <v>52</v>
      </c>
      <c r="C30" s="495" t="s">
        <v>53</v>
      </c>
      <c r="D30" s="495"/>
      <c r="E30" s="114"/>
      <c r="F30" s="114"/>
      <c r="G30" s="414"/>
      <c r="H30" s="115"/>
      <c r="I30" s="115"/>
      <c r="J30" s="115"/>
      <c r="K30" s="115"/>
      <c r="L30" s="115"/>
      <c r="M30" s="115"/>
      <c r="N30" s="115"/>
      <c r="O30" s="115"/>
      <c r="P30" s="115"/>
      <c r="Q30" s="115"/>
      <c r="R30" s="115"/>
      <c r="S30" s="115"/>
      <c r="T30" s="115"/>
      <c r="U30" s="115"/>
      <c r="V30" s="115"/>
      <c r="W30" s="115"/>
      <c r="X30" s="115"/>
      <c r="Y30" s="115"/>
      <c r="Z30" s="115"/>
    </row>
    <row r="31" spans="1:26" ht="18" customHeight="1">
      <c r="B31" s="396" t="s">
        <v>54</v>
      </c>
    </row>
  </sheetData>
  <mergeCells count="13">
    <mergeCell ref="C29:D29"/>
    <mergeCell ref="C30:D30"/>
    <mergeCell ref="B2:C2"/>
    <mergeCell ref="B3:C3"/>
    <mergeCell ref="B4:B7"/>
    <mergeCell ref="E8:E11"/>
    <mergeCell ref="E20:E23"/>
    <mergeCell ref="E24:E26"/>
    <mergeCell ref="A4:A7"/>
    <mergeCell ref="A8:A11"/>
    <mergeCell ref="B8:B11"/>
    <mergeCell ref="A12:A19"/>
    <mergeCell ref="A20:A26"/>
  </mergeCells>
  <hyperlinks>
    <hyperlink ref="E1" location="INDICE!B2" display="Indice" xr:uid="{C0425F31-850F-458B-89BA-C9C3E75746C4}"/>
  </hyperlink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99"/>
  </sheetPr>
  <dimension ref="A1:N16"/>
  <sheetViews>
    <sheetView zoomScale="136" zoomScaleNormal="136" workbookViewId="0">
      <selection activeCell="N4" sqref="N4:N5"/>
    </sheetView>
  </sheetViews>
  <sheetFormatPr defaultColWidth="11.42578125" defaultRowHeight="15"/>
  <cols>
    <col min="1" max="1" width="20.5703125" style="214" customWidth="1"/>
    <col min="2" max="2" width="16.28515625" style="214" customWidth="1"/>
    <col min="3" max="5" width="11.42578125" style="214"/>
    <col min="6" max="6" width="12.42578125" style="214" customWidth="1"/>
    <col min="7" max="7" width="12" style="214" customWidth="1"/>
    <col min="8" max="9" width="11.42578125" style="214"/>
    <col min="10" max="10" width="12" style="214" customWidth="1"/>
    <col min="11" max="11" width="12.5703125" style="214" customWidth="1"/>
    <col min="12" max="12" width="13.5703125" bestFit="1" customWidth="1"/>
  </cols>
  <sheetData>
    <row r="1" spans="1:14" ht="48" customHeight="1">
      <c r="A1" s="501" t="s">
        <v>55</v>
      </c>
      <c r="B1" s="500" t="s">
        <v>56</v>
      </c>
      <c r="C1" s="500" t="s">
        <v>57</v>
      </c>
      <c r="D1" s="500"/>
      <c r="E1" s="500"/>
      <c r="F1" s="500"/>
      <c r="G1" s="500" t="s">
        <v>58</v>
      </c>
      <c r="H1" s="504" t="s">
        <v>59</v>
      </c>
      <c r="I1" s="504" t="s">
        <v>60</v>
      </c>
      <c r="J1" s="504" t="s">
        <v>61</v>
      </c>
      <c r="K1" s="500" t="s">
        <v>62</v>
      </c>
      <c r="L1" s="500" t="s">
        <v>63</v>
      </c>
      <c r="M1" s="426" t="s">
        <v>19</v>
      </c>
    </row>
    <row r="2" spans="1:14" ht="25.5">
      <c r="A2" s="502"/>
      <c r="B2" s="500"/>
      <c r="C2" s="263" t="s">
        <v>64</v>
      </c>
      <c r="D2" s="263">
        <v>1</v>
      </c>
      <c r="E2" s="263">
        <v>2</v>
      </c>
      <c r="F2" s="263" t="s">
        <v>65</v>
      </c>
      <c r="G2" s="500"/>
      <c r="H2" s="505"/>
      <c r="I2" s="505"/>
      <c r="J2" s="505"/>
      <c r="K2" s="500"/>
      <c r="L2" s="500"/>
      <c r="M2" s="376" t="s">
        <v>1</v>
      </c>
    </row>
    <row r="3" spans="1:14" ht="24" customHeight="1">
      <c r="A3" s="503"/>
      <c r="B3" s="264">
        <f>SUM(B4:B12)</f>
        <v>247821</v>
      </c>
      <c r="C3" s="264">
        <f t="shared" ref="C3:I3" si="0">SUM(C4:C12)</f>
        <v>126348</v>
      </c>
      <c r="D3" s="264">
        <f t="shared" si="0"/>
        <v>71547</v>
      </c>
      <c r="E3" s="264">
        <f t="shared" si="0"/>
        <v>44168</v>
      </c>
      <c r="F3" s="264">
        <f t="shared" si="0"/>
        <v>10633</v>
      </c>
      <c r="G3" s="264">
        <f t="shared" si="0"/>
        <v>1632</v>
      </c>
      <c r="H3" s="264">
        <f t="shared" si="0"/>
        <v>139</v>
      </c>
      <c r="I3" s="264">
        <f t="shared" si="0"/>
        <v>224068</v>
      </c>
      <c r="J3" s="264">
        <f>+H3+I3</f>
        <v>224207</v>
      </c>
      <c r="K3" s="265">
        <f>+'1MIGRANTES  VEN SISBEN LC AFILI'!AC5</f>
        <v>90.415259400938581</v>
      </c>
      <c r="L3" s="265">
        <f>+L4+L5+L6+L7+L8+L9+L10+L11+L12</f>
        <v>100</v>
      </c>
    </row>
    <row r="4" spans="1:14" ht="20.100000000000001" customHeight="1">
      <c r="A4" s="121" t="s">
        <v>66</v>
      </c>
      <c r="B4" s="67">
        <f>VLOOKUP(A4,'1MIGRANTES  VEN SISBEN LC AFILI'!$C$6:$AD$139,2,0)</f>
        <v>2377</v>
      </c>
      <c r="C4" s="97">
        <f>VLOOKUP(A4,'1MIGRANTES  VEN SISBEN LC AFILI'!C6:$AD$143,11,0)</f>
        <v>1669</v>
      </c>
      <c r="D4" s="97">
        <f>VLOOKUP(A4,'1MIGRANTES  VEN SISBEN LC AFILI'!$C$6:$AD$141,12,0)</f>
        <v>1410</v>
      </c>
      <c r="E4" s="97">
        <f>VLOOKUP(A4,'1MIGRANTES  VEN SISBEN LC AFILI'!$C$6:$AD$142,13,0)</f>
        <v>207</v>
      </c>
      <c r="F4" s="97">
        <f>VLOOKUP(A4,'1MIGRANTES  VEN SISBEN LC AFILI'!$C$6:$AD$142,14,0)</f>
        <v>52</v>
      </c>
      <c r="G4" s="97">
        <f>VLOOKUP(A4,'1MIGRANTES  VEN SISBEN LC AFILI'!$C$6:$AD$141,15,0)</f>
        <v>20</v>
      </c>
      <c r="H4" s="97">
        <f>VLOOKUP(A4,'1MIGRANTES  VEN SISBEN LC AFILI'!$C$6:$AD$141,24,0)</f>
        <v>0</v>
      </c>
      <c r="I4" s="97">
        <f>VLOOKUP(A4,'1MIGRANTES  VEN SISBEN LC AFILI'!$C$6:$AD$142,25,0)</f>
        <v>2087</v>
      </c>
      <c r="J4" s="97">
        <f t="shared" ref="J4:J12" si="1">+H4+I4</f>
        <v>2087</v>
      </c>
      <c r="K4" s="215">
        <f>VLOOKUP(A4,'1MIGRANTES  VEN SISBEN LC AFILI'!$C$6:$AD$141,27,0)</f>
        <v>87.79974758098443</v>
      </c>
      <c r="L4" s="266">
        <f t="shared" ref="L4:L11" si="2">+J4/$J$3*100</f>
        <v>0.93083623615676581</v>
      </c>
      <c r="N4" s="441"/>
    </row>
    <row r="5" spans="1:14" ht="20.100000000000001" customHeight="1">
      <c r="A5" s="80" t="s">
        <v>67</v>
      </c>
      <c r="B5" s="67">
        <f>VLOOKUP(A5,'1MIGRANTES  VEN SISBEN LC AFILI'!$C$6:$AD$139,2,0)</f>
        <v>2199</v>
      </c>
      <c r="C5" s="97">
        <f>VLOOKUP(A5,'1MIGRANTES  VEN SISBEN LC AFILI'!C7:$AD$143,11,0)</f>
        <v>1873</v>
      </c>
      <c r="D5" s="97">
        <f>VLOOKUP(A5,'1MIGRANTES  VEN SISBEN LC AFILI'!$C$6:$AD$141,12,0)</f>
        <v>1690</v>
      </c>
      <c r="E5" s="97">
        <f>VLOOKUP(A5,'1MIGRANTES  VEN SISBEN LC AFILI'!$C$6:$AD$142,13,0)</f>
        <v>165</v>
      </c>
      <c r="F5" s="97">
        <f>VLOOKUP(A5,'1MIGRANTES  VEN SISBEN LC AFILI'!$C$6:$AD$142,14,0)</f>
        <v>18</v>
      </c>
      <c r="G5" s="97">
        <f>VLOOKUP(A5,'1MIGRANTES  VEN SISBEN LC AFILI'!$C$6:$AD$141,15,0)</f>
        <v>29</v>
      </c>
      <c r="H5" s="97">
        <f>VLOOKUP(A5,'1MIGRANTES  VEN SISBEN LC AFILI'!$C$6:$AD$141,24,0)</f>
        <v>0</v>
      </c>
      <c r="I5" s="97">
        <f>VLOOKUP(A5,'1MIGRANTES  VEN SISBEN LC AFILI'!$C$6:$AD$142,25,0)</f>
        <v>2233</v>
      </c>
      <c r="J5" s="97">
        <f t="shared" si="1"/>
        <v>2233</v>
      </c>
      <c r="K5" s="216">
        <v>73.758542141230066</v>
      </c>
      <c r="L5" s="266">
        <f t="shared" si="2"/>
        <v>0.99595463121133587</v>
      </c>
      <c r="N5" s="441"/>
    </row>
    <row r="6" spans="1:14" ht="20.100000000000001" customHeight="1">
      <c r="A6" s="80" t="s">
        <v>68</v>
      </c>
      <c r="B6" s="67">
        <f>VLOOKUP(A6,'1MIGRANTES  VEN SISBEN LC AFILI'!$C$6:$AD$139,2,0)</f>
        <v>10058</v>
      </c>
      <c r="C6" s="97">
        <f>VLOOKUP(A6,'1MIGRANTES  VEN SISBEN LC AFILI'!C8:$AD$143,11,0)</f>
        <v>5174</v>
      </c>
      <c r="D6" s="97">
        <f>VLOOKUP(A6,'1MIGRANTES  VEN SISBEN LC AFILI'!$C$6:$AD$141,12,0)</f>
        <v>4520</v>
      </c>
      <c r="E6" s="97">
        <f>VLOOKUP(A6,'1MIGRANTES  VEN SISBEN LC AFILI'!$C$6:$AD$142,13,0)</f>
        <v>554</v>
      </c>
      <c r="F6" s="97">
        <f>VLOOKUP(A6,'1MIGRANTES  VEN SISBEN LC AFILI'!$C$6:$AD$142,14,0)</f>
        <v>100</v>
      </c>
      <c r="G6" s="97">
        <f>VLOOKUP(A6,'1MIGRANTES  VEN SISBEN LC AFILI'!$C$6:$AD$141,15,0)</f>
        <v>114</v>
      </c>
      <c r="H6" s="97">
        <f>VLOOKUP(A6,'1MIGRANTES  VEN SISBEN LC AFILI'!$C$6:$AD$141,24,0)</f>
        <v>5</v>
      </c>
      <c r="I6" s="97">
        <f>VLOOKUP(A6,'1MIGRANTES  VEN SISBEN LC AFILI'!$C$6:$AD$142,25,0)</f>
        <v>9466</v>
      </c>
      <c r="J6" s="97">
        <f t="shared" si="1"/>
        <v>9471</v>
      </c>
      <c r="K6" s="216">
        <v>77.731384829505913</v>
      </c>
      <c r="L6" s="266">
        <f t="shared" si="2"/>
        <v>4.2242213668618733</v>
      </c>
    </row>
    <row r="7" spans="1:14" ht="20.100000000000001" customHeight="1">
      <c r="A7" s="80" t="s">
        <v>69</v>
      </c>
      <c r="B7" s="67">
        <f>VLOOKUP(A7,'1MIGRANTES  VEN SISBEN LC AFILI'!$C$6:$AD$139,2,0)</f>
        <v>2673</v>
      </c>
      <c r="C7" s="97">
        <f>VLOOKUP(A7,'1MIGRANTES  VEN SISBEN LC AFILI'!C9:$AD$143,11,0)</f>
        <v>2140</v>
      </c>
      <c r="D7" s="97">
        <f>VLOOKUP(A7,'1MIGRANTES  VEN SISBEN LC AFILI'!$C$6:$AD$141,12,0)</f>
        <v>1687</v>
      </c>
      <c r="E7" s="97">
        <f>VLOOKUP(A7,'1MIGRANTES  VEN SISBEN LC AFILI'!$C$6:$AD$142,13,0)</f>
        <v>386</v>
      </c>
      <c r="F7" s="97">
        <f>VLOOKUP(A7,'1MIGRANTES  VEN SISBEN LC AFILI'!$C$6:$AD$142,14,0)</f>
        <v>67</v>
      </c>
      <c r="G7" s="97">
        <f>VLOOKUP(A7,'1MIGRANTES  VEN SISBEN LC AFILI'!$C$6:$AD$141,15,0)</f>
        <v>26</v>
      </c>
      <c r="H7" s="97">
        <f>VLOOKUP(A7,'1MIGRANTES  VEN SISBEN LC AFILI'!$C$6:$AD$141,24,0)</f>
        <v>1</v>
      </c>
      <c r="I7" s="97">
        <f>VLOOKUP(A7,'1MIGRANTES  VEN SISBEN LC AFILI'!$C$6:$AD$142,25,0)</f>
        <v>2842</v>
      </c>
      <c r="J7" s="97">
        <f t="shared" si="1"/>
        <v>2843</v>
      </c>
      <c r="K7" s="216">
        <v>98.464419475655433</v>
      </c>
      <c r="L7" s="266">
        <f t="shared" si="2"/>
        <v>1.2680246379461837</v>
      </c>
    </row>
    <row r="8" spans="1:14" ht="20.100000000000001" customHeight="1">
      <c r="A8" s="80" t="s">
        <v>70</v>
      </c>
      <c r="B8" s="67">
        <f>VLOOKUP(A8,'1MIGRANTES  VEN SISBEN LC AFILI'!$C$6:$AD$139,2,0)</f>
        <v>3338</v>
      </c>
      <c r="C8" s="97">
        <f>VLOOKUP(A8,'1MIGRANTES  VEN SISBEN LC AFILI'!C10:$AD$143,11,0)</f>
        <v>2881</v>
      </c>
      <c r="D8" s="97">
        <f>VLOOKUP(A8,'1MIGRANTES  VEN SISBEN LC AFILI'!$C$6:$AD$141,12,0)</f>
        <v>2292</v>
      </c>
      <c r="E8" s="97">
        <f>VLOOKUP(A8,'1MIGRANTES  VEN SISBEN LC AFILI'!$C$6:$AD$142,13,0)</f>
        <v>509</v>
      </c>
      <c r="F8" s="97">
        <f>VLOOKUP(A8,'1MIGRANTES  VEN SISBEN LC AFILI'!$C$6:$AD$142,14,0)</f>
        <v>80</v>
      </c>
      <c r="G8" s="97">
        <f>VLOOKUP(A8,'1MIGRANTES  VEN SISBEN LC AFILI'!$C$6:$AD$141,15,0)</f>
        <v>28</v>
      </c>
      <c r="H8" s="97">
        <f>VLOOKUP(A8,'1MIGRANTES  VEN SISBEN LC AFILI'!$C$6:$AD$141,24,0)</f>
        <v>0</v>
      </c>
      <c r="I8" s="97">
        <f>VLOOKUP(A8,'1MIGRANTES  VEN SISBEN LC AFILI'!$C$6:$AD$142,25,0)</f>
        <v>3487</v>
      </c>
      <c r="J8" s="97">
        <f t="shared" si="1"/>
        <v>3487</v>
      </c>
      <c r="K8" s="216">
        <v>114.55582232893158</v>
      </c>
      <c r="L8" s="266">
        <f t="shared" si="2"/>
        <v>1.5552592024334655</v>
      </c>
    </row>
    <row r="9" spans="1:14" ht="20.100000000000001" customHeight="1">
      <c r="A9" s="80" t="s">
        <v>71</v>
      </c>
      <c r="B9" s="67">
        <f>VLOOKUP(A9,'1MIGRANTES  VEN SISBEN LC AFILI'!$C$6:$AD$139,2,0)</f>
        <v>2356</v>
      </c>
      <c r="C9" s="97">
        <f>VLOOKUP(A9,'1MIGRANTES  VEN SISBEN LC AFILI'!C11:$AD$143,11,0)</f>
        <v>2145</v>
      </c>
      <c r="D9" s="97">
        <f>VLOOKUP(A9,'1MIGRANTES  VEN SISBEN LC AFILI'!$C$6:$AD$141,12,0)</f>
        <v>1411</v>
      </c>
      <c r="E9" s="97">
        <f>VLOOKUP(A9,'1MIGRANTES  VEN SISBEN LC AFILI'!$C$6:$AD$142,13,0)</f>
        <v>610</v>
      </c>
      <c r="F9" s="97">
        <f>VLOOKUP(A9,'1MIGRANTES  VEN SISBEN LC AFILI'!$C$6:$AD$142,14,0)</f>
        <v>124</v>
      </c>
      <c r="G9" s="97">
        <f>VLOOKUP(A9,'1MIGRANTES  VEN SISBEN LC AFILI'!$C$6:$AD$141,15,0)</f>
        <v>40</v>
      </c>
      <c r="H9" s="97">
        <f>VLOOKUP(A9,'1MIGRANTES  VEN SISBEN LC AFILI'!$C$6:$AD$141,24,0)</f>
        <v>3</v>
      </c>
      <c r="I9" s="97">
        <f>VLOOKUP(A9,'1MIGRANTES  VEN SISBEN LC AFILI'!$C$6:$AD$142,25,0)</f>
        <v>3031</v>
      </c>
      <c r="J9" s="97">
        <f t="shared" si="1"/>
        <v>3034</v>
      </c>
      <c r="K9" s="216">
        <v>90.587734241908009</v>
      </c>
      <c r="L9" s="266">
        <f t="shared" si="2"/>
        <v>1.3532137712025047</v>
      </c>
    </row>
    <row r="10" spans="1:14" ht="20.100000000000001" customHeight="1">
      <c r="A10" s="80" t="s">
        <v>72</v>
      </c>
      <c r="B10" s="67">
        <f>VLOOKUP(A10,'1MIGRANTES  VEN SISBEN LC AFILI'!$C$6:$AD$139,2,0)</f>
        <v>29153</v>
      </c>
      <c r="C10" s="97">
        <f>VLOOKUP(A10,'1MIGRANTES  VEN SISBEN LC AFILI'!C12:$AD$143,11,0)</f>
        <v>20459</v>
      </c>
      <c r="D10" s="97">
        <f>VLOOKUP(A10,'1MIGRANTES  VEN SISBEN LC AFILI'!$C$6:$AD$141,12,0)</f>
        <v>12308</v>
      </c>
      <c r="E10" s="97">
        <f>VLOOKUP(A10,'1MIGRANTES  VEN SISBEN LC AFILI'!$C$6:$AD$142,13,0)</f>
        <v>6692</v>
      </c>
      <c r="F10" s="97">
        <f>VLOOKUP(A10,'1MIGRANTES  VEN SISBEN LC AFILI'!$C$6:$AD$142,14,0)</f>
        <v>1459</v>
      </c>
      <c r="G10" s="97">
        <f>VLOOKUP(A10,'1MIGRANTES  VEN SISBEN LC AFILI'!$C$6:$AD$141,15,0)</f>
        <v>123</v>
      </c>
      <c r="H10" s="97">
        <f>VLOOKUP(A10,'1MIGRANTES  VEN SISBEN LC AFILI'!$C$6:$AD$141,24,0)</f>
        <v>12</v>
      </c>
      <c r="I10" s="97">
        <f>VLOOKUP(A10,'1MIGRANTES  VEN SISBEN LC AFILI'!$C$6:$AD$142,25,0)</f>
        <v>31634</v>
      </c>
      <c r="J10" s="97">
        <f t="shared" si="1"/>
        <v>31646</v>
      </c>
      <c r="K10" s="216">
        <v>85.334252239834598</v>
      </c>
      <c r="L10" s="266">
        <f t="shared" si="2"/>
        <v>14.114635136280313</v>
      </c>
    </row>
    <row r="11" spans="1:14" ht="20.100000000000001" customHeight="1">
      <c r="A11" s="80" t="s">
        <v>73</v>
      </c>
      <c r="B11" s="67">
        <f>VLOOKUP(A11,'1MIGRANTES  VEN SISBEN LC AFILI'!$C$6:$AD$139,2,0)</f>
        <v>3173</v>
      </c>
      <c r="C11" s="97">
        <f>VLOOKUP(A11,'1MIGRANTES  VEN SISBEN LC AFILI'!C13:$AD$143,11,0)</f>
        <v>2268</v>
      </c>
      <c r="D11" s="97">
        <f>VLOOKUP(A11,'1MIGRANTES  VEN SISBEN LC AFILI'!$C$6:$AD$141,12,0)</f>
        <v>1740</v>
      </c>
      <c r="E11" s="97">
        <f>VLOOKUP(A11,'1MIGRANTES  VEN SISBEN LC AFILI'!$C$6:$AD$142,13,0)</f>
        <v>436</v>
      </c>
      <c r="F11" s="97">
        <f>VLOOKUP(A11,'1MIGRANTES  VEN SISBEN LC AFILI'!$C$6:$AD$142,14,0)</f>
        <v>92</v>
      </c>
      <c r="G11" s="97">
        <f>VLOOKUP(A11,'1MIGRANTES  VEN SISBEN LC AFILI'!$C$6:$AD$141,15,0)</f>
        <v>90</v>
      </c>
      <c r="H11" s="97">
        <f>VLOOKUP(A11,'1MIGRANTES  VEN SISBEN LC AFILI'!$C$6:$AD$141,24,0)</f>
        <v>2</v>
      </c>
      <c r="I11" s="97">
        <f>VLOOKUP(A11,'1MIGRANTES  VEN SISBEN LC AFILI'!$C$6:$AD$142,25,0)</f>
        <v>3541</v>
      </c>
      <c r="J11" s="97">
        <f t="shared" si="1"/>
        <v>3543</v>
      </c>
      <c r="K11" s="216">
        <v>88.292836857052706</v>
      </c>
      <c r="L11" s="266">
        <f t="shared" si="2"/>
        <v>1.5802361210845335</v>
      </c>
    </row>
    <row r="12" spans="1:14" ht="20.100000000000001" customHeight="1">
      <c r="A12" s="81" t="s">
        <v>74</v>
      </c>
      <c r="B12" s="67">
        <f>VLOOKUP(A12,'1MIGRANTES  VEN SISBEN LC AFILI'!$C$6:$AD$139,2,0)</f>
        <v>192494</v>
      </c>
      <c r="C12" s="97">
        <f>VLOOKUP(A12,'1MIGRANTES  VEN SISBEN LC AFILI'!C14:$AD$143,11,0)</f>
        <v>87739</v>
      </c>
      <c r="D12" s="97">
        <f>VLOOKUP(A12,'1MIGRANTES  VEN SISBEN LC AFILI'!$C$6:$AD$141,12,0)</f>
        <v>44489</v>
      </c>
      <c r="E12" s="97">
        <f>VLOOKUP(A12,'1MIGRANTES  VEN SISBEN LC AFILI'!$C$6:$AD$142,13,0)</f>
        <v>34609</v>
      </c>
      <c r="F12" s="97">
        <f>VLOOKUP(A12,'1MIGRANTES  VEN SISBEN LC AFILI'!$C$6:$AD$142,14,0)</f>
        <v>8641</v>
      </c>
      <c r="G12" s="97">
        <f>VLOOKUP(A12,'1MIGRANTES  VEN SISBEN LC AFILI'!$C$6:$AD$141,15,0)</f>
        <v>1162</v>
      </c>
      <c r="H12" s="97">
        <f>VLOOKUP(A12,'1MIGRANTES  VEN SISBEN LC AFILI'!$C$6:$AD$141,24,0)</f>
        <v>116</v>
      </c>
      <c r="I12" s="97">
        <f>VLOOKUP(A12,'1MIGRANTES  VEN SISBEN LC AFILI'!$C$6:$AD$142,25,0)</f>
        <v>165747</v>
      </c>
      <c r="J12" s="97">
        <f t="shared" si="1"/>
        <v>165863</v>
      </c>
      <c r="K12" s="216">
        <v>64.62478940532759</v>
      </c>
      <c r="L12" s="267">
        <f>+J12/$J$3*100</f>
        <v>73.977618896823031</v>
      </c>
    </row>
    <row r="14" spans="1:14" s="100" customFormat="1">
      <c r="A14" s="214"/>
      <c r="B14" s="214"/>
      <c r="C14" s="214"/>
      <c r="D14" s="214"/>
      <c r="E14" s="214"/>
      <c r="F14" s="214"/>
      <c r="G14" s="214"/>
      <c r="H14" s="214"/>
      <c r="I14" s="214"/>
      <c r="J14" s="214"/>
      <c r="K14" s="214"/>
    </row>
    <row r="15" spans="1:14" s="100" customFormat="1" ht="45.75" customHeight="1">
      <c r="A15" s="214"/>
      <c r="B15" s="214"/>
      <c r="C15" s="214"/>
      <c r="D15" s="214"/>
      <c r="E15" s="214"/>
      <c r="F15" s="214"/>
      <c r="G15" s="214"/>
      <c r="H15" s="214"/>
      <c r="I15" s="214"/>
      <c r="J15" s="214"/>
      <c r="K15" s="214"/>
    </row>
    <row r="16" spans="1:14" s="214" customFormat="1"/>
  </sheetData>
  <mergeCells count="9">
    <mergeCell ref="L1:L2"/>
    <mergeCell ref="A1:A3"/>
    <mergeCell ref="H1:H2"/>
    <mergeCell ref="I1:I2"/>
    <mergeCell ref="J1:J2"/>
    <mergeCell ref="K1:K2"/>
    <mergeCell ref="G1:G2"/>
    <mergeCell ref="B1:B2"/>
    <mergeCell ref="C1:F1"/>
  </mergeCells>
  <hyperlinks>
    <hyperlink ref="M1" location="INDICE!B2" display="Indice" xr:uid="{4F389A14-C3B1-4CCC-A6B1-0167D1C95FE1}"/>
  </hyperlink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FF99"/>
  </sheetPr>
  <dimension ref="A1:AM144"/>
  <sheetViews>
    <sheetView topLeftCell="E1" workbookViewId="0">
      <selection activeCell="AE4" sqref="AE4:AE136"/>
    </sheetView>
  </sheetViews>
  <sheetFormatPr defaultColWidth="8.85546875" defaultRowHeight="15"/>
  <cols>
    <col min="1" max="1" width="23.7109375" customWidth="1"/>
    <col min="3" max="3" width="32" customWidth="1"/>
    <col min="4" max="4" width="12.42578125" customWidth="1"/>
    <col min="8" max="8" width="9.140625" customWidth="1"/>
    <col min="12" max="12" width="10" customWidth="1"/>
    <col min="14" max="14" width="7.85546875" customWidth="1"/>
    <col min="15" max="15" width="8.140625" customWidth="1"/>
    <col min="16" max="16" width="10" customWidth="1"/>
    <col min="17" max="17" width="11.85546875" customWidth="1"/>
    <col min="18" max="18" width="12.85546875" customWidth="1"/>
    <col min="20" max="20" width="11.140625" customWidth="1"/>
    <col min="23" max="23" width="12.140625" customWidth="1"/>
    <col min="24" max="24" width="11.5703125" customWidth="1"/>
    <col min="29" max="29" width="11.28515625" customWidth="1"/>
    <col min="30" max="30" width="11.7109375" customWidth="1"/>
    <col min="31" max="31" width="13" customWidth="1"/>
  </cols>
  <sheetData>
    <row r="1" spans="1:39" ht="31.5" customHeight="1">
      <c r="B1" s="508" t="s">
        <v>75</v>
      </c>
      <c r="C1" s="509"/>
      <c r="D1" s="509"/>
      <c r="E1" s="509"/>
      <c r="F1" s="509"/>
      <c r="G1" s="509"/>
      <c r="H1" s="509"/>
      <c r="I1" s="509"/>
      <c r="J1" s="509"/>
      <c r="K1" s="509"/>
      <c r="L1" s="509"/>
      <c r="M1" s="509"/>
      <c r="N1" s="509"/>
      <c r="O1" s="509"/>
      <c r="P1" s="509"/>
      <c r="Q1" s="509"/>
      <c r="R1" s="509"/>
      <c r="S1" s="509"/>
      <c r="T1" s="509"/>
      <c r="U1" s="509"/>
      <c r="V1" s="509"/>
      <c r="W1" s="509"/>
      <c r="X1" s="509"/>
      <c r="Y1" s="509"/>
      <c r="Z1" s="509"/>
      <c r="AA1" s="509"/>
      <c r="AB1" s="509"/>
      <c r="AC1" s="509"/>
      <c r="AD1" s="509"/>
      <c r="AE1" s="426" t="s">
        <v>19</v>
      </c>
    </row>
    <row r="2" spans="1:39" ht="15" customHeight="1">
      <c r="A2" s="506" t="s">
        <v>76</v>
      </c>
      <c r="C2" s="521" t="s">
        <v>77</v>
      </c>
      <c r="D2" s="93"/>
      <c r="E2" s="510" t="s">
        <v>78</v>
      </c>
      <c r="F2" s="511"/>
      <c r="G2" s="511"/>
      <c r="H2" s="511"/>
      <c r="I2" s="511"/>
      <c r="J2" s="511"/>
      <c r="K2" s="511"/>
      <c r="L2" s="511"/>
      <c r="M2" s="511"/>
      <c r="N2" s="511"/>
      <c r="O2" s="511"/>
      <c r="P2" s="512"/>
      <c r="Q2" s="516" t="s">
        <v>58</v>
      </c>
      <c r="R2" s="510" t="s">
        <v>79</v>
      </c>
      <c r="S2" s="511"/>
      <c r="T2" s="511"/>
      <c r="U2" s="511"/>
      <c r="V2" s="511"/>
      <c r="W2" s="511"/>
      <c r="X2" s="511"/>
      <c r="Y2" s="511"/>
      <c r="Z2" s="511"/>
      <c r="AA2" s="511"/>
      <c r="AB2" s="512"/>
      <c r="AC2" s="516" t="s">
        <v>62</v>
      </c>
      <c r="AD2" s="516" t="s">
        <v>80</v>
      </c>
      <c r="AE2" s="376" t="s">
        <v>1</v>
      </c>
    </row>
    <row r="3" spans="1:39" ht="48" customHeight="1">
      <c r="A3" s="506"/>
      <c r="B3" s="518" t="s">
        <v>81</v>
      </c>
      <c r="C3" s="522"/>
      <c r="D3" s="516" t="s">
        <v>82</v>
      </c>
      <c r="E3" s="513" t="s">
        <v>83</v>
      </c>
      <c r="F3" s="514"/>
      <c r="G3" s="514"/>
      <c r="H3" s="515"/>
      <c r="I3" s="513" t="s">
        <v>84</v>
      </c>
      <c r="J3" s="514"/>
      <c r="K3" s="514"/>
      <c r="L3" s="515"/>
      <c r="M3" s="513" t="s">
        <v>85</v>
      </c>
      <c r="N3" s="514"/>
      <c r="O3" s="514"/>
      <c r="P3" s="515"/>
      <c r="Q3" s="524"/>
      <c r="R3" s="516" t="s">
        <v>86</v>
      </c>
      <c r="S3" s="516" t="s">
        <v>87</v>
      </c>
      <c r="T3" s="516" t="s">
        <v>88</v>
      </c>
      <c r="U3" s="516" t="s">
        <v>89</v>
      </c>
      <c r="V3" s="516" t="s">
        <v>90</v>
      </c>
      <c r="W3" s="516" t="s">
        <v>91</v>
      </c>
      <c r="X3" s="516" t="s">
        <v>92</v>
      </c>
      <c r="Y3" s="516" t="s">
        <v>93</v>
      </c>
      <c r="Z3" s="205" t="s">
        <v>94</v>
      </c>
      <c r="AA3" s="205" t="s">
        <v>95</v>
      </c>
      <c r="AB3" s="205" t="s">
        <v>96</v>
      </c>
      <c r="AC3" s="524"/>
      <c r="AD3" s="524"/>
    </row>
    <row r="4" spans="1:39" s="171" customFormat="1" ht="48">
      <c r="A4" s="506"/>
      <c r="B4" s="518"/>
      <c r="C4" s="522"/>
      <c r="D4" s="517"/>
      <c r="E4" s="109" t="s">
        <v>64</v>
      </c>
      <c r="F4" s="109">
        <v>1</v>
      </c>
      <c r="G4" s="109">
        <v>2</v>
      </c>
      <c r="H4" s="109" t="s">
        <v>65</v>
      </c>
      <c r="I4" s="109" t="s">
        <v>64</v>
      </c>
      <c r="J4" s="109">
        <v>1</v>
      </c>
      <c r="K4" s="109">
        <v>2</v>
      </c>
      <c r="L4" s="109" t="s">
        <v>65</v>
      </c>
      <c r="M4" s="109" t="s">
        <v>64</v>
      </c>
      <c r="N4" s="109">
        <v>1</v>
      </c>
      <c r="O4" s="109">
        <v>2</v>
      </c>
      <c r="P4" s="109" t="s">
        <v>65</v>
      </c>
      <c r="Q4" s="517"/>
      <c r="R4" s="517"/>
      <c r="S4" s="517"/>
      <c r="T4" s="517"/>
      <c r="U4" s="517"/>
      <c r="V4" s="517"/>
      <c r="W4" s="517"/>
      <c r="X4" s="517"/>
      <c r="Y4" s="517"/>
      <c r="Z4" s="206"/>
      <c r="AA4" s="206"/>
      <c r="AB4" s="206"/>
      <c r="AC4" s="517"/>
      <c r="AD4" s="517"/>
      <c r="AE4" s="472"/>
    </row>
    <row r="5" spans="1:39">
      <c r="A5" s="507"/>
      <c r="B5" s="519"/>
      <c r="C5" s="523"/>
      <c r="D5" s="94">
        <v>247821</v>
      </c>
      <c r="E5" s="94">
        <v>9397</v>
      </c>
      <c r="F5" s="94">
        <v>3393</v>
      </c>
      <c r="G5" s="94">
        <v>4167</v>
      </c>
      <c r="H5" s="94">
        <v>1837</v>
      </c>
      <c r="I5" s="94">
        <v>116951</v>
      </c>
      <c r="J5" s="94">
        <v>68154</v>
      </c>
      <c r="K5" s="94">
        <v>40001</v>
      </c>
      <c r="L5" s="94">
        <v>8796</v>
      </c>
      <c r="M5" s="94">
        <v>126348</v>
      </c>
      <c r="N5" s="94">
        <v>71547</v>
      </c>
      <c r="O5" s="94">
        <v>44168</v>
      </c>
      <c r="P5" s="94">
        <v>10633</v>
      </c>
      <c r="Q5" s="94">
        <v>1632</v>
      </c>
      <c r="R5" s="94">
        <v>3</v>
      </c>
      <c r="S5" s="94">
        <v>146800</v>
      </c>
      <c r="T5" s="94">
        <v>146803</v>
      </c>
      <c r="U5" s="95">
        <v>59.236303622372603</v>
      </c>
      <c r="V5" s="94">
        <v>136</v>
      </c>
      <c r="W5" s="94">
        <v>77268</v>
      </c>
      <c r="X5" s="94">
        <v>77404</v>
      </c>
      <c r="Y5" s="95">
        <v>31.178955778565982</v>
      </c>
      <c r="Z5" s="94">
        <v>139</v>
      </c>
      <c r="AA5" s="94">
        <v>224068</v>
      </c>
      <c r="AB5" s="94">
        <v>224207</v>
      </c>
      <c r="AC5" s="95">
        <v>90.415259400938581</v>
      </c>
      <c r="AD5" s="184">
        <v>90.420632360058079</v>
      </c>
      <c r="AG5" s="171"/>
      <c r="AH5" s="171"/>
      <c r="AI5" s="171"/>
      <c r="AJ5" s="171"/>
      <c r="AK5" s="171"/>
      <c r="AL5" s="171"/>
      <c r="AM5" s="171"/>
    </row>
    <row r="6" spans="1:39">
      <c r="A6" s="96" t="s">
        <v>97</v>
      </c>
      <c r="B6" s="183"/>
      <c r="C6" s="183" t="s">
        <v>66</v>
      </c>
      <c r="D6" s="4">
        <v>2377</v>
      </c>
      <c r="E6" s="94">
        <v>75</v>
      </c>
      <c r="F6" s="94">
        <v>39</v>
      </c>
      <c r="G6" s="94">
        <v>23</v>
      </c>
      <c r="H6" s="94">
        <v>13</v>
      </c>
      <c r="I6" s="94">
        <v>1594</v>
      </c>
      <c r="J6" s="94">
        <v>1371</v>
      </c>
      <c r="K6" s="94">
        <v>184</v>
      </c>
      <c r="L6" s="94">
        <v>39</v>
      </c>
      <c r="M6" s="94">
        <v>1669</v>
      </c>
      <c r="N6" s="94">
        <v>1410</v>
      </c>
      <c r="O6" s="94">
        <v>207</v>
      </c>
      <c r="P6" s="94">
        <v>52</v>
      </c>
      <c r="Q6" s="94">
        <v>20</v>
      </c>
      <c r="R6" s="94">
        <v>0</v>
      </c>
      <c r="S6" s="94">
        <v>1803</v>
      </c>
      <c r="T6" s="94">
        <v>1803</v>
      </c>
      <c r="U6" s="94">
        <v>516.96509387637786</v>
      </c>
      <c r="V6" s="94">
        <v>0</v>
      </c>
      <c r="W6" s="94">
        <v>284</v>
      </c>
      <c r="X6" s="94">
        <v>284</v>
      </c>
      <c r="Y6" s="95">
        <v>11.947833403449728</v>
      </c>
      <c r="Z6" s="94">
        <v>0</v>
      </c>
      <c r="AA6" s="94">
        <v>2087</v>
      </c>
      <c r="AB6" s="94">
        <v>2087</v>
      </c>
      <c r="AC6" s="184">
        <v>87.79974758098443</v>
      </c>
      <c r="AD6" s="182">
        <v>87.79974758098443</v>
      </c>
      <c r="AE6" s="452"/>
    </row>
    <row r="7" spans="1:39">
      <c r="A7" s="96"/>
      <c r="B7" s="103">
        <v>142</v>
      </c>
      <c r="C7" s="185" t="s">
        <v>98</v>
      </c>
      <c r="D7" s="74">
        <v>27</v>
      </c>
      <c r="E7" s="186">
        <v>2</v>
      </c>
      <c r="F7" s="186">
        <v>2</v>
      </c>
      <c r="G7" s="186">
        <v>0</v>
      </c>
      <c r="H7" s="186">
        <v>0</v>
      </c>
      <c r="I7" s="186">
        <v>20</v>
      </c>
      <c r="J7" s="186">
        <v>18</v>
      </c>
      <c r="K7" s="186">
        <v>2</v>
      </c>
      <c r="L7" s="186">
        <v>0</v>
      </c>
      <c r="M7" s="98">
        <v>22</v>
      </c>
      <c r="N7" s="98">
        <v>20</v>
      </c>
      <c r="O7" s="98">
        <v>2</v>
      </c>
      <c r="P7" s="97">
        <v>0</v>
      </c>
      <c r="Q7" s="186">
        <v>1</v>
      </c>
      <c r="R7" s="101">
        <v>0</v>
      </c>
      <c r="S7" s="101">
        <v>26</v>
      </c>
      <c r="T7" s="101">
        <v>26</v>
      </c>
      <c r="U7" s="102">
        <v>96.296296296296291</v>
      </c>
      <c r="V7" s="101">
        <v>0</v>
      </c>
      <c r="W7" s="101">
        <v>1</v>
      </c>
      <c r="X7" s="101">
        <v>1</v>
      </c>
      <c r="Y7" s="102">
        <v>3.7037037037037033</v>
      </c>
      <c r="Z7" s="101">
        <v>0</v>
      </c>
      <c r="AA7" s="101">
        <v>27</v>
      </c>
      <c r="AB7" s="101">
        <v>27</v>
      </c>
      <c r="AC7" s="187">
        <v>100</v>
      </c>
      <c r="AD7" s="122">
        <v>100</v>
      </c>
      <c r="AE7" s="45"/>
    </row>
    <row r="8" spans="1:39">
      <c r="A8" s="96"/>
      <c r="B8" s="103">
        <v>425</v>
      </c>
      <c r="C8" s="185" t="s">
        <v>99</v>
      </c>
      <c r="D8" s="74">
        <v>85</v>
      </c>
      <c r="E8" s="186">
        <v>3</v>
      </c>
      <c r="F8" s="186">
        <v>1</v>
      </c>
      <c r="G8" s="186">
        <v>2</v>
      </c>
      <c r="H8" s="186">
        <v>0</v>
      </c>
      <c r="I8" s="186">
        <v>77</v>
      </c>
      <c r="J8" s="186">
        <v>61</v>
      </c>
      <c r="K8" s="186">
        <v>14</v>
      </c>
      <c r="L8" s="186">
        <v>2</v>
      </c>
      <c r="M8" s="98">
        <v>80</v>
      </c>
      <c r="N8" s="98">
        <v>62</v>
      </c>
      <c r="O8" s="98">
        <v>16</v>
      </c>
      <c r="P8" s="97">
        <v>2</v>
      </c>
      <c r="Q8" s="186">
        <v>2</v>
      </c>
      <c r="R8" s="101">
        <v>0</v>
      </c>
      <c r="S8" s="101">
        <v>105</v>
      </c>
      <c r="T8" s="101">
        <v>105</v>
      </c>
      <c r="U8" s="102">
        <v>123.52941176470588</v>
      </c>
      <c r="V8" s="101">
        <v>0</v>
      </c>
      <c r="W8" s="101">
        <v>38</v>
      </c>
      <c r="X8" s="101">
        <v>38</v>
      </c>
      <c r="Y8" s="102">
        <v>44.705882352941181</v>
      </c>
      <c r="Z8" s="101">
        <v>0</v>
      </c>
      <c r="AA8" s="101">
        <v>143</v>
      </c>
      <c r="AB8" s="101">
        <v>143</v>
      </c>
      <c r="AC8" s="187">
        <v>168.23529411764707</v>
      </c>
      <c r="AD8" s="122">
        <v>168.23529411764707</v>
      </c>
      <c r="AE8" s="45"/>
    </row>
    <row r="9" spans="1:39">
      <c r="A9" s="96"/>
      <c r="B9" s="103">
        <v>579</v>
      </c>
      <c r="C9" s="188" t="s">
        <v>100</v>
      </c>
      <c r="D9" s="74">
        <v>1055</v>
      </c>
      <c r="E9" s="186">
        <v>36</v>
      </c>
      <c r="F9" s="186">
        <v>14</v>
      </c>
      <c r="G9" s="186">
        <v>13</v>
      </c>
      <c r="H9" s="186">
        <v>9</v>
      </c>
      <c r="I9" s="186">
        <v>677</v>
      </c>
      <c r="J9" s="186">
        <v>554</v>
      </c>
      <c r="K9" s="186">
        <v>105</v>
      </c>
      <c r="L9" s="186">
        <v>18</v>
      </c>
      <c r="M9" s="98">
        <v>713</v>
      </c>
      <c r="N9" s="98">
        <v>568</v>
      </c>
      <c r="O9" s="98">
        <v>118</v>
      </c>
      <c r="P9" s="97">
        <v>27</v>
      </c>
      <c r="Q9" s="186">
        <v>4</v>
      </c>
      <c r="R9" s="101">
        <v>0</v>
      </c>
      <c r="S9" s="101">
        <v>754</v>
      </c>
      <c r="T9" s="101">
        <v>754</v>
      </c>
      <c r="U9" s="102">
        <v>71.469194312796219</v>
      </c>
      <c r="V9" s="101">
        <v>0</v>
      </c>
      <c r="W9" s="101">
        <v>119</v>
      </c>
      <c r="X9" s="101">
        <v>119</v>
      </c>
      <c r="Y9" s="102">
        <v>11.279620853080569</v>
      </c>
      <c r="Z9" s="101">
        <v>0</v>
      </c>
      <c r="AA9" s="101">
        <v>873</v>
      </c>
      <c r="AB9" s="101">
        <v>873</v>
      </c>
      <c r="AC9" s="187">
        <v>82.748815165876778</v>
      </c>
      <c r="AD9" s="122">
        <v>82.748815165876778</v>
      </c>
      <c r="AE9" s="45"/>
    </row>
    <row r="10" spans="1:39">
      <c r="A10" s="96"/>
      <c r="B10" s="103">
        <v>585</v>
      </c>
      <c r="C10" s="189" t="s">
        <v>101</v>
      </c>
      <c r="D10" s="74">
        <v>48</v>
      </c>
      <c r="E10" s="186">
        <v>6</v>
      </c>
      <c r="F10" s="186">
        <v>0</v>
      </c>
      <c r="G10" s="186">
        <v>5</v>
      </c>
      <c r="H10" s="186">
        <v>1</v>
      </c>
      <c r="I10" s="186">
        <v>49</v>
      </c>
      <c r="J10" s="186">
        <v>40</v>
      </c>
      <c r="K10" s="186">
        <v>7</v>
      </c>
      <c r="L10" s="186">
        <v>2</v>
      </c>
      <c r="M10" s="98">
        <v>55</v>
      </c>
      <c r="N10" s="98">
        <v>40</v>
      </c>
      <c r="O10" s="98">
        <v>12</v>
      </c>
      <c r="P10" s="97">
        <v>3</v>
      </c>
      <c r="Q10" s="186">
        <v>3</v>
      </c>
      <c r="R10" s="101">
        <v>0</v>
      </c>
      <c r="S10" s="101">
        <v>38</v>
      </c>
      <c r="T10" s="101">
        <v>38</v>
      </c>
      <c r="U10" s="102">
        <v>79.166666666666657</v>
      </c>
      <c r="V10" s="101">
        <v>0</v>
      </c>
      <c r="W10" s="101">
        <v>4</v>
      </c>
      <c r="X10" s="101">
        <v>4</v>
      </c>
      <c r="Y10" s="102">
        <v>8.3333333333333321</v>
      </c>
      <c r="Z10" s="101">
        <v>0</v>
      </c>
      <c r="AA10" s="101">
        <v>42</v>
      </c>
      <c r="AB10" s="101">
        <v>42</v>
      </c>
      <c r="AC10" s="187">
        <v>87.5</v>
      </c>
      <c r="AD10" s="122">
        <v>87.5</v>
      </c>
      <c r="AE10" s="45"/>
    </row>
    <row r="11" spans="1:39">
      <c r="A11" s="96"/>
      <c r="B11" s="103">
        <v>591</v>
      </c>
      <c r="C11" s="189" t="s">
        <v>102</v>
      </c>
      <c r="D11" s="74">
        <v>861</v>
      </c>
      <c r="E11" s="186">
        <v>27</v>
      </c>
      <c r="F11" s="186">
        <v>22</v>
      </c>
      <c r="G11" s="186">
        <v>2</v>
      </c>
      <c r="H11" s="186">
        <v>3</v>
      </c>
      <c r="I11" s="186">
        <v>544</v>
      </c>
      <c r="J11" s="186">
        <v>510</v>
      </c>
      <c r="K11" s="186">
        <v>22</v>
      </c>
      <c r="L11" s="186">
        <v>12</v>
      </c>
      <c r="M11" s="98">
        <v>571</v>
      </c>
      <c r="N11" s="98">
        <v>532</v>
      </c>
      <c r="O11" s="98">
        <v>24</v>
      </c>
      <c r="P11" s="97">
        <v>15</v>
      </c>
      <c r="Q11" s="186">
        <v>9</v>
      </c>
      <c r="R11" s="101">
        <v>0</v>
      </c>
      <c r="S11" s="101">
        <v>675</v>
      </c>
      <c r="T11" s="101">
        <v>675</v>
      </c>
      <c r="U11" s="102">
        <v>78.397212543554005</v>
      </c>
      <c r="V11" s="101">
        <v>0</v>
      </c>
      <c r="W11" s="101">
        <v>120</v>
      </c>
      <c r="X11" s="101">
        <v>120</v>
      </c>
      <c r="Y11" s="102">
        <v>13.937282229965156</v>
      </c>
      <c r="Z11" s="101">
        <v>0</v>
      </c>
      <c r="AA11" s="101">
        <v>795</v>
      </c>
      <c r="AB11" s="101">
        <v>795</v>
      </c>
      <c r="AC11" s="187">
        <v>92.334494773519154</v>
      </c>
      <c r="AD11" s="122">
        <v>92.334494773519154</v>
      </c>
      <c r="AE11" s="45"/>
    </row>
    <row r="12" spans="1:39">
      <c r="A12" s="96"/>
      <c r="B12" s="103">
        <v>893</v>
      </c>
      <c r="C12" s="189" t="s">
        <v>103</v>
      </c>
      <c r="D12" s="74">
        <v>301</v>
      </c>
      <c r="E12" s="186">
        <v>1</v>
      </c>
      <c r="F12" s="186">
        <v>0</v>
      </c>
      <c r="G12" s="186">
        <v>1</v>
      </c>
      <c r="H12" s="186">
        <v>0</v>
      </c>
      <c r="I12" s="186">
        <v>227</v>
      </c>
      <c r="J12" s="186">
        <v>188</v>
      </c>
      <c r="K12" s="186">
        <v>34</v>
      </c>
      <c r="L12" s="186">
        <v>5</v>
      </c>
      <c r="M12" s="98">
        <v>228</v>
      </c>
      <c r="N12" s="98">
        <v>188</v>
      </c>
      <c r="O12" s="98">
        <v>35</v>
      </c>
      <c r="P12" s="97">
        <v>5</v>
      </c>
      <c r="Q12" s="186">
        <v>1</v>
      </c>
      <c r="R12" s="101">
        <v>0</v>
      </c>
      <c r="S12" s="101">
        <v>205</v>
      </c>
      <c r="T12" s="101">
        <v>205</v>
      </c>
      <c r="U12" s="102">
        <v>68.106312292358808</v>
      </c>
      <c r="V12" s="101">
        <v>0</v>
      </c>
      <c r="W12" s="101">
        <v>2</v>
      </c>
      <c r="X12" s="101">
        <v>2</v>
      </c>
      <c r="Y12" s="102">
        <v>0.66445182724252494</v>
      </c>
      <c r="Z12" s="101">
        <v>0</v>
      </c>
      <c r="AA12" s="101">
        <v>207</v>
      </c>
      <c r="AB12" s="101">
        <v>207</v>
      </c>
      <c r="AC12" s="187">
        <v>68.770764119601324</v>
      </c>
      <c r="AD12" s="122">
        <v>68.770764119601324</v>
      </c>
      <c r="AE12" s="45"/>
    </row>
    <row r="13" spans="1:39">
      <c r="A13" s="9" t="s">
        <v>104</v>
      </c>
      <c r="B13" s="171"/>
      <c r="C13" s="190" t="s">
        <v>67</v>
      </c>
      <c r="D13" s="82">
        <v>2199</v>
      </c>
      <c r="E13" s="82">
        <v>118</v>
      </c>
      <c r="F13" s="82">
        <v>85</v>
      </c>
      <c r="G13" s="82">
        <v>27</v>
      </c>
      <c r="H13" s="82">
        <v>6</v>
      </c>
      <c r="I13" s="82">
        <v>1755</v>
      </c>
      <c r="J13" s="82">
        <v>1605</v>
      </c>
      <c r="K13" s="82">
        <v>138</v>
      </c>
      <c r="L13" s="82">
        <v>12</v>
      </c>
      <c r="M13" s="82">
        <v>1873</v>
      </c>
      <c r="N13" s="82">
        <v>1690</v>
      </c>
      <c r="O13" s="82">
        <v>165</v>
      </c>
      <c r="P13" s="82">
        <v>18</v>
      </c>
      <c r="Q13" s="82">
        <v>29</v>
      </c>
      <c r="R13" s="85">
        <v>0</v>
      </c>
      <c r="S13" s="85">
        <v>2111</v>
      </c>
      <c r="T13" s="85">
        <v>2111</v>
      </c>
      <c r="U13" s="104">
        <v>95.998180991359703</v>
      </c>
      <c r="V13" s="105">
        <v>0</v>
      </c>
      <c r="W13" s="105">
        <v>122</v>
      </c>
      <c r="X13" s="105">
        <v>122</v>
      </c>
      <c r="Y13" s="104">
        <v>5.5479763528876767</v>
      </c>
      <c r="Z13" s="85">
        <v>0</v>
      </c>
      <c r="AA13" s="85">
        <v>2233</v>
      </c>
      <c r="AB13" s="85">
        <v>2233</v>
      </c>
      <c r="AC13" s="92">
        <v>101.54615734424739</v>
      </c>
      <c r="AD13" s="191">
        <v>101.54615734424739</v>
      </c>
      <c r="AE13" s="45"/>
    </row>
    <row r="14" spans="1:39">
      <c r="A14" s="9"/>
      <c r="B14" s="103">
        <v>120</v>
      </c>
      <c r="C14" s="189" t="s">
        <v>105</v>
      </c>
      <c r="D14" s="74">
        <v>53</v>
      </c>
      <c r="E14" s="186">
        <v>1</v>
      </c>
      <c r="F14" s="186">
        <v>0</v>
      </c>
      <c r="G14" s="186">
        <v>0</v>
      </c>
      <c r="H14" s="186">
        <v>1</v>
      </c>
      <c r="I14" s="186">
        <v>32</v>
      </c>
      <c r="J14" s="186">
        <v>28</v>
      </c>
      <c r="K14" s="186">
        <v>2</v>
      </c>
      <c r="L14" s="186">
        <v>2</v>
      </c>
      <c r="M14" s="98">
        <v>33</v>
      </c>
      <c r="N14" s="98">
        <v>28</v>
      </c>
      <c r="O14" s="98">
        <v>2</v>
      </c>
      <c r="P14" s="97">
        <v>3</v>
      </c>
      <c r="Q14" s="186">
        <v>2</v>
      </c>
      <c r="R14" s="101">
        <v>0</v>
      </c>
      <c r="S14" s="101">
        <v>43</v>
      </c>
      <c r="T14" s="101">
        <v>43</v>
      </c>
      <c r="U14" s="102">
        <v>81.132075471698116</v>
      </c>
      <c r="V14" s="101">
        <v>0</v>
      </c>
      <c r="W14" s="101">
        <v>3</v>
      </c>
      <c r="X14" s="101">
        <v>3</v>
      </c>
      <c r="Y14" s="102">
        <v>5.6603773584905666</v>
      </c>
      <c r="Z14" s="101">
        <v>0</v>
      </c>
      <c r="AA14" s="101">
        <v>46</v>
      </c>
      <c r="AB14" s="101">
        <v>46</v>
      </c>
      <c r="AC14" s="187">
        <v>86.79245283018868</v>
      </c>
      <c r="AD14" s="122">
        <v>86.79245283018868</v>
      </c>
      <c r="AE14" s="45"/>
    </row>
    <row r="15" spans="1:39">
      <c r="A15" s="9"/>
      <c r="B15" s="103">
        <v>154</v>
      </c>
      <c r="C15" s="189" t="s">
        <v>106</v>
      </c>
      <c r="D15" s="74">
        <v>1703</v>
      </c>
      <c r="E15" s="186">
        <v>96</v>
      </c>
      <c r="F15" s="186">
        <v>68</v>
      </c>
      <c r="G15" s="186">
        <v>23</v>
      </c>
      <c r="H15" s="186">
        <v>5</v>
      </c>
      <c r="I15" s="186">
        <v>1370</v>
      </c>
      <c r="J15" s="186">
        <v>1259</v>
      </c>
      <c r="K15" s="186">
        <v>101</v>
      </c>
      <c r="L15" s="186">
        <v>10</v>
      </c>
      <c r="M15" s="98">
        <v>1466</v>
      </c>
      <c r="N15" s="98">
        <v>1327</v>
      </c>
      <c r="O15" s="98">
        <v>124</v>
      </c>
      <c r="P15" s="97">
        <v>15</v>
      </c>
      <c r="Q15" s="186">
        <v>15</v>
      </c>
      <c r="R15" s="101">
        <v>0</v>
      </c>
      <c r="S15" s="101">
        <v>1568</v>
      </c>
      <c r="T15" s="101">
        <v>1568</v>
      </c>
      <c r="U15" s="102">
        <v>92.072812683499706</v>
      </c>
      <c r="V15" s="101">
        <v>0</v>
      </c>
      <c r="W15" s="101">
        <v>84</v>
      </c>
      <c r="X15" s="101">
        <v>84</v>
      </c>
      <c r="Y15" s="102">
        <v>4.9324721080446272</v>
      </c>
      <c r="Z15" s="101">
        <v>0</v>
      </c>
      <c r="AA15" s="101">
        <v>1652</v>
      </c>
      <c r="AB15" s="101">
        <v>1652</v>
      </c>
      <c r="AC15" s="187">
        <v>97.005284791544327</v>
      </c>
      <c r="AD15" s="122">
        <v>97.005284791544327</v>
      </c>
      <c r="AE15" s="45"/>
    </row>
    <row r="16" spans="1:39">
      <c r="A16" s="9"/>
      <c r="B16" s="103">
        <v>250</v>
      </c>
      <c r="C16" s="189" t="s">
        <v>107</v>
      </c>
      <c r="D16" s="74">
        <v>147</v>
      </c>
      <c r="E16" s="186">
        <v>13</v>
      </c>
      <c r="F16" s="186">
        <v>12</v>
      </c>
      <c r="G16" s="186">
        <v>1</v>
      </c>
      <c r="H16" s="186">
        <v>0</v>
      </c>
      <c r="I16" s="186">
        <v>85</v>
      </c>
      <c r="J16" s="186">
        <v>76</v>
      </c>
      <c r="K16" s="186">
        <v>9</v>
      </c>
      <c r="L16" s="186">
        <v>0</v>
      </c>
      <c r="M16" s="98">
        <v>98</v>
      </c>
      <c r="N16" s="98">
        <v>88</v>
      </c>
      <c r="O16" s="98">
        <v>10</v>
      </c>
      <c r="P16" s="97">
        <v>0</v>
      </c>
      <c r="Q16" s="186">
        <v>3</v>
      </c>
      <c r="R16" s="101">
        <v>0</v>
      </c>
      <c r="S16" s="101">
        <v>194</v>
      </c>
      <c r="T16" s="101">
        <v>194</v>
      </c>
      <c r="U16" s="102">
        <v>131.97278911564624</v>
      </c>
      <c r="V16" s="101">
        <v>0</v>
      </c>
      <c r="W16" s="101">
        <v>17</v>
      </c>
      <c r="X16" s="101">
        <v>17</v>
      </c>
      <c r="Y16" s="102">
        <v>11.564625850340136</v>
      </c>
      <c r="Z16" s="101">
        <v>0</v>
      </c>
      <c r="AA16" s="101">
        <v>211</v>
      </c>
      <c r="AB16" s="101">
        <v>211</v>
      </c>
      <c r="AC16" s="187">
        <v>143.53741496598639</v>
      </c>
      <c r="AD16" s="122">
        <v>143.53741496598639</v>
      </c>
      <c r="AE16" s="45"/>
    </row>
    <row r="17" spans="1:31">
      <c r="A17" s="9"/>
      <c r="B17" s="103">
        <v>495</v>
      </c>
      <c r="C17" s="189" t="s">
        <v>108</v>
      </c>
      <c r="D17" s="74">
        <v>38</v>
      </c>
      <c r="E17" s="186">
        <v>2</v>
      </c>
      <c r="F17" s="186">
        <v>0</v>
      </c>
      <c r="G17" s="186">
        <v>2</v>
      </c>
      <c r="H17" s="186">
        <v>0</v>
      </c>
      <c r="I17" s="186">
        <v>45</v>
      </c>
      <c r="J17" s="186">
        <v>40</v>
      </c>
      <c r="K17" s="186">
        <v>5</v>
      </c>
      <c r="L17" s="186">
        <v>0</v>
      </c>
      <c r="M17" s="98">
        <v>47</v>
      </c>
      <c r="N17" s="98">
        <v>40</v>
      </c>
      <c r="O17" s="98">
        <v>7</v>
      </c>
      <c r="P17" s="97">
        <v>0</v>
      </c>
      <c r="Q17" s="186">
        <v>0</v>
      </c>
      <c r="R17" s="101">
        <v>0</v>
      </c>
      <c r="S17" s="101">
        <v>51</v>
      </c>
      <c r="T17" s="101">
        <v>51</v>
      </c>
      <c r="U17" s="102">
        <v>134.21052631578948</v>
      </c>
      <c r="V17" s="101">
        <v>0</v>
      </c>
      <c r="W17" s="101">
        <v>2</v>
      </c>
      <c r="X17" s="101">
        <v>2</v>
      </c>
      <c r="Y17" s="102">
        <v>5.2631578947368416</v>
      </c>
      <c r="Z17" s="101">
        <v>0</v>
      </c>
      <c r="AA17" s="101">
        <v>53</v>
      </c>
      <c r="AB17" s="101">
        <v>53</v>
      </c>
      <c r="AC17" s="187">
        <v>139.4736842105263</v>
      </c>
      <c r="AD17" s="122">
        <v>139.4736842105263</v>
      </c>
      <c r="AE17" s="45"/>
    </row>
    <row r="18" spans="1:31">
      <c r="A18" s="9"/>
      <c r="B18" s="103">
        <v>790</v>
      </c>
      <c r="C18" s="189" t="s">
        <v>109</v>
      </c>
      <c r="D18" s="74">
        <v>70</v>
      </c>
      <c r="E18" s="186">
        <v>3</v>
      </c>
      <c r="F18" s="186">
        <v>3</v>
      </c>
      <c r="G18" s="186">
        <v>0</v>
      </c>
      <c r="H18" s="186">
        <v>0</v>
      </c>
      <c r="I18" s="186">
        <v>71</v>
      </c>
      <c r="J18" s="186">
        <v>70</v>
      </c>
      <c r="K18" s="186">
        <v>1</v>
      </c>
      <c r="L18" s="186">
        <v>0</v>
      </c>
      <c r="M18" s="98">
        <v>74</v>
      </c>
      <c r="N18" s="98">
        <v>73</v>
      </c>
      <c r="O18" s="98">
        <v>1</v>
      </c>
      <c r="P18" s="97">
        <v>0</v>
      </c>
      <c r="Q18" s="186">
        <v>0</v>
      </c>
      <c r="R18" s="101">
        <v>0</v>
      </c>
      <c r="S18" s="101">
        <v>94</v>
      </c>
      <c r="T18" s="101">
        <v>94</v>
      </c>
      <c r="U18" s="102">
        <v>134.28571428571428</v>
      </c>
      <c r="V18" s="101">
        <v>0</v>
      </c>
      <c r="W18" s="101">
        <v>6</v>
      </c>
      <c r="X18" s="101">
        <v>6</v>
      </c>
      <c r="Y18" s="102">
        <v>8.5714285714285712</v>
      </c>
      <c r="Z18" s="101">
        <v>0</v>
      </c>
      <c r="AA18" s="101">
        <v>100</v>
      </c>
      <c r="AB18" s="101">
        <v>100</v>
      </c>
      <c r="AC18" s="187">
        <v>142.85714285714286</v>
      </c>
      <c r="AD18" s="122">
        <v>142.85714285714286</v>
      </c>
      <c r="AE18" s="45"/>
    </row>
    <row r="19" spans="1:31">
      <c r="A19" s="9"/>
      <c r="B19" s="103">
        <v>895</v>
      </c>
      <c r="C19" s="189" t="s">
        <v>110</v>
      </c>
      <c r="D19" s="74">
        <v>188</v>
      </c>
      <c r="E19" s="186">
        <v>3</v>
      </c>
      <c r="F19" s="186">
        <v>2</v>
      </c>
      <c r="G19" s="186">
        <v>1</v>
      </c>
      <c r="H19" s="186">
        <v>0</v>
      </c>
      <c r="I19" s="186">
        <v>152</v>
      </c>
      <c r="J19" s="186">
        <v>132</v>
      </c>
      <c r="K19" s="186">
        <v>20</v>
      </c>
      <c r="L19" s="186">
        <v>0</v>
      </c>
      <c r="M19" s="98">
        <v>155</v>
      </c>
      <c r="N19" s="98">
        <v>134</v>
      </c>
      <c r="O19" s="98">
        <v>21</v>
      </c>
      <c r="P19" s="97">
        <v>0</v>
      </c>
      <c r="Q19" s="186">
        <v>9</v>
      </c>
      <c r="R19" s="101">
        <v>0</v>
      </c>
      <c r="S19" s="101">
        <v>161</v>
      </c>
      <c r="T19" s="101">
        <v>161</v>
      </c>
      <c r="U19" s="102">
        <v>85.638297872340431</v>
      </c>
      <c r="V19" s="101">
        <v>0</v>
      </c>
      <c r="W19" s="101">
        <v>10</v>
      </c>
      <c r="X19" s="101">
        <v>10</v>
      </c>
      <c r="Y19" s="102">
        <v>5.3191489361702127</v>
      </c>
      <c r="Z19" s="101">
        <v>0</v>
      </c>
      <c r="AA19" s="101">
        <v>171</v>
      </c>
      <c r="AB19" s="101">
        <v>171</v>
      </c>
      <c r="AC19" s="187">
        <v>90.957446808510639</v>
      </c>
      <c r="AD19" s="122">
        <v>90.957446808510639</v>
      </c>
      <c r="AE19" s="45"/>
    </row>
    <row r="20" spans="1:31">
      <c r="A20" s="9" t="s">
        <v>111</v>
      </c>
      <c r="B20" s="171"/>
      <c r="C20" s="190" t="s">
        <v>68</v>
      </c>
      <c r="D20" s="82">
        <v>10058</v>
      </c>
      <c r="E20" s="82">
        <v>313</v>
      </c>
      <c r="F20" s="82">
        <v>217</v>
      </c>
      <c r="G20" s="82">
        <v>73</v>
      </c>
      <c r="H20" s="82">
        <v>23</v>
      </c>
      <c r="I20" s="82">
        <v>4861</v>
      </c>
      <c r="J20" s="82">
        <v>4303</v>
      </c>
      <c r="K20" s="82">
        <v>481</v>
      </c>
      <c r="L20" s="82">
        <v>77</v>
      </c>
      <c r="M20" s="82">
        <v>5174</v>
      </c>
      <c r="N20" s="82">
        <v>4520</v>
      </c>
      <c r="O20" s="82">
        <v>554</v>
      </c>
      <c r="P20" s="82">
        <v>100</v>
      </c>
      <c r="Q20" s="82">
        <v>114</v>
      </c>
      <c r="R20" s="106">
        <v>0</v>
      </c>
      <c r="S20" s="106">
        <v>8436</v>
      </c>
      <c r="T20" s="106">
        <v>8436</v>
      </c>
      <c r="U20" s="104">
        <v>83.873533505667126</v>
      </c>
      <c r="V20" s="106">
        <v>5</v>
      </c>
      <c r="W20" s="106">
        <v>1030</v>
      </c>
      <c r="X20" s="106">
        <v>1035</v>
      </c>
      <c r="Y20" s="104">
        <v>10.240604493935177</v>
      </c>
      <c r="Z20" s="106">
        <v>5</v>
      </c>
      <c r="AA20" s="106">
        <v>9466</v>
      </c>
      <c r="AB20" s="106">
        <v>9471</v>
      </c>
      <c r="AC20" s="92">
        <v>94.114137999602306</v>
      </c>
      <c r="AD20" s="191">
        <v>94.117062506210871</v>
      </c>
      <c r="AE20" s="45"/>
    </row>
    <row r="21" spans="1:31">
      <c r="A21" s="9"/>
      <c r="B21" s="103">
        <v>45</v>
      </c>
      <c r="C21" s="189" t="s">
        <v>112</v>
      </c>
      <c r="D21" s="74">
        <v>4062</v>
      </c>
      <c r="E21" s="186">
        <v>123</v>
      </c>
      <c r="F21" s="186">
        <v>68</v>
      </c>
      <c r="G21" s="186">
        <v>38</v>
      </c>
      <c r="H21" s="186">
        <v>17</v>
      </c>
      <c r="I21" s="186">
        <v>2062</v>
      </c>
      <c r="J21" s="186">
        <v>1782</v>
      </c>
      <c r="K21" s="186">
        <v>245</v>
      </c>
      <c r="L21" s="186">
        <v>35</v>
      </c>
      <c r="M21" s="98">
        <v>2185</v>
      </c>
      <c r="N21" s="98">
        <v>1850</v>
      </c>
      <c r="O21" s="98">
        <v>283</v>
      </c>
      <c r="P21" s="97">
        <v>52</v>
      </c>
      <c r="Q21" s="186">
        <v>15</v>
      </c>
      <c r="R21" s="101">
        <v>0</v>
      </c>
      <c r="S21" s="101">
        <v>3413</v>
      </c>
      <c r="T21" s="101">
        <v>3413</v>
      </c>
      <c r="U21" s="102">
        <v>84.022648941408178</v>
      </c>
      <c r="V21" s="101">
        <v>3</v>
      </c>
      <c r="W21" s="101">
        <v>524</v>
      </c>
      <c r="X21" s="101">
        <v>527</v>
      </c>
      <c r="Y21" s="102">
        <v>12.900049236829148</v>
      </c>
      <c r="Z21" s="101">
        <v>3</v>
      </c>
      <c r="AA21" s="101">
        <v>3937</v>
      </c>
      <c r="AB21" s="101">
        <v>3940</v>
      </c>
      <c r="AC21" s="187">
        <v>96.922698178237326</v>
      </c>
      <c r="AD21" s="122">
        <v>96.924969249692495</v>
      </c>
      <c r="AE21" s="45"/>
    </row>
    <row r="22" spans="1:31">
      <c r="A22" s="9"/>
      <c r="B22" s="103">
        <v>51</v>
      </c>
      <c r="C22" s="189" t="s">
        <v>113</v>
      </c>
      <c r="D22" s="74">
        <v>227</v>
      </c>
      <c r="E22" s="186">
        <v>33</v>
      </c>
      <c r="F22" s="186">
        <v>30</v>
      </c>
      <c r="G22" s="186">
        <v>3</v>
      </c>
      <c r="H22" s="186">
        <v>0</v>
      </c>
      <c r="I22" s="186">
        <v>167</v>
      </c>
      <c r="J22" s="186">
        <v>126</v>
      </c>
      <c r="K22" s="186">
        <v>38</v>
      </c>
      <c r="L22" s="186">
        <v>3</v>
      </c>
      <c r="M22" s="98">
        <v>200</v>
      </c>
      <c r="N22" s="98">
        <v>156</v>
      </c>
      <c r="O22" s="98">
        <v>41</v>
      </c>
      <c r="P22" s="97">
        <v>3</v>
      </c>
      <c r="Q22" s="186">
        <v>17</v>
      </c>
      <c r="R22" s="101">
        <v>0</v>
      </c>
      <c r="S22" s="101">
        <v>208</v>
      </c>
      <c r="T22" s="101">
        <v>208</v>
      </c>
      <c r="U22" s="102">
        <v>91.629955947136565</v>
      </c>
      <c r="V22" s="101">
        <v>0</v>
      </c>
      <c r="W22" s="101">
        <v>19</v>
      </c>
      <c r="X22" s="101">
        <v>19</v>
      </c>
      <c r="Y22" s="102">
        <v>8.3700440528634363</v>
      </c>
      <c r="Z22" s="101">
        <v>0</v>
      </c>
      <c r="AA22" s="101">
        <v>227</v>
      </c>
      <c r="AB22" s="101">
        <v>227</v>
      </c>
      <c r="AC22" s="187">
        <v>100</v>
      </c>
      <c r="AD22" s="122">
        <v>100</v>
      </c>
      <c r="AE22" s="45"/>
    </row>
    <row r="23" spans="1:31">
      <c r="A23" s="9"/>
      <c r="B23" s="103">
        <v>147</v>
      </c>
      <c r="C23" s="189" t="s">
        <v>114</v>
      </c>
      <c r="D23" s="74">
        <v>1137</v>
      </c>
      <c r="E23" s="186">
        <v>50</v>
      </c>
      <c r="F23" s="186">
        <v>33</v>
      </c>
      <c r="G23" s="186">
        <v>12</v>
      </c>
      <c r="H23" s="186">
        <v>5</v>
      </c>
      <c r="I23" s="186">
        <v>817</v>
      </c>
      <c r="J23" s="186">
        <v>791</v>
      </c>
      <c r="K23" s="186">
        <v>24</v>
      </c>
      <c r="L23" s="186">
        <v>2</v>
      </c>
      <c r="M23" s="98">
        <v>867</v>
      </c>
      <c r="N23" s="98">
        <v>824</v>
      </c>
      <c r="O23" s="98">
        <v>36</v>
      </c>
      <c r="P23" s="97">
        <v>7</v>
      </c>
      <c r="Q23" s="186">
        <v>5</v>
      </c>
      <c r="R23" s="101">
        <v>0</v>
      </c>
      <c r="S23" s="101">
        <v>967</v>
      </c>
      <c r="T23" s="101">
        <v>967</v>
      </c>
      <c r="U23" s="102">
        <v>85.04837291116975</v>
      </c>
      <c r="V23" s="101">
        <v>1</v>
      </c>
      <c r="W23" s="101">
        <v>118</v>
      </c>
      <c r="X23" s="101">
        <v>119</v>
      </c>
      <c r="Y23" s="102">
        <v>10.378188214599824</v>
      </c>
      <c r="Z23" s="101">
        <v>1</v>
      </c>
      <c r="AA23" s="101">
        <v>1085</v>
      </c>
      <c r="AB23" s="101">
        <v>1086</v>
      </c>
      <c r="AC23" s="187">
        <v>95.426561125769567</v>
      </c>
      <c r="AD23" s="122">
        <v>95.430579964850608</v>
      </c>
      <c r="AE23" s="45"/>
    </row>
    <row r="24" spans="1:31">
      <c r="A24" s="9"/>
      <c r="B24" s="103">
        <v>172</v>
      </c>
      <c r="C24" s="189" t="s">
        <v>115</v>
      </c>
      <c r="D24" s="74">
        <v>1138</v>
      </c>
      <c r="E24" s="186">
        <v>40</v>
      </c>
      <c r="F24" s="186">
        <v>34</v>
      </c>
      <c r="G24" s="186">
        <v>5</v>
      </c>
      <c r="H24" s="186">
        <v>1</v>
      </c>
      <c r="I24" s="186">
        <v>598</v>
      </c>
      <c r="J24" s="186">
        <v>528</v>
      </c>
      <c r="K24" s="186">
        <v>62</v>
      </c>
      <c r="L24" s="186">
        <v>8</v>
      </c>
      <c r="M24" s="98">
        <v>638</v>
      </c>
      <c r="N24" s="98">
        <v>562</v>
      </c>
      <c r="O24" s="98">
        <v>67</v>
      </c>
      <c r="P24" s="97">
        <v>9</v>
      </c>
      <c r="Q24" s="186">
        <v>12</v>
      </c>
      <c r="R24" s="101">
        <v>0</v>
      </c>
      <c r="S24" s="101">
        <v>743</v>
      </c>
      <c r="T24" s="101">
        <v>743</v>
      </c>
      <c r="U24" s="102">
        <v>65.289982425307556</v>
      </c>
      <c r="V24" s="101">
        <v>1</v>
      </c>
      <c r="W24" s="101">
        <v>139</v>
      </c>
      <c r="X24" s="101">
        <v>140</v>
      </c>
      <c r="Y24" s="102">
        <v>12.214411247803165</v>
      </c>
      <c r="Z24" s="101">
        <v>1</v>
      </c>
      <c r="AA24" s="101">
        <v>882</v>
      </c>
      <c r="AB24" s="101">
        <v>883</v>
      </c>
      <c r="AC24" s="187">
        <v>77.504393673110712</v>
      </c>
      <c r="AD24" s="122">
        <v>77.524143985952591</v>
      </c>
      <c r="AE24" s="45"/>
    </row>
    <row r="25" spans="1:31">
      <c r="A25" s="9"/>
      <c r="B25" s="103">
        <v>475</v>
      </c>
      <c r="C25" s="189" t="s">
        <v>116</v>
      </c>
      <c r="D25" s="74">
        <v>1</v>
      </c>
      <c r="E25" s="186">
        <v>0</v>
      </c>
      <c r="F25" s="186">
        <v>0</v>
      </c>
      <c r="G25" s="186">
        <v>0</v>
      </c>
      <c r="H25" s="186">
        <v>0</v>
      </c>
      <c r="I25" s="186">
        <v>0</v>
      </c>
      <c r="J25" s="186">
        <v>0</v>
      </c>
      <c r="K25" s="186">
        <v>0</v>
      </c>
      <c r="L25" s="186">
        <v>0</v>
      </c>
      <c r="M25" s="98">
        <v>0</v>
      </c>
      <c r="N25" s="98">
        <v>0</v>
      </c>
      <c r="O25" s="98">
        <v>0</v>
      </c>
      <c r="P25" s="97">
        <v>0</v>
      </c>
      <c r="Q25" s="186">
        <v>3</v>
      </c>
      <c r="R25" s="101">
        <v>0</v>
      </c>
      <c r="S25" s="101">
        <v>1</v>
      </c>
      <c r="T25" s="101">
        <v>1</v>
      </c>
      <c r="U25" s="102">
        <v>0</v>
      </c>
      <c r="V25" s="101">
        <v>0</v>
      </c>
      <c r="W25" s="101">
        <v>0</v>
      </c>
      <c r="X25" s="101">
        <v>0</v>
      </c>
      <c r="Y25" s="102">
        <v>0</v>
      </c>
      <c r="Z25" s="101">
        <v>0</v>
      </c>
      <c r="AA25" s="101">
        <v>1</v>
      </c>
      <c r="AB25" s="101">
        <v>1</v>
      </c>
      <c r="AC25" s="187">
        <v>0</v>
      </c>
      <c r="AD25" s="122">
        <v>100</v>
      </c>
      <c r="AE25" s="45"/>
    </row>
    <row r="26" spans="1:31">
      <c r="A26" s="9"/>
      <c r="B26" s="103">
        <v>480</v>
      </c>
      <c r="C26" s="189" t="s">
        <v>117</v>
      </c>
      <c r="D26" s="74">
        <v>258</v>
      </c>
      <c r="E26" s="186">
        <v>7</v>
      </c>
      <c r="F26" s="186">
        <v>4</v>
      </c>
      <c r="G26" s="186">
        <v>3</v>
      </c>
      <c r="H26" s="186">
        <v>0</v>
      </c>
      <c r="I26" s="186">
        <v>214</v>
      </c>
      <c r="J26" s="186">
        <v>201</v>
      </c>
      <c r="K26" s="186">
        <v>8</v>
      </c>
      <c r="L26" s="186">
        <v>5</v>
      </c>
      <c r="M26" s="98">
        <v>221</v>
      </c>
      <c r="N26" s="98">
        <v>205</v>
      </c>
      <c r="O26" s="98">
        <v>11</v>
      </c>
      <c r="P26" s="97">
        <v>5</v>
      </c>
      <c r="Q26" s="186">
        <v>5</v>
      </c>
      <c r="R26" s="101">
        <v>0</v>
      </c>
      <c r="S26" s="101">
        <v>285</v>
      </c>
      <c r="T26" s="101">
        <v>285</v>
      </c>
      <c r="U26" s="102">
        <v>110.46511627906976</v>
      </c>
      <c r="V26" s="101">
        <v>0</v>
      </c>
      <c r="W26" s="101">
        <v>16</v>
      </c>
      <c r="X26" s="101">
        <v>16</v>
      </c>
      <c r="Y26" s="102">
        <v>6.2015503875968996</v>
      </c>
      <c r="Z26" s="101">
        <v>0</v>
      </c>
      <c r="AA26" s="101">
        <v>301</v>
      </c>
      <c r="AB26" s="101">
        <v>301</v>
      </c>
      <c r="AC26" s="187">
        <v>116.66666666666667</v>
      </c>
      <c r="AD26" s="122">
        <v>116.66666666666667</v>
      </c>
      <c r="AE26" s="45"/>
    </row>
    <row r="27" spans="1:31">
      <c r="A27" s="9"/>
      <c r="B27" s="103">
        <v>490</v>
      </c>
      <c r="C27" s="189" t="s">
        <v>118</v>
      </c>
      <c r="D27" s="74">
        <v>551</v>
      </c>
      <c r="E27" s="186">
        <v>7</v>
      </c>
      <c r="F27" s="186">
        <v>6</v>
      </c>
      <c r="G27" s="186">
        <v>1</v>
      </c>
      <c r="H27" s="186">
        <v>0</v>
      </c>
      <c r="I27" s="186">
        <v>247</v>
      </c>
      <c r="J27" s="186">
        <v>238</v>
      </c>
      <c r="K27" s="186">
        <v>8</v>
      </c>
      <c r="L27" s="186">
        <v>1</v>
      </c>
      <c r="M27" s="98">
        <v>254</v>
      </c>
      <c r="N27" s="98">
        <v>244</v>
      </c>
      <c r="O27" s="98">
        <v>9</v>
      </c>
      <c r="P27" s="97">
        <v>1</v>
      </c>
      <c r="Q27" s="186">
        <v>8</v>
      </c>
      <c r="R27" s="101">
        <v>0</v>
      </c>
      <c r="S27" s="101">
        <v>448</v>
      </c>
      <c r="T27" s="101">
        <v>448</v>
      </c>
      <c r="U27" s="102">
        <v>81.306715063520869</v>
      </c>
      <c r="V27" s="101">
        <v>0</v>
      </c>
      <c r="W27" s="101">
        <v>6</v>
      </c>
      <c r="X27" s="101">
        <v>6</v>
      </c>
      <c r="Y27" s="102">
        <v>1.0889292196007259</v>
      </c>
      <c r="Z27" s="101">
        <v>0</v>
      </c>
      <c r="AA27" s="101">
        <v>454</v>
      </c>
      <c r="AB27" s="101">
        <v>454</v>
      </c>
      <c r="AC27" s="187">
        <v>82.395644283121598</v>
      </c>
      <c r="AD27" s="122">
        <v>82.395644283121598</v>
      </c>
      <c r="AE27" s="45"/>
    </row>
    <row r="28" spans="1:31">
      <c r="A28" s="9"/>
      <c r="B28" s="103">
        <v>659</v>
      </c>
      <c r="C28" s="189" t="s">
        <v>119</v>
      </c>
      <c r="D28" s="74">
        <v>164</v>
      </c>
      <c r="E28" s="186">
        <v>11</v>
      </c>
      <c r="F28" s="186">
        <v>11</v>
      </c>
      <c r="G28" s="186">
        <v>0</v>
      </c>
      <c r="H28" s="186">
        <v>0</v>
      </c>
      <c r="I28" s="186">
        <v>159</v>
      </c>
      <c r="J28" s="186">
        <v>146</v>
      </c>
      <c r="K28" s="186">
        <v>11</v>
      </c>
      <c r="L28" s="186">
        <v>2</v>
      </c>
      <c r="M28" s="98">
        <v>170</v>
      </c>
      <c r="N28" s="98">
        <v>157</v>
      </c>
      <c r="O28" s="98">
        <v>11</v>
      </c>
      <c r="P28" s="97">
        <v>2</v>
      </c>
      <c r="Q28" s="186">
        <v>7</v>
      </c>
      <c r="R28" s="101">
        <v>0</v>
      </c>
      <c r="S28" s="101">
        <v>142</v>
      </c>
      <c r="T28" s="101">
        <v>142</v>
      </c>
      <c r="U28" s="102">
        <v>86.58536585365853</v>
      </c>
      <c r="V28" s="101">
        <v>0</v>
      </c>
      <c r="W28" s="101">
        <v>9</v>
      </c>
      <c r="X28" s="101">
        <v>9</v>
      </c>
      <c r="Y28" s="102">
        <v>5.4878048780487809</v>
      </c>
      <c r="Z28" s="101">
        <v>0</v>
      </c>
      <c r="AA28" s="101">
        <v>151</v>
      </c>
      <c r="AB28" s="101">
        <v>151</v>
      </c>
      <c r="AC28" s="187">
        <v>92.073170731707322</v>
      </c>
      <c r="AD28" s="122">
        <v>92.073170731707322</v>
      </c>
      <c r="AE28" s="45"/>
    </row>
    <row r="29" spans="1:31">
      <c r="A29" s="9"/>
      <c r="B29" s="103">
        <v>665</v>
      </c>
      <c r="C29" s="189" t="s">
        <v>120</v>
      </c>
      <c r="D29" s="74">
        <v>99</v>
      </c>
      <c r="E29" s="186">
        <v>3</v>
      </c>
      <c r="F29" s="186">
        <v>2</v>
      </c>
      <c r="G29" s="186">
        <v>1</v>
      </c>
      <c r="H29" s="186">
        <v>0</v>
      </c>
      <c r="I29" s="186">
        <v>63</v>
      </c>
      <c r="J29" s="186">
        <v>46</v>
      </c>
      <c r="K29" s="186">
        <v>14</v>
      </c>
      <c r="L29" s="186">
        <v>3</v>
      </c>
      <c r="M29" s="98">
        <v>66</v>
      </c>
      <c r="N29" s="98">
        <v>48</v>
      </c>
      <c r="O29" s="98">
        <v>15</v>
      </c>
      <c r="P29" s="97">
        <v>3</v>
      </c>
      <c r="Q29" s="186">
        <v>12</v>
      </c>
      <c r="R29" s="101">
        <v>0</v>
      </c>
      <c r="S29" s="101">
        <v>92</v>
      </c>
      <c r="T29" s="101">
        <v>92</v>
      </c>
      <c r="U29" s="102">
        <v>92.929292929292927</v>
      </c>
      <c r="V29" s="101">
        <v>0</v>
      </c>
      <c r="W29" s="101">
        <v>2</v>
      </c>
      <c r="X29" s="101">
        <v>2</v>
      </c>
      <c r="Y29" s="102">
        <v>2.0202020202020203</v>
      </c>
      <c r="Z29" s="101">
        <v>0</v>
      </c>
      <c r="AA29" s="101">
        <v>94</v>
      </c>
      <c r="AB29" s="101">
        <v>94</v>
      </c>
      <c r="AC29" s="187">
        <v>94.949494949494948</v>
      </c>
      <c r="AD29" s="122">
        <v>94.949494949494948</v>
      </c>
      <c r="AE29" s="45"/>
    </row>
    <row r="30" spans="1:31">
      <c r="A30" s="9"/>
      <c r="B30" s="103">
        <v>837</v>
      </c>
      <c r="C30" s="189" t="s">
        <v>121</v>
      </c>
      <c r="D30" s="74">
        <v>2420</v>
      </c>
      <c r="E30" s="186">
        <v>39</v>
      </c>
      <c r="F30" s="186">
        <v>29</v>
      </c>
      <c r="G30" s="186">
        <v>10</v>
      </c>
      <c r="H30" s="186">
        <v>0</v>
      </c>
      <c r="I30" s="186">
        <v>532</v>
      </c>
      <c r="J30" s="186">
        <v>444</v>
      </c>
      <c r="K30" s="186">
        <v>70</v>
      </c>
      <c r="L30" s="186">
        <v>18</v>
      </c>
      <c r="M30" s="98">
        <v>571</v>
      </c>
      <c r="N30" s="98">
        <v>473</v>
      </c>
      <c r="O30" s="98">
        <v>80</v>
      </c>
      <c r="P30" s="97">
        <v>18</v>
      </c>
      <c r="Q30" s="186">
        <v>30</v>
      </c>
      <c r="R30" s="101">
        <v>0</v>
      </c>
      <c r="S30" s="101">
        <v>2132</v>
      </c>
      <c r="T30" s="101">
        <v>2132</v>
      </c>
      <c r="U30" s="102">
        <v>88.099173553719012</v>
      </c>
      <c r="V30" s="101">
        <v>0</v>
      </c>
      <c r="W30" s="101">
        <v>197</v>
      </c>
      <c r="X30" s="101">
        <v>197</v>
      </c>
      <c r="Y30" s="102">
        <v>8.1404958677685944</v>
      </c>
      <c r="Z30" s="101">
        <v>0</v>
      </c>
      <c r="AA30" s="101">
        <v>2329</v>
      </c>
      <c r="AB30" s="101">
        <v>2329</v>
      </c>
      <c r="AC30" s="187">
        <v>96.239669421487605</v>
      </c>
      <c r="AD30" s="122">
        <v>96.239669421487605</v>
      </c>
      <c r="AE30" s="45"/>
    </row>
    <row r="31" spans="1:31">
      <c r="A31" s="9"/>
      <c r="B31" s="103">
        <v>873</v>
      </c>
      <c r="C31" s="189" t="s">
        <v>122</v>
      </c>
      <c r="D31" s="74">
        <v>1</v>
      </c>
      <c r="E31" s="186">
        <v>0</v>
      </c>
      <c r="F31" s="186">
        <v>0</v>
      </c>
      <c r="G31" s="186">
        <v>0</v>
      </c>
      <c r="H31" s="186">
        <v>0</v>
      </c>
      <c r="I31" s="186">
        <v>2</v>
      </c>
      <c r="J31" s="186">
        <v>1</v>
      </c>
      <c r="K31" s="186">
        <v>1</v>
      </c>
      <c r="L31" s="186">
        <v>0</v>
      </c>
      <c r="M31" s="98">
        <v>2</v>
      </c>
      <c r="N31" s="98">
        <v>1</v>
      </c>
      <c r="O31" s="98">
        <v>1</v>
      </c>
      <c r="P31" s="97">
        <v>0</v>
      </c>
      <c r="Q31" s="186">
        <v>0</v>
      </c>
      <c r="R31" s="101">
        <v>0</v>
      </c>
      <c r="S31" s="101">
        <v>5</v>
      </c>
      <c r="T31" s="101">
        <v>5</v>
      </c>
      <c r="U31" s="102">
        <v>0</v>
      </c>
      <c r="V31" s="101">
        <v>0</v>
      </c>
      <c r="W31" s="101">
        <v>0</v>
      </c>
      <c r="X31" s="101">
        <v>0</v>
      </c>
      <c r="Y31" s="102">
        <v>0</v>
      </c>
      <c r="Z31" s="101">
        <v>0</v>
      </c>
      <c r="AA31" s="101">
        <v>5</v>
      </c>
      <c r="AB31" s="101">
        <v>5</v>
      </c>
      <c r="AC31" s="187">
        <v>0</v>
      </c>
      <c r="AD31" s="122">
        <v>500</v>
      </c>
      <c r="AE31" s="45"/>
    </row>
    <row r="32" spans="1:31">
      <c r="A32" s="9" t="s">
        <v>123</v>
      </c>
      <c r="B32" s="171"/>
      <c r="C32" s="190" t="s">
        <v>69</v>
      </c>
      <c r="D32" s="82">
        <v>2673</v>
      </c>
      <c r="E32" s="82">
        <v>102</v>
      </c>
      <c r="F32" s="82">
        <v>68</v>
      </c>
      <c r="G32" s="82">
        <v>27</v>
      </c>
      <c r="H32" s="82">
        <v>7</v>
      </c>
      <c r="I32" s="82">
        <v>2038</v>
      </c>
      <c r="J32" s="82">
        <v>1619</v>
      </c>
      <c r="K32" s="82">
        <v>359</v>
      </c>
      <c r="L32" s="82">
        <v>60</v>
      </c>
      <c r="M32" s="82">
        <v>2140</v>
      </c>
      <c r="N32" s="82">
        <v>1687</v>
      </c>
      <c r="O32" s="82">
        <v>386</v>
      </c>
      <c r="P32" s="82">
        <v>67</v>
      </c>
      <c r="Q32" s="82">
        <v>26</v>
      </c>
      <c r="R32" s="82">
        <v>0</v>
      </c>
      <c r="S32" s="82">
        <v>2526</v>
      </c>
      <c r="T32" s="82">
        <v>2526</v>
      </c>
      <c r="U32" s="104">
        <v>94.500561167227843</v>
      </c>
      <c r="V32" s="82">
        <v>1</v>
      </c>
      <c r="W32" s="82">
        <v>316</v>
      </c>
      <c r="X32" s="82">
        <v>317</v>
      </c>
      <c r="Y32" s="104">
        <v>11.821922933034044</v>
      </c>
      <c r="Z32" s="82">
        <v>1</v>
      </c>
      <c r="AA32" s="82">
        <v>2842</v>
      </c>
      <c r="AB32" s="82">
        <v>2843</v>
      </c>
      <c r="AC32" s="92">
        <v>106.32248410026189</v>
      </c>
      <c r="AD32" s="191">
        <v>106.32011967090503</v>
      </c>
      <c r="AE32" s="45"/>
    </row>
    <row r="33" spans="1:31">
      <c r="A33" s="9"/>
      <c r="B33" s="103">
        <v>31</v>
      </c>
      <c r="C33" s="189" t="s">
        <v>124</v>
      </c>
      <c r="D33" s="74">
        <v>91</v>
      </c>
      <c r="E33" s="186">
        <v>5</v>
      </c>
      <c r="F33" s="186">
        <v>4</v>
      </c>
      <c r="G33" s="186">
        <v>1</v>
      </c>
      <c r="H33" s="186">
        <v>0</v>
      </c>
      <c r="I33" s="186">
        <v>50</v>
      </c>
      <c r="J33" s="186">
        <v>44</v>
      </c>
      <c r="K33" s="186">
        <v>5</v>
      </c>
      <c r="L33" s="186">
        <v>1</v>
      </c>
      <c r="M33" s="98">
        <v>55</v>
      </c>
      <c r="N33" s="98">
        <v>48</v>
      </c>
      <c r="O33" s="98">
        <v>6</v>
      </c>
      <c r="P33" s="97">
        <v>1</v>
      </c>
      <c r="Q33" s="186">
        <v>3</v>
      </c>
      <c r="R33" s="101">
        <v>0</v>
      </c>
      <c r="S33" s="101">
        <v>92</v>
      </c>
      <c r="T33" s="101">
        <v>92</v>
      </c>
      <c r="U33" s="102">
        <v>101.09890109890109</v>
      </c>
      <c r="V33" s="101">
        <v>0</v>
      </c>
      <c r="W33" s="101">
        <v>11</v>
      </c>
      <c r="X33" s="101">
        <v>11</v>
      </c>
      <c r="Y33" s="102">
        <v>12.087912087912088</v>
      </c>
      <c r="Z33" s="101">
        <v>0</v>
      </c>
      <c r="AA33" s="101">
        <v>103</v>
      </c>
      <c r="AB33" s="101">
        <v>103</v>
      </c>
      <c r="AC33" s="187">
        <v>113.18681318681318</v>
      </c>
      <c r="AD33" s="122">
        <v>113.18681318681318</v>
      </c>
      <c r="AE33" s="45"/>
    </row>
    <row r="34" spans="1:31">
      <c r="A34" s="9"/>
      <c r="B34" s="103">
        <v>40</v>
      </c>
      <c r="C34" s="189" t="s">
        <v>125</v>
      </c>
      <c r="D34" s="74">
        <v>30</v>
      </c>
      <c r="E34" s="186">
        <v>7</v>
      </c>
      <c r="F34" s="186">
        <v>7</v>
      </c>
      <c r="G34" s="186">
        <v>0</v>
      </c>
      <c r="H34" s="186">
        <v>0</v>
      </c>
      <c r="I34" s="186">
        <v>57</v>
      </c>
      <c r="J34" s="186">
        <v>49</v>
      </c>
      <c r="K34" s="186">
        <v>8</v>
      </c>
      <c r="L34" s="186">
        <v>0</v>
      </c>
      <c r="M34" s="98">
        <v>64</v>
      </c>
      <c r="N34" s="98">
        <v>56</v>
      </c>
      <c r="O34" s="98">
        <v>8</v>
      </c>
      <c r="P34" s="97">
        <v>0</v>
      </c>
      <c r="Q34" s="186">
        <v>4</v>
      </c>
      <c r="R34" s="101">
        <v>0</v>
      </c>
      <c r="S34" s="101">
        <v>67</v>
      </c>
      <c r="T34" s="101">
        <v>67</v>
      </c>
      <c r="U34" s="102">
        <v>223.33333333333334</v>
      </c>
      <c r="V34" s="101">
        <v>0</v>
      </c>
      <c r="W34" s="101">
        <v>5</v>
      </c>
      <c r="X34" s="101">
        <v>5</v>
      </c>
      <c r="Y34" s="102">
        <v>16.666666666666664</v>
      </c>
      <c r="Z34" s="101">
        <v>0</v>
      </c>
      <c r="AA34" s="101">
        <v>72</v>
      </c>
      <c r="AB34" s="101">
        <v>72</v>
      </c>
      <c r="AC34" s="187">
        <v>240</v>
      </c>
      <c r="AD34" s="122">
        <v>240</v>
      </c>
      <c r="AE34" s="45"/>
    </row>
    <row r="35" spans="1:31">
      <c r="A35" s="9"/>
      <c r="B35" s="103">
        <v>190</v>
      </c>
      <c r="C35" s="189" t="s">
        <v>126</v>
      </c>
      <c r="D35" s="74">
        <v>186</v>
      </c>
      <c r="E35" s="186">
        <v>2</v>
      </c>
      <c r="F35" s="186">
        <v>0</v>
      </c>
      <c r="G35" s="186">
        <v>0</v>
      </c>
      <c r="H35" s="186">
        <v>2</v>
      </c>
      <c r="I35" s="186">
        <v>158</v>
      </c>
      <c r="J35" s="186">
        <v>139</v>
      </c>
      <c r="K35" s="186">
        <v>17</v>
      </c>
      <c r="L35" s="186">
        <v>2</v>
      </c>
      <c r="M35" s="98">
        <v>160</v>
      </c>
      <c r="N35" s="98">
        <v>139</v>
      </c>
      <c r="O35" s="98">
        <v>17</v>
      </c>
      <c r="P35" s="97">
        <v>4</v>
      </c>
      <c r="Q35" s="186">
        <v>0</v>
      </c>
      <c r="R35" s="101">
        <v>0</v>
      </c>
      <c r="S35" s="101">
        <v>187</v>
      </c>
      <c r="T35" s="101">
        <v>187</v>
      </c>
      <c r="U35" s="102">
        <v>100.53763440860214</v>
      </c>
      <c r="V35" s="101">
        <v>0</v>
      </c>
      <c r="W35" s="101">
        <v>23</v>
      </c>
      <c r="X35" s="101">
        <v>23</v>
      </c>
      <c r="Y35" s="102">
        <v>12.365591397849462</v>
      </c>
      <c r="Z35" s="101">
        <v>0</v>
      </c>
      <c r="AA35" s="101">
        <v>210</v>
      </c>
      <c r="AB35" s="101">
        <v>210</v>
      </c>
      <c r="AC35" s="187">
        <v>112.90322580645163</v>
      </c>
      <c r="AD35" s="122">
        <v>112.90322580645163</v>
      </c>
      <c r="AE35" s="45"/>
    </row>
    <row r="36" spans="1:31">
      <c r="A36" s="9"/>
      <c r="B36" s="103">
        <v>604</v>
      </c>
      <c r="C36" s="189" t="s">
        <v>127</v>
      </c>
      <c r="D36" s="74">
        <v>429</v>
      </c>
      <c r="E36" s="186">
        <v>13</v>
      </c>
      <c r="F36" s="186">
        <v>7</v>
      </c>
      <c r="G36" s="186">
        <v>5</v>
      </c>
      <c r="H36" s="186">
        <v>1</v>
      </c>
      <c r="I36" s="186">
        <v>412</v>
      </c>
      <c r="J36" s="186">
        <v>328</v>
      </c>
      <c r="K36" s="186">
        <v>64</v>
      </c>
      <c r="L36" s="186">
        <v>20</v>
      </c>
      <c r="M36" s="98">
        <v>425</v>
      </c>
      <c r="N36" s="98">
        <v>335</v>
      </c>
      <c r="O36" s="98">
        <v>69</v>
      </c>
      <c r="P36" s="97">
        <v>21</v>
      </c>
      <c r="Q36" s="186">
        <v>2</v>
      </c>
      <c r="R36" s="101">
        <v>0</v>
      </c>
      <c r="S36" s="101">
        <v>503</v>
      </c>
      <c r="T36" s="101">
        <v>503</v>
      </c>
      <c r="U36" s="102">
        <v>117.24941724941725</v>
      </c>
      <c r="V36" s="101">
        <v>0</v>
      </c>
      <c r="W36" s="101">
        <v>55</v>
      </c>
      <c r="X36" s="101">
        <v>55</v>
      </c>
      <c r="Y36" s="102">
        <v>12.820512820512819</v>
      </c>
      <c r="Z36" s="101">
        <v>0</v>
      </c>
      <c r="AA36" s="101">
        <v>558</v>
      </c>
      <c r="AB36" s="101">
        <v>558</v>
      </c>
      <c r="AC36" s="187">
        <v>130.06993006993005</v>
      </c>
      <c r="AD36" s="122">
        <v>130.06993006993005</v>
      </c>
      <c r="AE36" s="45"/>
    </row>
    <row r="37" spans="1:31">
      <c r="A37" s="9"/>
      <c r="B37" s="103">
        <v>670</v>
      </c>
      <c r="C37" s="189" t="s">
        <v>128</v>
      </c>
      <c r="D37" s="74">
        <v>281</v>
      </c>
      <c r="E37" s="186">
        <v>13</v>
      </c>
      <c r="F37" s="186">
        <v>12</v>
      </c>
      <c r="G37" s="186">
        <v>0</v>
      </c>
      <c r="H37" s="186">
        <v>1</v>
      </c>
      <c r="I37" s="186">
        <v>231</v>
      </c>
      <c r="J37" s="186">
        <v>205</v>
      </c>
      <c r="K37" s="186">
        <v>26</v>
      </c>
      <c r="L37" s="186">
        <v>0</v>
      </c>
      <c r="M37" s="98">
        <v>244</v>
      </c>
      <c r="N37" s="98">
        <v>217</v>
      </c>
      <c r="O37" s="98">
        <v>26</v>
      </c>
      <c r="P37" s="97">
        <v>1</v>
      </c>
      <c r="Q37" s="186">
        <v>3</v>
      </c>
      <c r="R37" s="101">
        <v>0</v>
      </c>
      <c r="S37" s="101">
        <v>260</v>
      </c>
      <c r="T37" s="101">
        <v>260</v>
      </c>
      <c r="U37" s="102">
        <v>92.52669039145907</v>
      </c>
      <c r="V37" s="101">
        <v>1</v>
      </c>
      <c r="W37" s="101">
        <v>28</v>
      </c>
      <c r="X37" s="101">
        <v>29</v>
      </c>
      <c r="Y37" s="102">
        <v>9.9644128113879002</v>
      </c>
      <c r="Z37" s="101">
        <v>1</v>
      </c>
      <c r="AA37" s="101">
        <v>288</v>
      </c>
      <c r="AB37" s="101">
        <v>289</v>
      </c>
      <c r="AC37" s="187">
        <v>102.49110320284697</v>
      </c>
      <c r="AD37" s="122">
        <v>102.48226950354611</v>
      </c>
      <c r="AE37" s="45"/>
    </row>
    <row r="38" spans="1:31">
      <c r="A38" s="9"/>
      <c r="B38" s="103">
        <v>690</v>
      </c>
      <c r="C38" s="189" t="s">
        <v>129</v>
      </c>
      <c r="D38" s="74">
        <v>432</v>
      </c>
      <c r="E38" s="186">
        <v>2</v>
      </c>
      <c r="F38" s="186">
        <v>2</v>
      </c>
      <c r="G38" s="186">
        <v>0</v>
      </c>
      <c r="H38" s="186">
        <v>0</v>
      </c>
      <c r="I38" s="186">
        <v>138</v>
      </c>
      <c r="J38" s="186">
        <v>119</v>
      </c>
      <c r="K38" s="186">
        <v>15</v>
      </c>
      <c r="L38" s="186">
        <v>4</v>
      </c>
      <c r="M38" s="98">
        <v>140</v>
      </c>
      <c r="N38" s="98">
        <v>121</v>
      </c>
      <c r="O38" s="98">
        <v>15</v>
      </c>
      <c r="P38" s="97">
        <v>4</v>
      </c>
      <c r="Q38" s="186">
        <v>2</v>
      </c>
      <c r="R38" s="101">
        <v>0</v>
      </c>
      <c r="S38" s="101">
        <v>138</v>
      </c>
      <c r="T38" s="101">
        <v>138</v>
      </c>
      <c r="U38" s="102">
        <v>31.944444444444443</v>
      </c>
      <c r="V38" s="101">
        <v>0</v>
      </c>
      <c r="W38" s="101">
        <v>18</v>
      </c>
      <c r="X38" s="101">
        <v>18</v>
      </c>
      <c r="Y38" s="102">
        <v>4.1666666666666661</v>
      </c>
      <c r="Z38" s="101">
        <v>0</v>
      </c>
      <c r="AA38" s="101">
        <v>156</v>
      </c>
      <c r="AB38" s="101">
        <v>156</v>
      </c>
      <c r="AC38" s="187">
        <v>36.111111111111107</v>
      </c>
      <c r="AD38" s="122">
        <v>36.111111111111107</v>
      </c>
      <c r="AE38" s="45"/>
    </row>
    <row r="39" spans="1:31">
      <c r="A39" s="9"/>
      <c r="B39" s="103">
        <v>736</v>
      </c>
      <c r="C39" s="189" t="s">
        <v>130</v>
      </c>
      <c r="D39" s="74">
        <v>769</v>
      </c>
      <c r="E39" s="186">
        <v>37</v>
      </c>
      <c r="F39" s="186">
        <v>25</v>
      </c>
      <c r="G39" s="186">
        <v>11</v>
      </c>
      <c r="H39" s="186">
        <v>1</v>
      </c>
      <c r="I39" s="186">
        <v>601</v>
      </c>
      <c r="J39" s="186">
        <v>443</v>
      </c>
      <c r="K39" s="186">
        <v>144</v>
      </c>
      <c r="L39" s="186">
        <v>14</v>
      </c>
      <c r="M39" s="98">
        <v>638</v>
      </c>
      <c r="N39" s="98">
        <v>468</v>
      </c>
      <c r="O39" s="98">
        <v>155</v>
      </c>
      <c r="P39" s="97">
        <v>15</v>
      </c>
      <c r="Q39" s="186">
        <v>7</v>
      </c>
      <c r="R39" s="101">
        <v>0</v>
      </c>
      <c r="S39" s="101">
        <v>828</v>
      </c>
      <c r="T39" s="101">
        <v>828</v>
      </c>
      <c r="U39" s="102">
        <v>107.67230169050714</v>
      </c>
      <c r="V39" s="101">
        <v>0</v>
      </c>
      <c r="W39" s="101">
        <v>128</v>
      </c>
      <c r="X39" s="101">
        <v>128</v>
      </c>
      <c r="Y39" s="102">
        <v>16.644993498049416</v>
      </c>
      <c r="Z39" s="101">
        <v>0</v>
      </c>
      <c r="AA39" s="101">
        <v>956</v>
      </c>
      <c r="AB39" s="101">
        <v>956</v>
      </c>
      <c r="AC39" s="187">
        <v>124.31729518855657</v>
      </c>
      <c r="AD39" s="122">
        <v>124.31729518855657</v>
      </c>
      <c r="AE39" s="45"/>
    </row>
    <row r="40" spans="1:31">
      <c r="A40" s="9"/>
      <c r="B40" s="103">
        <v>858</v>
      </c>
      <c r="C40" s="189" t="s">
        <v>131</v>
      </c>
      <c r="D40" s="74">
        <v>158</v>
      </c>
      <c r="E40" s="186">
        <v>12</v>
      </c>
      <c r="F40" s="186">
        <v>5</v>
      </c>
      <c r="G40" s="186">
        <v>7</v>
      </c>
      <c r="H40" s="186">
        <v>0</v>
      </c>
      <c r="I40" s="186">
        <v>185</v>
      </c>
      <c r="J40" s="186">
        <v>166</v>
      </c>
      <c r="K40" s="186">
        <v>18</v>
      </c>
      <c r="L40" s="186">
        <v>1</v>
      </c>
      <c r="M40" s="98">
        <v>197</v>
      </c>
      <c r="N40" s="98">
        <v>171</v>
      </c>
      <c r="O40" s="98">
        <v>25</v>
      </c>
      <c r="P40" s="97">
        <v>1</v>
      </c>
      <c r="Q40" s="186">
        <v>0</v>
      </c>
      <c r="R40" s="101">
        <v>0</v>
      </c>
      <c r="S40" s="101">
        <v>193</v>
      </c>
      <c r="T40" s="101">
        <v>193</v>
      </c>
      <c r="U40" s="102">
        <v>122.15189873417722</v>
      </c>
      <c r="V40" s="101">
        <v>0</v>
      </c>
      <c r="W40" s="101">
        <v>12</v>
      </c>
      <c r="X40" s="101">
        <v>12</v>
      </c>
      <c r="Y40" s="102">
        <v>7.59493670886076</v>
      </c>
      <c r="Z40" s="101">
        <v>0</v>
      </c>
      <c r="AA40" s="101">
        <v>205</v>
      </c>
      <c r="AB40" s="101">
        <v>205</v>
      </c>
      <c r="AC40" s="187">
        <v>129.74683544303798</v>
      </c>
      <c r="AD40" s="122">
        <v>129.74683544303798</v>
      </c>
      <c r="AE40" s="45"/>
    </row>
    <row r="41" spans="1:31">
      <c r="A41" s="9"/>
      <c r="B41" s="103">
        <v>885</v>
      </c>
      <c r="C41" s="189" t="s">
        <v>132</v>
      </c>
      <c r="D41" s="74">
        <v>51</v>
      </c>
      <c r="E41" s="186">
        <v>3</v>
      </c>
      <c r="F41" s="186">
        <v>2</v>
      </c>
      <c r="G41" s="186">
        <v>0</v>
      </c>
      <c r="H41" s="186">
        <v>1</v>
      </c>
      <c r="I41" s="186">
        <v>42</v>
      </c>
      <c r="J41" s="186">
        <v>29</v>
      </c>
      <c r="K41" s="186">
        <v>11</v>
      </c>
      <c r="L41" s="186">
        <v>2</v>
      </c>
      <c r="M41" s="98">
        <v>45</v>
      </c>
      <c r="N41" s="98">
        <v>31</v>
      </c>
      <c r="O41" s="98">
        <v>11</v>
      </c>
      <c r="P41" s="97">
        <v>3</v>
      </c>
      <c r="Q41" s="186">
        <v>1</v>
      </c>
      <c r="R41" s="101">
        <v>0</v>
      </c>
      <c r="S41" s="101">
        <v>46</v>
      </c>
      <c r="T41" s="101">
        <v>46</v>
      </c>
      <c r="U41" s="102">
        <v>90.196078431372555</v>
      </c>
      <c r="V41" s="101">
        <v>0</v>
      </c>
      <c r="W41" s="101">
        <v>6</v>
      </c>
      <c r="X41" s="101">
        <v>6</v>
      </c>
      <c r="Y41" s="102">
        <v>11.76470588235294</v>
      </c>
      <c r="Z41" s="101">
        <v>0</v>
      </c>
      <c r="AA41" s="101">
        <v>52</v>
      </c>
      <c r="AB41" s="101">
        <v>52</v>
      </c>
      <c r="AC41" s="187">
        <v>101.96078431372548</v>
      </c>
      <c r="AD41" s="122">
        <v>101.96078431372548</v>
      </c>
      <c r="AE41" s="45"/>
    </row>
    <row r="42" spans="1:31">
      <c r="A42" s="9"/>
      <c r="B42" s="103">
        <v>890</v>
      </c>
      <c r="C42" s="189" t="s">
        <v>133</v>
      </c>
      <c r="D42" s="74">
        <v>246</v>
      </c>
      <c r="E42" s="186">
        <v>8</v>
      </c>
      <c r="F42" s="186">
        <v>4</v>
      </c>
      <c r="G42" s="186">
        <v>3</v>
      </c>
      <c r="H42" s="186">
        <v>1</v>
      </c>
      <c r="I42" s="186">
        <v>164</v>
      </c>
      <c r="J42" s="186">
        <v>97</v>
      </c>
      <c r="K42" s="186">
        <v>51</v>
      </c>
      <c r="L42" s="186">
        <v>16</v>
      </c>
      <c r="M42" s="98">
        <v>172</v>
      </c>
      <c r="N42" s="98">
        <v>101</v>
      </c>
      <c r="O42" s="98">
        <v>54</v>
      </c>
      <c r="P42" s="97">
        <v>17</v>
      </c>
      <c r="Q42" s="186">
        <v>4</v>
      </c>
      <c r="R42" s="101">
        <v>0</v>
      </c>
      <c r="S42" s="101">
        <v>212</v>
      </c>
      <c r="T42" s="101">
        <v>212</v>
      </c>
      <c r="U42" s="102">
        <v>86.178861788617894</v>
      </c>
      <c r="V42" s="101">
        <v>0</v>
      </c>
      <c r="W42" s="101">
        <v>30</v>
      </c>
      <c r="X42" s="101">
        <v>30</v>
      </c>
      <c r="Y42" s="102">
        <v>12.195121951219512</v>
      </c>
      <c r="Z42" s="101">
        <v>0</v>
      </c>
      <c r="AA42" s="101">
        <v>242</v>
      </c>
      <c r="AB42" s="101">
        <v>242</v>
      </c>
      <c r="AC42" s="187">
        <v>98.373983739837399</v>
      </c>
      <c r="AD42" s="122">
        <v>98.373983739837399</v>
      </c>
      <c r="AE42" s="45"/>
    </row>
    <row r="43" spans="1:31">
      <c r="A43" s="9" t="s">
        <v>134</v>
      </c>
      <c r="B43" s="171"/>
      <c r="C43" s="190" t="s">
        <v>70</v>
      </c>
      <c r="D43" s="82">
        <v>3338</v>
      </c>
      <c r="E43" s="82">
        <v>198</v>
      </c>
      <c r="F43" s="82">
        <v>126</v>
      </c>
      <c r="G43" s="82">
        <v>53</v>
      </c>
      <c r="H43" s="82">
        <v>19</v>
      </c>
      <c r="I43" s="82">
        <v>2683</v>
      </c>
      <c r="J43" s="82">
        <v>2166</v>
      </c>
      <c r="K43" s="82">
        <v>456</v>
      </c>
      <c r="L43" s="82">
        <v>61</v>
      </c>
      <c r="M43" s="82">
        <v>2881</v>
      </c>
      <c r="N43" s="82">
        <v>2292</v>
      </c>
      <c r="O43" s="82">
        <v>509</v>
      </c>
      <c r="P43" s="82">
        <v>80</v>
      </c>
      <c r="Q43" s="82">
        <v>28</v>
      </c>
      <c r="R43" s="37">
        <v>0</v>
      </c>
      <c r="S43" s="37">
        <v>3011</v>
      </c>
      <c r="T43" s="37">
        <v>3011</v>
      </c>
      <c r="U43" s="104">
        <v>90.203714799281016</v>
      </c>
      <c r="V43" s="37">
        <v>0</v>
      </c>
      <c r="W43" s="37">
        <v>476</v>
      </c>
      <c r="X43" s="37">
        <v>476</v>
      </c>
      <c r="Y43" s="104">
        <v>14.26003594967046</v>
      </c>
      <c r="Z43" s="37">
        <v>0</v>
      </c>
      <c r="AA43" s="37">
        <v>3487</v>
      </c>
      <c r="AB43" s="37">
        <v>3487</v>
      </c>
      <c r="AC43" s="92">
        <v>104.46375074895147</v>
      </c>
      <c r="AD43" s="191">
        <v>104.46375074895147</v>
      </c>
      <c r="AE43" s="45"/>
    </row>
    <row r="44" spans="1:31">
      <c r="A44" s="9"/>
      <c r="B44" s="103">
        <v>4</v>
      </c>
      <c r="C44" s="189" t="s">
        <v>135</v>
      </c>
      <c r="D44" s="74">
        <v>6</v>
      </c>
      <c r="E44" s="186">
        <v>0</v>
      </c>
      <c r="F44" s="186">
        <v>0</v>
      </c>
      <c r="G44" s="186">
        <v>0</v>
      </c>
      <c r="H44" s="186">
        <v>0</v>
      </c>
      <c r="I44" s="186">
        <v>3</v>
      </c>
      <c r="J44" s="186">
        <v>3</v>
      </c>
      <c r="K44" s="186">
        <v>0</v>
      </c>
      <c r="L44" s="186">
        <v>0</v>
      </c>
      <c r="M44" s="98">
        <v>3</v>
      </c>
      <c r="N44" s="98">
        <v>3</v>
      </c>
      <c r="O44" s="98">
        <v>0</v>
      </c>
      <c r="P44" s="97">
        <v>0</v>
      </c>
      <c r="Q44" s="186">
        <v>0</v>
      </c>
      <c r="R44" s="101">
        <v>0</v>
      </c>
      <c r="S44" s="101">
        <v>7</v>
      </c>
      <c r="T44" s="101">
        <v>7</v>
      </c>
      <c r="U44" s="102">
        <v>0</v>
      </c>
      <c r="V44" s="101">
        <v>0</v>
      </c>
      <c r="W44" s="101">
        <v>0</v>
      </c>
      <c r="X44" s="101">
        <v>0</v>
      </c>
      <c r="Y44" s="102">
        <v>0</v>
      </c>
      <c r="Z44" s="101">
        <v>0</v>
      </c>
      <c r="AA44" s="101">
        <v>7</v>
      </c>
      <c r="AB44" s="101">
        <v>7</v>
      </c>
      <c r="AC44" s="187">
        <v>0</v>
      </c>
      <c r="AD44" s="122">
        <v>116.66666666666667</v>
      </c>
      <c r="AE44" s="45"/>
    </row>
    <row r="45" spans="1:31">
      <c r="A45" s="9"/>
      <c r="B45" s="103">
        <v>42</v>
      </c>
      <c r="C45" s="178" t="s">
        <v>136</v>
      </c>
      <c r="D45" s="74">
        <v>457</v>
      </c>
      <c r="E45" s="186">
        <v>27</v>
      </c>
      <c r="F45" s="186">
        <v>17</v>
      </c>
      <c r="G45" s="186">
        <v>9</v>
      </c>
      <c r="H45" s="186">
        <v>1</v>
      </c>
      <c r="I45" s="186">
        <v>280</v>
      </c>
      <c r="J45" s="186">
        <v>217</v>
      </c>
      <c r="K45" s="186">
        <v>59</v>
      </c>
      <c r="L45" s="186">
        <v>4</v>
      </c>
      <c r="M45" s="98">
        <v>307</v>
      </c>
      <c r="N45" s="98">
        <v>234</v>
      </c>
      <c r="O45" s="98">
        <v>68</v>
      </c>
      <c r="P45" s="97">
        <v>5</v>
      </c>
      <c r="Q45" s="186">
        <v>2</v>
      </c>
      <c r="R45" s="101">
        <v>0</v>
      </c>
      <c r="S45" s="101">
        <v>547</v>
      </c>
      <c r="T45" s="101">
        <v>547</v>
      </c>
      <c r="U45" s="102">
        <v>119.69365426695842</v>
      </c>
      <c r="V45" s="101">
        <v>0</v>
      </c>
      <c r="W45" s="101">
        <v>108</v>
      </c>
      <c r="X45" s="101">
        <v>108</v>
      </c>
      <c r="Y45" s="102">
        <v>23.632385120350111</v>
      </c>
      <c r="Z45" s="101">
        <v>0</v>
      </c>
      <c r="AA45" s="101">
        <v>655</v>
      </c>
      <c r="AB45" s="101">
        <v>655</v>
      </c>
      <c r="AC45" s="187">
        <v>143.32603938730853</v>
      </c>
      <c r="AD45" s="122">
        <v>143.32603938730853</v>
      </c>
      <c r="AE45" s="45"/>
    </row>
    <row r="46" spans="1:31">
      <c r="A46" s="9"/>
      <c r="B46" s="103">
        <v>44</v>
      </c>
      <c r="C46" s="189" t="s">
        <v>137</v>
      </c>
      <c r="D46" s="74">
        <v>16</v>
      </c>
      <c r="E46" s="186">
        <v>1</v>
      </c>
      <c r="F46" s="186">
        <v>0</v>
      </c>
      <c r="G46" s="186">
        <v>1</v>
      </c>
      <c r="H46" s="186">
        <v>0</v>
      </c>
      <c r="I46" s="186">
        <v>26</v>
      </c>
      <c r="J46" s="186">
        <v>20</v>
      </c>
      <c r="K46" s="186">
        <v>6</v>
      </c>
      <c r="L46" s="186">
        <v>0</v>
      </c>
      <c r="M46" s="98">
        <v>27</v>
      </c>
      <c r="N46" s="98">
        <v>20</v>
      </c>
      <c r="O46" s="98">
        <v>7</v>
      </c>
      <c r="P46" s="97">
        <v>0</v>
      </c>
      <c r="Q46" s="186">
        <v>0</v>
      </c>
      <c r="R46" s="101">
        <v>0</v>
      </c>
      <c r="S46" s="101">
        <v>21</v>
      </c>
      <c r="T46" s="101">
        <v>21</v>
      </c>
      <c r="U46" s="102">
        <v>131.25</v>
      </c>
      <c r="V46" s="101">
        <v>0</v>
      </c>
      <c r="W46" s="101">
        <v>4</v>
      </c>
      <c r="X46" s="101">
        <v>4</v>
      </c>
      <c r="Y46" s="102">
        <v>25</v>
      </c>
      <c r="Z46" s="101">
        <v>0</v>
      </c>
      <c r="AA46" s="101">
        <v>25</v>
      </c>
      <c r="AB46" s="101">
        <v>25</v>
      </c>
      <c r="AC46" s="187">
        <v>156.25</v>
      </c>
      <c r="AD46" s="122">
        <v>156.25</v>
      </c>
      <c r="AE46" s="45"/>
    </row>
    <row r="47" spans="1:31">
      <c r="A47" s="9"/>
      <c r="B47" s="103">
        <v>59</v>
      </c>
      <c r="C47" s="189" t="s">
        <v>138</v>
      </c>
      <c r="D47" s="74">
        <v>88</v>
      </c>
      <c r="E47" s="186">
        <v>3</v>
      </c>
      <c r="F47" s="186">
        <v>3</v>
      </c>
      <c r="G47" s="186">
        <v>0</v>
      </c>
      <c r="H47" s="186">
        <v>0</v>
      </c>
      <c r="I47" s="186">
        <v>16</v>
      </c>
      <c r="J47" s="186">
        <v>13</v>
      </c>
      <c r="K47" s="186">
        <v>2</v>
      </c>
      <c r="L47" s="186">
        <v>1</v>
      </c>
      <c r="M47" s="98">
        <v>19</v>
      </c>
      <c r="N47" s="98">
        <v>16</v>
      </c>
      <c r="O47" s="98">
        <v>2</v>
      </c>
      <c r="P47" s="97">
        <v>1</v>
      </c>
      <c r="Q47" s="186">
        <v>1</v>
      </c>
      <c r="R47" s="101">
        <v>0</v>
      </c>
      <c r="S47" s="101">
        <v>27</v>
      </c>
      <c r="T47" s="101">
        <v>27</v>
      </c>
      <c r="U47" s="102">
        <v>30.681818181818183</v>
      </c>
      <c r="V47" s="101">
        <v>0</v>
      </c>
      <c r="W47" s="101">
        <v>8</v>
      </c>
      <c r="X47" s="101">
        <v>8</v>
      </c>
      <c r="Y47" s="102">
        <v>9.0909090909090917</v>
      </c>
      <c r="Z47" s="101">
        <v>0</v>
      </c>
      <c r="AA47" s="101">
        <v>35</v>
      </c>
      <c r="AB47" s="101">
        <v>35</v>
      </c>
      <c r="AC47" s="187">
        <v>39.772727272727273</v>
      </c>
      <c r="AD47" s="122">
        <v>39.772727272727273</v>
      </c>
      <c r="AE47" s="45"/>
    </row>
    <row r="48" spans="1:31">
      <c r="A48" s="9"/>
      <c r="B48" s="103">
        <v>113</v>
      </c>
      <c r="C48" s="189" t="s">
        <v>139</v>
      </c>
      <c r="D48" s="74">
        <v>53</v>
      </c>
      <c r="E48" s="186">
        <v>1</v>
      </c>
      <c r="F48" s="186">
        <v>0</v>
      </c>
      <c r="G48" s="186">
        <v>0</v>
      </c>
      <c r="H48" s="186">
        <v>1</v>
      </c>
      <c r="I48" s="186">
        <v>60</v>
      </c>
      <c r="J48" s="186">
        <v>54</v>
      </c>
      <c r="K48" s="186">
        <v>5</v>
      </c>
      <c r="L48" s="186">
        <v>1</v>
      </c>
      <c r="M48" s="98">
        <v>61</v>
      </c>
      <c r="N48" s="98">
        <v>54</v>
      </c>
      <c r="O48" s="98">
        <v>5</v>
      </c>
      <c r="P48" s="97">
        <v>2</v>
      </c>
      <c r="Q48" s="186">
        <v>1</v>
      </c>
      <c r="R48" s="101">
        <v>0</v>
      </c>
      <c r="S48" s="101">
        <v>61</v>
      </c>
      <c r="T48" s="101">
        <v>61</v>
      </c>
      <c r="U48" s="102">
        <v>115.09433962264151</v>
      </c>
      <c r="V48" s="101">
        <v>0</v>
      </c>
      <c r="W48" s="101">
        <v>6</v>
      </c>
      <c r="X48" s="101">
        <v>6</v>
      </c>
      <c r="Y48" s="102">
        <v>11.320754716981133</v>
      </c>
      <c r="Z48" s="101">
        <v>0</v>
      </c>
      <c r="AA48" s="101">
        <v>67</v>
      </c>
      <c r="AB48" s="101">
        <v>67</v>
      </c>
      <c r="AC48" s="187">
        <v>126.41509433962264</v>
      </c>
      <c r="AD48" s="122">
        <v>126.41509433962264</v>
      </c>
      <c r="AE48" s="45"/>
    </row>
    <row r="49" spans="1:31">
      <c r="A49" s="9"/>
      <c r="B49" s="103">
        <v>125</v>
      </c>
      <c r="C49" s="189" t="s">
        <v>140</v>
      </c>
      <c r="D49" s="74">
        <v>331</v>
      </c>
      <c r="E49" s="186">
        <v>2</v>
      </c>
      <c r="F49" s="186">
        <v>1</v>
      </c>
      <c r="G49" s="186">
        <v>0</v>
      </c>
      <c r="H49" s="186">
        <v>1</v>
      </c>
      <c r="I49" s="186">
        <v>80</v>
      </c>
      <c r="J49" s="186">
        <v>57</v>
      </c>
      <c r="K49" s="186">
        <v>16</v>
      </c>
      <c r="L49" s="186">
        <v>7</v>
      </c>
      <c r="M49" s="98">
        <v>82</v>
      </c>
      <c r="N49" s="98">
        <v>58</v>
      </c>
      <c r="O49" s="98">
        <v>16</v>
      </c>
      <c r="P49" s="97">
        <v>8</v>
      </c>
      <c r="Q49" s="186">
        <v>4</v>
      </c>
      <c r="R49" s="101">
        <v>0</v>
      </c>
      <c r="S49" s="101">
        <v>75</v>
      </c>
      <c r="T49" s="101">
        <v>75</v>
      </c>
      <c r="U49" s="102">
        <v>22.658610271903324</v>
      </c>
      <c r="V49" s="101">
        <v>0</v>
      </c>
      <c r="W49" s="101">
        <v>6</v>
      </c>
      <c r="X49" s="101">
        <v>6</v>
      </c>
      <c r="Y49" s="102">
        <v>1.8126888217522661</v>
      </c>
      <c r="Z49" s="101">
        <v>0</v>
      </c>
      <c r="AA49" s="101">
        <v>81</v>
      </c>
      <c r="AB49" s="101">
        <v>81</v>
      </c>
      <c r="AC49" s="187">
        <v>24.471299093655588</v>
      </c>
      <c r="AD49" s="122">
        <v>24.471299093655588</v>
      </c>
      <c r="AE49" s="45"/>
    </row>
    <row r="50" spans="1:31">
      <c r="A50" s="9"/>
      <c r="B50" s="103">
        <v>138</v>
      </c>
      <c r="C50" s="189" t="s">
        <v>141</v>
      </c>
      <c r="D50" s="74">
        <v>73</v>
      </c>
      <c r="E50" s="186">
        <v>27</v>
      </c>
      <c r="F50" s="186">
        <v>25</v>
      </c>
      <c r="G50" s="186">
        <v>2</v>
      </c>
      <c r="H50" s="186">
        <v>0</v>
      </c>
      <c r="I50" s="186">
        <v>85</v>
      </c>
      <c r="J50" s="186">
        <v>79</v>
      </c>
      <c r="K50" s="186">
        <v>3</v>
      </c>
      <c r="L50" s="186">
        <v>3</v>
      </c>
      <c r="M50" s="98">
        <v>112</v>
      </c>
      <c r="N50" s="98">
        <v>104</v>
      </c>
      <c r="O50" s="98">
        <v>5</v>
      </c>
      <c r="P50" s="97">
        <v>3</v>
      </c>
      <c r="Q50" s="186">
        <v>1</v>
      </c>
      <c r="R50" s="101">
        <v>0</v>
      </c>
      <c r="S50" s="101">
        <v>97</v>
      </c>
      <c r="T50" s="101">
        <v>97</v>
      </c>
      <c r="U50" s="102">
        <v>132.87671232876713</v>
      </c>
      <c r="V50" s="101">
        <v>0</v>
      </c>
      <c r="W50" s="101">
        <v>7</v>
      </c>
      <c r="X50" s="101">
        <v>7</v>
      </c>
      <c r="Y50" s="102">
        <v>9.5890410958904102</v>
      </c>
      <c r="Z50" s="101">
        <v>0</v>
      </c>
      <c r="AA50" s="101">
        <v>104</v>
      </c>
      <c r="AB50" s="101">
        <v>104</v>
      </c>
      <c r="AC50" s="187">
        <v>142.46575342465752</v>
      </c>
      <c r="AD50" s="122">
        <v>142.46575342465752</v>
      </c>
      <c r="AE50" s="45"/>
    </row>
    <row r="51" spans="1:31">
      <c r="A51" s="9"/>
      <c r="B51" s="103">
        <v>234</v>
      </c>
      <c r="C51" s="189" t="s">
        <v>142</v>
      </c>
      <c r="D51" s="74">
        <v>148</v>
      </c>
      <c r="E51" s="186">
        <v>1</v>
      </c>
      <c r="F51" s="186">
        <v>0</v>
      </c>
      <c r="G51" s="186">
        <v>0</v>
      </c>
      <c r="H51" s="186">
        <v>1</v>
      </c>
      <c r="I51" s="186">
        <v>95</v>
      </c>
      <c r="J51" s="186">
        <v>90</v>
      </c>
      <c r="K51" s="186">
        <v>3</v>
      </c>
      <c r="L51" s="186">
        <v>2</v>
      </c>
      <c r="M51" s="98">
        <v>96</v>
      </c>
      <c r="N51" s="98">
        <v>90</v>
      </c>
      <c r="O51" s="98">
        <v>3</v>
      </c>
      <c r="P51" s="97">
        <v>3</v>
      </c>
      <c r="Q51" s="186">
        <v>0</v>
      </c>
      <c r="R51" s="101">
        <v>0</v>
      </c>
      <c r="S51" s="101">
        <v>145</v>
      </c>
      <c r="T51" s="101">
        <v>145</v>
      </c>
      <c r="U51" s="102">
        <v>97.972972972972968</v>
      </c>
      <c r="V51" s="101">
        <v>0</v>
      </c>
      <c r="W51" s="101">
        <v>7</v>
      </c>
      <c r="X51" s="101">
        <v>7</v>
      </c>
      <c r="Y51" s="102">
        <v>4.7297297297297298</v>
      </c>
      <c r="Z51" s="101">
        <v>0</v>
      </c>
      <c r="AA51" s="101">
        <v>152</v>
      </c>
      <c r="AB51" s="101">
        <v>152</v>
      </c>
      <c r="AC51" s="187">
        <v>102.70270270270269</v>
      </c>
      <c r="AD51" s="122">
        <v>102.70270270270269</v>
      </c>
      <c r="AE51" s="45"/>
    </row>
    <row r="52" spans="1:31">
      <c r="A52" s="9"/>
      <c r="B52" s="103">
        <v>240</v>
      </c>
      <c r="C52" s="189" t="s">
        <v>143</v>
      </c>
      <c r="D52" s="74">
        <v>17</v>
      </c>
      <c r="E52" s="186">
        <v>7</v>
      </c>
      <c r="F52" s="186">
        <v>5</v>
      </c>
      <c r="G52" s="186">
        <v>2</v>
      </c>
      <c r="H52" s="186">
        <v>0</v>
      </c>
      <c r="I52" s="186">
        <v>14</v>
      </c>
      <c r="J52" s="186">
        <v>11</v>
      </c>
      <c r="K52" s="186">
        <v>3</v>
      </c>
      <c r="L52" s="186">
        <v>0</v>
      </c>
      <c r="M52" s="98">
        <v>21</v>
      </c>
      <c r="N52" s="98">
        <v>16</v>
      </c>
      <c r="O52" s="98">
        <v>5</v>
      </c>
      <c r="P52" s="97">
        <v>0</v>
      </c>
      <c r="Q52" s="186">
        <v>3</v>
      </c>
      <c r="R52" s="101">
        <v>0</v>
      </c>
      <c r="S52" s="101">
        <v>18</v>
      </c>
      <c r="T52" s="101">
        <v>18</v>
      </c>
      <c r="U52" s="102">
        <v>105.88235294117648</v>
      </c>
      <c r="V52" s="101">
        <v>0</v>
      </c>
      <c r="W52" s="101">
        <v>1</v>
      </c>
      <c r="X52" s="101">
        <v>1</v>
      </c>
      <c r="Y52" s="102">
        <v>5.8823529411764701</v>
      </c>
      <c r="Z52" s="101">
        <v>0</v>
      </c>
      <c r="AA52" s="101">
        <v>19</v>
      </c>
      <c r="AB52" s="101">
        <v>19</v>
      </c>
      <c r="AC52" s="187">
        <v>111.76470588235294</v>
      </c>
      <c r="AD52" s="122">
        <v>111.76470588235294</v>
      </c>
      <c r="AE52" s="45"/>
    </row>
    <row r="53" spans="1:31">
      <c r="A53" s="9"/>
      <c r="B53" s="103">
        <v>284</v>
      </c>
      <c r="C53" s="189" t="s">
        <v>144</v>
      </c>
      <c r="D53" s="74">
        <v>80</v>
      </c>
      <c r="E53" s="186">
        <v>5</v>
      </c>
      <c r="F53" s="186">
        <v>5</v>
      </c>
      <c r="G53" s="186">
        <v>0</v>
      </c>
      <c r="H53" s="186">
        <v>0</v>
      </c>
      <c r="I53" s="186">
        <v>85</v>
      </c>
      <c r="J53" s="186">
        <v>80</v>
      </c>
      <c r="K53" s="186">
        <v>5</v>
      </c>
      <c r="L53" s="186">
        <v>0</v>
      </c>
      <c r="M53" s="98">
        <v>90</v>
      </c>
      <c r="N53" s="98">
        <v>85</v>
      </c>
      <c r="O53" s="98">
        <v>5</v>
      </c>
      <c r="P53" s="97">
        <v>0</v>
      </c>
      <c r="Q53" s="186">
        <v>2</v>
      </c>
      <c r="R53" s="101">
        <v>0</v>
      </c>
      <c r="S53" s="101">
        <v>89</v>
      </c>
      <c r="T53" s="101">
        <v>89</v>
      </c>
      <c r="U53" s="102">
        <v>111.25</v>
      </c>
      <c r="V53" s="101">
        <v>0</v>
      </c>
      <c r="W53" s="101">
        <v>5</v>
      </c>
      <c r="X53" s="101">
        <v>5</v>
      </c>
      <c r="Y53" s="102">
        <v>6.25</v>
      </c>
      <c r="Z53" s="101">
        <v>0</v>
      </c>
      <c r="AA53" s="101">
        <v>94</v>
      </c>
      <c r="AB53" s="101">
        <v>94</v>
      </c>
      <c r="AC53" s="187">
        <v>117.5</v>
      </c>
      <c r="AD53" s="122">
        <v>117.5</v>
      </c>
      <c r="AE53" s="45"/>
    </row>
    <row r="54" spans="1:31">
      <c r="A54" s="9"/>
      <c r="B54" s="103">
        <v>306</v>
      </c>
      <c r="C54" s="189" t="s">
        <v>145</v>
      </c>
      <c r="D54" s="74">
        <v>120</v>
      </c>
      <c r="E54" s="186">
        <v>2</v>
      </c>
      <c r="F54" s="186">
        <v>1</v>
      </c>
      <c r="G54" s="186">
        <v>0</v>
      </c>
      <c r="H54" s="186">
        <v>1</v>
      </c>
      <c r="I54" s="186">
        <v>87</v>
      </c>
      <c r="J54" s="186">
        <v>71</v>
      </c>
      <c r="K54" s="186">
        <v>14</v>
      </c>
      <c r="L54" s="186">
        <v>2</v>
      </c>
      <c r="M54" s="98">
        <v>89</v>
      </c>
      <c r="N54" s="98">
        <v>72</v>
      </c>
      <c r="O54" s="98">
        <v>14</v>
      </c>
      <c r="P54" s="97">
        <v>3</v>
      </c>
      <c r="Q54" s="186">
        <v>0</v>
      </c>
      <c r="R54" s="101">
        <v>0</v>
      </c>
      <c r="S54" s="101">
        <v>88</v>
      </c>
      <c r="T54" s="101">
        <v>88</v>
      </c>
      <c r="U54" s="102">
        <v>73.333333333333329</v>
      </c>
      <c r="V54" s="101">
        <v>0</v>
      </c>
      <c r="W54" s="101">
        <v>3</v>
      </c>
      <c r="X54" s="101">
        <v>3</v>
      </c>
      <c r="Y54" s="102">
        <v>2.5</v>
      </c>
      <c r="Z54" s="101">
        <v>0</v>
      </c>
      <c r="AA54" s="101">
        <v>91</v>
      </c>
      <c r="AB54" s="101">
        <v>91</v>
      </c>
      <c r="AC54" s="187">
        <v>75.833333333333329</v>
      </c>
      <c r="AD54" s="122">
        <v>75.833333333333329</v>
      </c>
      <c r="AE54" s="45"/>
    </row>
    <row r="55" spans="1:31">
      <c r="A55" s="9"/>
      <c r="B55" s="103">
        <v>347</v>
      </c>
      <c r="C55" s="189" t="s">
        <v>146</v>
      </c>
      <c r="D55" s="74">
        <v>39</v>
      </c>
      <c r="E55" s="186">
        <v>0</v>
      </c>
      <c r="F55" s="186">
        <v>0</v>
      </c>
      <c r="G55" s="186">
        <v>0</v>
      </c>
      <c r="H55" s="186">
        <v>0</v>
      </c>
      <c r="I55" s="186">
        <v>18</v>
      </c>
      <c r="J55" s="186">
        <v>7</v>
      </c>
      <c r="K55" s="186">
        <v>9</v>
      </c>
      <c r="L55" s="186">
        <v>2</v>
      </c>
      <c r="M55" s="98">
        <v>18</v>
      </c>
      <c r="N55" s="98">
        <v>7</v>
      </c>
      <c r="O55" s="98">
        <v>9</v>
      </c>
      <c r="P55" s="97">
        <v>2</v>
      </c>
      <c r="Q55" s="186">
        <v>0</v>
      </c>
      <c r="R55" s="101">
        <v>0</v>
      </c>
      <c r="S55" s="101">
        <v>31</v>
      </c>
      <c r="T55" s="101">
        <v>31</v>
      </c>
      <c r="U55" s="102">
        <v>79.487179487179489</v>
      </c>
      <c r="V55" s="101">
        <v>0</v>
      </c>
      <c r="W55" s="101">
        <v>7</v>
      </c>
      <c r="X55" s="101">
        <v>7</v>
      </c>
      <c r="Y55" s="102">
        <v>17.948717948717949</v>
      </c>
      <c r="Z55" s="101">
        <v>0</v>
      </c>
      <c r="AA55" s="101">
        <v>38</v>
      </c>
      <c r="AB55" s="101">
        <v>38</v>
      </c>
      <c r="AC55" s="187">
        <v>97.435897435897431</v>
      </c>
      <c r="AD55" s="122">
        <v>97.435897435897431</v>
      </c>
      <c r="AE55" s="45"/>
    </row>
    <row r="56" spans="1:31">
      <c r="A56" s="9"/>
      <c r="B56" s="103">
        <v>411</v>
      </c>
      <c r="C56" s="189" t="s">
        <v>147</v>
      </c>
      <c r="D56" s="74">
        <v>17</v>
      </c>
      <c r="E56" s="186">
        <v>1</v>
      </c>
      <c r="F56" s="186">
        <v>1</v>
      </c>
      <c r="G56" s="186">
        <v>0</v>
      </c>
      <c r="H56" s="186">
        <v>0</v>
      </c>
      <c r="I56" s="186">
        <v>23</v>
      </c>
      <c r="J56" s="186">
        <v>23</v>
      </c>
      <c r="K56" s="186">
        <v>0</v>
      </c>
      <c r="L56" s="186">
        <v>0</v>
      </c>
      <c r="M56" s="98">
        <v>24</v>
      </c>
      <c r="N56" s="98">
        <v>24</v>
      </c>
      <c r="O56" s="98">
        <v>0</v>
      </c>
      <c r="P56" s="97">
        <v>0</v>
      </c>
      <c r="Q56" s="186">
        <v>0</v>
      </c>
      <c r="R56" s="101">
        <v>0</v>
      </c>
      <c r="S56" s="101">
        <v>23</v>
      </c>
      <c r="T56" s="101">
        <v>23</v>
      </c>
      <c r="U56" s="102">
        <v>135.29411764705884</v>
      </c>
      <c r="V56" s="101">
        <v>0</v>
      </c>
      <c r="W56" s="101">
        <v>1</v>
      </c>
      <c r="X56" s="101">
        <v>1</v>
      </c>
      <c r="Y56" s="102">
        <v>5.8823529411764701</v>
      </c>
      <c r="Z56" s="101">
        <v>0</v>
      </c>
      <c r="AA56" s="101">
        <v>24</v>
      </c>
      <c r="AB56" s="101">
        <v>24</v>
      </c>
      <c r="AC56" s="187">
        <v>141.1764705882353</v>
      </c>
      <c r="AD56" s="122">
        <v>141.1764705882353</v>
      </c>
      <c r="AE56" s="45"/>
    </row>
    <row r="57" spans="1:31">
      <c r="A57" s="9"/>
      <c r="B57" s="103">
        <v>501</v>
      </c>
      <c r="C57" s="189" t="s">
        <v>148</v>
      </c>
      <c r="D57" s="74">
        <v>82</v>
      </c>
      <c r="E57" s="186">
        <v>1</v>
      </c>
      <c r="F57" s="186">
        <v>1</v>
      </c>
      <c r="G57" s="186">
        <v>0</v>
      </c>
      <c r="H57" s="186">
        <v>0</v>
      </c>
      <c r="I57" s="186">
        <v>17</v>
      </c>
      <c r="J57" s="186">
        <v>17</v>
      </c>
      <c r="K57" s="186">
        <v>0</v>
      </c>
      <c r="L57" s="186">
        <v>0</v>
      </c>
      <c r="M57" s="98">
        <v>18</v>
      </c>
      <c r="N57" s="98">
        <v>18</v>
      </c>
      <c r="O57" s="98">
        <v>0</v>
      </c>
      <c r="P57" s="97">
        <v>0</v>
      </c>
      <c r="Q57" s="186">
        <v>0</v>
      </c>
      <c r="R57" s="101">
        <v>0</v>
      </c>
      <c r="S57" s="101">
        <v>35</v>
      </c>
      <c r="T57" s="101">
        <v>35</v>
      </c>
      <c r="U57" s="102">
        <v>42.68292682926829</v>
      </c>
      <c r="V57" s="101">
        <v>0</v>
      </c>
      <c r="W57" s="101">
        <v>2</v>
      </c>
      <c r="X57" s="101">
        <v>2</v>
      </c>
      <c r="Y57" s="102">
        <v>2.4390243902439024</v>
      </c>
      <c r="Z57" s="101">
        <v>0</v>
      </c>
      <c r="AA57" s="101">
        <v>37</v>
      </c>
      <c r="AB57" s="101">
        <v>37</v>
      </c>
      <c r="AC57" s="187">
        <v>45.121951219512198</v>
      </c>
      <c r="AD57" s="122">
        <v>45.121951219512198</v>
      </c>
      <c r="AE57" s="45"/>
    </row>
    <row r="58" spans="1:31">
      <c r="A58" s="9"/>
      <c r="B58" s="103">
        <v>543</v>
      </c>
      <c r="C58" s="189" t="s">
        <v>149</v>
      </c>
      <c r="D58" s="74">
        <v>13</v>
      </c>
      <c r="E58" s="186">
        <v>3</v>
      </c>
      <c r="F58" s="186">
        <v>3</v>
      </c>
      <c r="G58" s="186">
        <v>0</v>
      </c>
      <c r="H58" s="186">
        <v>0</v>
      </c>
      <c r="I58" s="186">
        <v>16</v>
      </c>
      <c r="J58" s="186">
        <v>15</v>
      </c>
      <c r="K58" s="186">
        <v>1</v>
      </c>
      <c r="L58" s="186">
        <v>0</v>
      </c>
      <c r="M58" s="98">
        <v>19</v>
      </c>
      <c r="N58" s="98">
        <v>18</v>
      </c>
      <c r="O58" s="98">
        <v>1</v>
      </c>
      <c r="P58" s="97">
        <v>0</v>
      </c>
      <c r="Q58" s="186">
        <v>0</v>
      </c>
      <c r="R58" s="101">
        <v>0</v>
      </c>
      <c r="S58" s="101">
        <v>21</v>
      </c>
      <c r="T58" s="101">
        <v>21</v>
      </c>
      <c r="U58" s="102">
        <v>161.53846153846155</v>
      </c>
      <c r="V58" s="101">
        <v>0</v>
      </c>
      <c r="W58" s="101">
        <v>0</v>
      </c>
      <c r="X58" s="101">
        <v>0</v>
      </c>
      <c r="Y58" s="102">
        <v>0</v>
      </c>
      <c r="Z58" s="101">
        <v>0</v>
      </c>
      <c r="AA58" s="101">
        <v>21</v>
      </c>
      <c r="AB58" s="101">
        <v>21</v>
      </c>
      <c r="AC58" s="187">
        <v>161.53846153846155</v>
      </c>
      <c r="AD58" s="122">
        <v>161.53846153846155</v>
      </c>
      <c r="AE58" s="45"/>
    </row>
    <row r="59" spans="1:31">
      <c r="A59" s="9"/>
      <c r="B59" s="103">
        <v>628</v>
      </c>
      <c r="C59" s="189" t="s">
        <v>150</v>
      </c>
      <c r="D59" s="74">
        <v>10</v>
      </c>
      <c r="E59" s="186">
        <v>1</v>
      </c>
      <c r="F59" s="186">
        <v>1</v>
      </c>
      <c r="G59" s="186">
        <v>0</v>
      </c>
      <c r="H59" s="186">
        <v>0</v>
      </c>
      <c r="I59" s="186">
        <v>4</v>
      </c>
      <c r="J59" s="186">
        <v>3</v>
      </c>
      <c r="K59" s="186">
        <v>1</v>
      </c>
      <c r="L59" s="186">
        <v>0</v>
      </c>
      <c r="M59" s="98">
        <v>5</v>
      </c>
      <c r="N59" s="98">
        <v>4</v>
      </c>
      <c r="O59" s="98">
        <v>1</v>
      </c>
      <c r="P59" s="97">
        <v>0</v>
      </c>
      <c r="Q59" s="186">
        <v>0</v>
      </c>
      <c r="R59" s="101">
        <v>0</v>
      </c>
      <c r="S59" s="101">
        <v>8</v>
      </c>
      <c r="T59" s="101">
        <v>8</v>
      </c>
      <c r="U59" s="102">
        <v>80</v>
      </c>
      <c r="V59" s="101">
        <v>0</v>
      </c>
      <c r="W59" s="101">
        <v>1</v>
      </c>
      <c r="X59" s="101">
        <v>1</v>
      </c>
      <c r="Y59" s="102">
        <v>10</v>
      </c>
      <c r="Z59" s="101">
        <v>0</v>
      </c>
      <c r="AA59" s="101">
        <v>9</v>
      </c>
      <c r="AB59" s="101">
        <v>9</v>
      </c>
      <c r="AC59" s="187">
        <v>90</v>
      </c>
      <c r="AD59" s="122">
        <v>90</v>
      </c>
      <c r="AE59" s="45"/>
    </row>
    <row r="60" spans="1:31">
      <c r="A60" s="9"/>
      <c r="B60" s="103">
        <v>656</v>
      </c>
      <c r="C60" s="189" t="s">
        <v>151</v>
      </c>
      <c r="D60" s="74">
        <v>1134</v>
      </c>
      <c r="E60" s="186">
        <v>56</v>
      </c>
      <c r="F60" s="186">
        <v>30</v>
      </c>
      <c r="G60" s="186">
        <v>18</v>
      </c>
      <c r="H60" s="186">
        <v>8</v>
      </c>
      <c r="I60" s="186">
        <v>1108</v>
      </c>
      <c r="J60" s="186">
        <v>842</v>
      </c>
      <c r="K60" s="186">
        <v>235</v>
      </c>
      <c r="L60" s="186">
        <v>31</v>
      </c>
      <c r="M60" s="98">
        <v>1164</v>
      </c>
      <c r="N60" s="98">
        <v>872</v>
      </c>
      <c r="O60" s="98">
        <v>253</v>
      </c>
      <c r="P60" s="97">
        <v>39</v>
      </c>
      <c r="Q60" s="186">
        <v>11</v>
      </c>
      <c r="R60" s="101">
        <v>0</v>
      </c>
      <c r="S60" s="101">
        <v>943</v>
      </c>
      <c r="T60" s="101">
        <v>943</v>
      </c>
      <c r="U60" s="102">
        <v>83.156966490299823</v>
      </c>
      <c r="V60" s="101">
        <v>0</v>
      </c>
      <c r="W60" s="101">
        <v>212</v>
      </c>
      <c r="X60" s="101">
        <v>212</v>
      </c>
      <c r="Y60" s="102">
        <v>18.694885361552029</v>
      </c>
      <c r="Z60" s="101">
        <v>0</v>
      </c>
      <c r="AA60" s="101">
        <v>1155</v>
      </c>
      <c r="AB60" s="101">
        <v>1155</v>
      </c>
      <c r="AC60" s="187">
        <v>101.85185185185186</v>
      </c>
      <c r="AD60" s="122">
        <v>101.85185185185186</v>
      </c>
      <c r="AE60" s="45"/>
    </row>
    <row r="61" spans="1:31">
      <c r="A61" s="9"/>
      <c r="B61" s="103">
        <v>761</v>
      </c>
      <c r="C61" s="189" t="s">
        <v>152</v>
      </c>
      <c r="D61" s="74">
        <v>640</v>
      </c>
      <c r="E61" s="186">
        <v>57</v>
      </c>
      <c r="F61" s="186">
        <v>30</v>
      </c>
      <c r="G61" s="186">
        <v>21</v>
      </c>
      <c r="H61" s="186">
        <v>6</v>
      </c>
      <c r="I61" s="186">
        <v>647</v>
      </c>
      <c r="J61" s="186">
        <v>546</v>
      </c>
      <c r="K61" s="186">
        <v>93</v>
      </c>
      <c r="L61" s="186">
        <v>8</v>
      </c>
      <c r="M61" s="98">
        <v>704</v>
      </c>
      <c r="N61" s="98">
        <v>576</v>
      </c>
      <c r="O61" s="98">
        <v>114</v>
      </c>
      <c r="P61" s="97">
        <v>14</v>
      </c>
      <c r="Q61" s="186">
        <v>3</v>
      </c>
      <c r="R61" s="101">
        <v>0</v>
      </c>
      <c r="S61" s="101">
        <v>761</v>
      </c>
      <c r="T61" s="101">
        <v>761</v>
      </c>
      <c r="U61" s="102">
        <v>118.90624999999999</v>
      </c>
      <c r="V61" s="101">
        <v>0</v>
      </c>
      <c r="W61" s="101">
        <v>90</v>
      </c>
      <c r="X61" s="101">
        <v>90</v>
      </c>
      <c r="Y61" s="102">
        <v>14.0625</v>
      </c>
      <c r="Z61" s="101">
        <v>0</v>
      </c>
      <c r="AA61" s="101">
        <v>851</v>
      </c>
      <c r="AB61" s="101">
        <v>851</v>
      </c>
      <c r="AC61" s="187">
        <v>132.96875</v>
      </c>
      <c r="AD61" s="122">
        <v>132.96875</v>
      </c>
      <c r="AE61" s="45"/>
    </row>
    <row r="62" spans="1:31">
      <c r="A62" s="9"/>
      <c r="B62" s="103">
        <v>842</v>
      </c>
      <c r="C62" s="189" t="s">
        <v>153</v>
      </c>
      <c r="D62" s="74">
        <v>14</v>
      </c>
      <c r="E62" s="186">
        <v>3</v>
      </c>
      <c r="F62" s="186">
        <v>3</v>
      </c>
      <c r="G62" s="186">
        <v>0</v>
      </c>
      <c r="H62" s="186">
        <v>0</v>
      </c>
      <c r="I62" s="186">
        <v>19</v>
      </c>
      <c r="J62" s="186">
        <v>18</v>
      </c>
      <c r="K62" s="186">
        <v>1</v>
      </c>
      <c r="L62" s="186">
        <v>0</v>
      </c>
      <c r="M62" s="98">
        <v>22</v>
      </c>
      <c r="N62" s="98">
        <v>21</v>
      </c>
      <c r="O62" s="98">
        <v>1</v>
      </c>
      <c r="P62" s="97">
        <v>0</v>
      </c>
      <c r="Q62" s="186">
        <v>0</v>
      </c>
      <c r="R62" s="101">
        <v>0</v>
      </c>
      <c r="S62" s="101">
        <v>14</v>
      </c>
      <c r="T62" s="101">
        <v>14</v>
      </c>
      <c r="U62" s="102">
        <v>100</v>
      </c>
      <c r="V62" s="101">
        <v>0</v>
      </c>
      <c r="W62" s="101">
        <v>8</v>
      </c>
      <c r="X62" s="101">
        <v>8</v>
      </c>
      <c r="Y62" s="102">
        <v>57.142857142857139</v>
      </c>
      <c r="Z62" s="101">
        <v>0</v>
      </c>
      <c r="AA62" s="101">
        <v>22</v>
      </c>
      <c r="AB62" s="101">
        <v>22</v>
      </c>
      <c r="AC62" s="187">
        <v>157.14285714285714</v>
      </c>
      <c r="AD62" s="122">
        <v>157.14285714285714</v>
      </c>
      <c r="AE62" s="45"/>
    </row>
    <row r="63" spans="1:31">
      <c r="A63" s="9" t="s">
        <v>154</v>
      </c>
      <c r="B63" s="171"/>
      <c r="C63" s="190" t="s">
        <v>71</v>
      </c>
      <c r="D63" s="82">
        <v>2356</v>
      </c>
      <c r="E63" s="82">
        <v>164</v>
      </c>
      <c r="F63" s="82">
        <v>63</v>
      </c>
      <c r="G63" s="82">
        <v>71</v>
      </c>
      <c r="H63" s="82">
        <v>30</v>
      </c>
      <c r="I63" s="82">
        <v>1981</v>
      </c>
      <c r="J63" s="82">
        <v>1348</v>
      </c>
      <c r="K63" s="82">
        <v>539</v>
      </c>
      <c r="L63" s="82">
        <v>94</v>
      </c>
      <c r="M63" s="82">
        <v>2145</v>
      </c>
      <c r="N63" s="82">
        <v>1411</v>
      </c>
      <c r="O63" s="82">
        <v>610</v>
      </c>
      <c r="P63" s="82">
        <v>124</v>
      </c>
      <c r="Q63" s="82">
        <v>40</v>
      </c>
      <c r="R63" s="82">
        <v>1</v>
      </c>
      <c r="S63" s="82">
        <v>2252</v>
      </c>
      <c r="T63" s="82">
        <v>2253</v>
      </c>
      <c r="U63" s="104">
        <v>95.585738539898131</v>
      </c>
      <c r="V63" s="82">
        <v>2</v>
      </c>
      <c r="W63" s="82">
        <v>779</v>
      </c>
      <c r="X63" s="82">
        <v>781</v>
      </c>
      <c r="Y63" s="104">
        <v>33.064516129032256</v>
      </c>
      <c r="Z63" s="82">
        <v>3</v>
      </c>
      <c r="AA63" s="82">
        <v>3031</v>
      </c>
      <c r="AB63" s="82">
        <v>3034</v>
      </c>
      <c r="AC63" s="92">
        <v>128.65025466893039</v>
      </c>
      <c r="AD63" s="191">
        <v>128.61381941500636</v>
      </c>
      <c r="AE63" s="45"/>
    </row>
    <row r="64" spans="1:31">
      <c r="A64" s="9"/>
      <c r="B64" s="103">
        <v>38</v>
      </c>
      <c r="C64" s="189" t="s">
        <v>155</v>
      </c>
      <c r="D64" s="74">
        <v>5</v>
      </c>
      <c r="E64" s="186">
        <v>0</v>
      </c>
      <c r="F64" s="186">
        <v>0</v>
      </c>
      <c r="G64" s="186">
        <v>0</v>
      </c>
      <c r="H64" s="186">
        <v>0</v>
      </c>
      <c r="I64" s="186">
        <v>9</v>
      </c>
      <c r="J64" s="186">
        <v>8</v>
      </c>
      <c r="K64" s="186">
        <v>1</v>
      </c>
      <c r="L64" s="186">
        <v>0</v>
      </c>
      <c r="M64" s="98">
        <v>9</v>
      </c>
      <c r="N64" s="98">
        <v>8</v>
      </c>
      <c r="O64" s="98">
        <v>1</v>
      </c>
      <c r="P64" s="97">
        <v>0</v>
      </c>
      <c r="Q64" s="186">
        <v>0</v>
      </c>
      <c r="R64" s="101">
        <v>0</v>
      </c>
      <c r="S64" s="101">
        <v>4</v>
      </c>
      <c r="T64" s="101">
        <v>4</v>
      </c>
      <c r="U64" s="102">
        <v>80</v>
      </c>
      <c r="V64" s="101">
        <v>0</v>
      </c>
      <c r="W64" s="101">
        <v>0</v>
      </c>
      <c r="X64" s="101">
        <v>0</v>
      </c>
      <c r="Y64" s="102">
        <v>0</v>
      </c>
      <c r="Z64" s="101">
        <v>0</v>
      </c>
      <c r="AA64" s="101">
        <v>4</v>
      </c>
      <c r="AB64" s="101">
        <v>4</v>
      </c>
      <c r="AC64" s="187">
        <v>80</v>
      </c>
      <c r="AD64" s="122">
        <v>80</v>
      </c>
      <c r="AE64" s="45"/>
    </row>
    <row r="65" spans="1:31">
      <c r="A65" s="9"/>
      <c r="B65" s="103">
        <v>86</v>
      </c>
      <c r="C65" s="189" t="s">
        <v>156</v>
      </c>
      <c r="D65" s="74">
        <v>46</v>
      </c>
      <c r="E65" s="186">
        <v>2</v>
      </c>
      <c r="F65" s="186">
        <v>1</v>
      </c>
      <c r="G65" s="186">
        <v>1</v>
      </c>
      <c r="H65" s="186">
        <v>0</v>
      </c>
      <c r="I65" s="186">
        <v>26</v>
      </c>
      <c r="J65" s="186">
        <v>22</v>
      </c>
      <c r="K65" s="186">
        <v>2</v>
      </c>
      <c r="L65" s="186">
        <v>2</v>
      </c>
      <c r="M65" s="98">
        <v>28</v>
      </c>
      <c r="N65" s="98">
        <v>23</v>
      </c>
      <c r="O65" s="98">
        <v>3</v>
      </c>
      <c r="P65" s="97">
        <v>2</v>
      </c>
      <c r="Q65" s="186">
        <v>0</v>
      </c>
      <c r="R65" s="101">
        <v>0</v>
      </c>
      <c r="S65" s="101">
        <v>25</v>
      </c>
      <c r="T65" s="101">
        <v>25</v>
      </c>
      <c r="U65" s="102">
        <v>54.347826086956516</v>
      </c>
      <c r="V65" s="101">
        <v>0</v>
      </c>
      <c r="W65" s="101">
        <v>11</v>
      </c>
      <c r="X65" s="101">
        <v>11</v>
      </c>
      <c r="Y65" s="102">
        <v>23.913043478260871</v>
      </c>
      <c r="Z65" s="101">
        <v>0</v>
      </c>
      <c r="AA65" s="101">
        <v>36</v>
      </c>
      <c r="AB65" s="101">
        <v>36</v>
      </c>
      <c r="AC65" s="187">
        <v>78.260869565217391</v>
      </c>
      <c r="AD65" s="122">
        <v>78.260869565217391</v>
      </c>
      <c r="AE65" s="45"/>
    </row>
    <row r="66" spans="1:31">
      <c r="A66" s="9"/>
      <c r="B66" s="103">
        <v>107</v>
      </c>
      <c r="C66" s="189" t="s">
        <v>157</v>
      </c>
      <c r="D66" s="74">
        <v>4</v>
      </c>
      <c r="E66" s="186">
        <v>0</v>
      </c>
      <c r="F66" s="186">
        <v>0</v>
      </c>
      <c r="G66" s="186">
        <v>0</v>
      </c>
      <c r="H66" s="186">
        <v>0</v>
      </c>
      <c r="I66" s="186">
        <v>4</v>
      </c>
      <c r="J66" s="186">
        <v>4</v>
      </c>
      <c r="K66" s="186">
        <v>0</v>
      </c>
      <c r="L66" s="186">
        <v>0</v>
      </c>
      <c r="M66" s="98">
        <v>4</v>
      </c>
      <c r="N66" s="98">
        <v>4</v>
      </c>
      <c r="O66" s="98">
        <v>0</v>
      </c>
      <c r="P66" s="97">
        <v>0</v>
      </c>
      <c r="Q66" s="186">
        <v>0</v>
      </c>
      <c r="R66" s="101">
        <v>0</v>
      </c>
      <c r="S66" s="101">
        <v>0</v>
      </c>
      <c r="T66" s="101">
        <v>0</v>
      </c>
      <c r="U66" s="102">
        <v>0</v>
      </c>
      <c r="V66" s="101">
        <v>0</v>
      </c>
      <c r="W66" s="101">
        <v>1</v>
      </c>
      <c r="X66" s="101">
        <v>1</v>
      </c>
      <c r="Y66" s="102">
        <v>25</v>
      </c>
      <c r="Z66" s="101">
        <v>0</v>
      </c>
      <c r="AA66" s="101">
        <v>1</v>
      </c>
      <c r="AB66" s="101">
        <v>1</v>
      </c>
      <c r="AC66" s="187">
        <v>25</v>
      </c>
      <c r="AD66" s="122">
        <v>25</v>
      </c>
      <c r="AE66" s="45"/>
    </row>
    <row r="67" spans="1:31">
      <c r="A67" s="9"/>
      <c r="B67" s="103">
        <v>134</v>
      </c>
      <c r="C67" s="189" t="s">
        <v>158</v>
      </c>
      <c r="D67" s="74">
        <v>4</v>
      </c>
      <c r="E67" s="186">
        <v>1</v>
      </c>
      <c r="F67" s="186">
        <v>0</v>
      </c>
      <c r="G67" s="186">
        <v>0</v>
      </c>
      <c r="H67" s="186">
        <v>1</v>
      </c>
      <c r="I67" s="186">
        <v>7</v>
      </c>
      <c r="J67" s="186">
        <v>6</v>
      </c>
      <c r="K67" s="186">
        <v>1</v>
      </c>
      <c r="L67" s="186">
        <v>0</v>
      </c>
      <c r="M67" s="98">
        <v>8</v>
      </c>
      <c r="N67" s="98">
        <v>6</v>
      </c>
      <c r="O67" s="98">
        <v>1</v>
      </c>
      <c r="P67" s="97">
        <v>1</v>
      </c>
      <c r="Q67" s="186">
        <v>0</v>
      </c>
      <c r="R67" s="101">
        <v>0</v>
      </c>
      <c r="S67" s="101">
        <v>12</v>
      </c>
      <c r="T67" s="101">
        <v>12</v>
      </c>
      <c r="U67" s="102">
        <v>300</v>
      </c>
      <c r="V67" s="101">
        <v>0</v>
      </c>
      <c r="W67" s="101">
        <v>0</v>
      </c>
      <c r="X67" s="101">
        <v>0</v>
      </c>
      <c r="Y67" s="102">
        <v>0</v>
      </c>
      <c r="Z67" s="101">
        <v>0</v>
      </c>
      <c r="AA67" s="101">
        <v>12</v>
      </c>
      <c r="AB67" s="101">
        <v>12</v>
      </c>
      <c r="AC67" s="187">
        <v>300</v>
      </c>
      <c r="AD67" s="122">
        <v>300</v>
      </c>
      <c r="AE67" s="45"/>
    </row>
    <row r="68" spans="1:31">
      <c r="A68" s="9"/>
      <c r="B68" s="103">
        <v>150</v>
      </c>
      <c r="C68" s="189" t="s">
        <v>159</v>
      </c>
      <c r="D68" s="74">
        <v>23</v>
      </c>
      <c r="E68" s="186">
        <v>0</v>
      </c>
      <c r="F68" s="186">
        <v>0</v>
      </c>
      <c r="G68" s="186">
        <v>0</v>
      </c>
      <c r="H68" s="186">
        <v>0</v>
      </c>
      <c r="I68" s="186">
        <v>40</v>
      </c>
      <c r="J68" s="186">
        <v>33</v>
      </c>
      <c r="K68" s="186">
        <v>7</v>
      </c>
      <c r="L68" s="186">
        <v>0</v>
      </c>
      <c r="M68" s="98">
        <v>40</v>
      </c>
      <c r="N68" s="98">
        <v>33</v>
      </c>
      <c r="O68" s="98">
        <v>7</v>
      </c>
      <c r="P68" s="97">
        <v>0</v>
      </c>
      <c r="Q68" s="186">
        <v>0</v>
      </c>
      <c r="R68" s="101">
        <v>0</v>
      </c>
      <c r="S68" s="101">
        <v>51</v>
      </c>
      <c r="T68" s="101">
        <v>51</v>
      </c>
      <c r="U68" s="102">
        <v>221.73913043478262</v>
      </c>
      <c r="V68" s="101">
        <v>0</v>
      </c>
      <c r="W68" s="101">
        <v>7</v>
      </c>
      <c r="X68" s="101">
        <v>7</v>
      </c>
      <c r="Y68" s="102">
        <v>30.434782608695656</v>
      </c>
      <c r="Z68" s="101">
        <v>0</v>
      </c>
      <c r="AA68" s="101">
        <v>58</v>
      </c>
      <c r="AB68" s="101">
        <v>58</v>
      </c>
      <c r="AC68" s="187">
        <v>252.17391304347828</v>
      </c>
      <c r="AD68" s="122">
        <v>252.17391304347828</v>
      </c>
      <c r="AE68" s="45"/>
    </row>
    <row r="69" spans="1:31">
      <c r="A69" s="9"/>
      <c r="B69" s="103">
        <v>237</v>
      </c>
      <c r="C69" s="103" t="s">
        <v>160</v>
      </c>
      <c r="D69" s="74">
        <v>505</v>
      </c>
      <c r="E69" s="186">
        <v>48</v>
      </c>
      <c r="F69" s="186">
        <v>14</v>
      </c>
      <c r="G69" s="186">
        <v>28</v>
      </c>
      <c r="H69" s="186">
        <v>6</v>
      </c>
      <c r="I69" s="186">
        <v>364</v>
      </c>
      <c r="J69" s="186">
        <v>224</v>
      </c>
      <c r="K69" s="186">
        <v>117</v>
      </c>
      <c r="L69" s="186">
        <v>23</v>
      </c>
      <c r="M69" s="98">
        <v>412</v>
      </c>
      <c r="N69" s="98">
        <v>238</v>
      </c>
      <c r="O69" s="98">
        <v>145</v>
      </c>
      <c r="P69" s="97">
        <v>29</v>
      </c>
      <c r="Q69" s="186">
        <v>6</v>
      </c>
      <c r="R69" s="101">
        <v>0</v>
      </c>
      <c r="S69" s="101">
        <v>520</v>
      </c>
      <c r="T69" s="101">
        <v>520</v>
      </c>
      <c r="U69" s="102">
        <v>102.97029702970298</v>
      </c>
      <c r="V69" s="101">
        <v>1</v>
      </c>
      <c r="W69" s="101">
        <v>184</v>
      </c>
      <c r="X69" s="101">
        <v>185</v>
      </c>
      <c r="Y69" s="102">
        <v>36.435643564356432</v>
      </c>
      <c r="Z69" s="101">
        <v>1</v>
      </c>
      <c r="AA69" s="101">
        <v>704</v>
      </c>
      <c r="AB69" s="101">
        <v>705</v>
      </c>
      <c r="AC69" s="187">
        <v>139.40594059405939</v>
      </c>
      <c r="AD69" s="122">
        <v>139.32806324110672</v>
      </c>
      <c r="AE69" s="45"/>
    </row>
    <row r="70" spans="1:31">
      <c r="A70" s="9"/>
      <c r="B70" s="103">
        <v>264</v>
      </c>
      <c r="C70" s="189" t="s">
        <v>161</v>
      </c>
      <c r="D70" s="74">
        <v>247</v>
      </c>
      <c r="E70" s="186">
        <v>14</v>
      </c>
      <c r="F70" s="186">
        <v>8</v>
      </c>
      <c r="G70" s="186">
        <v>6</v>
      </c>
      <c r="H70" s="186">
        <v>0</v>
      </c>
      <c r="I70" s="186">
        <v>191</v>
      </c>
      <c r="J70" s="186">
        <v>103</v>
      </c>
      <c r="K70" s="186">
        <v>74</v>
      </c>
      <c r="L70" s="186">
        <v>14</v>
      </c>
      <c r="M70" s="98">
        <v>205</v>
      </c>
      <c r="N70" s="98">
        <v>111</v>
      </c>
      <c r="O70" s="98">
        <v>80</v>
      </c>
      <c r="P70" s="97">
        <v>14</v>
      </c>
      <c r="Q70" s="186">
        <v>1</v>
      </c>
      <c r="R70" s="101">
        <v>0</v>
      </c>
      <c r="S70" s="101">
        <v>164</v>
      </c>
      <c r="T70" s="101">
        <v>164</v>
      </c>
      <c r="U70" s="102">
        <v>66.396761133603249</v>
      </c>
      <c r="V70" s="101">
        <v>0</v>
      </c>
      <c r="W70" s="101">
        <v>115</v>
      </c>
      <c r="X70" s="101">
        <v>115</v>
      </c>
      <c r="Y70" s="102">
        <v>46.558704453441294</v>
      </c>
      <c r="Z70" s="101">
        <v>0</v>
      </c>
      <c r="AA70" s="101">
        <v>279</v>
      </c>
      <c r="AB70" s="101">
        <v>279</v>
      </c>
      <c r="AC70" s="187">
        <v>112.95546558704453</v>
      </c>
      <c r="AD70" s="122">
        <v>112.95546558704453</v>
      </c>
      <c r="AE70" s="45"/>
    </row>
    <row r="71" spans="1:31">
      <c r="A71" s="9"/>
      <c r="B71" s="103">
        <v>310</v>
      </c>
      <c r="C71" s="103" t="s">
        <v>162</v>
      </c>
      <c r="D71" s="74">
        <v>83</v>
      </c>
      <c r="E71" s="186">
        <v>4</v>
      </c>
      <c r="F71" s="186">
        <v>2</v>
      </c>
      <c r="G71" s="186">
        <v>1</v>
      </c>
      <c r="H71" s="186">
        <v>1</v>
      </c>
      <c r="I71" s="186">
        <v>53</v>
      </c>
      <c r="J71" s="186">
        <v>46</v>
      </c>
      <c r="K71" s="186">
        <v>6</v>
      </c>
      <c r="L71" s="186">
        <v>1</v>
      </c>
      <c r="M71" s="98">
        <v>57</v>
      </c>
      <c r="N71" s="98">
        <v>48</v>
      </c>
      <c r="O71" s="98">
        <v>7</v>
      </c>
      <c r="P71" s="97">
        <v>2</v>
      </c>
      <c r="Q71" s="186">
        <v>0</v>
      </c>
      <c r="R71" s="101">
        <v>0</v>
      </c>
      <c r="S71" s="101">
        <v>60</v>
      </c>
      <c r="T71" s="101">
        <v>60</v>
      </c>
      <c r="U71" s="102">
        <v>72.289156626506028</v>
      </c>
      <c r="V71" s="101">
        <v>0</v>
      </c>
      <c r="W71" s="101">
        <v>11</v>
      </c>
      <c r="X71" s="101">
        <v>11</v>
      </c>
      <c r="Y71" s="102">
        <v>13.253012048192772</v>
      </c>
      <c r="Z71" s="101">
        <v>0</v>
      </c>
      <c r="AA71" s="101">
        <v>71</v>
      </c>
      <c r="AB71" s="101">
        <v>71</v>
      </c>
      <c r="AC71" s="187">
        <v>85.542168674698786</v>
      </c>
      <c r="AD71" s="122">
        <v>85.542168674698786</v>
      </c>
      <c r="AE71" s="45"/>
    </row>
    <row r="72" spans="1:31">
      <c r="A72" s="9"/>
      <c r="B72" s="103">
        <v>315</v>
      </c>
      <c r="C72" s="189" t="s">
        <v>163</v>
      </c>
      <c r="D72" s="74">
        <v>44</v>
      </c>
      <c r="E72" s="186">
        <v>0</v>
      </c>
      <c r="F72" s="186">
        <v>0</v>
      </c>
      <c r="G72" s="186">
        <v>0</v>
      </c>
      <c r="H72" s="186">
        <v>0</v>
      </c>
      <c r="I72" s="186">
        <v>1</v>
      </c>
      <c r="J72" s="186">
        <v>1</v>
      </c>
      <c r="K72" s="186">
        <v>0</v>
      </c>
      <c r="L72" s="186">
        <v>0</v>
      </c>
      <c r="M72" s="98">
        <v>1</v>
      </c>
      <c r="N72" s="98">
        <v>1</v>
      </c>
      <c r="O72" s="98">
        <v>0</v>
      </c>
      <c r="P72" s="97">
        <v>0</v>
      </c>
      <c r="Q72" s="186">
        <v>3</v>
      </c>
      <c r="R72" s="101">
        <v>0</v>
      </c>
      <c r="S72" s="101">
        <v>1</v>
      </c>
      <c r="T72" s="101">
        <v>1</v>
      </c>
      <c r="U72" s="102">
        <v>2.2727272727272729</v>
      </c>
      <c r="V72" s="101">
        <v>0</v>
      </c>
      <c r="W72" s="101">
        <v>3</v>
      </c>
      <c r="X72" s="101">
        <v>3</v>
      </c>
      <c r="Y72" s="102">
        <v>6.8181818181818175</v>
      </c>
      <c r="Z72" s="101">
        <v>0</v>
      </c>
      <c r="AA72" s="101">
        <v>4</v>
      </c>
      <c r="AB72" s="101">
        <v>4</v>
      </c>
      <c r="AC72" s="187">
        <v>9.0909090909090917</v>
      </c>
      <c r="AD72" s="122">
        <v>9.0909090909090917</v>
      </c>
      <c r="AE72" s="45"/>
    </row>
    <row r="73" spans="1:31">
      <c r="A73" s="9"/>
      <c r="B73" s="103">
        <v>361</v>
      </c>
      <c r="C73" s="189" t="s">
        <v>164</v>
      </c>
      <c r="D73" s="74">
        <v>23</v>
      </c>
      <c r="E73" s="186">
        <v>1</v>
      </c>
      <c r="F73" s="186">
        <v>1</v>
      </c>
      <c r="G73" s="186">
        <v>0</v>
      </c>
      <c r="H73" s="186">
        <v>0</v>
      </c>
      <c r="I73" s="186">
        <v>21</v>
      </c>
      <c r="J73" s="186">
        <v>18</v>
      </c>
      <c r="K73" s="186">
        <v>3</v>
      </c>
      <c r="L73" s="186">
        <v>0</v>
      </c>
      <c r="M73" s="98">
        <v>22</v>
      </c>
      <c r="N73" s="98">
        <v>19</v>
      </c>
      <c r="O73" s="98">
        <v>3</v>
      </c>
      <c r="P73" s="97">
        <v>0</v>
      </c>
      <c r="Q73" s="186">
        <v>7</v>
      </c>
      <c r="R73" s="101">
        <v>0</v>
      </c>
      <c r="S73" s="101">
        <v>27</v>
      </c>
      <c r="T73" s="101">
        <v>27</v>
      </c>
      <c r="U73" s="102">
        <v>117.39130434782609</v>
      </c>
      <c r="V73" s="101">
        <v>0</v>
      </c>
      <c r="W73" s="101">
        <v>6</v>
      </c>
      <c r="X73" s="101">
        <v>6</v>
      </c>
      <c r="Y73" s="102">
        <v>26.086956521739129</v>
      </c>
      <c r="Z73" s="101">
        <v>0</v>
      </c>
      <c r="AA73" s="101">
        <v>33</v>
      </c>
      <c r="AB73" s="101">
        <v>33</v>
      </c>
      <c r="AC73" s="187">
        <v>143.47826086956522</v>
      </c>
      <c r="AD73" s="122">
        <v>143.47826086956522</v>
      </c>
      <c r="AE73" s="45"/>
    </row>
    <row r="74" spans="1:31">
      <c r="A74" s="9"/>
      <c r="B74" s="103">
        <v>647</v>
      </c>
      <c r="C74" s="103" t="s">
        <v>165</v>
      </c>
      <c r="D74" s="74">
        <v>63</v>
      </c>
      <c r="E74" s="186">
        <v>3</v>
      </c>
      <c r="F74" s="186">
        <v>3</v>
      </c>
      <c r="G74" s="186">
        <v>0</v>
      </c>
      <c r="H74" s="186">
        <v>0</v>
      </c>
      <c r="I74" s="186">
        <v>67</v>
      </c>
      <c r="J74" s="186">
        <v>59</v>
      </c>
      <c r="K74" s="186">
        <v>7</v>
      </c>
      <c r="L74" s="186">
        <v>1</v>
      </c>
      <c r="M74" s="98">
        <v>70</v>
      </c>
      <c r="N74" s="98">
        <v>62</v>
      </c>
      <c r="O74" s="98">
        <v>7</v>
      </c>
      <c r="P74" s="97">
        <v>1</v>
      </c>
      <c r="Q74" s="186">
        <v>1</v>
      </c>
      <c r="R74" s="101">
        <v>0</v>
      </c>
      <c r="S74" s="101">
        <v>63</v>
      </c>
      <c r="T74" s="101">
        <v>63</v>
      </c>
      <c r="U74" s="102">
        <v>100</v>
      </c>
      <c r="V74" s="101">
        <v>0</v>
      </c>
      <c r="W74" s="101">
        <v>6</v>
      </c>
      <c r="X74" s="101">
        <v>6</v>
      </c>
      <c r="Y74" s="102">
        <v>9.5238095238095237</v>
      </c>
      <c r="Z74" s="101">
        <v>0</v>
      </c>
      <c r="AA74" s="101">
        <v>69</v>
      </c>
      <c r="AB74" s="101">
        <v>69</v>
      </c>
      <c r="AC74" s="187">
        <v>109.52380952380953</v>
      </c>
      <c r="AD74" s="122">
        <v>109.52380952380953</v>
      </c>
      <c r="AE74" s="45"/>
    </row>
    <row r="75" spans="1:31">
      <c r="A75" s="9"/>
      <c r="B75" s="103">
        <v>658</v>
      </c>
      <c r="C75" s="103" t="s">
        <v>166</v>
      </c>
      <c r="D75" s="74">
        <v>23</v>
      </c>
      <c r="E75" s="186">
        <v>0</v>
      </c>
      <c r="F75" s="186">
        <v>0</v>
      </c>
      <c r="G75" s="186">
        <v>0</v>
      </c>
      <c r="H75" s="186">
        <v>0</v>
      </c>
      <c r="I75" s="186">
        <v>0</v>
      </c>
      <c r="J75" s="186">
        <v>0</v>
      </c>
      <c r="K75" s="186">
        <v>0</v>
      </c>
      <c r="L75" s="186">
        <v>0</v>
      </c>
      <c r="M75" s="98">
        <v>0</v>
      </c>
      <c r="N75" s="98">
        <v>0</v>
      </c>
      <c r="O75" s="98">
        <v>0</v>
      </c>
      <c r="P75" s="97">
        <v>0</v>
      </c>
      <c r="Q75" s="186">
        <v>0</v>
      </c>
      <c r="R75" s="101">
        <v>0</v>
      </c>
      <c r="S75" s="101">
        <v>1</v>
      </c>
      <c r="T75" s="101">
        <v>1</v>
      </c>
      <c r="U75" s="102">
        <v>4.3478260869565215</v>
      </c>
      <c r="V75" s="101">
        <v>0</v>
      </c>
      <c r="W75" s="101">
        <v>2</v>
      </c>
      <c r="X75" s="101">
        <v>2</v>
      </c>
      <c r="Y75" s="102">
        <v>8.695652173913043</v>
      </c>
      <c r="Z75" s="101">
        <v>0</v>
      </c>
      <c r="AA75" s="101">
        <v>3</v>
      </c>
      <c r="AB75" s="101">
        <v>3</v>
      </c>
      <c r="AC75" s="187">
        <v>13.043478260869565</v>
      </c>
      <c r="AD75" s="122">
        <v>13.043478260869565</v>
      </c>
      <c r="AE75" s="45"/>
    </row>
    <row r="76" spans="1:31">
      <c r="A76" s="9"/>
      <c r="B76" s="103">
        <v>664</v>
      </c>
      <c r="C76" s="103" t="s">
        <v>167</v>
      </c>
      <c r="D76" s="74">
        <v>660</v>
      </c>
      <c r="E76" s="186">
        <v>53</v>
      </c>
      <c r="F76" s="186">
        <v>22</v>
      </c>
      <c r="G76" s="186">
        <v>20</v>
      </c>
      <c r="H76" s="186">
        <v>11</v>
      </c>
      <c r="I76" s="186">
        <v>710</v>
      </c>
      <c r="J76" s="186">
        <v>479</v>
      </c>
      <c r="K76" s="186">
        <v>201</v>
      </c>
      <c r="L76" s="186">
        <v>30</v>
      </c>
      <c r="M76" s="98">
        <v>763</v>
      </c>
      <c r="N76" s="98">
        <v>501</v>
      </c>
      <c r="O76" s="98">
        <v>221</v>
      </c>
      <c r="P76" s="97">
        <v>41</v>
      </c>
      <c r="Q76" s="186">
        <v>4</v>
      </c>
      <c r="R76" s="101">
        <v>0</v>
      </c>
      <c r="S76" s="101">
        <v>721</v>
      </c>
      <c r="T76" s="101">
        <v>721</v>
      </c>
      <c r="U76" s="102">
        <v>109.24242424242425</v>
      </c>
      <c r="V76" s="101">
        <v>1</v>
      </c>
      <c r="W76" s="101">
        <v>246</v>
      </c>
      <c r="X76" s="101">
        <v>247</v>
      </c>
      <c r="Y76" s="102">
        <v>37.272727272727273</v>
      </c>
      <c r="Z76" s="101">
        <v>1</v>
      </c>
      <c r="AA76" s="101">
        <v>967</v>
      </c>
      <c r="AB76" s="101">
        <v>968</v>
      </c>
      <c r="AC76" s="187">
        <v>146.5151515151515</v>
      </c>
      <c r="AD76" s="122">
        <v>146.44478063540092</v>
      </c>
      <c r="AE76" s="45"/>
    </row>
    <row r="77" spans="1:31">
      <c r="A77" s="9"/>
      <c r="B77" s="103">
        <v>686</v>
      </c>
      <c r="C77" s="178" t="s">
        <v>168</v>
      </c>
      <c r="D77" s="74">
        <v>418</v>
      </c>
      <c r="E77" s="186">
        <v>34</v>
      </c>
      <c r="F77" s="186">
        <v>11</v>
      </c>
      <c r="G77" s="186">
        <v>12</v>
      </c>
      <c r="H77" s="186">
        <v>11</v>
      </c>
      <c r="I77" s="186">
        <v>322</v>
      </c>
      <c r="J77" s="186">
        <v>195</v>
      </c>
      <c r="K77" s="186">
        <v>107</v>
      </c>
      <c r="L77" s="186">
        <v>20</v>
      </c>
      <c r="M77" s="98">
        <v>356</v>
      </c>
      <c r="N77" s="98">
        <v>206</v>
      </c>
      <c r="O77" s="98">
        <v>119</v>
      </c>
      <c r="P77" s="97">
        <v>31</v>
      </c>
      <c r="Q77" s="186">
        <v>8</v>
      </c>
      <c r="R77" s="101">
        <v>1</v>
      </c>
      <c r="S77" s="101">
        <v>361</v>
      </c>
      <c r="T77" s="101">
        <v>362</v>
      </c>
      <c r="U77" s="102">
        <v>86.36363636363636</v>
      </c>
      <c r="V77" s="101">
        <v>0</v>
      </c>
      <c r="W77" s="101">
        <v>147</v>
      </c>
      <c r="X77" s="101">
        <v>147</v>
      </c>
      <c r="Y77" s="102">
        <v>35.167464114832534</v>
      </c>
      <c r="Z77" s="101">
        <v>1</v>
      </c>
      <c r="AA77" s="101">
        <v>508</v>
      </c>
      <c r="AB77" s="101">
        <v>509</v>
      </c>
      <c r="AC77" s="187">
        <v>121.53110047846889</v>
      </c>
      <c r="AD77" s="122">
        <v>121.47971360381862</v>
      </c>
      <c r="AE77" s="45"/>
    </row>
    <row r="78" spans="1:31">
      <c r="A78" s="9"/>
      <c r="B78" s="103">
        <v>819</v>
      </c>
      <c r="C78" s="189" t="s">
        <v>169</v>
      </c>
      <c r="D78" s="74">
        <v>18</v>
      </c>
      <c r="E78" s="186">
        <v>0</v>
      </c>
      <c r="F78" s="186">
        <v>0</v>
      </c>
      <c r="G78" s="186">
        <v>0</v>
      </c>
      <c r="H78" s="186">
        <v>0</v>
      </c>
      <c r="I78" s="186">
        <v>0</v>
      </c>
      <c r="J78" s="186">
        <v>0</v>
      </c>
      <c r="K78" s="186">
        <v>0</v>
      </c>
      <c r="L78" s="186">
        <v>0</v>
      </c>
      <c r="M78" s="98">
        <v>0</v>
      </c>
      <c r="N78" s="98">
        <v>0</v>
      </c>
      <c r="O78" s="98">
        <v>0</v>
      </c>
      <c r="P78" s="97">
        <v>0</v>
      </c>
      <c r="Q78" s="186">
        <v>2</v>
      </c>
      <c r="R78" s="101">
        <v>0</v>
      </c>
      <c r="S78" s="101">
        <v>13</v>
      </c>
      <c r="T78" s="101">
        <v>13</v>
      </c>
      <c r="U78" s="102">
        <v>72.222222222222214</v>
      </c>
      <c r="V78" s="101">
        <v>0</v>
      </c>
      <c r="W78" s="101">
        <v>3</v>
      </c>
      <c r="X78" s="101">
        <v>3</v>
      </c>
      <c r="Y78" s="102">
        <v>16.666666666666664</v>
      </c>
      <c r="Z78" s="101">
        <v>0</v>
      </c>
      <c r="AA78" s="101">
        <v>16</v>
      </c>
      <c r="AB78" s="101">
        <v>16</v>
      </c>
      <c r="AC78" s="187">
        <v>88.888888888888886</v>
      </c>
      <c r="AD78" s="122">
        <v>88.888888888888886</v>
      </c>
      <c r="AE78" s="45"/>
    </row>
    <row r="79" spans="1:31">
      <c r="A79" s="9"/>
      <c r="B79" s="103">
        <v>854</v>
      </c>
      <c r="C79" s="189" t="s">
        <v>170</v>
      </c>
      <c r="D79" s="74">
        <v>15</v>
      </c>
      <c r="E79" s="186">
        <v>0</v>
      </c>
      <c r="F79" s="186">
        <v>0</v>
      </c>
      <c r="G79" s="186">
        <v>0</v>
      </c>
      <c r="H79" s="186">
        <v>0</v>
      </c>
      <c r="I79" s="186">
        <v>15</v>
      </c>
      <c r="J79" s="186">
        <v>15</v>
      </c>
      <c r="K79" s="186">
        <v>0</v>
      </c>
      <c r="L79" s="186">
        <v>0</v>
      </c>
      <c r="M79" s="98">
        <v>15</v>
      </c>
      <c r="N79" s="98">
        <v>15</v>
      </c>
      <c r="O79" s="98">
        <v>0</v>
      </c>
      <c r="P79" s="97">
        <v>0</v>
      </c>
      <c r="Q79" s="186">
        <v>0</v>
      </c>
      <c r="R79" s="101">
        <v>0</v>
      </c>
      <c r="S79" s="101">
        <v>12</v>
      </c>
      <c r="T79" s="101">
        <v>12</v>
      </c>
      <c r="U79" s="102">
        <v>80</v>
      </c>
      <c r="V79" s="101">
        <v>0</v>
      </c>
      <c r="W79" s="101">
        <v>6</v>
      </c>
      <c r="X79" s="101">
        <v>6</v>
      </c>
      <c r="Y79" s="102">
        <v>40</v>
      </c>
      <c r="Z79" s="101">
        <v>0</v>
      </c>
      <c r="AA79" s="101">
        <v>18</v>
      </c>
      <c r="AB79" s="101">
        <v>18</v>
      </c>
      <c r="AC79" s="187">
        <v>120</v>
      </c>
      <c r="AD79" s="122">
        <v>120</v>
      </c>
      <c r="AE79" s="45"/>
    </row>
    <row r="80" spans="1:31">
      <c r="A80" s="9"/>
      <c r="B80" s="103">
        <v>887</v>
      </c>
      <c r="C80" s="189" t="s">
        <v>171</v>
      </c>
      <c r="D80" s="74">
        <v>175</v>
      </c>
      <c r="E80" s="186">
        <v>4</v>
      </c>
      <c r="F80" s="186">
        <v>1</v>
      </c>
      <c r="G80" s="186">
        <v>3</v>
      </c>
      <c r="H80" s="186">
        <v>0</v>
      </c>
      <c r="I80" s="186">
        <v>151</v>
      </c>
      <c r="J80" s="186">
        <v>135</v>
      </c>
      <c r="K80" s="186">
        <v>13</v>
      </c>
      <c r="L80" s="186">
        <v>3</v>
      </c>
      <c r="M80" s="98">
        <v>155</v>
      </c>
      <c r="N80" s="98">
        <v>136</v>
      </c>
      <c r="O80" s="98">
        <v>16</v>
      </c>
      <c r="P80" s="97">
        <v>3</v>
      </c>
      <c r="Q80" s="186">
        <v>8</v>
      </c>
      <c r="R80" s="101">
        <v>0</v>
      </c>
      <c r="S80" s="101">
        <v>217</v>
      </c>
      <c r="T80" s="101">
        <v>217</v>
      </c>
      <c r="U80" s="102">
        <v>124</v>
      </c>
      <c r="V80" s="101">
        <v>0</v>
      </c>
      <c r="W80" s="101">
        <v>31</v>
      </c>
      <c r="X80" s="101">
        <v>31</v>
      </c>
      <c r="Y80" s="102">
        <v>17.714285714285712</v>
      </c>
      <c r="Z80" s="101">
        <v>0</v>
      </c>
      <c r="AA80" s="101">
        <v>248</v>
      </c>
      <c r="AB80" s="101">
        <v>248</v>
      </c>
      <c r="AC80" s="187">
        <v>141.71428571428569</v>
      </c>
      <c r="AD80" s="122">
        <v>141.71428571428569</v>
      </c>
      <c r="AE80" s="45"/>
    </row>
    <row r="81" spans="1:31">
      <c r="A81" s="9" t="s">
        <v>172</v>
      </c>
      <c r="B81" s="171"/>
      <c r="C81" s="190" t="s">
        <v>72</v>
      </c>
      <c r="D81" s="82">
        <v>29153</v>
      </c>
      <c r="E81" s="82">
        <v>1189</v>
      </c>
      <c r="F81" s="82">
        <v>456</v>
      </c>
      <c r="G81" s="82">
        <v>481</v>
      </c>
      <c r="H81" s="82">
        <v>252</v>
      </c>
      <c r="I81" s="82">
        <v>19270</v>
      </c>
      <c r="J81" s="82">
        <v>11852</v>
      </c>
      <c r="K81" s="82">
        <v>6211</v>
      </c>
      <c r="L81" s="82">
        <v>1207</v>
      </c>
      <c r="M81" s="82">
        <v>20459</v>
      </c>
      <c r="N81" s="82">
        <v>12308</v>
      </c>
      <c r="O81" s="82">
        <v>6692</v>
      </c>
      <c r="P81" s="82">
        <v>1459</v>
      </c>
      <c r="Q81" s="82">
        <v>123</v>
      </c>
      <c r="R81" s="82">
        <v>2</v>
      </c>
      <c r="S81" s="82">
        <v>19876</v>
      </c>
      <c r="T81" s="82">
        <v>19878</v>
      </c>
      <c r="U81" s="104">
        <v>68.178232085891679</v>
      </c>
      <c r="V81" s="82">
        <v>10</v>
      </c>
      <c r="W81" s="82">
        <v>11758</v>
      </c>
      <c r="X81" s="82">
        <v>11768</v>
      </c>
      <c r="Y81" s="104">
        <v>40.332041299351694</v>
      </c>
      <c r="Z81" s="82">
        <v>12</v>
      </c>
      <c r="AA81" s="82">
        <v>31634</v>
      </c>
      <c r="AB81" s="82">
        <v>31646</v>
      </c>
      <c r="AC81" s="92">
        <v>108.51027338524337</v>
      </c>
      <c r="AD81" s="191">
        <v>108.50677181553232</v>
      </c>
      <c r="AE81" s="45"/>
    </row>
    <row r="82" spans="1:31">
      <c r="A82" s="9"/>
      <c r="B82" s="103">
        <v>2</v>
      </c>
      <c r="C82" s="189" t="s">
        <v>173</v>
      </c>
      <c r="D82" s="74">
        <v>229</v>
      </c>
      <c r="E82" s="186">
        <v>8</v>
      </c>
      <c r="F82" s="186">
        <v>3</v>
      </c>
      <c r="G82" s="186">
        <v>5</v>
      </c>
      <c r="H82" s="186">
        <v>0</v>
      </c>
      <c r="I82" s="186">
        <v>97</v>
      </c>
      <c r="J82" s="186">
        <v>66</v>
      </c>
      <c r="K82" s="186">
        <v>29</v>
      </c>
      <c r="L82" s="186">
        <v>2</v>
      </c>
      <c r="M82" s="98">
        <v>105</v>
      </c>
      <c r="N82" s="98">
        <v>69</v>
      </c>
      <c r="O82" s="98">
        <v>34</v>
      </c>
      <c r="P82" s="97">
        <v>2</v>
      </c>
      <c r="Q82" s="186">
        <v>0</v>
      </c>
      <c r="R82" s="101">
        <v>0</v>
      </c>
      <c r="S82" s="101">
        <v>89</v>
      </c>
      <c r="T82" s="101">
        <v>89</v>
      </c>
      <c r="U82" s="102">
        <v>38.864628820960704</v>
      </c>
      <c r="V82" s="101">
        <v>0</v>
      </c>
      <c r="W82" s="101">
        <v>33</v>
      </c>
      <c r="X82" s="101">
        <v>33</v>
      </c>
      <c r="Y82" s="102">
        <v>14.410480349344979</v>
      </c>
      <c r="Z82" s="101">
        <v>0</v>
      </c>
      <c r="AA82" s="101">
        <v>122</v>
      </c>
      <c r="AB82" s="101">
        <v>122</v>
      </c>
      <c r="AC82" s="187">
        <v>53.275109170305676</v>
      </c>
      <c r="AD82" s="122">
        <v>53.275109170305676</v>
      </c>
      <c r="AE82" s="45"/>
    </row>
    <row r="83" spans="1:31">
      <c r="A83" s="9"/>
      <c r="B83" s="103">
        <v>21</v>
      </c>
      <c r="C83" s="189" t="s">
        <v>174</v>
      </c>
      <c r="D83" s="74">
        <v>39</v>
      </c>
      <c r="E83" s="186">
        <v>0</v>
      </c>
      <c r="F83" s="186">
        <v>0</v>
      </c>
      <c r="G83" s="186">
        <v>0</v>
      </c>
      <c r="H83" s="186">
        <v>0</v>
      </c>
      <c r="I83" s="186">
        <v>22</v>
      </c>
      <c r="J83" s="186">
        <v>18</v>
      </c>
      <c r="K83" s="186">
        <v>3</v>
      </c>
      <c r="L83" s="186">
        <v>1</v>
      </c>
      <c r="M83" s="98">
        <v>22</v>
      </c>
      <c r="N83" s="98">
        <v>18</v>
      </c>
      <c r="O83" s="98">
        <v>3</v>
      </c>
      <c r="P83" s="97">
        <v>1</v>
      </c>
      <c r="Q83" s="186">
        <v>0</v>
      </c>
      <c r="R83" s="101">
        <v>0</v>
      </c>
      <c r="S83" s="101">
        <v>23</v>
      </c>
      <c r="T83" s="101">
        <v>23</v>
      </c>
      <c r="U83" s="102">
        <v>58.974358974358978</v>
      </c>
      <c r="V83" s="101">
        <v>0</v>
      </c>
      <c r="W83" s="101">
        <v>1</v>
      </c>
      <c r="X83" s="101">
        <v>1</v>
      </c>
      <c r="Y83" s="102">
        <v>2.5641025641025639</v>
      </c>
      <c r="Z83" s="101">
        <v>0</v>
      </c>
      <c r="AA83" s="101">
        <v>24</v>
      </c>
      <c r="AB83" s="101">
        <v>24</v>
      </c>
      <c r="AC83" s="187">
        <v>61.53846153846154</v>
      </c>
      <c r="AD83" s="122">
        <v>61.53846153846154</v>
      </c>
      <c r="AE83" s="45"/>
    </row>
    <row r="84" spans="1:31">
      <c r="A84" s="9"/>
      <c r="B84" s="103">
        <v>55</v>
      </c>
      <c r="C84" s="189" t="s">
        <v>175</v>
      </c>
      <c r="D84" s="74">
        <v>24</v>
      </c>
      <c r="E84" s="186">
        <v>1</v>
      </c>
      <c r="F84" s="186">
        <v>1</v>
      </c>
      <c r="G84" s="186">
        <v>0</v>
      </c>
      <c r="H84" s="186">
        <v>0</v>
      </c>
      <c r="I84" s="186">
        <v>15</v>
      </c>
      <c r="J84" s="186">
        <v>15</v>
      </c>
      <c r="K84" s="186">
        <v>0</v>
      </c>
      <c r="L84" s="186">
        <v>0</v>
      </c>
      <c r="M84" s="98">
        <v>16</v>
      </c>
      <c r="N84" s="98">
        <v>16</v>
      </c>
      <c r="O84" s="98">
        <v>0</v>
      </c>
      <c r="P84" s="97">
        <v>0</v>
      </c>
      <c r="Q84" s="186">
        <v>0</v>
      </c>
      <c r="R84" s="101">
        <v>0</v>
      </c>
      <c r="S84" s="101">
        <v>23</v>
      </c>
      <c r="T84" s="101">
        <v>23</v>
      </c>
      <c r="U84" s="102">
        <v>95.833333333333343</v>
      </c>
      <c r="V84" s="101">
        <v>0</v>
      </c>
      <c r="W84" s="101">
        <v>8</v>
      </c>
      <c r="X84" s="101">
        <v>8</v>
      </c>
      <c r="Y84" s="102">
        <v>33.333333333333329</v>
      </c>
      <c r="Z84" s="101">
        <v>0</v>
      </c>
      <c r="AA84" s="101">
        <v>31</v>
      </c>
      <c r="AB84" s="101">
        <v>31</v>
      </c>
      <c r="AC84" s="187">
        <v>129.16666666666669</v>
      </c>
      <c r="AD84" s="122">
        <v>129.16666666666669</v>
      </c>
      <c r="AE84" s="45"/>
    </row>
    <row r="85" spans="1:31">
      <c r="A85" s="9"/>
      <c r="B85" s="103">
        <v>148</v>
      </c>
      <c r="C85" s="192" t="s">
        <v>176</v>
      </c>
      <c r="D85" s="74">
        <v>2905</v>
      </c>
      <c r="E85" s="186">
        <v>170</v>
      </c>
      <c r="F85" s="186">
        <v>68</v>
      </c>
      <c r="G85" s="186">
        <v>75</v>
      </c>
      <c r="H85" s="186">
        <v>27</v>
      </c>
      <c r="I85" s="186">
        <v>2335</v>
      </c>
      <c r="J85" s="186">
        <v>1188</v>
      </c>
      <c r="K85" s="186">
        <v>1031</v>
      </c>
      <c r="L85" s="186">
        <v>116</v>
      </c>
      <c r="M85" s="98">
        <v>2505</v>
      </c>
      <c r="N85" s="98">
        <v>1256</v>
      </c>
      <c r="O85" s="98">
        <v>1106</v>
      </c>
      <c r="P85" s="97">
        <v>143</v>
      </c>
      <c r="Q85" s="186">
        <v>4</v>
      </c>
      <c r="R85" s="101">
        <v>0</v>
      </c>
      <c r="S85" s="101">
        <v>1790</v>
      </c>
      <c r="T85" s="101">
        <v>1790</v>
      </c>
      <c r="U85" s="102">
        <v>61.617900172117032</v>
      </c>
      <c r="V85" s="101">
        <v>0</v>
      </c>
      <c r="W85" s="101">
        <v>1207</v>
      </c>
      <c r="X85" s="101">
        <v>1207</v>
      </c>
      <c r="Y85" s="102">
        <v>41.549053356282272</v>
      </c>
      <c r="Z85" s="101">
        <v>0</v>
      </c>
      <c r="AA85" s="101">
        <v>2997</v>
      </c>
      <c r="AB85" s="101">
        <v>2997</v>
      </c>
      <c r="AC85" s="187">
        <v>103.1669535283993</v>
      </c>
      <c r="AD85" s="122">
        <v>103.1669535283993</v>
      </c>
      <c r="AE85" s="45"/>
    </row>
    <row r="86" spans="1:31">
      <c r="A86" s="9"/>
      <c r="B86" s="103">
        <v>197</v>
      </c>
      <c r="C86" s="189" t="s">
        <v>177</v>
      </c>
      <c r="D86" s="74">
        <v>243</v>
      </c>
      <c r="E86" s="186">
        <v>15</v>
      </c>
      <c r="F86" s="186">
        <v>8</v>
      </c>
      <c r="G86" s="186">
        <v>4</v>
      </c>
      <c r="H86" s="186">
        <v>3</v>
      </c>
      <c r="I86" s="186">
        <v>339</v>
      </c>
      <c r="J86" s="186">
        <v>333</v>
      </c>
      <c r="K86" s="186">
        <v>6</v>
      </c>
      <c r="L86" s="186">
        <v>0</v>
      </c>
      <c r="M86" s="98">
        <v>354</v>
      </c>
      <c r="N86" s="98">
        <v>341</v>
      </c>
      <c r="O86" s="98">
        <v>10</v>
      </c>
      <c r="P86" s="97">
        <v>3</v>
      </c>
      <c r="Q86" s="186">
        <v>3</v>
      </c>
      <c r="R86" s="101">
        <v>0</v>
      </c>
      <c r="S86" s="101">
        <v>321</v>
      </c>
      <c r="T86" s="101">
        <v>321</v>
      </c>
      <c r="U86" s="102">
        <v>132.09876543209879</v>
      </c>
      <c r="V86" s="101">
        <v>0</v>
      </c>
      <c r="W86" s="101">
        <v>39</v>
      </c>
      <c r="X86" s="101">
        <v>39</v>
      </c>
      <c r="Y86" s="102">
        <v>16.049382716049383</v>
      </c>
      <c r="Z86" s="101">
        <v>0</v>
      </c>
      <c r="AA86" s="101">
        <v>360</v>
      </c>
      <c r="AB86" s="101">
        <v>360</v>
      </c>
      <c r="AC86" s="187">
        <v>148.14814814814815</v>
      </c>
      <c r="AD86" s="122">
        <v>148.14814814814815</v>
      </c>
      <c r="AE86" s="45"/>
    </row>
    <row r="87" spans="1:31">
      <c r="A87" s="9"/>
      <c r="B87" s="103">
        <v>206</v>
      </c>
      <c r="C87" s="189" t="s">
        <v>178</v>
      </c>
      <c r="D87" s="74">
        <v>21</v>
      </c>
      <c r="E87" s="186">
        <v>1</v>
      </c>
      <c r="F87" s="186">
        <v>1</v>
      </c>
      <c r="G87" s="186">
        <v>0</v>
      </c>
      <c r="H87" s="186">
        <v>0</v>
      </c>
      <c r="I87" s="186">
        <v>19</v>
      </c>
      <c r="J87" s="186">
        <v>11</v>
      </c>
      <c r="K87" s="186">
        <v>4</v>
      </c>
      <c r="L87" s="186">
        <v>4</v>
      </c>
      <c r="M87" s="98">
        <v>20</v>
      </c>
      <c r="N87" s="98">
        <v>12</v>
      </c>
      <c r="O87" s="98">
        <v>4</v>
      </c>
      <c r="P87" s="97">
        <v>4</v>
      </c>
      <c r="Q87" s="186">
        <v>0</v>
      </c>
      <c r="R87" s="101">
        <v>0</v>
      </c>
      <c r="S87" s="101">
        <v>17</v>
      </c>
      <c r="T87" s="101">
        <v>17</v>
      </c>
      <c r="U87" s="102">
        <v>80.952380952380949</v>
      </c>
      <c r="V87" s="101">
        <v>0</v>
      </c>
      <c r="W87" s="101">
        <v>3</v>
      </c>
      <c r="X87" s="101">
        <v>3</v>
      </c>
      <c r="Y87" s="102">
        <v>14.285714285714285</v>
      </c>
      <c r="Z87" s="101">
        <v>0</v>
      </c>
      <c r="AA87" s="101">
        <v>20</v>
      </c>
      <c r="AB87" s="101">
        <v>20</v>
      </c>
      <c r="AC87" s="187">
        <v>95.238095238095227</v>
      </c>
      <c r="AD87" s="122">
        <v>95.238095238095227</v>
      </c>
      <c r="AE87" s="45"/>
    </row>
    <row r="88" spans="1:31">
      <c r="A88" s="9"/>
      <c r="B88" s="103">
        <v>313</v>
      </c>
      <c r="C88" s="189" t="s">
        <v>179</v>
      </c>
      <c r="D88" s="74">
        <v>209</v>
      </c>
      <c r="E88" s="186">
        <v>4</v>
      </c>
      <c r="F88" s="186">
        <v>4</v>
      </c>
      <c r="G88" s="186">
        <v>0</v>
      </c>
      <c r="H88" s="186">
        <v>0</v>
      </c>
      <c r="I88" s="186">
        <v>171</v>
      </c>
      <c r="J88" s="186">
        <v>122</v>
      </c>
      <c r="K88" s="186">
        <v>43</v>
      </c>
      <c r="L88" s="186">
        <v>6</v>
      </c>
      <c r="M88" s="98">
        <v>175</v>
      </c>
      <c r="N88" s="98">
        <v>126</v>
      </c>
      <c r="O88" s="98">
        <v>43</v>
      </c>
      <c r="P88" s="97">
        <v>6</v>
      </c>
      <c r="Q88" s="186">
        <v>0</v>
      </c>
      <c r="R88" s="101">
        <v>0</v>
      </c>
      <c r="S88" s="101">
        <v>224</v>
      </c>
      <c r="T88" s="101">
        <v>224</v>
      </c>
      <c r="U88" s="102">
        <v>107.17703349282297</v>
      </c>
      <c r="V88" s="101">
        <v>0</v>
      </c>
      <c r="W88" s="101">
        <v>49</v>
      </c>
      <c r="X88" s="101">
        <v>49</v>
      </c>
      <c r="Y88" s="102">
        <v>23.444976076555022</v>
      </c>
      <c r="Z88" s="101">
        <v>0</v>
      </c>
      <c r="AA88" s="101">
        <v>273</v>
      </c>
      <c r="AB88" s="101">
        <v>273</v>
      </c>
      <c r="AC88" s="187">
        <v>130.62200956937801</v>
      </c>
      <c r="AD88" s="122">
        <v>130.62200956937801</v>
      </c>
      <c r="AE88" s="45"/>
    </row>
    <row r="89" spans="1:31">
      <c r="A89" s="9"/>
      <c r="B89" s="103">
        <v>318</v>
      </c>
      <c r="C89" s="189" t="s">
        <v>180</v>
      </c>
      <c r="D89" s="74">
        <v>2499</v>
      </c>
      <c r="E89" s="186">
        <v>89</v>
      </c>
      <c r="F89" s="186">
        <v>29</v>
      </c>
      <c r="G89" s="186">
        <v>43</v>
      </c>
      <c r="H89" s="186">
        <v>17</v>
      </c>
      <c r="I89" s="186">
        <v>1441</v>
      </c>
      <c r="J89" s="186">
        <v>833</v>
      </c>
      <c r="K89" s="186">
        <v>474</v>
      </c>
      <c r="L89" s="186">
        <v>134</v>
      </c>
      <c r="M89" s="98">
        <v>1530</v>
      </c>
      <c r="N89" s="98">
        <v>862</v>
      </c>
      <c r="O89" s="98">
        <v>517</v>
      </c>
      <c r="P89" s="97">
        <v>151</v>
      </c>
      <c r="Q89" s="186">
        <v>14</v>
      </c>
      <c r="R89" s="101">
        <v>0</v>
      </c>
      <c r="S89" s="101">
        <v>1702</v>
      </c>
      <c r="T89" s="101">
        <v>1702</v>
      </c>
      <c r="U89" s="102">
        <v>68.107242897158855</v>
      </c>
      <c r="V89" s="101">
        <v>1</v>
      </c>
      <c r="W89" s="101">
        <v>1029</v>
      </c>
      <c r="X89" s="101">
        <v>1030</v>
      </c>
      <c r="Y89" s="102">
        <v>41.17647058823529</v>
      </c>
      <c r="Z89" s="101">
        <v>1</v>
      </c>
      <c r="AA89" s="101">
        <v>2731</v>
      </c>
      <c r="AB89" s="101">
        <v>2732</v>
      </c>
      <c r="AC89" s="187">
        <v>109.28371348539416</v>
      </c>
      <c r="AD89" s="122">
        <v>109.28</v>
      </c>
      <c r="AE89" s="45"/>
    </row>
    <row r="90" spans="1:31">
      <c r="A90" s="9"/>
      <c r="B90" s="103">
        <v>321</v>
      </c>
      <c r="C90" s="189" t="s">
        <v>181</v>
      </c>
      <c r="D90" s="74">
        <v>802</v>
      </c>
      <c r="E90" s="186">
        <v>53</v>
      </c>
      <c r="F90" s="186">
        <v>21</v>
      </c>
      <c r="G90" s="186">
        <v>20</v>
      </c>
      <c r="H90" s="186">
        <v>12</v>
      </c>
      <c r="I90" s="186">
        <v>868</v>
      </c>
      <c r="J90" s="186">
        <v>526</v>
      </c>
      <c r="K90" s="186">
        <v>275</v>
      </c>
      <c r="L90" s="186">
        <v>67</v>
      </c>
      <c r="M90" s="98">
        <v>921</v>
      </c>
      <c r="N90" s="98">
        <v>547</v>
      </c>
      <c r="O90" s="98">
        <v>295</v>
      </c>
      <c r="P90" s="97">
        <v>79</v>
      </c>
      <c r="Q90" s="186">
        <v>2</v>
      </c>
      <c r="R90" s="101">
        <v>0</v>
      </c>
      <c r="S90" s="101">
        <v>773</v>
      </c>
      <c r="T90" s="101">
        <v>773</v>
      </c>
      <c r="U90" s="102">
        <v>96.384039900249377</v>
      </c>
      <c r="V90" s="101">
        <v>0</v>
      </c>
      <c r="W90" s="101">
        <v>204</v>
      </c>
      <c r="X90" s="101">
        <v>204</v>
      </c>
      <c r="Y90" s="102">
        <v>25.436408977556109</v>
      </c>
      <c r="Z90" s="101">
        <v>0</v>
      </c>
      <c r="AA90" s="101">
        <v>977</v>
      </c>
      <c r="AB90" s="101">
        <v>977</v>
      </c>
      <c r="AC90" s="187">
        <v>121.82044887780548</v>
      </c>
      <c r="AD90" s="122">
        <v>121.82044887780548</v>
      </c>
      <c r="AE90" s="45"/>
    </row>
    <row r="91" spans="1:31">
      <c r="A91" s="9"/>
      <c r="B91" s="103">
        <v>376</v>
      </c>
      <c r="C91" s="189" t="s">
        <v>182</v>
      </c>
      <c r="D91" s="74">
        <v>1993</v>
      </c>
      <c r="E91" s="186">
        <v>84</v>
      </c>
      <c r="F91" s="186">
        <v>32</v>
      </c>
      <c r="G91" s="186">
        <v>26</v>
      </c>
      <c r="H91" s="186">
        <v>26</v>
      </c>
      <c r="I91" s="186">
        <v>1670</v>
      </c>
      <c r="J91" s="186">
        <v>1038</v>
      </c>
      <c r="K91" s="186">
        <v>516</v>
      </c>
      <c r="L91" s="186">
        <v>116</v>
      </c>
      <c r="M91" s="98">
        <v>1754</v>
      </c>
      <c r="N91" s="98">
        <v>1070</v>
      </c>
      <c r="O91" s="98">
        <v>542</v>
      </c>
      <c r="P91" s="97">
        <v>142</v>
      </c>
      <c r="Q91" s="186">
        <v>14</v>
      </c>
      <c r="R91" s="101">
        <v>1</v>
      </c>
      <c r="S91" s="101">
        <v>1450</v>
      </c>
      <c r="T91" s="101">
        <v>1451</v>
      </c>
      <c r="U91" s="102">
        <v>72.754641244355241</v>
      </c>
      <c r="V91" s="101">
        <v>1</v>
      </c>
      <c r="W91" s="101">
        <v>1062</v>
      </c>
      <c r="X91" s="101">
        <v>1063</v>
      </c>
      <c r="Y91" s="102">
        <v>53.286502759658802</v>
      </c>
      <c r="Z91" s="101">
        <v>2</v>
      </c>
      <c r="AA91" s="101">
        <v>2512</v>
      </c>
      <c r="AB91" s="101">
        <v>2514</v>
      </c>
      <c r="AC91" s="187">
        <v>126.04114400401404</v>
      </c>
      <c r="AD91" s="122">
        <v>126.01503759398496</v>
      </c>
      <c r="AE91" s="45"/>
    </row>
    <row r="92" spans="1:31">
      <c r="A92" s="9"/>
      <c r="B92" s="103">
        <v>400</v>
      </c>
      <c r="C92" s="189" t="s">
        <v>183</v>
      </c>
      <c r="D92" s="74">
        <v>291</v>
      </c>
      <c r="E92" s="186">
        <v>6</v>
      </c>
      <c r="F92" s="186">
        <v>2</v>
      </c>
      <c r="G92" s="186">
        <v>3</v>
      </c>
      <c r="H92" s="186">
        <v>1</v>
      </c>
      <c r="I92" s="186">
        <v>271</v>
      </c>
      <c r="J92" s="186">
        <v>161</v>
      </c>
      <c r="K92" s="186">
        <v>98</v>
      </c>
      <c r="L92" s="186">
        <v>12</v>
      </c>
      <c r="M92" s="98">
        <v>277</v>
      </c>
      <c r="N92" s="98">
        <v>163</v>
      </c>
      <c r="O92" s="98">
        <v>101</v>
      </c>
      <c r="P92" s="97">
        <v>13</v>
      </c>
      <c r="Q92" s="186">
        <v>2</v>
      </c>
      <c r="R92" s="101">
        <v>0</v>
      </c>
      <c r="S92" s="101">
        <v>295</v>
      </c>
      <c r="T92" s="101">
        <v>295</v>
      </c>
      <c r="U92" s="102">
        <v>101.37457044673539</v>
      </c>
      <c r="V92" s="101">
        <v>0</v>
      </c>
      <c r="W92" s="101">
        <v>147</v>
      </c>
      <c r="X92" s="101">
        <v>147</v>
      </c>
      <c r="Y92" s="102">
        <v>50.515463917525771</v>
      </c>
      <c r="Z92" s="101">
        <v>0</v>
      </c>
      <c r="AA92" s="101">
        <v>442</v>
      </c>
      <c r="AB92" s="101">
        <v>442</v>
      </c>
      <c r="AC92" s="187">
        <v>151.89003436426117</v>
      </c>
      <c r="AD92" s="122">
        <v>151.89003436426117</v>
      </c>
      <c r="AE92" s="45"/>
    </row>
    <row r="93" spans="1:31">
      <c r="A93" s="9"/>
      <c r="B93" s="103">
        <v>440</v>
      </c>
      <c r="C93" s="189" t="s">
        <v>184</v>
      </c>
      <c r="D93" s="74">
        <v>5807</v>
      </c>
      <c r="E93" s="186">
        <v>206</v>
      </c>
      <c r="F93" s="186">
        <v>83</v>
      </c>
      <c r="G93" s="186">
        <v>74</v>
      </c>
      <c r="H93" s="186">
        <v>49</v>
      </c>
      <c r="I93" s="186">
        <v>3038</v>
      </c>
      <c r="J93" s="186">
        <v>1770</v>
      </c>
      <c r="K93" s="186">
        <v>1064</v>
      </c>
      <c r="L93" s="186">
        <v>204</v>
      </c>
      <c r="M93" s="98">
        <v>3244</v>
      </c>
      <c r="N93" s="98">
        <v>1853</v>
      </c>
      <c r="O93" s="98">
        <v>1138</v>
      </c>
      <c r="P93" s="97">
        <v>253</v>
      </c>
      <c r="Q93" s="186">
        <v>7</v>
      </c>
      <c r="R93" s="101">
        <v>1</v>
      </c>
      <c r="S93" s="101">
        <v>4420</v>
      </c>
      <c r="T93" s="101">
        <v>4421</v>
      </c>
      <c r="U93" s="102">
        <v>76.115033580161878</v>
      </c>
      <c r="V93" s="101">
        <v>2</v>
      </c>
      <c r="W93" s="101">
        <v>1996</v>
      </c>
      <c r="X93" s="101">
        <v>1998</v>
      </c>
      <c r="Y93" s="102">
        <v>34.372309281901153</v>
      </c>
      <c r="Z93" s="101">
        <v>3</v>
      </c>
      <c r="AA93" s="101">
        <v>6416</v>
      </c>
      <c r="AB93" s="101">
        <v>6419</v>
      </c>
      <c r="AC93" s="187">
        <v>110.48734286206303</v>
      </c>
      <c r="AD93" s="122">
        <v>110.48192771084338</v>
      </c>
      <c r="AE93" s="45"/>
    </row>
    <row r="94" spans="1:31">
      <c r="A94" s="9"/>
      <c r="B94" s="103">
        <v>483</v>
      </c>
      <c r="C94" s="189" t="s">
        <v>185</v>
      </c>
      <c r="D94" s="74">
        <v>21</v>
      </c>
      <c r="E94" s="186">
        <v>1</v>
      </c>
      <c r="F94" s="186">
        <v>1</v>
      </c>
      <c r="G94" s="186">
        <v>0</v>
      </c>
      <c r="H94" s="186">
        <v>0</v>
      </c>
      <c r="I94" s="186">
        <v>6</v>
      </c>
      <c r="J94" s="186">
        <v>6</v>
      </c>
      <c r="K94" s="186">
        <v>0</v>
      </c>
      <c r="L94" s="186">
        <v>0</v>
      </c>
      <c r="M94" s="98">
        <v>7</v>
      </c>
      <c r="N94" s="98">
        <v>7</v>
      </c>
      <c r="O94" s="98">
        <v>0</v>
      </c>
      <c r="P94" s="97">
        <v>0</v>
      </c>
      <c r="Q94" s="186">
        <v>0</v>
      </c>
      <c r="R94" s="101">
        <v>0</v>
      </c>
      <c r="S94" s="101">
        <v>12</v>
      </c>
      <c r="T94" s="101">
        <v>12</v>
      </c>
      <c r="U94" s="102">
        <v>57.142857142857139</v>
      </c>
      <c r="V94" s="101">
        <v>0</v>
      </c>
      <c r="W94" s="101">
        <v>0</v>
      </c>
      <c r="X94" s="101">
        <v>0</v>
      </c>
      <c r="Y94" s="102">
        <v>0</v>
      </c>
      <c r="Z94" s="101">
        <v>0</v>
      </c>
      <c r="AA94" s="101">
        <v>12</v>
      </c>
      <c r="AB94" s="101">
        <v>12</v>
      </c>
      <c r="AC94" s="187">
        <v>57.142857142857139</v>
      </c>
      <c r="AD94" s="122">
        <v>57.142857142857139</v>
      </c>
      <c r="AE94" s="45"/>
    </row>
    <row r="95" spans="1:31">
      <c r="A95" s="9"/>
      <c r="B95" s="103">
        <v>541</v>
      </c>
      <c r="C95" s="103" t="s">
        <v>186</v>
      </c>
      <c r="D95" s="74">
        <v>1021</v>
      </c>
      <c r="E95" s="186">
        <v>62</v>
      </c>
      <c r="F95" s="186">
        <v>32</v>
      </c>
      <c r="G95" s="186">
        <v>22</v>
      </c>
      <c r="H95" s="186">
        <v>8</v>
      </c>
      <c r="I95" s="186">
        <v>1059</v>
      </c>
      <c r="J95" s="186">
        <v>853</v>
      </c>
      <c r="K95" s="186">
        <v>180</v>
      </c>
      <c r="L95" s="186">
        <v>26</v>
      </c>
      <c r="M95" s="98">
        <v>1121</v>
      </c>
      <c r="N95" s="98">
        <v>885</v>
      </c>
      <c r="O95" s="98">
        <v>202</v>
      </c>
      <c r="P95" s="97">
        <v>34</v>
      </c>
      <c r="Q95" s="186">
        <v>1</v>
      </c>
      <c r="R95" s="101">
        <v>0</v>
      </c>
      <c r="S95" s="101">
        <v>962</v>
      </c>
      <c r="T95" s="101">
        <v>962</v>
      </c>
      <c r="U95" s="102">
        <v>94.221351616062691</v>
      </c>
      <c r="V95" s="101">
        <v>0</v>
      </c>
      <c r="W95" s="101">
        <v>232</v>
      </c>
      <c r="X95" s="101">
        <v>232</v>
      </c>
      <c r="Y95" s="102">
        <v>22.722820763956904</v>
      </c>
      <c r="Z95" s="101">
        <v>0</v>
      </c>
      <c r="AA95" s="101">
        <v>1194</v>
      </c>
      <c r="AB95" s="101">
        <v>1194</v>
      </c>
      <c r="AC95" s="187">
        <v>116.94417238001959</v>
      </c>
      <c r="AD95" s="122">
        <v>116.94417238001959</v>
      </c>
      <c r="AE95" s="45"/>
    </row>
    <row r="96" spans="1:31">
      <c r="A96" s="9"/>
      <c r="B96" s="103">
        <v>607</v>
      </c>
      <c r="C96" s="189" t="s">
        <v>187</v>
      </c>
      <c r="D96" s="74">
        <v>841</v>
      </c>
      <c r="E96" s="186">
        <v>24</v>
      </c>
      <c r="F96" s="186">
        <v>10</v>
      </c>
      <c r="G96" s="186">
        <v>10</v>
      </c>
      <c r="H96" s="186">
        <v>4</v>
      </c>
      <c r="I96" s="186">
        <v>656</v>
      </c>
      <c r="J96" s="186">
        <v>330</v>
      </c>
      <c r="K96" s="186">
        <v>270</v>
      </c>
      <c r="L96" s="186">
        <v>56</v>
      </c>
      <c r="M96" s="98">
        <v>680</v>
      </c>
      <c r="N96" s="98">
        <v>340</v>
      </c>
      <c r="O96" s="98">
        <v>280</v>
      </c>
      <c r="P96" s="97">
        <v>60</v>
      </c>
      <c r="Q96" s="186">
        <v>32</v>
      </c>
      <c r="R96" s="101">
        <v>0</v>
      </c>
      <c r="S96" s="101">
        <v>410</v>
      </c>
      <c r="T96" s="101">
        <v>410</v>
      </c>
      <c r="U96" s="102">
        <v>48.751486325802617</v>
      </c>
      <c r="V96" s="101">
        <v>1</v>
      </c>
      <c r="W96" s="101">
        <v>457</v>
      </c>
      <c r="X96" s="101">
        <v>458</v>
      </c>
      <c r="Y96" s="102">
        <v>54.340071343638527</v>
      </c>
      <c r="Z96" s="101">
        <v>1</v>
      </c>
      <c r="AA96" s="101">
        <v>867</v>
      </c>
      <c r="AB96" s="101">
        <v>868</v>
      </c>
      <c r="AC96" s="187">
        <v>103.09155766944113</v>
      </c>
      <c r="AD96" s="122">
        <v>103.08788598574823</v>
      </c>
      <c r="AE96" s="45"/>
    </row>
    <row r="97" spans="1:31">
      <c r="A97" s="9"/>
      <c r="B97" s="103">
        <v>615</v>
      </c>
      <c r="C97" s="189" t="s">
        <v>188</v>
      </c>
      <c r="D97" s="74">
        <v>8751</v>
      </c>
      <c r="E97" s="186">
        <v>320</v>
      </c>
      <c r="F97" s="186">
        <v>107</v>
      </c>
      <c r="G97" s="186">
        <v>139</v>
      </c>
      <c r="H97" s="186">
        <v>74</v>
      </c>
      <c r="I97" s="186">
        <v>4445</v>
      </c>
      <c r="J97" s="186">
        <v>2855</v>
      </c>
      <c r="K97" s="186">
        <v>1301</v>
      </c>
      <c r="L97" s="186">
        <v>289</v>
      </c>
      <c r="M97" s="98">
        <v>4765</v>
      </c>
      <c r="N97" s="98">
        <v>2962</v>
      </c>
      <c r="O97" s="98">
        <v>1440</v>
      </c>
      <c r="P97" s="97">
        <v>363</v>
      </c>
      <c r="Q97" s="186">
        <v>20</v>
      </c>
      <c r="R97" s="101">
        <v>0</v>
      </c>
      <c r="S97" s="101">
        <v>4271</v>
      </c>
      <c r="T97" s="101">
        <v>4271</v>
      </c>
      <c r="U97" s="102">
        <v>48.805850759913156</v>
      </c>
      <c r="V97" s="101">
        <v>4</v>
      </c>
      <c r="W97" s="101">
        <v>4457</v>
      </c>
      <c r="X97" s="101">
        <v>4461</v>
      </c>
      <c r="Y97" s="102">
        <v>50.93132213461319</v>
      </c>
      <c r="Z97" s="101">
        <v>4</v>
      </c>
      <c r="AA97" s="101">
        <v>8728</v>
      </c>
      <c r="AB97" s="101">
        <v>8732</v>
      </c>
      <c r="AC97" s="187">
        <v>99.737172894526338</v>
      </c>
      <c r="AD97" s="122">
        <v>99.7372929754426</v>
      </c>
      <c r="AE97" s="45"/>
    </row>
    <row r="98" spans="1:31">
      <c r="A98" s="9"/>
      <c r="B98" s="103">
        <v>649</v>
      </c>
      <c r="C98" s="189" t="s">
        <v>189</v>
      </c>
      <c r="D98" s="74">
        <v>103</v>
      </c>
      <c r="E98" s="186">
        <v>2</v>
      </c>
      <c r="F98" s="186">
        <v>2</v>
      </c>
      <c r="G98" s="186">
        <v>0</v>
      </c>
      <c r="H98" s="186">
        <v>0</v>
      </c>
      <c r="I98" s="186">
        <v>83</v>
      </c>
      <c r="J98" s="186">
        <v>70</v>
      </c>
      <c r="K98" s="186">
        <v>9</v>
      </c>
      <c r="L98" s="186">
        <v>4</v>
      </c>
      <c r="M98" s="98">
        <v>85</v>
      </c>
      <c r="N98" s="98">
        <v>72</v>
      </c>
      <c r="O98" s="98">
        <v>9</v>
      </c>
      <c r="P98" s="97">
        <v>4</v>
      </c>
      <c r="Q98" s="186">
        <v>2</v>
      </c>
      <c r="R98" s="101">
        <v>0</v>
      </c>
      <c r="S98" s="101">
        <v>106</v>
      </c>
      <c r="T98" s="101">
        <v>106</v>
      </c>
      <c r="U98" s="102">
        <v>102.91262135922329</v>
      </c>
      <c r="V98" s="101">
        <v>0</v>
      </c>
      <c r="W98" s="101">
        <v>6</v>
      </c>
      <c r="X98" s="101">
        <v>6</v>
      </c>
      <c r="Y98" s="102">
        <v>5.825242718446602</v>
      </c>
      <c r="Z98" s="101">
        <v>0</v>
      </c>
      <c r="AA98" s="101">
        <v>112</v>
      </c>
      <c r="AB98" s="101">
        <v>112</v>
      </c>
      <c r="AC98" s="187">
        <v>108.7378640776699</v>
      </c>
      <c r="AD98" s="122">
        <v>108.7378640776699</v>
      </c>
      <c r="AE98" s="45"/>
    </row>
    <row r="99" spans="1:31">
      <c r="A99" s="9"/>
      <c r="B99" s="103">
        <v>652</v>
      </c>
      <c r="C99" s="189" t="s">
        <v>190</v>
      </c>
      <c r="D99" s="74">
        <v>58</v>
      </c>
      <c r="E99" s="186">
        <v>0</v>
      </c>
      <c r="F99" s="186">
        <v>0</v>
      </c>
      <c r="G99" s="186">
        <v>0</v>
      </c>
      <c r="H99" s="186">
        <v>0</v>
      </c>
      <c r="I99" s="186">
        <v>7</v>
      </c>
      <c r="J99" s="186">
        <v>5</v>
      </c>
      <c r="K99" s="186">
        <v>2</v>
      </c>
      <c r="L99" s="186">
        <v>0</v>
      </c>
      <c r="M99" s="98">
        <v>7</v>
      </c>
      <c r="N99" s="98">
        <v>5</v>
      </c>
      <c r="O99" s="98">
        <v>2</v>
      </c>
      <c r="P99" s="97">
        <v>0</v>
      </c>
      <c r="Q99" s="186">
        <v>0</v>
      </c>
      <c r="R99" s="101">
        <v>0</v>
      </c>
      <c r="S99" s="101">
        <v>15</v>
      </c>
      <c r="T99" s="101">
        <v>15</v>
      </c>
      <c r="U99" s="102">
        <v>25.862068965517242</v>
      </c>
      <c r="V99" s="101">
        <v>0</v>
      </c>
      <c r="W99" s="101">
        <v>1</v>
      </c>
      <c r="X99" s="101">
        <v>1</v>
      </c>
      <c r="Y99" s="102">
        <v>1.7241379310344827</v>
      </c>
      <c r="Z99" s="101">
        <v>0</v>
      </c>
      <c r="AA99" s="101">
        <v>16</v>
      </c>
      <c r="AB99" s="101">
        <v>16</v>
      </c>
      <c r="AC99" s="187">
        <v>27.586206896551722</v>
      </c>
      <c r="AD99" s="122">
        <v>27.586206896551722</v>
      </c>
      <c r="AE99" s="45"/>
    </row>
    <row r="100" spans="1:31">
      <c r="A100" s="9"/>
      <c r="B100" s="103">
        <v>660</v>
      </c>
      <c r="C100" s="189" t="s">
        <v>191</v>
      </c>
      <c r="D100" s="74">
        <v>183</v>
      </c>
      <c r="E100" s="186">
        <v>3</v>
      </c>
      <c r="F100" s="186">
        <v>0</v>
      </c>
      <c r="G100" s="186">
        <v>2</v>
      </c>
      <c r="H100" s="186">
        <v>1</v>
      </c>
      <c r="I100" s="186">
        <v>199</v>
      </c>
      <c r="J100" s="186">
        <v>171</v>
      </c>
      <c r="K100" s="186">
        <v>28</v>
      </c>
      <c r="L100" s="186">
        <v>0</v>
      </c>
      <c r="M100" s="98">
        <v>202</v>
      </c>
      <c r="N100" s="98">
        <v>171</v>
      </c>
      <c r="O100" s="98">
        <v>30</v>
      </c>
      <c r="P100" s="97">
        <v>1</v>
      </c>
      <c r="Q100" s="186">
        <v>2</v>
      </c>
      <c r="R100" s="101">
        <v>0</v>
      </c>
      <c r="S100" s="101">
        <v>242</v>
      </c>
      <c r="T100" s="101">
        <v>242</v>
      </c>
      <c r="U100" s="102">
        <v>132.24043715846994</v>
      </c>
      <c r="V100" s="101">
        <v>0</v>
      </c>
      <c r="W100" s="101">
        <v>32</v>
      </c>
      <c r="X100" s="101">
        <v>32</v>
      </c>
      <c r="Y100" s="102">
        <v>17.486338797814209</v>
      </c>
      <c r="Z100" s="101">
        <v>0</v>
      </c>
      <c r="AA100" s="101">
        <v>274</v>
      </c>
      <c r="AB100" s="101">
        <v>274</v>
      </c>
      <c r="AC100" s="187">
        <v>149.72677595628417</v>
      </c>
      <c r="AD100" s="122">
        <v>149.72677595628417</v>
      </c>
      <c r="AE100" s="45"/>
    </row>
    <row r="101" spans="1:31">
      <c r="A101" s="9"/>
      <c r="B101" s="103">
        <v>667</v>
      </c>
      <c r="C101" s="189" t="s">
        <v>192</v>
      </c>
      <c r="D101" s="74">
        <v>191</v>
      </c>
      <c r="E101" s="186">
        <v>3</v>
      </c>
      <c r="F101" s="186">
        <v>2</v>
      </c>
      <c r="G101" s="186">
        <v>1</v>
      </c>
      <c r="H101" s="186">
        <v>0</v>
      </c>
      <c r="I101" s="186">
        <v>174</v>
      </c>
      <c r="J101" s="186">
        <v>120</v>
      </c>
      <c r="K101" s="186">
        <v>48</v>
      </c>
      <c r="L101" s="186">
        <v>6</v>
      </c>
      <c r="M101" s="98">
        <v>177</v>
      </c>
      <c r="N101" s="98">
        <v>122</v>
      </c>
      <c r="O101" s="98">
        <v>49</v>
      </c>
      <c r="P101" s="97">
        <v>6</v>
      </c>
      <c r="Q101" s="186">
        <v>0</v>
      </c>
      <c r="R101" s="101">
        <v>0</v>
      </c>
      <c r="S101" s="101">
        <v>198</v>
      </c>
      <c r="T101" s="101">
        <v>198</v>
      </c>
      <c r="U101" s="102">
        <v>103.66492146596859</v>
      </c>
      <c r="V101" s="101">
        <v>0</v>
      </c>
      <c r="W101" s="101">
        <v>13</v>
      </c>
      <c r="X101" s="101">
        <v>13</v>
      </c>
      <c r="Y101" s="102">
        <v>6.8062827225130889</v>
      </c>
      <c r="Z101" s="101">
        <v>0</v>
      </c>
      <c r="AA101" s="101">
        <v>211</v>
      </c>
      <c r="AB101" s="101">
        <v>211</v>
      </c>
      <c r="AC101" s="187">
        <v>110.47120418848169</v>
      </c>
      <c r="AD101" s="122">
        <v>110.47120418848169</v>
      </c>
      <c r="AE101" s="45"/>
    </row>
    <row r="102" spans="1:31">
      <c r="A102" s="9"/>
      <c r="B102" s="103">
        <v>674</v>
      </c>
      <c r="C102" s="189" t="s">
        <v>193</v>
      </c>
      <c r="D102" s="74">
        <v>336</v>
      </c>
      <c r="E102" s="186">
        <v>19</v>
      </c>
      <c r="F102" s="186">
        <v>7</v>
      </c>
      <c r="G102" s="186">
        <v>8</v>
      </c>
      <c r="H102" s="186">
        <v>4</v>
      </c>
      <c r="I102" s="186">
        <v>191</v>
      </c>
      <c r="J102" s="186">
        <v>160</v>
      </c>
      <c r="K102" s="186">
        <v>23</v>
      </c>
      <c r="L102" s="186">
        <v>8</v>
      </c>
      <c r="M102" s="98">
        <v>210</v>
      </c>
      <c r="N102" s="98">
        <v>167</v>
      </c>
      <c r="O102" s="98">
        <v>31</v>
      </c>
      <c r="P102" s="97">
        <v>12</v>
      </c>
      <c r="Q102" s="186">
        <v>5</v>
      </c>
      <c r="R102" s="101">
        <v>0</v>
      </c>
      <c r="S102" s="101">
        <v>329</v>
      </c>
      <c r="T102" s="101">
        <v>329</v>
      </c>
      <c r="U102" s="102">
        <v>97.916666666666657</v>
      </c>
      <c r="V102" s="101">
        <v>0</v>
      </c>
      <c r="W102" s="101">
        <v>40</v>
      </c>
      <c r="X102" s="101">
        <v>40</v>
      </c>
      <c r="Y102" s="102">
        <v>11.904761904761903</v>
      </c>
      <c r="Z102" s="101">
        <v>0</v>
      </c>
      <c r="AA102" s="101">
        <v>369</v>
      </c>
      <c r="AB102" s="101">
        <v>369</v>
      </c>
      <c r="AC102" s="187">
        <v>109.82142857142858</v>
      </c>
      <c r="AD102" s="122">
        <v>109.82142857142858</v>
      </c>
      <c r="AE102" s="45"/>
    </row>
    <row r="103" spans="1:31">
      <c r="A103" s="9"/>
      <c r="B103" s="103">
        <v>697</v>
      </c>
      <c r="C103" s="193" t="s">
        <v>194</v>
      </c>
      <c r="D103" s="74">
        <v>1747</v>
      </c>
      <c r="E103" s="186">
        <v>83</v>
      </c>
      <c r="F103" s="186">
        <v>28</v>
      </c>
      <c r="G103" s="186">
        <v>38</v>
      </c>
      <c r="H103" s="186">
        <v>17</v>
      </c>
      <c r="I103" s="186">
        <v>1538</v>
      </c>
      <c r="J103" s="186">
        <v>765</v>
      </c>
      <c r="K103" s="186">
        <v>655</v>
      </c>
      <c r="L103" s="186">
        <v>118</v>
      </c>
      <c r="M103" s="98">
        <v>1621</v>
      </c>
      <c r="N103" s="98">
        <v>793</v>
      </c>
      <c r="O103" s="98">
        <v>693</v>
      </c>
      <c r="P103" s="97">
        <v>135</v>
      </c>
      <c r="Q103" s="186">
        <v>10</v>
      </c>
      <c r="R103" s="101">
        <v>0</v>
      </c>
      <c r="S103" s="101">
        <v>1561</v>
      </c>
      <c r="T103" s="101">
        <v>1561</v>
      </c>
      <c r="U103" s="102">
        <v>89.353176874642244</v>
      </c>
      <c r="V103" s="101">
        <v>1</v>
      </c>
      <c r="W103" s="101">
        <v>670</v>
      </c>
      <c r="X103" s="101">
        <v>671</v>
      </c>
      <c r="Y103" s="102">
        <v>38.351459645105898</v>
      </c>
      <c r="Z103" s="101">
        <v>1</v>
      </c>
      <c r="AA103" s="101">
        <v>2231</v>
      </c>
      <c r="AB103" s="101">
        <v>2232</v>
      </c>
      <c r="AC103" s="187">
        <v>127.70463651974815</v>
      </c>
      <c r="AD103" s="122">
        <v>127.6887871853547</v>
      </c>
      <c r="AE103" s="45"/>
    </row>
    <row r="104" spans="1:31">
      <c r="A104" s="9"/>
      <c r="B104" s="103">
        <v>756</v>
      </c>
      <c r="C104" s="189" t="s">
        <v>195</v>
      </c>
      <c r="D104" s="74">
        <v>839</v>
      </c>
      <c r="E104" s="186">
        <v>35</v>
      </c>
      <c r="F104" s="186">
        <v>15</v>
      </c>
      <c r="G104" s="186">
        <v>11</v>
      </c>
      <c r="H104" s="186">
        <v>9</v>
      </c>
      <c r="I104" s="186">
        <v>626</v>
      </c>
      <c r="J104" s="186">
        <v>436</v>
      </c>
      <c r="K104" s="186">
        <v>152</v>
      </c>
      <c r="L104" s="186">
        <v>38</v>
      </c>
      <c r="M104" s="98">
        <v>661</v>
      </c>
      <c r="N104" s="98">
        <v>451</v>
      </c>
      <c r="O104" s="98">
        <v>163</v>
      </c>
      <c r="P104" s="97">
        <v>47</v>
      </c>
      <c r="Q104" s="186">
        <v>5</v>
      </c>
      <c r="R104" s="101">
        <v>0</v>
      </c>
      <c r="S104" s="101">
        <v>643</v>
      </c>
      <c r="T104" s="101">
        <v>643</v>
      </c>
      <c r="U104" s="102">
        <v>76.638855780691301</v>
      </c>
      <c r="V104" s="101">
        <v>0</v>
      </c>
      <c r="W104" s="101">
        <v>72</v>
      </c>
      <c r="X104" s="101">
        <v>72</v>
      </c>
      <c r="Y104" s="102">
        <v>8.5816448152562579</v>
      </c>
      <c r="Z104" s="101">
        <v>0</v>
      </c>
      <c r="AA104" s="101">
        <v>715</v>
      </c>
      <c r="AB104" s="101">
        <v>715</v>
      </c>
      <c r="AC104" s="187">
        <v>85.220500595947556</v>
      </c>
      <c r="AD104" s="122">
        <v>85.220500595947556</v>
      </c>
      <c r="AE104" s="45"/>
    </row>
    <row r="105" spans="1:31">
      <c r="A105" s="2" t="s">
        <v>196</v>
      </c>
      <c r="B105" s="171"/>
      <c r="C105" s="194" t="s">
        <v>73</v>
      </c>
      <c r="D105" s="82">
        <v>3173</v>
      </c>
      <c r="E105" s="82">
        <v>171</v>
      </c>
      <c r="F105" s="82">
        <v>92</v>
      </c>
      <c r="G105" s="82">
        <v>51</v>
      </c>
      <c r="H105" s="82">
        <v>28</v>
      </c>
      <c r="I105" s="82">
        <v>2097</v>
      </c>
      <c r="J105" s="82">
        <v>1648</v>
      </c>
      <c r="K105" s="82">
        <v>385</v>
      </c>
      <c r="L105" s="82">
        <v>64</v>
      </c>
      <c r="M105" s="82">
        <v>2268</v>
      </c>
      <c r="N105" s="82">
        <v>1740</v>
      </c>
      <c r="O105" s="82">
        <v>436</v>
      </c>
      <c r="P105" s="82">
        <v>92</v>
      </c>
      <c r="Q105" s="82">
        <v>90</v>
      </c>
      <c r="R105" s="105">
        <v>0</v>
      </c>
      <c r="S105" s="105">
        <v>2872</v>
      </c>
      <c r="T105" s="105">
        <v>2872</v>
      </c>
      <c r="U105" s="104">
        <v>90.513709423258746</v>
      </c>
      <c r="V105" s="105">
        <v>2</v>
      </c>
      <c r="W105" s="105">
        <v>669</v>
      </c>
      <c r="X105" s="105">
        <v>671</v>
      </c>
      <c r="Y105" s="104">
        <v>21.084147494484714</v>
      </c>
      <c r="Z105" s="105">
        <v>2</v>
      </c>
      <c r="AA105" s="105">
        <v>3541</v>
      </c>
      <c r="AB105" s="105">
        <v>3543</v>
      </c>
      <c r="AC105" s="92">
        <v>111.59785691774347</v>
      </c>
      <c r="AD105" s="191">
        <v>111.59055118110237</v>
      </c>
      <c r="AE105" s="45"/>
    </row>
    <row r="106" spans="1:31">
      <c r="A106" s="2"/>
      <c r="B106" s="103">
        <v>30</v>
      </c>
      <c r="C106" s="189" t="s">
        <v>197</v>
      </c>
      <c r="D106" s="74">
        <v>653</v>
      </c>
      <c r="E106" s="186">
        <v>30</v>
      </c>
      <c r="F106" s="186">
        <v>13</v>
      </c>
      <c r="G106" s="186">
        <v>11</v>
      </c>
      <c r="H106" s="186">
        <v>6</v>
      </c>
      <c r="I106" s="186">
        <v>383</v>
      </c>
      <c r="J106" s="186">
        <v>286</v>
      </c>
      <c r="K106" s="186">
        <v>87</v>
      </c>
      <c r="L106" s="186">
        <v>10</v>
      </c>
      <c r="M106" s="98">
        <v>413</v>
      </c>
      <c r="N106" s="98">
        <v>299</v>
      </c>
      <c r="O106" s="98">
        <v>98</v>
      </c>
      <c r="P106" s="97">
        <v>16</v>
      </c>
      <c r="Q106" s="186">
        <v>3</v>
      </c>
      <c r="R106" s="101">
        <v>0</v>
      </c>
      <c r="S106" s="101">
        <v>641</v>
      </c>
      <c r="T106" s="101">
        <v>641</v>
      </c>
      <c r="U106" s="102">
        <v>98.16232771822358</v>
      </c>
      <c r="V106" s="101">
        <v>2</v>
      </c>
      <c r="W106" s="101">
        <v>347</v>
      </c>
      <c r="X106" s="101">
        <v>349</v>
      </c>
      <c r="Y106" s="102">
        <v>53.13935681470138</v>
      </c>
      <c r="Z106" s="101">
        <v>2</v>
      </c>
      <c r="AA106" s="101">
        <v>988</v>
      </c>
      <c r="AB106" s="101">
        <v>990</v>
      </c>
      <c r="AC106" s="187">
        <v>151.30168453292495</v>
      </c>
      <c r="AD106" s="122">
        <v>151.14503816793894</v>
      </c>
      <c r="AE106" s="45"/>
    </row>
    <row r="107" spans="1:31">
      <c r="A107" s="2"/>
      <c r="B107" s="103">
        <v>34</v>
      </c>
      <c r="C107" s="189" t="s">
        <v>198</v>
      </c>
      <c r="D107" s="74">
        <v>373</v>
      </c>
      <c r="E107" s="186">
        <v>27</v>
      </c>
      <c r="F107" s="186">
        <v>11</v>
      </c>
      <c r="G107" s="186">
        <v>9</v>
      </c>
      <c r="H107" s="186">
        <v>7</v>
      </c>
      <c r="I107" s="186">
        <v>147</v>
      </c>
      <c r="J107" s="186">
        <v>106</v>
      </c>
      <c r="K107" s="186">
        <v>33</v>
      </c>
      <c r="L107" s="186">
        <v>8</v>
      </c>
      <c r="M107" s="98">
        <v>174</v>
      </c>
      <c r="N107" s="98">
        <v>117</v>
      </c>
      <c r="O107" s="98">
        <v>42</v>
      </c>
      <c r="P107" s="97">
        <v>15</v>
      </c>
      <c r="Q107" s="186">
        <v>15</v>
      </c>
      <c r="R107" s="101">
        <v>0</v>
      </c>
      <c r="S107" s="101">
        <v>409</v>
      </c>
      <c r="T107" s="101">
        <v>409</v>
      </c>
      <c r="U107" s="102">
        <v>109.65147453083111</v>
      </c>
      <c r="V107" s="101">
        <v>0</v>
      </c>
      <c r="W107" s="101">
        <v>58</v>
      </c>
      <c r="X107" s="101">
        <v>58</v>
      </c>
      <c r="Y107" s="102">
        <v>15.549597855227882</v>
      </c>
      <c r="Z107" s="101">
        <v>0</v>
      </c>
      <c r="AA107" s="101">
        <v>467</v>
      </c>
      <c r="AB107" s="101">
        <v>467</v>
      </c>
      <c r="AC107" s="187">
        <v>125.20107238605898</v>
      </c>
      <c r="AD107" s="122">
        <v>125.20107238605898</v>
      </c>
      <c r="AE107" s="45"/>
    </row>
    <row r="108" spans="1:31">
      <c r="A108" s="2"/>
      <c r="B108" s="103">
        <v>36</v>
      </c>
      <c r="C108" s="189" t="s">
        <v>199</v>
      </c>
      <c r="D108" s="74">
        <v>165</v>
      </c>
      <c r="E108" s="186">
        <v>4</v>
      </c>
      <c r="F108" s="186">
        <v>2</v>
      </c>
      <c r="G108" s="186">
        <v>1</v>
      </c>
      <c r="H108" s="186">
        <v>1</v>
      </c>
      <c r="I108" s="186">
        <v>86</v>
      </c>
      <c r="J108" s="186">
        <v>75</v>
      </c>
      <c r="K108" s="186">
        <v>10</v>
      </c>
      <c r="L108" s="186">
        <v>1</v>
      </c>
      <c r="M108" s="98">
        <v>90</v>
      </c>
      <c r="N108" s="98">
        <v>77</v>
      </c>
      <c r="O108" s="98">
        <v>11</v>
      </c>
      <c r="P108" s="97">
        <v>2</v>
      </c>
      <c r="Q108" s="186">
        <v>3</v>
      </c>
      <c r="R108" s="101">
        <v>0</v>
      </c>
      <c r="S108" s="101">
        <v>70</v>
      </c>
      <c r="T108" s="101">
        <v>70</v>
      </c>
      <c r="U108" s="102">
        <v>42.424242424242422</v>
      </c>
      <c r="V108" s="101">
        <v>0</v>
      </c>
      <c r="W108" s="101">
        <v>25</v>
      </c>
      <c r="X108" s="101">
        <v>25</v>
      </c>
      <c r="Y108" s="102">
        <v>15.151515151515152</v>
      </c>
      <c r="Z108" s="101">
        <v>0</v>
      </c>
      <c r="AA108" s="101">
        <v>95</v>
      </c>
      <c r="AB108" s="101">
        <v>95</v>
      </c>
      <c r="AC108" s="187">
        <v>57.575757575757578</v>
      </c>
      <c r="AD108" s="122">
        <v>57.575757575757578</v>
      </c>
      <c r="AE108" s="45"/>
    </row>
    <row r="109" spans="1:31">
      <c r="A109" s="2"/>
      <c r="B109" s="103">
        <v>91</v>
      </c>
      <c r="C109" s="189" t="s">
        <v>200</v>
      </c>
      <c r="D109" s="74">
        <v>93</v>
      </c>
      <c r="E109" s="186">
        <v>7</v>
      </c>
      <c r="F109" s="186">
        <v>3</v>
      </c>
      <c r="G109" s="186">
        <v>4</v>
      </c>
      <c r="H109" s="186">
        <v>0</v>
      </c>
      <c r="I109" s="186">
        <v>48</v>
      </c>
      <c r="J109" s="186">
        <v>45</v>
      </c>
      <c r="K109" s="186">
        <v>2</v>
      </c>
      <c r="L109" s="186">
        <v>1</v>
      </c>
      <c r="M109" s="98">
        <v>55</v>
      </c>
      <c r="N109" s="98">
        <v>48</v>
      </c>
      <c r="O109" s="98">
        <v>6</v>
      </c>
      <c r="P109" s="97">
        <v>1</v>
      </c>
      <c r="Q109" s="186">
        <v>0</v>
      </c>
      <c r="R109" s="101">
        <v>0</v>
      </c>
      <c r="S109" s="101">
        <v>62</v>
      </c>
      <c r="T109" s="101">
        <v>62</v>
      </c>
      <c r="U109" s="102">
        <v>66.666666666666657</v>
      </c>
      <c r="V109" s="101">
        <v>0</v>
      </c>
      <c r="W109" s="101">
        <v>3</v>
      </c>
      <c r="X109" s="101">
        <v>3</v>
      </c>
      <c r="Y109" s="102">
        <v>3.225806451612903</v>
      </c>
      <c r="Z109" s="101">
        <v>0</v>
      </c>
      <c r="AA109" s="101">
        <v>65</v>
      </c>
      <c r="AB109" s="101">
        <v>65</v>
      </c>
      <c r="AC109" s="187">
        <v>69.892473118279568</v>
      </c>
      <c r="AD109" s="122">
        <v>69.892473118279568</v>
      </c>
      <c r="AE109" s="45"/>
    </row>
    <row r="110" spans="1:31">
      <c r="A110" s="2"/>
      <c r="B110" s="103">
        <v>93</v>
      </c>
      <c r="C110" s="189" t="s">
        <v>201</v>
      </c>
      <c r="D110" s="74">
        <v>52</v>
      </c>
      <c r="E110" s="186">
        <v>1</v>
      </c>
      <c r="F110" s="186">
        <v>0</v>
      </c>
      <c r="G110" s="186">
        <v>1</v>
      </c>
      <c r="H110" s="186">
        <v>0</v>
      </c>
      <c r="I110" s="186">
        <v>41</v>
      </c>
      <c r="J110" s="186">
        <v>40</v>
      </c>
      <c r="K110" s="186">
        <v>1</v>
      </c>
      <c r="L110" s="186">
        <v>0</v>
      </c>
      <c r="M110" s="98">
        <v>42</v>
      </c>
      <c r="N110" s="98">
        <v>40</v>
      </c>
      <c r="O110" s="98">
        <v>2</v>
      </c>
      <c r="P110" s="97">
        <v>0</v>
      </c>
      <c r="Q110" s="186">
        <v>0</v>
      </c>
      <c r="R110" s="101">
        <v>0</v>
      </c>
      <c r="S110" s="101">
        <v>87</v>
      </c>
      <c r="T110" s="101">
        <v>87</v>
      </c>
      <c r="U110" s="102">
        <v>167.30769230769232</v>
      </c>
      <c r="V110" s="101">
        <v>0</v>
      </c>
      <c r="W110" s="101">
        <v>1</v>
      </c>
      <c r="X110" s="101">
        <v>1</v>
      </c>
      <c r="Y110" s="102">
        <v>1.9230769230769231</v>
      </c>
      <c r="Z110" s="101">
        <v>0</v>
      </c>
      <c r="AA110" s="101">
        <v>88</v>
      </c>
      <c r="AB110" s="101">
        <v>88</v>
      </c>
      <c r="AC110" s="187">
        <v>169.23076923076923</v>
      </c>
      <c r="AD110" s="122">
        <v>169.23076923076923</v>
      </c>
      <c r="AE110" s="45"/>
    </row>
    <row r="111" spans="1:31">
      <c r="A111" s="2"/>
      <c r="B111" s="103">
        <v>101</v>
      </c>
      <c r="C111" s="103" t="s">
        <v>202</v>
      </c>
      <c r="D111" s="74">
        <v>332</v>
      </c>
      <c r="E111" s="186">
        <v>20</v>
      </c>
      <c r="F111" s="186">
        <v>19</v>
      </c>
      <c r="G111" s="186">
        <v>0</v>
      </c>
      <c r="H111" s="186">
        <v>1</v>
      </c>
      <c r="I111" s="186">
        <v>214</v>
      </c>
      <c r="J111" s="186">
        <v>201</v>
      </c>
      <c r="K111" s="186">
        <v>10</v>
      </c>
      <c r="L111" s="186">
        <v>3</v>
      </c>
      <c r="M111" s="98">
        <v>234</v>
      </c>
      <c r="N111" s="98">
        <v>220</v>
      </c>
      <c r="O111" s="98">
        <v>10</v>
      </c>
      <c r="P111" s="97">
        <v>4</v>
      </c>
      <c r="Q111" s="186">
        <v>8</v>
      </c>
      <c r="R111" s="101">
        <v>0</v>
      </c>
      <c r="S111" s="101">
        <v>325</v>
      </c>
      <c r="T111" s="101">
        <v>325</v>
      </c>
      <c r="U111" s="102">
        <v>97.891566265060234</v>
      </c>
      <c r="V111" s="101">
        <v>0</v>
      </c>
      <c r="W111" s="101">
        <v>28</v>
      </c>
      <c r="X111" s="101">
        <v>28</v>
      </c>
      <c r="Y111" s="102">
        <v>8.4337349397590362</v>
      </c>
      <c r="Z111" s="101">
        <v>0</v>
      </c>
      <c r="AA111" s="101">
        <v>353</v>
      </c>
      <c r="AB111" s="101">
        <v>353</v>
      </c>
      <c r="AC111" s="187">
        <v>106.32530120481927</v>
      </c>
      <c r="AD111" s="122">
        <v>106.32530120481927</v>
      </c>
      <c r="AE111" s="45"/>
    </row>
    <row r="112" spans="1:31">
      <c r="A112" s="2"/>
      <c r="B112" s="103">
        <v>145</v>
      </c>
      <c r="C112" s="189" t="s">
        <v>203</v>
      </c>
      <c r="D112" s="74">
        <v>18</v>
      </c>
      <c r="E112" s="186">
        <v>2</v>
      </c>
      <c r="F112" s="186">
        <v>2</v>
      </c>
      <c r="G112" s="186">
        <v>0</v>
      </c>
      <c r="H112" s="186">
        <v>0</v>
      </c>
      <c r="I112" s="186">
        <v>23</v>
      </c>
      <c r="J112" s="186">
        <v>21</v>
      </c>
      <c r="K112" s="186">
        <v>2</v>
      </c>
      <c r="L112" s="186">
        <v>0</v>
      </c>
      <c r="M112" s="98">
        <v>25</v>
      </c>
      <c r="N112" s="98">
        <v>23</v>
      </c>
      <c r="O112" s="98">
        <v>2</v>
      </c>
      <c r="P112" s="97">
        <v>0</v>
      </c>
      <c r="Q112" s="186">
        <v>2</v>
      </c>
      <c r="R112" s="101">
        <v>0</v>
      </c>
      <c r="S112" s="101">
        <v>28</v>
      </c>
      <c r="T112" s="101">
        <v>28</v>
      </c>
      <c r="U112" s="102">
        <v>155.55555555555557</v>
      </c>
      <c r="V112" s="101">
        <v>0</v>
      </c>
      <c r="W112" s="101">
        <v>0</v>
      </c>
      <c r="X112" s="101">
        <v>0</v>
      </c>
      <c r="Y112" s="102">
        <v>0</v>
      </c>
      <c r="Z112" s="101">
        <v>0</v>
      </c>
      <c r="AA112" s="101">
        <v>28</v>
      </c>
      <c r="AB112" s="101">
        <v>28</v>
      </c>
      <c r="AC112" s="187">
        <v>155.55555555555557</v>
      </c>
      <c r="AD112" s="122">
        <v>155.55555555555557</v>
      </c>
      <c r="AE112" s="45"/>
    </row>
    <row r="113" spans="1:31">
      <c r="A113" s="2"/>
      <c r="B113" s="103">
        <v>209</v>
      </c>
      <c r="C113" s="189" t="s">
        <v>204</v>
      </c>
      <c r="D113" s="74">
        <v>82</v>
      </c>
      <c r="E113" s="186">
        <v>10</v>
      </c>
      <c r="F113" s="186">
        <v>8</v>
      </c>
      <c r="G113" s="186">
        <v>1</v>
      </c>
      <c r="H113" s="186">
        <v>1</v>
      </c>
      <c r="I113" s="186">
        <v>76</v>
      </c>
      <c r="J113" s="186">
        <v>70</v>
      </c>
      <c r="K113" s="186">
        <v>4</v>
      </c>
      <c r="L113" s="186">
        <v>2</v>
      </c>
      <c r="M113" s="98">
        <v>86</v>
      </c>
      <c r="N113" s="98">
        <v>78</v>
      </c>
      <c r="O113" s="98">
        <v>5</v>
      </c>
      <c r="P113" s="97">
        <v>3</v>
      </c>
      <c r="Q113" s="186">
        <v>2</v>
      </c>
      <c r="R113" s="101">
        <v>0</v>
      </c>
      <c r="S113" s="101">
        <v>101</v>
      </c>
      <c r="T113" s="101">
        <v>101</v>
      </c>
      <c r="U113" s="102">
        <v>123.17073170731707</v>
      </c>
      <c r="V113" s="101">
        <v>0</v>
      </c>
      <c r="W113" s="101">
        <v>4</v>
      </c>
      <c r="X113" s="101">
        <v>4</v>
      </c>
      <c r="Y113" s="102">
        <v>4.8780487804878048</v>
      </c>
      <c r="Z113" s="101">
        <v>0</v>
      </c>
      <c r="AA113" s="101">
        <v>105</v>
      </c>
      <c r="AB113" s="101">
        <v>105</v>
      </c>
      <c r="AC113" s="187">
        <v>128.04878048780489</v>
      </c>
      <c r="AD113" s="122">
        <v>128.04878048780489</v>
      </c>
      <c r="AE113" s="45"/>
    </row>
    <row r="114" spans="1:31">
      <c r="A114" s="2"/>
      <c r="B114" s="103">
        <v>282</v>
      </c>
      <c r="C114" s="189" t="s">
        <v>205</v>
      </c>
      <c r="D114" s="74">
        <v>201</v>
      </c>
      <c r="E114" s="186">
        <v>1</v>
      </c>
      <c r="F114" s="186">
        <v>0</v>
      </c>
      <c r="G114" s="186">
        <v>0</v>
      </c>
      <c r="H114" s="186">
        <v>1</v>
      </c>
      <c r="I114" s="186">
        <v>187</v>
      </c>
      <c r="J114" s="186">
        <v>123</v>
      </c>
      <c r="K114" s="186">
        <v>56</v>
      </c>
      <c r="L114" s="186">
        <v>8</v>
      </c>
      <c r="M114" s="98">
        <v>188</v>
      </c>
      <c r="N114" s="98">
        <v>123</v>
      </c>
      <c r="O114" s="98">
        <v>56</v>
      </c>
      <c r="P114" s="97">
        <v>9</v>
      </c>
      <c r="Q114" s="186">
        <v>2</v>
      </c>
      <c r="R114" s="101">
        <v>0</v>
      </c>
      <c r="S114" s="101">
        <v>171</v>
      </c>
      <c r="T114" s="101">
        <v>171</v>
      </c>
      <c r="U114" s="102">
        <v>85.074626865671647</v>
      </c>
      <c r="V114" s="101">
        <v>0</v>
      </c>
      <c r="W114" s="101">
        <v>37</v>
      </c>
      <c r="X114" s="101">
        <v>37</v>
      </c>
      <c r="Y114" s="102">
        <v>18.407960199004975</v>
      </c>
      <c r="Z114" s="101">
        <v>0</v>
      </c>
      <c r="AA114" s="101">
        <v>208</v>
      </c>
      <c r="AB114" s="101">
        <v>208</v>
      </c>
      <c r="AC114" s="187">
        <v>103.48258706467661</v>
      </c>
      <c r="AD114" s="122">
        <v>103.48258706467661</v>
      </c>
      <c r="AE114" s="45"/>
    </row>
    <row r="115" spans="1:31">
      <c r="A115" s="2"/>
      <c r="B115" s="103">
        <v>353</v>
      </c>
      <c r="C115" s="189" t="s">
        <v>206</v>
      </c>
      <c r="D115" s="74">
        <v>17</v>
      </c>
      <c r="E115" s="186">
        <v>2</v>
      </c>
      <c r="F115" s="186">
        <v>0</v>
      </c>
      <c r="G115" s="186">
        <v>2</v>
      </c>
      <c r="H115" s="186">
        <v>0</v>
      </c>
      <c r="I115" s="186">
        <v>13</v>
      </c>
      <c r="J115" s="186">
        <v>12</v>
      </c>
      <c r="K115" s="186">
        <v>0</v>
      </c>
      <c r="L115" s="186">
        <v>1</v>
      </c>
      <c r="M115" s="98">
        <v>15</v>
      </c>
      <c r="N115" s="98">
        <v>12</v>
      </c>
      <c r="O115" s="98">
        <v>2</v>
      </c>
      <c r="P115" s="97">
        <v>1</v>
      </c>
      <c r="Q115" s="186">
        <v>0</v>
      </c>
      <c r="R115" s="101">
        <v>0</v>
      </c>
      <c r="S115" s="101">
        <v>18</v>
      </c>
      <c r="T115" s="101">
        <v>18</v>
      </c>
      <c r="U115" s="102">
        <v>105.88235294117648</v>
      </c>
      <c r="V115" s="101">
        <v>0</v>
      </c>
      <c r="W115" s="101">
        <v>5</v>
      </c>
      <c r="X115" s="101">
        <v>5</v>
      </c>
      <c r="Y115" s="102">
        <v>29.411764705882355</v>
      </c>
      <c r="Z115" s="101">
        <v>0</v>
      </c>
      <c r="AA115" s="101">
        <v>23</v>
      </c>
      <c r="AB115" s="101">
        <v>23</v>
      </c>
      <c r="AC115" s="187">
        <v>135.29411764705884</v>
      </c>
      <c r="AD115" s="122">
        <v>135.29411764705884</v>
      </c>
      <c r="AE115" s="45"/>
    </row>
    <row r="116" spans="1:31">
      <c r="A116" s="2"/>
      <c r="B116" s="103">
        <v>364</v>
      </c>
      <c r="C116" s="189" t="s">
        <v>207</v>
      </c>
      <c r="D116" s="74">
        <v>132</v>
      </c>
      <c r="E116" s="186">
        <v>13</v>
      </c>
      <c r="F116" s="186">
        <v>7</v>
      </c>
      <c r="G116" s="186">
        <v>5</v>
      </c>
      <c r="H116" s="186">
        <v>1</v>
      </c>
      <c r="I116" s="186">
        <v>93</v>
      </c>
      <c r="J116" s="186">
        <v>75</v>
      </c>
      <c r="K116" s="186">
        <v>16</v>
      </c>
      <c r="L116" s="186">
        <v>2</v>
      </c>
      <c r="M116" s="98">
        <v>106</v>
      </c>
      <c r="N116" s="98">
        <v>82</v>
      </c>
      <c r="O116" s="98">
        <v>21</v>
      </c>
      <c r="P116" s="97">
        <v>3</v>
      </c>
      <c r="Q116" s="186">
        <v>1</v>
      </c>
      <c r="R116" s="101">
        <v>0</v>
      </c>
      <c r="S116" s="101">
        <v>87</v>
      </c>
      <c r="T116" s="101">
        <v>87</v>
      </c>
      <c r="U116" s="102">
        <v>65.909090909090907</v>
      </c>
      <c r="V116" s="101">
        <v>0</v>
      </c>
      <c r="W116" s="101">
        <v>31</v>
      </c>
      <c r="X116" s="101">
        <v>31</v>
      </c>
      <c r="Y116" s="102">
        <v>23.484848484848484</v>
      </c>
      <c r="Z116" s="101">
        <v>0</v>
      </c>
      <c r="AA116" s="101">
        <v>118</v>
      </c>
      <c r="AB116" s="101">
        <v>118</v>
      </c>
      <c r="AC116" s="187">
        <v>89.393939393939391</v>
      </c>
      <c r="AD116" s="122">
        <v>89.393939393939391</v>
      </c>
      <c r="AE116" s="45"/>
    </row>
    <row r="117" spans="1:31">
      <c r="A117" s="2"/>
      <c r="B117" s="103">
        <v>368</v>
      </c>
      <c r="C117" s="189" t="s">
        <v>208</v>
      </c>
      <c r="D117" s="74">
        <v>90</v>
      </c>
      <c r="E117" s="186">
        <v>13</v>
      </c>
      <c r="F117" s="186">
        <v>5</v>
      </c>
      <c r="G117" s="186">
        <v>5</v>
      </c>
      <c r="H117" s="186">
        <v>3</v>
      </c>
      <c r="I117" s="186">
        <v>56</v>
      </c>
      <c r="J117" s="186">
        <v>46</v>
      </c>
      <c r="K117" s="186">
        <v>9</v>
      </c>
      <c r="L117" s="186">
        <v>1</v>
      </c>
      <c r="M117" s="98">
        <v>69</v>
      </c>
      <c r="N117" s="98">
        <v>51</v>
      </c>
      <c r="O117" s="98">
        <v>14</v>
      </c>
      <c r="P117" s="97">
        <v>4</v>
      </c>
      <c r="Q117" s="186">
        <v>0</v>
      </c>
      <c r="R117" s="101">
        <v>0</v>
      </c>
      <c r="S117" s="101">
        <v>71</v>
      </c>
      <c r="T117" s="101">
        <v>71</v>
      </c>
      <c r="U117" s="102">
        <v>78.888888888888886</v>
      </c>
      <c r="V117" s="101">
        <v>0</v>
      </c>
      <c r="W117" s="101">
        <v>23</v>
      </c>
      <c r="X117" s="101">
        <v>23</v>
      </c>
      <c r="Y117" s="102">
        <v>25.555555555555554</v>
      </c>
      <c r="Z117" s="101">
        <v>0</v>
      </c>
      <c r="AA117" s="101">
        <v>94</v>
      </c>
      <c r="AB117" s="101">
        <v>94</v>
      </c>
      <c r="AC117" s="187">
        <v>104.44444444444446</v>
      </c>
      <c r="AD117" s="122">
        <v>104.44444444444446</v>
      </c>
      <c r="AE117" s="45"/>
    </row>
    <row r="118" spans="1:31">
      <c r="A118" s="2"/>
      <c r="B118" s="103">
        <v>390</v>
      </c>
      <c r="C118" s="189" t="s">
        <v>209</v>
      </c>
      <c r="D118" s="74">
        <v>159</v>
      </c>
      <c r="E118" s="186">
        <v>7</v>
      </c>
      <c r="F118" s="186">
        <v>6</v>
      </c>
      <c r="G118" s="186">
        <v>0</v>
      </c>
      <c r="H118" s="186">
        <v>1</v>
      </c>
      <c r="I118" s="186">
        <v>135</v>
      </c>
      <c r="J118" s="186">
        <v>120</v>
      </c>
      <c r="K118" s="186">
        <v>14</v>
      </c>
      <c r="L118" s="186">
        <v>1</v>
      </c>
      <c r="M118" s="98">
        <v>142</v>
      </c>
      <c r="N118" s="98">
        <v>126</v>
      </c>
      <c r="O118" s="98">
        <v>14</v>
      </c>
      <c r="P118" s="97">
        <v>2</v>
      </c>
      <c r="Q118" s="186">
        <v>0</v>
      </c>
      <c r="R118" s="101">
        <v>0</v>
      </c>
      <c r="S118" s="101">
        <v>127</v>
      </c>
      <c r="T118" s="101">
        <v>127</v>
      </c>
      <c r="U118" s="102">
        <v>79.874213836477992</v>
      </c>
      <c r="V118" s="101">
        <v>0</v>
      </c>
      <c r="W118" s="101">
        <v>18</v>
      </c>
      <c r="X118" s="101">
        <v>18</v>
      </c>
      <c r="Y118" s="102">
        <v>11.320754716981133</v>
      </c>
      <c r="Z118" s="101">
        <v>0</v>
      </c>
      <c r="AA118" s="101">
        <v>145</v>
      </c>
      <c r="AB118" s="101">
        <v>145</v>
      </c>
      <c r="AC118" s="187">
        <v>91.19496855345912</v>
      </c>
      <c r="AD118" s="122">
        <v>91.19496855345912</v>
      </c>
      <c r="AE118" s="45"/>
    </row>
    <row r="119" spans="1:31">
      <c r="A119" s="2"/>
      <c r="B119" s="103">
        <v>467</v>
      </c>
      <c r="C119" s="189" t="s">
        <v>210</v>
      </c>
      <c r="D119" s="74">
        <v>11</v>
      </c>
      <c r="E119" s="186">
        <v>3</v>
      </c>
      <c r="F119" s="186">
        <v>2</v>
      </c>
      <c r="G119" s="186">
        <v>0</v>
      </c>
      <c r="H119" s="186">
        <v>1</v>
      </c>
      <c r="I119" s="186">
        <v>6</v>
      </c>
      <c r="J119" s="186">
        <v>5</v>
      </c>
      <c r="K119" s="186">
        <v>1</v>
      </c>
      <c r="L119" s="186">
        <v>0</v>
      </c>
      <c r="M119" s="98">
        <v>9</v>
      </c>
      <c r="N119" s="98">
        <v>7</v>
      </c>
      <c r="O119" s="98">
        <v>1</v>
      </c>
      <c r="P119" s="97">
        <v>1</v>
      </c>
      <c r="Q119" s="186">
        <v>1</v>
      </c>
      <c r="R119" s="101">
        <v>0</v>
      </c>
      <c r="S119" s="101">
        <v>7</v>
      </c>
      <c r="T119" s="101">
        <v>7</v>
      </c>
      <c r="U119" s="102">
        <v>63.636363636363633</v>
      </c>
      <c r="V119" s="101">
        <v>0</v>
      </c>
      <c r="W119" s="101">
        <v>6</v>
      </c>
      <c r="X119" s="101">
        <v>6</v>
      </c>
      <c r="Y119" s="102">
        <v>54.54545454545454</v>
      </c>
      <c r="Z119" s="101">
        <v>0</v>
      </c>
      <c r="AA119" s="101">
        <v>13</v>
      </c>
      <c r="AB119" s="101">
        <v>13</v>
      </c>
      <c r="AC119" s="187">
        <v>118.18181818181819</v>
      </c>
      <c r="AD119" s="122">
        <v>118.18181818181819</v>
      </c>
      <c r="AE119" s="45"/>
    </row>
    <row r="120" spans="1:31">
      <c r="A120" s="2"/>
      <c r="B120" s="103">
        <v>576</v>
      </c>
      <c r="C120" s="189" t="s">
        <v>211</v>
      </c>
      <c r="D120" s="74">
        <v>14</v>
      </c>
      <c r="E120" s="186">
        <v>1</v>
      </c>
      <c r="F120" s="186">
        <v>0</v>
      </c>
      <c r="G120" s="186">
        <v>1</v>
      </c>
      <c r="H120" s="186">
        <v>0</v>
      </c>
      <c r="I120" s="186">
        <v>15</v>
      </c>
      <c r="J120" s="186">
        <v>13</v>
      </c>
      <c r="K120" s="186">
        <v>2</v>
      </c>
      <c r="L120" s="186">
        <v>0</v>
      </c>
      <c r="M120" s="98">
        <v>16</v>
      </c>
      <c r="N120" s="98">
        <v>13</v>
      </c>
      <c r="O120" s="98">
        <v>3</v>
      </c>
      <c r="P120" s="97">
        <v>0</v>
      </c>
      <c r="Q120" s="186">
        <v>1</v>
      </c>
      <c r="R120" s="101">
        <v>0</v>
      </c>
      <c r="S120" s="101">
        <v>13</v>
      </c>
      <c r="T120" s="101">
        <v>13</v>
      </c>
      <c r="U120" s="102">
        <v>92.857142857142861</v>
      </c>
      <c r="V120" s="101">
        <v>0</v>
      </c>
      <c r="W120" s="101">
        <v>2</v>
      </c>
      <c r="X120" s="101">
        <v>2</v>
      </c>
      <c r="Y120" s="102">
        <v>14.285714285714285</v>
      </c>
      <c r="Z120" s="101">
        <v>0</v>
      </c>
      <c r="AA120" s="101">
        <v>15</v>
      </c>
      <c r="AB120" s="101">
        <v>15</v>
      </c>
      <c r="AC120" s="187">
        <v>107.14285714285714</v>
      </c>
      <c r="AD120" s="122">
        <v>107.14285714285714</v>
      </c>
      <c r="AE120" s="45"/>
    </row>
    <row r="121" spans="1:31">
      <c r="A121" s="2"/>
      <c r="B121" s="103">
        <v>642</v>
      </c>
      <c r="C121" s="189" t="s">
        <v>212</v>
      </c>
      <c r="D121" s="74">
        <v>162</v>
      </c>
      <c r="E121" s="186">
        <v>10</v>
      </c>
      <c r="F121" s="186">
        <v>4</v>
      </c>
      <c r="G121" s="186">
        <v>4</v>
      </c>
      <c r="H121" s="186">
        <v>2</v>
      </c>
      <c r="I121" s="186">
        <v>138</v>
      </c>
      <c r="J121" s="186">
        <v>98</v>
      </c>
      <c r="K121" s="186">
        <v>32</v>
      </c>
      <c r="L121" s="186">
        <v>8</v>
      </c>
      <c r="M121" s="98">
        <v>148</v>
      </c>
      <c r="N121" s="98">
        <v>102</v>
      </c>
      <c r="O121" s="98">
        <v>36</v>
      </c>
      <c r="P121" s="97">
        <v>10</v>
      </c>
      <c r="Q121" s="186">
        <v>5</v>
      </c>
      <c r="R121" s="101">
        <v>0</v>
      </c>
      <c r="S121" s="101">
        <v>146</v>
      </c>
      <c r="T121" s="101">
        <v>146</v>
      </c>
      <c r="U121" s="102">
        <v>90.123456790123456</v>
      </c>
      <c r="V121" s="101">
        <v>0</v>
      </c>
      <c r="W121" s="101">
        <v>12</v>
      </c>
      <c r="X121" s="101">
        <v>12</v>
      </c>
      <c r="Y121" s="102">
        <v>7.4074074074074066</v>
      </c>
      <c r="Z121" s="101">
        <v>0</v>
      </c>
      <c r="AA121" s="101">
        <v>158</v>
      </c>
      <c r="AB121" s="101">
        <v>158</v>
      </c>
      <c r="AC121" s="187">
        <v>97.53086419753086</v>
      </c>
      <c r="AD121" s="122">
        <v>97.53086419753086</v>
      </c>
      <c r="AE121" s="45"/>
    </row>
    <row r="122" spans="1:31">
      <c r="A122" s="2"/>
      <c r="B122" s="103">
        <v>679</v>
      </c>
      <c r="C122" s="189" t="s">
        <v>213</v>
      </c>
      <c r="D122" s="74">
        <v>186</v>
      </c>
      <c r="E122" s="186">
        <v>4</v>
      </c>
      <c r="F122" s="186">
        <v>3</v>
      </c>
      <c r="G122" s="186">
        <v>0</v>
      </c>
      <c r="H122" s="186">
        <v>1</v>
      </c>
      <c r="I122" s="186">
        <v>158</v>
      </c>
      <c r="J122" s="186">
        <v>102</v>
      </c>
      <c r="K122" s="186">
        <v>45</v>
      </c>
      <c r="L122" s="186">
        <v>11</v>
      </c>
      <c r="M122" s="98">
        <v>162</v>
      </c>
      <c r="N122" s="98">
        <v>105</v>
      </c>
      <c r="O122" s="98">
        <v>45</v>
      </c>
      <c r="P122" s="97">
        <v>12</v>
      </c>
      <c r="Q122" s="186">
        <v>5</v>
      </c>
      <c r="R122" s="101">
        <v>0</v>
      </c>
      <c r="S122" s="101">
        <v>173</v>
      </c>
      <c r="T122" s="101">
        <v>173</v>
      </c>
      <c r="U122" s="102">
        <v>93.010752688172033</v>
      </c>
      <c r="V122" s="101">
        <v>0</v>
      </c>
      <c r="W122" s="101">
        <v>11</v>
      </c>
      <c r="X122" s="101">
        <v>11</v>
      </c>
      <c r="Y122" s="102">
        <v>5.913978494623656</v>
      </c>
      <c r="Z122" s="101">
        <v>0</v>
      </c>
      <c r="AA122" s="101">
        <v>184</v>
      </c>
      <c r="AB122" s="101">
        <v>184</v>
      </c>
      <c r="AC122" s="187">
        <v>98.924731182795696</v>
      </c>
      <c r="AD122" s="122">
        <v>98.924731182795696</v>
      </c>
      <c r="AE122" s="45"/>
    </row>
    <row r="123" spans="1:31">
      <c r="A123" s="2"/>
      <c r="B123" s="103">
        <v>789</v>
      </c>
      <c r="C123" s="189" t="s">
        <v>214</v>
      </c>
      <c r="D123" s="74">
        <v>97</v>
      </c>
      <c r="E123" s="186">
        <v>0</v>
      </c>
      <c r="F123" s="186">
        <v>0</v>
      </c>
      <c r="G123" s="186">
        <v>0</v>
      </c>
      <c r="H123" s="186">
        <v>0</v>
      </c>
      <c r="I123" s="186">
        <v>76</v>
      </c>
      <c r="J123" s="186">
        <v>44</v>
      </c>
      <c r="K123" s="186">
        <v>31</v>
      </c>
      <c r="L123" s="186">
        <v>1</v>
      </c>
      <c r="M123" s="98">
        <v>76</v>
      </c>
      <c r="N123" s="98">
        <v>44</v>
      </c>
      <c r="O123" s="98">
        <v>31</v>
      </c>
      <c r="P123" s="97">
        <v>1</v>
      </c>
      <c r="Q123" s="186">
        <v>29</v>
      </c>
      <c r="R123" s="101">
        <v>0</v>
      </c>
      <c r="S123" s="101">
        <v>97</v>
      </c>
      <c r="T123" s="101">
        <v>97</v>
      </c>
      <c r="U123" s="102">
        <v>100</v>
      </c>
      <c r="V123" s="101">
        <v>0</v>
      </c>
      <c r="W123" s="101">
        <v>12</v>
      </c>
      <c r="X123" s="101">
        <v>12</v>
      </c>
      <c r="Y123" s="102">
        <v>12.371134020618557</v>
      </c>
      <c r="Z123" s="101">
        <v>0</v>
      </c>
      <c r="AA123" s="101">
        <v>109</v>
      </c>
      <c r="AB123" s="101">
        <v>109</v>
      </c>
      <c r="AC123" s="187">
        <v>112.37113402061856</v>
      </c>
      <c r="AD123" s="122">
        <v>112.37113402061856</v>
      </c>
      <c r="AE123" s="45"/>
    </row>
    <row r="124" spans="1:31">
      <c r="A124" s="2"/>
      <c r="B124" s="103">
        <v>792</v>
      </c>
      <c r="C124" s="189" t="s">
        <v>215</v>
      </c>
      <c r="D124" s="74">
        <v>51</v>
      </c>
      <c r="E124" s="186">
        <v>2</v>
      </c>
      <c r="F124" s="186">
        <v>2</v>
      </c>
      <c r="G124" s="186">
        <v>0</v>
      </c>
      <c r="H124" s="186">
        <v>0</v>
      </c>
      <c r="I124" s="186">
        <v>9</v>
      </c>
      <c r="J124" s="186">
        <v>9</v>
      </c>
      <c r="K124" s="186">
        <v>0</v>
      </c>
      <c r="L124" s="186">
        <v>0</v>
      </c>
      <c r="M124" s="98">
        <v>11</v>
      </c>
      <c r="N124" s="98">
        <v>11</v>
      </c>
      <c r="O124" s="98">
        <v>0</v>
      </c>
      <c r="P124" s="97">
        <v>0</v>
      </c>
      <c r="Q124" s="186">
        <v>3</v>
      </c>
      <c r="R124" s="101">
        <v>0</v>
      </c>
      <c r="S124" s="101">
        <v>22</v>
      </c>
      <c r="T124" s="101">
        <v>22</v>
      </c>
      <c r="U124" s="102">
        <v>43.137254901960787</v>
      </c>
      <c r="V124" s="101">
        <v>0</v>
      </c>
      <c r="W124" s="101">
        <v>0</v>
      </c>
      <c r="X124" s="101">
        <v>0</v>
      </c>
      <c r="Y124" s="102">
        <v>0</v>
      </c>
      <c r="Z124" s="101">
        <v>0</v>
      </c>
      <c r="AA124" s="101">
        <v>22</v>
      </c>
      <c r="AB124" s="101">
        <v>22</v>
      </c>
      <c r="AC124" s="187">
        <v>43.137254901960787</v>
      </c>
      <c r="AD124" s="122">
        <v>43.137254901960787</v>
      </c>
      <c r="AE124" s="45"/>
    </row>
    <row r="125" spans="1:31">
      <c r="A125" s="2"/>
      <c r="B125" s="103">
        <v>809</v>
      </c>
      <c r="C125" s="189" t="s">
        <v>216</v>
      </c>
      <c r="D125" s="74">
        <v>36</v>
      </c>
      <c r="E125" s="186">
        <v>3</v>
      </c>
      <c r="F125" s="186">
        <v>0</v>
      </c>
      <c r="G125" s="186">
        <v>3</v>
      </c>
      <c r="H125" s="186">
        <v>0</v>
      </c>
      <c r="I125" s="186">
        <v>26</v>
      </c>
      <c r="J125" s="186">
        <v>14</v>
      </c>
      <c r="K125" s="186">
        <v>9</v>
      </c>
      <c r="L125" s="186">
        <v>3</v>
      </c>
      <c r="M125" s="98">
        <v>29</v>
      </c>
      <c r="N125" s="98">
        <v>14</v>
      </c>
      <c r="O125" s="98">
        <v>12</v>
      </c>
      <c r="P125" s="97">
        <v>3</v>
      </c>
      <c r="Q125" s="186">
        <v>0</v>
      </c>
      <c r="R125" s="101">
        <v>0</v>
      </c>
      <c r="S125" s="101">
        <v>13</v>
      </c>
      <c r="T125" s="101">
        <v>13</v>
      </c>
      <c r="U125" s="102">
        <v>36.111111111111107</v>
      </c>
      <c r="V125" s="101">
        <v>0</v>
      </c>
      <c r="W125" s="101">
        <v>14</v>
      </c>
      <c r="X125" s="101">
        <v>14</v>
      </c>
      <c r="Y125" s="102">
        <v>38.888888888888893</v>
      </c>
      <c r="Z125" s="101">
        <v>0</v>
      </c>
      <c r="AA125" s="101">
        <v>27</v>
      </c>
      <c r="AB125" s="101">
        <v>27</v>
      </c>
      <c r="AC125" s="187">
        <v>75</v>
      </c>
      <c r="AD125" s="122">
        <v>75</v>
      </c>
      <c r="AE125" s="45"/>
    </row>
    <row r="126" spans="1:31">
      <c r="A126" s="2"/>
      <c r="B126" s="103">
        <v>847</v>
      </c>
      <c r="C126" s="189" t="s">
        <v>217</v>
      </c>
      <c r="D126" s="74">
        <v>116</v>
      </c>
      <c r="E126" s="186">
        <v>5</v>
      </c>
      <c r="F126" s="186">
        <v>1</v>
      </c>
      <c r="G126" s="186">
        <v>3</v>
      </c>
      <c r="H126" s="186">
        <v>1</v>
      </c>
      <c r="I126" s="186">
        <v>63</v>
      </c>
      <c r="J126" s="186">
        <v>59</v>
      </c>
      <c r="K126" s="186">
        <v>4</v>
      </c>
      <c r="L126" s="186">
        <v>0</v>
      </c>
      <c r="M126" s="98">
        <v>68</v>
      </c>
      <c r="N126" s="98">
        <v>60</v>
      </c>
      <c r="O126" s="98">
        <v>7</v>
      </c>
      <c r="P126" s="97">
        <v>1</v>
      </c>
      <c r="Q126" s="186">
        <v>10</v>
      </c>
      <c r="R126" s="101">
        <v>0</v>
      </c>
      <c r="S126" s="101">
        <v>118</v>
      </c>
      <c r="T126" s="101">
        <v>118</v>
      </c>
      <c r="U126" s="102">
        <v>101.72413793103448</v>
      </c>
      <c r="V126" s="101">
        <v>0</v>
      </c>
      <c r="W126" s="101">
        <v>10</v>
      </c>
      <c r="X126" s="101">
        <v>10</v>
      </c>
      <c r="Y126" s="102">
        <v>8.6206896551724146</v>
      </c>
      <c r="Z126" s="101">
        <v>0</v>
      </c>
      <c r="AA126" s="101">
        <v>128</v>
      </c>
      <c r="AB126" s="101">
        <v>128</v>
      </c>
      <c r="AC126" s="187">
        <v>110.34482758620689</v>
      </c>
      <c r="AD126" s="122">
        <v>110.34482758620689</v>
      </c>
      <c r="AE126" s="45"/>
    </row>
    <row r="127" spans="1:31">
      <c r="A127" s="2"/>
      <c r="B127" s="103">
        <v>856</v>
      </c>
      <c r="C127" s="189" t="s">
        <v>218</v>
      </c>
      <c r="D127" s="74">
        <v>17</v>
      </c>
      <c r="E127" s="186">
        <v>1</v>
      </c>
      <c r="F127" s="186">
        <v>0</v>
      </c>
      <c r="G127" s="186">
        <v>0</v>
      </c>
      <c r="H127" s="186">
        <v>1</v>
      </c>
      <c r="I127" s="186">
        <v>14</v>
      </c>
      <c r="J127" s="186">
        <v>12</v>
      </c>
      <c r="K127" s="186">
        <v>2</v>
      </c>
      <c r="L127" s="186">
        <v>0</v>
      </c>
      <c r="M127" s="98">
        <v>15</v>
      </c>
      <c r="N127" s="98">
        <v>12</v>
      </c>
      <c r="O127" s="98">
        <v>2</v>
      </c>
      <c r="P127" s="97">
        <v>1</v>
      </c>
      <c r="Q127" s="186">
        <v>0</v>
      </c>
      <c r="R127" s="101">
        <v>0</v>
      </c>
      <c r="S127" s="101">
        <v>10</v>
      </c>
      <c r="T127" s="101">
        <v>10</v>
      </c>
      <c r="U127" s="102">
        <v>58.82352941176471</v>
      </c>
      <c r="V127" s="101">
        <v>0</v>
      </c>
      <c r="W127" s="101">
        <v>3</v>
      </c>
      <c r="X127" s="101">
        <v>3</v>
      </c>
      <c r="Y127" s="102">
        <v>17.647058823529413</v>
      </c>
      <c r="Z127" s="101">
        <v>0</v>
      </c>
      <c r="AA127" s="101">
        <v>13</v>
      </c>
      <c r="AB127" s="101">
        <v>13</v>
      </c>
      <c r="AC127" s="187">
        <v>76.470588235294116</v>
      </c>
      <c r="AD127" s="122">
        <v>76.470588235294116</v>
      </c>
      <c r="AE127" s="45"/>
    </row>
    <row r="128" spans="1:31">
      <c r="A128" s="2"/>
      <c r="B128" s="103">
        <v>861</v>
      </c>
      <c r="C128" s="189" t="s">
        <v>219</v>
      </c>
      <c r="D128" s="74">
        <v>116</v>
      </c>
      <c r="E128" s="186">
        <v>5</v>
      </c>
      <c r="F128" s="186">
        <v>4</v>
      </c>
      <c r="G128" s="186">
        <v>1</v>
      </c>
      <c r="H128" s="186">
        <v>0</v>
      </c>
      <c r="I128" s="186">
        <v>90</v>
      </c>
      <c r="J128" s="186">
        <v>72</v>
      </c>
      <c r="K128" s="186">
        <v>15</v>
      </c>
      <c r="L128" s="186">
        <v>3</v>
      </c>
      <c r="M128" s="98">
        <v>95</v>
      </c>
      <c r="N128" s="98">
        <v>76</v>
      </c>
      <c r="O128" s="98">
        <v>16</v>
      </c>
      <c r="P128" s="97">
        <v>3</v>
      </c>
      <c r="Q128" s="186">
        <v>0</v>
      </c>
      <c r="R128" s="101">
        <v>0</v>
      </c>
      <c r="S128" s="101">
        <v>76</v>
      </c>
      <c r="T128" s="101">
        <v>76</v>
      </c>
      <c r="U128" s="102">
        <v>65.517241379310349</v>
      </c>
      <c r="V128" s="101">
        <v>0</v>
      </c>
      <c r="W128" s="101">
        <v>19</v>
      </c>
      <c r="X128" s="101">
        <v>19</v>
      </c>
      <c r="Y128" s="102">
        <v>16.379310344827587</v>
      </c>
      <c r="Z128" s="101">
        <v>0</v>
      </c>
      <c r="AA128" s="101">
        <v>95</v>
      </c>
      <c r="AB128" s="101">
        <v>95</v>
      </c>
      <c r="AC128" s="187">
        <v>81.896551724137936</v>
      </c>
      <c r="AD128" s="122">
        <v>81.896551724137936</v>
      </c>
      <c r="AE128" s="45"/>
    </row>
    <row r="129" spans="1:31">
      <c r="A129" s="2" t="s">
        <v>220</v>
      </c>
      <c r="B129" s="171"/>
      <c r="C129" s="81" t="s">
        <v>74</v>
      </c>
      <c r="D129" s="82">
        <v>192494</v>
      </c>
      <c r="E129" s="82">
        <v>7067</v>
      </c>
      <c r="F129" s="82">
        <v>2247</v>
      </c>
      <c r="G129" s="82">
        <v>3361</v>
      </c>
      <c r="H129" s="82">
        <v>1459</v>
      </c>
      <c r="I129" s="82">
        <v>80672</v>
      </c>
      <c r="J129" s="82">
        <v>42242</v>
      </c>
      <c r="K129" s="82">
        <v>31248</v>
      </c>
      <c r="L129" s="82">
        <v>7182</v>
      </c>
      <c r="M129" s="82">
        <v>87739</v>
      </c>
      <c r="N129" s="82">
        <v>44489</v>
      </c>
      <c r="O129" s="82">
        <v>34609</v>
      </c>
      <c r="P129" s="82">
        <v>8641</v>
      </c>
      <c r="Q129" s="82">
        <v>1162</v>
      </c>
      <c r="R129" s="82">
        <v>0</v>
      </c>
      <c r="S129" s="82">
        <v>103913</v>
      </c>
      <c r="T129" s="82">
        <v>103913</v>
      </c>
      <c r="U129" s="104">
        <v>53.982461791016867</v>
      </c>
      <c r="V129" s="82">
        <v>116</v>
      </c>
      <c r="W129" s="82">
        <v>61834</v>
      </c>
      <c r="X129" s="82">
        <v>61950</v>
      </c>
      <c r="Y129" s="104">
        <v>32.122559664197325</v>
      </c>
      <c r="Z129" s="82">
        <v>116</v>
      </c>
      <c r="AA129" s="82">
        <v>165747</v>
      </c>
      <c r="AB129" s="82">
        <v>165863</v>
      </c>
      <c r="AC129" s="92">
        <v>86.105021455214199</v>
      </c>
      <c r="AD129" s="191">
        <v>86.113389751310947</v>
      </c>
      <c r="AE129" s="473"/>
    </row>
    <row r="130" spans="1:31">
      <c r="A130" s="2"/>
      <c r="B130" s="103">
        <v>1</v>
      </c>
      <c r="C130" s="103" t="s">
        <v>221</v>
      </c>
      <c r="D130" s="74">
        <v>139931</v>
      </c>
      <c r="E130" s="186">
        <v>4558</v>
      </c>
      <c r="F130" s="186">
        <v>1407</v>
      </c>
      <c r="G130" s="186">
        <v>2203</v>
      </c>
      <c r="H130" s="186">
        <v>948</v>
      </c>
      <c r="I130" s="186">
        <v>53035</v>
      </c>
      <c r="J130" s="186">
        <v>27014</v>
      </c>
      <c r="K130" s="186">
        <v>21189</v>
      </c>
      <c r="L130" s="186">
        <v>4832</v>
      </c>
      <c r="M130" s="98">
        <v>57593</v>
      </c>
      <c r="N130" s="98">
        <v>28421</v>
      </c>
      <c r="O130" s="98">
        <v>23392</v>
      </c>
      <c r="P130" s="97">
        <v>5780</v>
      </c>
      <c r="Q130" s="186">
        <v>872</v>
      </c>
      <c r="R130" s="101">
        <v>0</v>
      </c>
      <c r="S130" s="101">
        <v>71318</v>
      </c>
      <c r="T130" s="101">
        <v>71318</v>
      </c>
      <c r="U130" s="102">
        <v>50.966547798557862</v>
      </c>
      <c r="V130" s="101">
        <v>73</v>
      </c>
      <c r="W130" s="101">
        <v>41150</v>
      </c>
      <c r="X130" s="101">
        <v>41223</v>
      </c>
      <c r="Y130" s="102">
        <v>29.407350765734542</v>
      </c>
      <c r="Z130" s="101">
        <v>73</v>
      </c>
      <c r="AA130" s="101">
        <v>112468</v>
      </c>
      <c r="AB130" s="101">
        <v>112541</v>
      </c>
      <c r="AC130" s="187">
        <v>80.373898564292404</v>
      </c>
      <c r="AD130" s="122">
        <v>80.384131881946232</v>
      </c>
    </row>
    <row r="131" spans="1:31">
      <c r="A131" s="2"/>
      <c r="B131" s="103">
        <v>79</v>
      </c>
      <c r="C131" s="189" t="s">
        <v>222</v>
      </c>
      <c r="D131" s="74">
        <v>1174</v>
      </c>
      <c r="E131" s="186">
        <v>70</v>
      </c>
      <c r="F131" s="186">
        <v>53</v>
      </c>
      <c r="G131" s="186">
        <v>14</v>
      </c>
      <c r="H131" s="186">
        <v>3</v>
      </c>
      <c r="I131" s="186">
        <v>835</v>
      </c>
      <c r="J131" s="186">
        <v>713</v>
      </c>
      <c r="K131" s="186">
        <v>103</v>
      </c>
      <c r="L131" s="186">
        <v>19</v>
      </c>
      <c r="M131" s="98">
        <v>905</v>
      </c>
      <c r="N131" s="98">
        <v>766</v>
      </c>
      <c r="O131" s="98">
        <v>117</v>
      </c>
      <c r="P131" s="97">
        <v>22</v>
      </c>
      <c r="Q131" s="186">
        <v>14</v>
      </c>
      <c r="R131" s="101">
        <v>0</v>
      </c>
      <c r="S131" s="101">
        <v>1169</v>
      </c>
      <c r="T131" s="101">
        <v>1169</v>
      </c>
      <c r="U131" s="102">
        <v>99.574105621805799</v>
      </c>
      <c r="V131" s="101">
        <v>1</v>
      </c>
      <c r="W131" s="101">
        <v>275</v>
      </c>
      <c r="X131" s="101">
        <v>276</v>
      </c>
      <c r="Y131" s="102">
        <v>23.42419080068143</v>
      </c>
      <c r="Z131" s="101">
        <v>1</v>
      </c>
      <c r="AA131" s="101">
        <v>1444</v>
      </c>
      <c r="AB131" s="101">
        <v>1445</v>
      </c>
      <c r="AC131" s="187">
        <v>122.99829642248723</v>
      </c>
      <c r="AD131" s="122">
        <v>122.97872340425533</v>
      </c>
    </row>
    <row r="132" spans="1:31">
      <c r="A132" s="2"/>
      <c r="B132" s="103">
        <v>88</v>
      </c>
      <c r="C132" s="189" t="s">
        <v>223</v>
      </c>
      <c r="D132" s="74">
        <v>23167</v>
      </c>
      <c r="E132" s="186">
        <v>1109</v>
      </c>
      <c r="F132" s="186">
        <v>391</v>
      </c>
      <c r="G132" s="186">
        <v>526</v>
      </c>
      <c r="H132" s="186">
        <v>192</v>
      </c>
      <c r="I132" s="186">
        <v>10330</v>
      </c>
      <c r="J132" s="186">
        <v>5788</v>
      </c>
      <c r="K132" s="186">
        <v>3714</v>
      </c>
      <c r="L132" s="186">
        <v>828</v>
      </c>
      <c r="M132" s="98">
        <v>11439</v>
      </c>
      <c r="N132" s="98">
        <v>6179</v>
      </c>
      <c r="O132" s="98">
        <v>4240</v>
      </c>
      <c r="P132" s="97">
        <v>1020</v>
      </c>
      <c r="Q132" s="186">
        <v>65</v>
      </c>
      <c r="R132" s="101">
        <v>0</v>
      </c>
      <c r="S132" s="101">
        <v>14325</v>
      </c>
      <c r="T132" s="101">
        <v>14325</v>
      </c>
      <c r="U132" s="102">
        <v>61.833642681400271</v>
      </c>
      <c r="V132" s="101">
        <v>13</v>
      </c>
      <c r="W132" s="101">
        <v>7369</v>
      </c>
      <c r="X132" s="101">
        <v>7382</v>
      </c>
      <c r="Y132" s="102">
        <v>31.808175421936376</v>
      </c>
      <c r="Z132" s="101">
        <v>13</v>
      </c>
      <c r="AA132" s="101">
        <v>21694</v>
      </c>
      <c r="AB132" s="101">
        <v>21707</v>
      </c>
      <c r="AC132" s="187">
        <v>93.641818103336632</v>
      </c>
      <c r="AD132" s="122">
        <v>93.645383951682476</v>
      </c>
    </row>
    <row r="133" spans="1:31">
      <c r="A133" s="2"/>
      <c r="B133" s="103">
        <v>129</v>
      </c>
      <c r="C133" s="189" t="s">
        <v>224</v>
      </c>
      <c r="D133" s="74">
        <v>2360</v>
      </c>
      <c r="E133" s="186">
        <v>80</v>
      </c>
      <c r="F133" s="186">
        <v>33</v>
      </c>
      <c r="G133" s="186">
        <v>27</v>
      </c>
      <c r="H133" s="186">
        <v>20</v>
      </c>
      <c r="I133" s="186">
        <v>1492</v>
      </c>
      <c r="J133" s="186">
        <v>898</v>
      </c>
      <c r="K133" s="186">
        <v>520</v>
      </c>
      <c r="L133" s="186">
        <v>74</v>
      </c>
      <c r="M133" s="98">
        <v>1572</v>
      </c>
      <c r="N133" s="98">
        <v>931</v>
      </c>
      <c r="O133" s="98">
        <v>547</v>
      </c>
      <c r="P133" s="97">
        <v>94</v>
      </c>
      <c r="Q133" s="186">
        <v>14</v>
      </c>
      <c r="R133" s="101">
        <v>0</v>
      </c>
      <c r="S133" s="101">
        <v>1412</v>
      </c>
      <c r="T133" s="101">
        <v>1412</v>
      </c>
      <c r="U133" s="102">
        <v>59.83050847457627</v>
      </c>
      <c r="V133" s="101">
        <v>1</v>
      </c>
      <c r="W133" s="101">
        <v>1124</v>
      </c>
      <c r="X133" s="101">
        <v>1125</v>
      </c>
      <c r="Y133" s="102">
        <v>47.627118644067792</v>
      </c>
      <c r="Z133" s="101">
        <v>1</v>
      </c>
      <c r="AA133" s="101">
        <v>2536</v>
      </c>
      <c r="AB133" s="101">
        <v>2537</v>
      </c>
      <c r="AC133" s="187">
        <v>107.45762711864406</v>
      </c>
      <c r="AD133" s="122">
        <v>107.45446844557391</v>
      </c>
    </row>
    <row r="134" spans="1:31">
      <c r="A134" s="2"/>
      <c r="B134" s="103">
        <v>212</v>
      </c>
      <c r="C134" s="189" t="s">
        <v>225</v>
      </c>
      <c r="D134" s="74">
        <v>1596</v>
      </c>
      <c r="E134" s="186">
        <v>86</v>
      </c>
      <c r="F134" s="186">
        <v>57</v>
      </c>
      <c r="G134" s="186">
        <v>24</v>
      </c>
      <c r="H134" s="186">
        <v>5</v>
      </c>
      <c r="I134" s="186">
        <v>1155</v>
      </c>
      <c r="J134" s="186">
        <v>1025</v>
      </c>
      <c r="K134" s="186">
        <v>113</v>
      </c>
      <c r="L134" s="186">
        <v>17</v>
      </c>
      <c r="M134" s="98">
        <v>1241</v>
      </c>
      <c r="N134" s="98">
        <v>1082</v>
      </c>
      <c r="O134" s="98">
        <v>137</v>
      </c>
      <c r="P134" s="97">
        <v>22</v>
      </c>
      <c r="Q134" s="186">
        <v>25</v>
      </c>
      <c r="R134" s="101">
        <v>0</v>
      </c>
      <c r="S134" s="101">
        <v>1152</v>
      </c>
      <c r="T134" s="101">
        <v>1152</v>
      </c>
      <c r="U134" s="102">
        <v>72.180451127819538</v>
      </c>
      <c r="V134" s="101">
        <v>1</v>
      </c>
      <c r="W134" s="101">
        <v>488</v>
      </c>
      <c r="X134" s="101">
        <v>489</v>
      </c>
      <c r="Y134" s="102">
        <v>30.576441102756892</v>
      </c>
      <c r="Z134" s="101">
        <v>1</v>
      </c>
      <c r="AA134" s="101">
        <v>1640</v>
      </c>
      <c r="AB134" s="101">
        <v>1641</v>
      </c>
      <c r="AC134" s="187">
        <v>102.75689223057644</v>
      </c>
      <c r="AD134" s="122">
        <v>102.75516593613025</v>
      </c>
    </row>
    <row r="135" spans="1:31">
      <c r="A135" s="2"/>
      <c r="B135" s="103">
        <v>266</v>
      </c>
      <c r="C135" s="189" t="s">
        <v>226</v>
      </c>
      <c r="D135" s="74">
        <v>3969</v>
      </c>
      <c r="E135" s="186">
        <v>276</v>
      </c>
      <c r="F135" s="186">
        <v>55</v>
      </c>
      <c r="G135" s="186">
        <v>138</v>
      </c>
      <c r="H135" s="186">
        <v>83</v>
      </c>
      <c r="I135" s="186">
        <v>2761</v>
      </c>
      <c r="J135" s="186">
        <v>960</v>
      </c>
      <c r="K135" s="186">
        <v>1367</v>
      </c>
      <c r="L135" s="186">
        <v>434</v>
      </c>
      <c r="M135" s="98">
        <v>3037</v>
      </c>
      <c r="N135" s="98">
        <v>1015</v>
      </c>
      <c r="O135" s="98">
        <v>1505</v>
      </c>
      <c r="P135" s="97">
        <v>517</v>
      </c>
      <c r="Q135" s="186">
        <v>131</v>
      </c>
      <c r="R135" s="101">
        <v>0</v>
      </c>
      <c r="S135" s="101">
        <v>1818</v>
      </c>
      <c r="T135" s="101">
        <v>1818</v>
      </c>
      <c r="U135" s="102">
        <v>45.804988662131521</v>
      </c>
      <c r="V135" s="101">
        <v>9</v>
      </c>
      <c r="W135" s="101">
        <v>2087</v>
      </c>
      <c r="X135" s="101">
        <v>2096</v>
      </c>
      <c r="Y135" s="102">
        <v>52.582514487276391</v>
      </c>
      <c r="Z135" s="101">
        <v>9</v>
      </c>
      <c r="AA135" s="101">
        <v>3905</v>
      </c>
      <c r="AB135" s="101">
        <v>3914</v>
      </c>
      <c r="AC135" s="187">
        <v>98.387503149407905</v>
      </c>
      <c r="AD135" s="122">
        <v>98.391151332327794</v>
      </c>
    </row>
    <row r="136" spans="1:31">
      <c r="A136" s="2"/>
      <c r="B136" s="103">
        <v>308</v>
      </c>
      <c r="C136" s="189" t="s">
        <v>227</v>
      </c>
      <c r="D136" s="74">
        <v>1549</v>
      </c>
      <c r="E136" s="186">
        <v>57</v>
      </c>
      <c r="F136" s="186">
        <v>22</v>
      </c>
      <c r="G136" s="186">
        <v>29</v>
      </c>
      <c r="H136" s="186">
        <v>6</v>
      </c>
      <c r="I136" s="186">
        <v>1070</v>
      </c>
      <c r="J136" s="186">
        <v>675</v>
      </c>
      <c r="K136" s="186">
        <v>337</v>
      </c>
      <c r="L136" s="186">
        <v>58</v>
      </c>
      <c r="M136" s="98">
        <v>1127</v>
      </c>
      <c r="N136" s="98">
        <v>697</v>
      </c>
      <c r="O136" s="98">
        <v>366</v>
      </c>
      <c r="P136" s="97">
        <v>64</v>
      </c>
      <c r="Q136" s="186">
        <v>5</v>
      </c>
      <c r="R136" s="101">
        <v>0</v>
      </c>
      <c r="S136" s="101">
        <v>1068</v>
      </c>
      <c r="T136" s="101">
        <v>1068</v>
      </c>
      <c r="U136" s="102">
        <v>68.947708198837958</v>
      </c>
      <c r="V136" s="101">
        <v>1</v>
      </c>
      <c r="W136" s="101">
        <v>539</v>
      </c>
      <c r="X136" s="101">
        <v>540</v>
      </c>
      <c r="Y136" s="102">
        <v>34.796642995480951</v>
      </c>
      <c r="Z136" s="101">
        <v>1</v>
      </c>
      <c r="AA136" s="101">
        <v>1607</v>
      </c>
      <c r="AB136" s="101">
        <v>1608</v>
      </c>
      <c r="AC136" s="187">
        <v>103.74435119431891</v>
      </c>
      <c r="AD136" s="122">
        <v>103.74193548387096</v>
      </c>
    </row>
    <row r="137" spans="1:31">
      <c r="A137" s="2"/>
      <c r="B137" s="103">
        <v>360</v>
      </c>
      <c r="C137" s="103" t="s">
        <v>228</v>
      </c>
      <c r="D137" s="74">
        <v>13107</v>
      </c>
      <c r="E137" s="186">
        <v>439</v>
      </c>
      <c r="F137" s="186">
        <v>135</v>
      </c>
      <c r="G137" s="186">
        <v>197</v>
      </c>
      <c r="H137" s="186">
        <v>107</v>
      </c>
      <c r="I137" s="186">
        <v>5629</v>
      </c>
      <c r="J137" s="186">
        <v>3028</v>
      </c>
      <c r="K137" s="186">
        <v>2107</v>
      </c>
      <c r="L137" s="186">
        <v>494</v>
      </c>
      <c r="M137" s="98">
        <v>6068</v>
      </c>
      <c r="N137" s="98">
        <v>3163</v>
      </c>
      <c r="O137" s="98">
        <v>2304</v>
      </c>
      <c r="P137" s="97">
        <v>601</v>
      </c>
      <c r="Q137" s="186">
        <v>17</v>
      </c>
      <c r="R137" s="101">
        <v>0</v>
      </c>
      <c r="S137" s="101">
        <v>7895</v>
      </c>
      <c r="T137" s="101">
        <v>7895</v>
      </c>
      <c r="U137" s="102">
        <v>60.234988937209124</v>
      </c>
      <c r="V137" s="101">
        <v>13</v>
      </c>
      <c r="W137" s="101">
        <v>6500</v>
      </c>
      <c r="X137" s="101">
        <v>6513</v>
      </c>
      <c r="Y137" s="102">
        <v>49.591821164263372</v>
      </c>
      <c r="Z137" s="101">
        <v>13</v>
      </c>
      <c r="AA137" s="101">
        <v>14395</v>
      </c>
      <c r="AB137" s="101">
        <v>14408</v>
      </c>
      <c r="AC137" s="187">
        <v>109.8268101014725</v>
      </c>
      <c r="AD137" s="122">
        <v>109.8170731707317</v>
      </c>
    </row>
    <row r="138" spans="1:31">
      <c r="A138" s="2"/>
      <c r="B138" s="103">
        <v>380</v>
      </c>
      <c r="C138" s="189" t="s">
        <v>229</v>
      </c>
      <c r="D138" s="74">
        <v>2206</v>
      </c>
      <c r="E138" s="186">
        <v>125</v>
      </c>
      <c r="F138" s="186">
        <v>38</v>
      </c>
      <c r="G138" s="186">
        <v>59</v>
      </c>
      <c r="H138" s="186">
        <v>28</v>
      </c>
      <c r="I138" s="186">
        <v>1826</v>
      </c>
      <c r="J138" s="186">
        <v>1098</v>
      </c>
      <c r="K138" s="186">
        <v>619</v>
      </c>
      <c r="L138" s="186">
        <v>109</v>
      </c>
      <c r="M138" s="98">
        <v>1951</v>
      </c>
      <c r="N138" s="98">
        <v>1136</v>
      </c>
      <c r="O138" s="98">
        <v>678</v>
      </c>
      <c r="P138" s="97">
        <v>137</v>
      </c>
      <c r="Q138" s="186">
        <v>1</v>
      </c>
      <c r="R138" s="101">
        <v>0</v>
      </c>
      <c r="S138" s="101">
        <v>1199</v>
      </c>
      <c r="T138" s="101">
        <v>1199</v>
      </c>
      <c r="U138" s="102">
        <v>54.351767905711704</v>
      </c>
      <c r="V138" s="101">
        <v>2</v>
      </c>
      <c r="W138" s="101">
        <v>781</v>
      </c>
      <c r="X138" s="101">
        <v>783</v>
      </c>
      <c r="Y138" s="102">
        <v>35.403445149592024</v>
      </c>
      <c r="Z138" s="101">
        <v>2</v>
      </c>
      <c r="AA138" s="101">
        <v>1980</v>
      </c>
      <c r="AB138" s="101">
        <v>1982</v>
      </c>
      <c r="AC138" s="187">
        <v>89.755213055303713</v>
      </c>
      <c r="AD138" s="122">
        <v>89.764492753623188</v>
      </c>
    </row>
    <row r="139" spans="1:31">
      <c r="A139" s="2"/>
      <c r="B139" s="103">
        <v>631</v>
      </c>
      <c r="C139" s="189" t="s">
        <v>230</v>
      </c>
      <c r="D139" s="74">
        <v>3435</v>
      </c>
      <c r="E139" s="186">
        <v>267</v>
      </c>
      <c r="F139" s="186">
        <v>56</v>
      </c>
      <c r="G139" s="186">
        <v>144</v>
      </c>
      <c r="H139" s="186">
        <v>67</v>
      </c>
      <c r="I139" s="186">
        <v>2539</v>
      </c>
      <c r="J139" s="186">
        <v>1043</v>
      </c>
      <c r="K139" s="186">
        <v>1179</v>
      </c>
      <c r="L139" s="186">
        <v>317</v>
      </c>
      <c r="M139" s="98">
        <v>2806</v>
      </c>
      <c r="N139" s="98">
        <v>1099</v>
      </c>
      <c r="O139" s="98">
        <v>1323</v>
      </c>
      <c r="P139" s="97">
        <v>384</v>
      </c>
      <c r="Q139" s="186">
        <v>18</v>
      </c>
      <c r="R139" s="101">
        <v>0</v>
      </c>
      <c r="S139" s="101">
        <v>2557</v>
      </c>
      <c r="T139" s="101">
        <v>2557</v>
      </c>
      <c r="U139" s="102">
        <v>74.439592430858809</v>
      </c>
      <c r="V139" s="101">
        <v>2</v>
      </c>
      <c r="W139" s="101">
        <v>1521</v>
      </c>
      <c r="X139" s="101">
        <v>1523</v>
      </c>
      <c r="Y139" s="102">
        <v>44.279475982532752</v>
      </c>
      <c r="Z139" s="101">
        <v>2</v>
      </c>
      <c r="AA139" s="101">
        <v>4078</v>
      </c>
      <c r="AB139" s="101">
        <v>4080</v>
      </c>
      <c r="AC139" s="187">
        <v>118.71906841339155</v>
      </c>
      <c r="AD139" s="122">
        <v>118.70817573465231</v>
      </c>
    </row>
    <row r="140" spans="1:31" ht="64.5" customHeight="1">
      <c r="C140" s="197" t="s">
        <v>231</v>
      </c>
      <c r="D140" s="495" t="s">
        <v>232</v>
      </c>
      <c r="E140" s="495"/>
      <c r="F140" s="495"/>
      <c r="G140" s="495"/>
      <c r="H140" s="495"/>
      <c r="I140" s="495"/>
      <c r="J140" s="495"/>
      <c r="K140" s="495"/>
      <c r="L140" s="495"/>
      <c r="M140" s="495"/>
      <c r="N140" s="495"/>
      <c r="O140" s="495"/>
      <c r="P140" s="495"/>
      <c r="Q140" s="495"/>
      <c r="R140" s="495"/>
      <c r="S140" s="495"/>
      <c r="T140" s="495"/>
      <c r="U140" s="495"/>
      <c r="V140" s="495"/>
      <c r="W140" s="495"/>
      <c r="X140" s="495"/>
      <c r="Y140" s="495"/>
      <c r="Z140" s="495"/>
      <c r="AA140" s="495"/>
      <c r="AB140" s="495"/>
      <c r="AC140" s="495"/>
      <c r="AD140" s="495"/>
    </row>
    <row r="141" spans="1:31" ht="21" customHeight="1">
      <c r="C141" s="198" t="s">
        <v>50</v>
      </c>
      <c r="D141" s="520" t="s">
        <v>51</v>
      </c>
      <c r="E141" s="520"/>
      <c r="F141" s="520"/>
      <c r="G141" s="520"/>
      <c r="H141" s="520"/>
      <c r="I141" s="520"/>
      <c r="J141" s="520"/>
      <c r="K141" s="520"/>
      <c r="L141" s="520"/>
      <c r="M141" s="520"/>
      <c r="N141" s="520"/>
      <c r="O141" s="520"/>
      <c r="P141" s="520"/>
      <c r="Q141" s="520"/>
      <c r="R141" s="520"/>
      <c r="S141" s="520"/>
      <c r="T141" s="520"/>
      <c r="U141" s="520"/>
      <c r="V141" s="520"/>
      <c r="W141" s="520"/>
      <c r="X141" s="520"/>
      <c r="Y141" s="520"/>
      <c r="Z141" s="520"/>
      <c r="AA141" s="520"/>
      <c r="AB141" s="520"/>
      <c r="AC141" s="520"/>
      <c r="AD141" s="520"/>
    </row>
    <row r="142" spans="1:31" ht="21" customHeight="1">
      <c r="C142" s="198" t="s">
        <v>233</v>
      </c>
      <c r="D142" s="520" t="s">
        <v>53</v>
      </c>
      <c r="E142" s="520"/>
      <c r="F142" s="520"/>
      <c r="G142" s="520"/>
      <c r="H142" s="520"/>
      <c r="I142" s="520"/>
      <c r="J142" s="520"/>
      <c r="K142" s="520"/>
      <c r="L142" s="520"/>
      <c r="M142" s="520"/>
      <c r="N142" s="520"/>
      <c r="O142" s="520"/>
      <c r="P142" s="520"/>
      <c r="Q142" s="520"/>
      <c r="R142" s="520"/>
      <c r="S142" s="520"/>
      <c r="T142" s="520"/>
      <c r="U142" s="520"/>
      <c r="V142" s="520"/>
      <c r="W142" s="520"/>
      <c r="X142" s="520"/>
      <c r="Y142" s="520"/>
      <c r="Z142" s="520"/>
      <c r="AA142" s="520"/>
      <c r="AB142" s="520"/>
      <c r="AC142" s="520"/>
      <c r="AD142" s="520"/>
    </row>
    <row r="144" spans="1:31">
      <c r="O144" s="87"/>
    </row>
  </sheetData>
  <mergeCells count="24">
    <mergeCell ref="D141:AD141"/>
    <mergeCell ref="D142:AD142"/>
    <mergeCell ref="D140:AD140"/>
    <mergeCell ref="D3:D4"/>
    <mergeCell ref="C2:C5"/>
    <mergeCell ref="AC2:AC4"/>
    <mergeCell ref="AD2:AD4"/>
    <mergeCell ref="Q2:Q4"/>
    <mergeCell ref="A2:A5"/>
    <mergeCell ref="B1:AD1"/>
    <mergeCell ref="E2:P2"/>
    <mergeCell ref="E3:H3"/>
    <mergeCell ref="I3:L3"/>
    <mergeCell ref="M3:P3"/>
    <mergeCell ref="S3:S4"/>
    <mergeCell ref="T3:T4"/>
    <mergeCell ref="U3:U4"/>
    <mergeCell ref="V3:V4"/>
    <mergeCell ref="W3:W4"/>
    <mergeCell ref="X3:X4"/>
    <mergeCell ref="Y3:Y4"/>
    <mergeCell ref="R2:AB2"/>
    <mergeCell ref="B3:B5"/>
    <mergeCell ref="R3:R4"/>
  </mergeCells>
  <hyperlinks>
    <hyperlink ref="AE1" location="INDICE!B2" display="Indice" xr:uid="{A2C5A654-92D3-4B2C-8D7A-2E18BB823D7D}"/>
  </hyperlink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62A9D-E60F-48AD-8688-14F4EA76D20B}">
  <sheetPr>
    <tabColor rgb="FF66FF99"/>
  </sheetPr>
  <dimension ref="A1:CD187"/>
  <sheetViews>
    <sheetView zoomScale="85" zoomScaleNormal="85" workbookViewId="0">
      <pane xSplit="2" ySplit="4" topLeftCell="BI134" activePane="bottomRight" state="frozen"/>
      <selection pane="bottomRight" activeCell="CF141" sqref="CF141"/>
      <selection pane="bottomLeft" activeCell="A5" sqref="A5"/>
      <selection pane="topRight" activeCell="C1" sqref="C1"/>
    </sheetView>
  </sheetViews>
  <sheetFormatPr defaultColWidth="11.42578125" defaultRowHeight="15"/>
  <cols>
    <col min="2" max="2" width="17.7109375" customWidth="1"/>
    <col min="4" max="4" width="11.42578125" customWidth="1"/>
  </cols>
  <sheetData>
    <row r="1" spans="1:82" ht="35.25" customHeight="1" thickBot="1">
      <c r="A1" s="508" t="s">
        <v>234</v>
      </c>
      <c r="B1" s="509"/>
      <c r="C1" s="251"/>
      <c r="D1" s="376" t="s">
        <v>235</v>
      </c>
      <c r="Q1" s="376" t="s">
        <v>236</v>
      </c>
      <c r="AD1" s="376" t="s">
        <v>237</v>
      </c>
      <c r="AQ1" s="376" t="s">
        <v>238</v>
      </c>
      <c r="BD1" s="376" t="s">
        <v>239</v>
      </c>
      <c r="BQ1" s="376" t="s">
        <v>240</v>
      </c>
      <c r="CD1" s="426" t="s">
        <v>19</v>
      </c>
    </row>
    <row r="2" spans="1:82" ht="18.75" customHeight="1" thickBot="1">
      <c r="A2" s="128" t="s">
        <v>81</v>
      </c>
      <c r="B2" s="128" t="s">
        <v>77</v>
      </c>
      <c r="C2" s="367" t="s">
        <v>81</v>
      </c>
      <c r="D2" s="528" t="s">
        <v>241</v>
      </c>
      <c r="E2" s="529"/>
      <c r="F2" s="529"/>
      <c r="G2" s="529"/>
      <c r="H2" s="529"/>
      <c r="I2" s="529"/>
      <c r="J2" s="529"/>
      <c r="K2" s="529"/>
      <c r="L2" s="529"/>
      <c r="M2" s="529"/>
      <c r="N2" s="529"/>
      <c r="O2" s="529"/>
      <c r="P2" s="530"/>
      <c r="Q2" s="532" t="s">
        <v>242</v>
      </c>
      <c r="R2" s="533"/>
      <c r="S2" s="533"/>
      <c r="T2" s="533"/>
      <c r="U2" s="533"/>
      <c r="V2" s="533"/>
      <c r="W2" s="533"/>
      <c r="X2" s="533"/>
      <c r="Y2" s="533"/>
      <c r="Z2" s="533"/>
      <c r="AA2" s="533"/>
      <c r="AB2" s="533"/>
      <c r="AC2" s="534"/>
      <c r="AD2" s="535" t="s">
        <v>243</v>
      </c>
      <c r="AE2" s="536"/>
      <c r="AF2" s="536"/>
      <c r="AG2" s="536"/>
      <c r="AH2" s="536"/>
      <c r="AI2" s="536"/>
      <c r="AJ2" s="536"/>
      <c r="AK2" s="536"/>
      <c r="AL2" s="536"/>
      <c r="AM2" s="536"/>
      <c r="AN2" s="536"/>
      <c r="AO2" s="536"/>
      <c r="AP2" s="537"/>
      <c r="AQ2" s="538" t="s">
        <v>244</v>
      </c>
      <c r="AR2" s="539"/>
      <c r="AS2" s="539"/>
      <c r="AT2" s="539"/>
      <c r="AU2" s="539"/>
      <c r="AV2" s="539"/>
      <c r="AW2" s="539"/>
      <c r="AX2" s="539"/>
      <c r="AY2" s="539"/>
      <c r="AZ2" s="539"/>
      <c r="BA2" s="539"/>
      <c r="BB2" s="539"/>
      <c r="BC2" s="540"/>
      <c r="BD2" s="541" t="s">
        <v>245</v>
      </c>
      <c r="BE2" s="542"/>
      <c r="BF2" s="542"/>
      <c r="BG2" s="542"/>
      <c r="BH2" s="542"/>
      <c r="BI2" s="542"/>
      <c r="BJ2" s="542"/>
      <c r="BK2" s="542"/>
      <c r="BL2" s="542"/>
      <c r="BM2" s="542"/>
      <c r="BN2" s="542"/>
      <c r="BO2" s="542"/>
      <c r="BP2" s="543"/>
      <c r="BQ2" s="532" t="s">
        <v>246</v>
      </c>
      <c r="BR2" s="533"/>
      <c r="BS2" s="533"/>
      <c r="BT2" s="533"/>
      <c r="BU2" s="533"/>
      <c r="BV2" s="533"/>
      <c r="BW2" s="533"/>
      <c r="BX2" s="533"/>
      <c r="BY2" s="533"/>
      <c r="BZ2" s="533"/>
      <c r="CA2" s="533"/>
      <c r="CB2" s="533"/>
      <c r="CC2" s="534"/>
      <c r="CD2" s="376" t="s">
        <v>240</v>
      </c>
    </row>
    <row r="3" spans="1:82" ht="75" customHeight="1">
      <c r="A3" s="129"/>
      <c r="B3" s="129"/>
      <c r="C3" s="368"/>
      <c r="D3" s="372" t="s">
        <v>247</v>
      </c>
      <c r="E3" s="260" t="s">
        <v>248</v>
      </c>
      <c r="F3" s="260" t="s">
        <v>249</v>
      </c>
      <c r="G3" s="260" t="s">
        <v>250</v>
      </c>
      <c r="H3" s="261" t="s">
        <v>251</v>
      </c>
      <c r="I3" s="260" t="s">
        <v>252</v>
      </c>
      <c r="J3" s="260" t="s">
        <v>253</v>
      </c>
      <c r="K3" s="260" t="s">
        <v>254</v>
      </c>
      <c r="L3" s="261" t="s">
        <v>255</v>
      </c>
      <c r="M3" s="262" t="s">
        <v>256</v>
      </c>
      <c r="N3" s="260" t="s">
        <v>257</v>
      </c>
      <c r="O3" s="260" t="s">
        <v>258</v>
      </c>
      <c r="P3" s="406" t="s">
        <v>259</v>
      </c>
      <c r="Q3" s="407" t="s">
        <v>247</v>
      </c>
      <c r="R3" s="407" t="s">
        <v>248</v>
      </c>
      <c r="S3" s="407" t="s">
        <v>249</v>
      </c>
      <c r="T3" s="407" t="s">
        <v>250</v>
      </c>
      <c r="U3" s="408" t="s">
        <v>251</v>
      </c>
      <c r="V3" s="407" t="s">
        <v>252</v>
      </c>
      <c r="W3" s="407" t="s">
        <v>253</v>
      </c>
      <c r="X3" s="407" t="s">
        <v>254</v>
      </c>
      <c r="Y3" s="408" t="s">
        <v>255</v>
      </c>
      <c r="Z3" s="409" t="s">
        <v>256</v>
      </c>
      <c r="AA3" s="407" t="s">
        <v>257</v>
      </c>
      <c r="AB3" s="407" t="s">
        <v>258</v>
      </c>
      <c r="AC3" s="407" t="s">
        <v>259</v>
      </c>
      <c r="AD3" s="418" t="s">
        <v>247</v>
      </c>
      <c r="AE3" s="418" t="s">
        <v>248</v>
      </c>
      <c r="AF3" s="418" t="s">
        <v>249</v>
      </c>
      <c r="AG3" s="418" t="s">
        <v>250</v>
      </c>
      <c r="AH3" s="418" t="s">
        <v>251</v>
      </c>
      <c r="AI3" s="418" t="s">
        <v>252</v>
      </c>
      <c r="AJ3" s="418" t="s">
        <v>253</v>
      </c>
      <c r="AK3" s="418" t="s">
        <v>254</v>
      </c>
      <c r="AL3" s="418" t="s">
        <v>255</v>
      </c>
      <c r="AM3" s="418" t="s">
        <v>256</v>
      </c>
      <c r="AN3" s="418" t="s">
        <v>257</v>
      </c>
      <c r="AO3" s="418" t="s">
        <v>258</v>
      </c>
      <c r="AP3" s="418" t="s">
        <v>259</v>
      </c>
      <c r="AQ3" s="427" t="s">
        <v>247</v>
      </c>
      <c r="AR3" s="428" t="s">
        <v>248</v>
      </c>
      <c r="AS3" s="428" t="s">
        <v>249</v>
      </c>
      <c r="AT3" s="428" t="s">
        <v>250</v>
      </c>
      <c r="AU3" s="429" t="s">
        <v>251</v>
      </c>
      <c r="AV3" s="428" t="s">
        <v>252</v>
      </c>
      <c r="AW3" s="428" t="s">
        <v>253</v>
      </c>
      <c r="AX3" s="428" t="s">
        <v>254</v>
      </c>
      <c r="AY3" s="429" t="s">
        <v>255</v>
      </c>
      <c r="AZ3" s="430" t="s">
        <v>256</v>
      </c>
      <c r="BA3" s="428" t="s">
        <v>257</v>
      </c>
      <c r="BB3" s="428" t="s">
        <v>258</v>
      </c>
      <c r="BC3" s="449" t="s">
        <v>259</v>
      </c>
      <c r="BD3" s="450" t="s">
        <v>247</v>
      </c>
      <c r="BE3" s="450" t="s">
        <v>248</v>
      </c>
      <c r="BF3" s="450" t="s">
        <v>249</v>
      </c>
      <c r="BG3" s="450" t="s">
        <v>250</v>
      </c>
      <c r="BH3" s="450" t="s">
        <v>251</v>
      </c>
      <c r="BI3" s="450" t="s">
        <v>252</v>
      </c>
      <c r="BJ3" s="450" t="s">
        <v>253</v>
      </c>
      <c r="BK3" s="450" t="s">
        <v>254</v>
      </c>
      <c r="BL3" s="450" t="s">
        <v>255</v>
      </c>
      <c r="BM3" s="450" t="s">
        <v>256</v>
      </c>
      <c r="BN3" s="450" t="s">
        <v>257</v>
      </c>
      <c r="BO3" s="450" t="s">
        <v>258</v>
      </c>
      <c r="BP3" s="450" t="s">
        <v>259</v>
      </c>
      <c r="BQ3" s="432" t="s">
        <v>247</v>
      </c>
      <c r="BR3" s="433" t="s">
        <v>248</v>
      </c>
      <c r="BS3" s="433" t="s">
        <v>249</v>
      </c>
      <c r="BT3" s="433" t="s">
        <v>250</v>
      </c>
      <c r="BU3" s="434" t="s">
        <v>251</v>
      </c>
      <c r="BV3" s="433" t="s">
        <v>252</v>
      </c>
      <c r="BW3" s="433" t="s">
        <v>253</v>
      </c>
      <c r="BX3" s="433" t="s">
        <v>254</v>
      </c>
      <c r="BY3" s="434" t="s">
        <v>255</v>
      </c>
      <c r="BZ3" s="435" t="s">
        <v>256</v>
      </c>
      <c r="CA3" s="433" t="s">
        <v>257</v>
      </c>
      <c r="CB3" s="433" t="s">
        <v>258</v>
      </c>
      <c r="CC3" s="436" t="s">
        <v>259</v>
      </c>
    </row>
    <row r="4" spans="1:82" ht="26.25" thickBot="1">
      <c r="A4" s="9"/>
      <c r="B4" s="3" t="s">
        <v>260</v>
      </c>
      <c r="C4" s="175"/>
      <c r="D4" s="373">
        <v>247821</v>
      </c>
      <c r="E4" s="374">
        <v>55</v>
      </c>
      <c r="F4" s="374">
        <v>136349</v>
      </c>
      <c r="G4" s="374">
        <v>136404</v>
      </c>
      <c r="H4" s="375">
        <v>55.019146884243064</v>
      </c>
      <c r="I4" s="374">
        <v>245</v>
      </c>
      <c r="J4" s="374">
        <v>75229</v>
      </c>
      <c r="K4" s="374">
        <v>75474</v>
      </c>
      <c r="L4" s="375">
        <v>30.356184504138067</v>
      </c>
      <c r="M4" s="375">
        <v>85.375331388381127</v>
      </c>
      <c r="N4" s="374">
        <v>300</v>
      </c>
      <c r="O4" s="374">
        <v>211578</v>
      </c>
      <c r="P4" s="397">
        <v>211878</v>
      </c>
      <c r="Q4" s="405">
        <v>247821</v>
      </c>
      <c r="R4" s="405">
        <v>54</v>
      </c>
      <c r="S4" s="405">
        <v>139258</v>
      </c>
      <c r="T4" s="405">
        <v>139312</v>
      </c>
      <c r="U4" s="421">
        <v>56.192977996215006</v>
      </c>
      <c r="V4" s="405">
        <v>222</v>
      </c>
      <c r="W4" s="405">
        <v>75403</v>
      </c>
      <c r="X4" s="405">
        <v>75625</v>
      </c>
      <c r="Y4" s="421">
        <v>30.426396471646871</v>
      </c>
      <c r="Z4" s="421">
        <v>86.619374467861888</v>
      </c>
      <c r="AA4" s="405">
        <v>276</v>
      </c>
      <c r="AB4" s="405">
        <v>214661</v>
      </c>
      <c r="AC4" s="405">
        <v>214937</v>
      </c>
      <c r="AD4" s="419">
        <v>247821</v>
      </c>
      <c r="AE4" s="419">
        <v>5</v>
      </c>
      <c r="AF4" s="419">
        <v>140938</v>
      </c>
      <c r="AG4" s="419">
        <v>140943</v>
      </c>
      <c r="AH4" s="420">
        <v>56.870886648024175</v>
      </c>
      <c r="AI4" s="419">
        <v>213</v>
      </c>
      <c r="AJ4" s="419">
        <v>76023</v>
      </c>
      <c r="AK4" s="419">
        <v>76236</v>
      </c>
      <c r="AL4" s="419">
        <v>30.67657704552883</v>
      </c>
      <c r="AM4" s="420">
        <v>87.547463693553013</v>
      </c>
      <c r="AN4" s="419">
        <v>218</v>
      </c>
      <c r="AO4" s="419">
        <v>216961</v>
      </c>
      <c r="AP4" s="419">
        <v>217179</v>
      </c>
      <c r="AQ4" s="431">
        <v>247821</v>
      </c>
      <c r="AR4" s="431">
        <v>3</v>
      </c>
      <c r="AS4" s="431">
        <v>142917</v>
      </c>
      <c r="AT4" s="431">
        <v>142920</v>
      </c>
      <c r="AU4" s="431">
        <v>57.669446899173195</v>
      </c>
      <c r="AV4" s="431">
        <v>206</v>
      </c>
      <c r="AW4" s="431">
        <v>76155</v>
      </c>
      <c r="AX4" s="431">
        <v>76361</v>
      </c>
      <c r="AY4" s="431">
        <v>30.729841296742404</v>
      </c>
      <c r="AZ4" s="431">
        <v>88.399288195915602</v>
      </c>
      <c r="BA4" s="431">
        <v>209</v>
      </c>
      <c r="BB4" s="431">
        <v>219072</v>
      </c>
      <c r="BC4" s="431">
        <v>219281</v>
      </c>
      <c r="BD4" s="448">
        <v>247821</v>
      </c>
      <c r="BE4" s="448">
        <v>3</v>
      </c>
      <c r="BF4" s="448">
        <v>144774</v>
      </c>
      <c r="BG4" s="448">
        <v>144777</v>
      </c>
      <c r="BH4" s="448">
        <v>58.418778069655112</v>
      </c>
      <c r="BI4" s="448">
        <v>157</v>
      </c>
      <c r="BJ4" s="448">
        <v>76890</v>
      </c>
      <c r="BK4" s="448">
        <v>77047</v>
      </c>
      <c r="BL4" s="448">
        <v>31.026426331908919</v>
      </c>
      <c r="BM4" s="448">
        <v>89.445204401564027</v>
      </c>
      <c r="BN4" s="448">
        <v>160</v>
      </c>
      <c r="BO4" s="448">
        <v>221664</v>
      </c>
      <c r="BP4" s="448">
        <v>221824</v>
      </c>
      <c r="BQ4" s="437">
        <v>247821</v>
      </c>
      <c r="BR4" s="438">
        <v>3</v>
      </c>
      <c r="BS4" s="438">
        <v>146800</v>
      </c>
      <c r="BT4" s="438">
        <v>146803</v>
      </c>
      <c r="BU4" s="439">
        <v>59.236303622372603</v>
      </c>
      <c r="BV4" s="438">
        <v>136</v>
      </c>
      <c r="BW4" s="438">
        <v>77268</v>
      </c>
      <c r="BX4" s="438">
        <v>77404</v>
      </c>
      <c r="BY4" s="439">
        <v>31.178955778565982</v>
      </c>
      <c r="BZ4" s="439">
        <v>90.415259400938581</v>
      </c>
      <c r="CA4" s="438">
        <v>139</v>
      </c>
      <c r="CB4" s="438">
        <v>224068</v>
      </c>
      <c r="CC4" s="440">
        <v>224207</v>
      </c>
      <c r="CD4" s="413">
        <v>90.420632360058079</v>
      </c>
    </row>
    <row r="5" spans="1:82" ht="38.25">
      <c r="A5" s="9"/>
      <c r="B5" s="43" t="s">
        <v>261</v>
      </c>
      <c r="C5" s="9"/>
      <c r="D5" s="369">
        <v>2377</v>
      </c>
      <c r="E5" s="369">
        <v>2</v>
      </c>
      <c r="F5" s="369">
        <v>1708</v>
      </c>
      <c r="G5" s="369">
        <v>1710</v>
      </c>
      <c r="H5" s="370">
        <v>71.85527976440892</v>
      </c>
      <c r="I5" s="369">
        <v>0</v>
      </c>
      <c r="J5" s="369">
        <v>251</v>
      </c>
      <c r="K5" s="369">
        <v>251</v>
      </c>
      <c r="L5" s="371">
        <v>10.559528817837609</v>
      </c>
      <c r="M5" s="370">
        <v>82.414808582246522</v>
      </c>
      <c r="N5" s="369">
        <v>2</v>
      </c>
      <c r="O5" s="369">
        <v>1959</v>
      </c>
      <c r="P5" s="398">
        <v>1961</v>
      </c>
      <c r="Q5" s="4">
        <v>2377</v>
      </c>
      <c r="R5" s="4">
        <v>2</v>
      </c>
      <c r="S5" s="4">
        <v>1724</v>
      </c>
      <c r="T5" s="4">
        <v>1726</v>
      </c>
      <c r="U5" s="4">
        <v>72.528397139251155</v>
      </c>
      <c r="V5" s="4">
        <v>0</v>
      </c>
      <c r="W5" s="4">
        <v>245</v>
      </c>
      <c r="X5" s="4">
        <v>245</v>
      </c>
      <c r="Y5" s="4">
        <v>10.307109802271771</v>
      </c>
      <c r="Z5" s="4">
        <v>82.835506941522937</v>
      </c>
      <c r="AA5" s="4">
        <v>2</v>
      </c>
      <c r="AB5" s="4">
        <v>1969</v>
      </c>
      <c r="AC5" s="4">
        <v>1971</v>
      </c>
      <c r="AD5" s="403">
        <v>2377</v>
      </c>
      <c r="AE5" s="403">
        <v>0</v>
      </c>
      <c r="AF5" s="403">
        <v>1740</v>
      </c>
      <c r="AG5" s="403">
        <v>1740</v>
      </c>
      <c r="AH5" s="403">
        <v>73.20151451409339</v>
      </c>
      <c r="AI5" s="403">
        <v>0</v>
      </c>
      <c r="AJ5" s="403">
        <v>252</v>
      </c>
      <c r="AK5" s="403">
        <v>252</v>
      </c>
      <c r="AL5" s="403">
        <v>10.601598653765249</v>
      </c>
      <c r="AM5" s="403">
        <v>83.803113167858641</v>
      </c>
      <c r="AN5" s="403">
        <v>0</v>
      </c>
      <c r="AO5" s="403">
        <v>1992</v>
      </c>
      <c r="AP5" s="403">
        <v>1992</v>
      </c>
      <c r="AQ5" s="403">
        <v>2377</v>
      </c>
      <c r="AR5" s="403">
        <v>0</v>
      </c>
      <c r="AS5" s="403">
        <v>1742</v>
      </c>
      <c r="AT5" s="403">
        <v>1742</v>
      </c>
      <c r="AU5" s="403">
        <v>73.285654185948673</v>
      </c>
      <c r="AV5" s="403">
        <v>0</v>
      </c>
      <c r="AW5" s="403">
        <v>281</v>
      </c>
      <c r="AX5" s="403">
        <v>281</v>
      </c>
      <c r="AY5" s="403">
        <v>11.821623895666807</v>
      </c>
      <c r="AZ5" s="403">
        <v>85.107278081615476</v>
      </c>
      <c r="BA5" s="403">
        <v>0</v>
      </c>
      <c r="BB5" s="403">
        <v>2023</v>
      </c>
      <c r="BC5" s="403">
        <v>2023</v>
      </c>
      <c r="BD5" s="403">
        <v>2377</v>
      </c>
      <c r="BE5" s="403">
        <v>0</v>
      </c>
      <c r="BF5" s="403">
        <v>1791</v>
      </c>
      <c r="BG5" s="403">
        <v>1791</v>
      </c>
      <c r="BH5" s="403">
        <v>75.347076146403026</v>
      </c>
      <c r="BI5" s="403">
        <v>0</v>
      </c>
      <c r="BJ5" s="403">
        <v>283</v>
      </c>
      <c r="BK5" s="403">
        <v>283</v>
      </c>
      <c r="BL5" s="403">
        <v>11.905763567522087</v>
      </c>
      <c r="BM5" s="403">
        <v>87.252839713925113</v>
      </c>
      <c r="BN5" s="403">
        <v>0</v>
      </c>
      <c r="BO5" s="403">
        <v>2074</v>
      </c>
      <c r="BP5" s="403">
        <v>2074</v>
      </c>
      <c r="BQ5" s="403">
        <v>2377</v>
      </c>
      <c r="BR5" s="369">
        <v>0</v>
      </c>
      <c r="BS5" s="369">
        <v>1803</v>
      </c>
      <c r="BT5" s="369">
        <v>1803</v>
      </c>
      <c r="BU5" s="370">
        <v>75.851914177534709</v>
      </c>
      <c r="BV5" s="369">
        <v>0</v>
      </c>
      <c r="BW5" s="369">
        <v>284</v>
      </c>
      <c r="BX5" s="369">
        <v>284</v>
      </c>
      <c r="BY5" s="371">
        <v>11.947833403449728</v>
      </c>
      <c r="BZ5" s="370">
        <v>87.79974758098443</v>
      </c>
      <c r="CA5" s="369">
        <v>0</v>
      </c>
      <c r="CB5" s="369">
        <v>2087</v>
      </c>
      <c r="CC5" s="369">
        <v>2087</v>
      </c>
    </row>
    <row r="6" spans="1:82">
      <c r="A6" s="5">
        <v>142</v>
      </c>
      <c r="B6" s="6" t="s">
        <v>98</v>
      </c>
      <c r="C6" s="5">
        <v>142</v>
      </c>
      <c r="D6" s="74">
        <v>27</v>
      </c>
      <c r="E6" s="101">
        <v>0</v>
      </c>
      <c r="F6" s="101">
        <v>15</v>
      </c>
      <c r="G6" s="101">
        <v>15</v>
      </c>
      <c r="H6" s="102">
        <v>55.555555555555557</v>
      </c>
      <c r="I6" s="101">
        <v>0</v>
      </c>
      <c r="J6" s="101">
        <v>2</v>
      </c>
      <c r="K6" s="101">
        <v>2</v>
      </c>
      <c r="L6" s="91">
        <v>7.4074074074074066</v>
      </c>
      <c r="M6" s="102">
        <v>62.962962962962962</v>
      </c>
      <c r="N6" s="83">
        <v>0</v>
      </c>
      <c r="O6" s="83">
        <v>17</v>
      </c>
      <c r="P6" s="399">
        <v>17</v>
      </c>
      <c r="Q6" s="101">
        <v>27</v>
      </c>
      <c r="R6" s="101">
        <v>0</v>
      </c>
      <c r="S6" s="101">
        <v>16</v>
      </c>
      <c r="T6" s="101">
        <v>16</v>
      </c>
      <c r="U6" s="101">
        <v>59.259259259259252</v>
      </c>
      <c r="V6" s="101">
        <v>0</v>
      </c>
      <c r="W6" s="101">
        <v>2</v>
      </c>
      <c r="X6" s="101">
        <v>2</v>
      </c>
      <c r="Y6" s="101">
        <v>7.4074074074074066</v>
      </c>
      <c r="Z6" s="101">
        <v>66.666666666666657</v>
      </c>
      <c r="AA6" s="101">
        <v>0</v>
      </c>
      <c r="AB6" s="101">
        <v>18</v>
      </c>
      <c r="AC6" s="101">
        <v>18</v>
      </c>
      <c r="AD6" s="415">
        <v>27</v>
      </c>
      <c r="AE6" s="415">
        <v>0</v>
      </c>
      <c r="AF6" s="415">
        <v>19</v>
      </c>
      <c r="AG6" s="415">
        <v>19</v>
      </c>
      <c r="AH6" s="415">
        <v>70.370370370370367</v>
      </c>
      <c r="AI6" s="415">
        <v>0</v>
      </c>
      <c r="AJ6" s="415">
        <v>2</v>
      </c>
      <c r="AK6" s="415">
        <v>2</v>
      </c>
      <c r="AL6" s="415">
        <v>7.4074074074074066</v>
      </c>
      <c r="AM6" s="415">
        <v>77.777777777777786</v>
      </c>
      <c r="AN6" s="415">
        <v>0</v>
      </c>
      <c r="AO6" s="415">
        <v>21</v>
      </c>
      <c r="AP6" s="415">
        <v>21</v>
      </c>
      <c r="AQ6" s="415">
        <v>27</v>
      </c>
      <c r="AR6" s="415">
        <v>0</v>
      </c>
      <c r="AS6" s="415">
        <v>21</v>
      </c>
      <c r="AT6" s="415">
        <v>21</v>
      </c>
      <c r="AU6" s="415">
        <v>77.777777777777786</v>
      </c>
      <c r="AV6" s="415">
        <v>0</v>
      </c>
      <c r="AW6" s="415">
        <v>2</v>
      </c>
      <c r="AX6" s="415">
        <v>2</v>
      </c>
      <c r="AY6" s="415">
        <v>7.4074074074074066</v>
      </c>
      <c r="AZ6" s="415">
        <v>85.18518518518519</v>
      </c>
      <c r="BA6" s="415">
        <v>0</v>
      </c>
      <c r="BB6" s="415">
        <v>23</v>
      </c>
      <c r="BC6" s="415">
        <v>23</v>
      </c>
      <c r="BD6" s="415">
        <v>27</v>
      </c>
      <c r="BE6" s="415">
        <v>0</v>
      </c>
      <c r="BF6" s="415">
        <v>23</v>
      </c>
      <c r="BG6" s="415">
        <v>23</v>
      </c>
      <c r="BH6" s="415">
        <v>85.18518518518519</v>
      </c>
      <c r="BI6" s="415">
        <v>0</v>
      </c>
      <c r="BJ6" s="415">
        <v>2</v>
      </c>
      <c r="BK6" s="415">
        <v>2</v>
      </c>
      <c r="BL6" s="415">
        <v>7.4074074074074066</v>
      </c>
      <c r="BM6" s="415">
        <v>92.592592592592595</v>
      </c>
      <c r="BN6" s="415">
        <v>0</v>
      </c>
      <c r="BO6" s="415">
        <v>25</v>
      </c>
      <c r="BP6" s="415">
        <v>25</v>
      </c>
      <c r="BQ6" s="404">
        <v>27</v>
      </c>
      <c r="BR6" s="101">
        <v>0</v>
      </c>
      <c r="BS6" s="101">
        <v>26</v>
      </c>
      <c r="BT6" s="101">
        <v>26</v>
      </c>
      <c r="BU6" s="102">
        <v>96.296296296296291</v>
      </c>
      <c r="BV6" s="101">
        <v>0</v>
      </c>
      <c r="BW6" s="101">
        <v>1</v>
      </c>
      <c r="BX6" s="101">
        <v>1</v>
      </c>
      <c r="BY6" s="91">
        <v>3.7037037037037033</v>
      </c>
      <c r="BZ6" s="102">
        <v>100</v>
      </c>
      <c r="CA6" s="83">
        <v>0</v>
      </c>
      <c r="CB6" s="83">
        <v>27</v>
      </c>
      <c r="CC6" s="101">
        <v>27</v>
      </c>
    </row>
    <row r="7" spans="1:82">
      <c r="A7" s="5">
        <v>425</v>
      </c>
      <c r="B7" s="6" t="s">
        <v>99</v>
      </c>
      <c r="C7" s="5">
        <v>425</v>
      </c>
      <c r="D7" s="74">
        <v>85</v>
      </c>
      <c r="E7" s="101">
        <v>0</v>
      </c>
      <c r="F7" s="101">
        <v>89</v>
      </c>
      <c r="G7" s="101">
        <v>89</v>
      </c>
      <c r="H7" s="102">
        <v>104.70588235294119</v>
      </c>
      <c r="I7" s="101">
        <v>0</v>
      </c>
      <c r="J7" s="101">
        <v>27</v>
      </c>
      <c r="K7" s="101">
        <v>27</v>
      </c>
      <c r="L7" s="91">
        <v>31.764705882352938</v>
      </c>
      <c r="M7" s="102">
        <v>136.47058823529412</v>
      </c>
      <c r="N7" s="83">
        <v>0</v>
      </c>
      <c r="O7" s="83">
        <v>116</v>
      </c>
      <c r="P7" s="188">
        <v>116</v>
      </c>
      <c r="Q7" s="103">
        <v>85</v>
      </c>
      <c r="R7" s="103">
        <v>0</v>
      </c>
      <c r="S7" s="103">
        <v>90</v>
      </c>
      <c r="T7" s="103">
        <v>90</v>
      </c>
      <c r="U7" s="103">
        <v>105.88235294117648</v>
      </c>
      <c r="V7" s="103">
        <v>0</v>
      </c>
      <c r="W7" s="103">
        <v>28</v>
      </c>
      <c r="X7" s="103">
        <v>28</v>
      </c>
      <c r="Y7" s="103">
        <v>32.941176470588232</v>
      </c>
      <c r="Z7" s="103">
        <v>138.8235294117647</v>
      </c>
      <c r="AA7" s="103">
        <v>0</v>
      </c>
      <c r="AB7" s="103">
        <v>118</v>
      </c>
      <c r="AC7" s="103">
        <v>118</v>
      </c>
      <c r="AD7" s="186">
        <v>85</v>
      </c>
      <c r="AE7" s="186">
        <v>0</v>
      </c>
      <c r="AF7" s="186">
        <v>88</v>
      </c>
      <c r="AG7" s="186">
        <v>88</v>
      </c>
      <c r="AH7" s="186">
        <v>103.5294117647059</v>
      </c>
      <c r="AI7" s="186">
        <v>0</v>
      </c>
      <c r="AJ7" s="186">
        <v>31</v>
      </c>
      <c r="AK7" s="186">
        <v>31</v>
      </c>
      <c r="AL7" s="186">
        <v>36.470588235294116</v>
      </c>
      <c r="AM7" s="186">
        <v>140</v>
      </c>
      <c r="AN7" s="186">
        <v>0</v>
      </c>
      <c r="AO7" s="186">
        <v>119</v>
      </c>
      <c r="AP7" s="186">
        <v>119</v>
      </c>
      <c r="AQ7" s="186">
        <v>85</v>
      </c>
      <c r="AR7" s="186">
        <v>0</v>
      </c>
      <c r="AS7" s="186">
        <v>96</v>
      </c>
      <c r="AT7" s="186">
        <v>96</v>
      </c>
      <c r="AU7" s="186">
        <v>112.94117647058823</v>
      </c>
      <c r="AV7" s="186">
        <v>0</v>
      </c>
      <c r="AW7" s="186">
        <v>34</v>
      </c>
      <c r="AX7" s="186">
        <v>34</v>
      </c>
      <c r="AY7" s="186">
        <v>40</v>
      </c>
      <c r="AZ7" s="186">
        <v>152.94117647058823</v>
      </c>
      <c r="BA7" s="186">
        <v>0</v>
      </c>
      <c r="BB7" s="186">
        <v>130</v>
      </c>
      <c r="BC7" s="186">
        <v>130</v>
      </c>
      <c r="BD7" s="186">
        <v>85</v>
      </c>
      <c r="BE7" s="186">
        <v>0</v>
      </c>
      <c r="BF7" s="186">
        <v>101</v>
      </c>
      <c r="BG7" s="186">
        <v>101</v>
      </c>
      <c r="BH7" s="186">
        <v>118.82352941176471</v>
      </c>
      <c r="BI7" s="186">
        <v>0</v>
      </c>
      <c r="BJ7" s="186">
        <v>34</v>
      </c>
      <c r="BK7" s="186">
        <v>34</v>
      </c>
      <c r="BL7" s="186">
        <v>40</v>
      </c>
      <c r="BM7" s="186">
        <v>158.8235294117647</v>
      </c>
      <c r="BN7" s="186">
        <v>0</v>
      </c>
      <c r="BO7" s="186">
        <v>135</v>
      </c>
      <c r="BP7" s="186">
        <v>135</v>
      </c>
      <c r="BQ7" s="404">
        <v>85</v>
      </c>
      <c r="BR7" s="101">
        <v>0</v>
      </c>
      <c r="BS7" s="101">
        <v>105</v>
      </c>
      <c r="BT7" s="101">
        <v>105</v>
      </c>
      <c r="BU7" s="102">
        <v>123.52941176470588</v>
      </c>
      <c r="BV7" s="101">
        <v>0</v>
      </c>
      <c r="BW7" s="101">
        <v>38</v>
      </c>
      <c r="BX7" s="101">
        <v>38</v>
      </c>
      <c r="BY7" s="91">
        <v>44.705882352941181</v>
      </c>
      <c r="BZ7" s="102">
        <v>168.23529411764707</v>
      </c>
      <c r="CA7" s="83">
        <v>0</v>
      </c>
      <c r="CB7" s="83">
        <v>143</v>
      </c>
      <c r="CC7" s="103">
        <v>143</v>
      </c>
    </row>
    <row r="8" spans="1:82">
      <c r="A8" s="5">
        <v>579</v>
      </c>
      <c r="B8" s="7" t="s">
        <v>100</v>
      </c>
      <c r="C8" s="5">
        <v>579</v>
      </c>
      <c r="D8" s="74">
        <v>1055</v>
      </c>
      <c r="E8" s="101">
        <v>2</v>
      </c>
      <c r="F8" s="101">
        <v>714</v>
      </c>
      <c r="G8" s="101">
        <v>716</v>
      </c>
      <c r="H8" s="102">
        <v>67.677725118483409</v>
      </c>
      <c r="I8" s="101">
        <v>0</v>
      </c>
      <c r="J8" s="101">
        <v>108</v>
      </c>
      <c r="K8" s="101">
        <v>108</v>
      </c>
      <c r="L8" s="91">
        <v>10.236966824644551</v>
      </c>
      <c r="M8" s="102">
        <v>77.914691943127963</v>
      </c>
      <c r="N8" s="83">
        <v>2</v>
      </c>
      <c r="O8" s="83">
        <v>822</v>
      </c>
      <c r="P8" s="188">
        <v>824</v>
      </c>
      <c r="Q8" s="103">
        <v>1055</v>
      </c>
      <c r="R8" s="103">
        <v>2</v>
      </c>
      <c r="S8" s="103">
        <v>717</v>
      </c>
      <c r="T8" s="103">
        <v>719</v>
      </c>
      <c r="U8" s="103">
        <v>67.962085308056871</v>
      </c>
      <c r="V8" s="103">
        <v>0</v>
      </c>
      <c r="W8" s="103">
        <v>105</v>
      </c>
      <c r="X8" s="103">
        <v>105</v>
      </c>
      <c r="Y8" s="103">
        <v>9.9526066350710902</v>
      </c>
      <c r="Z8" s="103">
        <v>77.914691943127963</v>
      </c>
      <c r="AA8" s="103">
        <v>2</v>
      </c>
      <c r="AB8" s="103">
        <v>822</v>
      </c>
      <c r="AC8" s="103">
        <v>824</v>
      </c>
      <c r="AD8" s="186">
        <v>1055</v>
      </c>
      <c r="AE8" s="186">
        <v>0</v>
      </c>
      <c r="AF8" s="186">
        <v>731</v>
      </c>
      <c r="AG8" s="186">
        <v>731</v>
      </c>
      <c r="AH8" s="186">
        <v>69.289099526066352</v>
      </c>
      <c r="AI8" s="186">
        <v>0</v>
      </c>
      <c r="AJ8" s="186">
        <v>106</v>
      </c>
      <c r="AK8" s="186">
        <v>106</v>
      </c>
      <c r="AL8" s="186">
        <v>10.04739336492891</v>
      </c>
      <c r="AM8" s="186">
        <v>79.33649289099526</v>
      </c>
      <c r="AN8" s="186">
        <v>0</v>
      </c>
      <c r="AO8" s="186">
        <v>837</v>
      </c>
      <c r="AP8" s="186">
        <v>837</v>
      </c>
      <c r="AQ8" s="186">
        <v>1055</v>
      </c>
      <c r="AR8" s="186">
        <v>0</v>
      </c>
      <c r="AS8" s="186">
        <v>732</v>
      </c>
      <c r="AT8" s="186">
        <v>732</v>
      </c>
      <c r="AU8" s="186">
        <v>69.383886255924168</v>
      </c>
      <c r="AV8" s="186">
        <v>0</v>
      </c>
      <c r="AW8" s="186">
        <v>121</v>
      </c>
      <c r="AX8" s="186">
        <v>121</v>
      </c>
      <c r="AY8" s="186">
        <v>11.469194312796208</v>
      </c>
      <c r="AZ8" s="186">
        <v>80.853080568720387</v>
      </c>
      <c r="BA8" s="186">
        <v>0</v>
      </c>
      <c r="BB8" s="186">
        <v>853</v>
      </c>
      <c r="BC8" s="186">
        <v>853</v>
      </c>
      <c r="BD8" s="186">
        <v>1055</v>
      </c>
      <c r="BE8" s="186">
        <v>0</v>
      </c>
      <c r="BF8" s="186">
        <v>751</v>
      </c>
      <c r="BG8" s="186">
        <v>751</v>
      </c>
      <c r="BH8" s="186">
        <v>71.184834123222757</v>
      </c>
      <c r="BI8" s="186">
        <v>0</v>
      </c>
      <c r="BJ8" s="186">
        <v>121</v>
      </c>
      <c r="BK8" s="186">
        <v>121</v>
      </c>
      <c r="BL8" s="186">
        <v>11.469194312796208</v>
      </c>
      <c r="BM8" s="186">
        <v>82.654028436018962</v>
      </c>
      <c r="BN8" s="186">
        <v>0</v>
      </c>
      <c r="BO8" s="186">
        <v>872</v>
      </c>
      <c r="BP8" s="186">
        <v>872</v>
      </c>
      <c r="BQ8" s="404">
        <v>1055</v>
      </c>
      <c r="BR8" s="101">
        <v>0</v>
      </c>
      <c r="BS8" s="101">
        <v>754</v>
      </c>
      <c r="BT8" s="101">
        <v>754</v>
      </c>
      <c r="BU8" s="102">
        <v>71.469194312796219</v>
      </c>
      <c r="BV8" s="101">
        <v>0</v>
      </c>
      <c r="BW8" s="101">
        <v>119</v>
      </c>
      <c r="BX8" s="101">
        <v>119</v>
      </c>
      <c r="BY8" s="91">
        <v>11.279620853080569</v>
      </c>
      <c r="BZ8" s="102">
        <v>82.748815165876778</v>
      </c>
      <c r="CA8" s="83">
        <v>0</v>
      </c>
      <c r="CB8" s="83">
        <v>873</v>
      </c>
      <c r="CC8" s="103">
        <v>873</v>
      </c>
    </row>
    <row r="9" spans="1:82">
      <c r="A9" s="5">
        <v>585</v>
      </c>
      <c r="B9" s="8" t="s">
        <v>101</v>
      </c>
      <c r="C9" s="5">
        <v>585</v>
      </c>
      <c r="D9" s="74">
        <v>48</v>
      </c>
      <c r="E9" s="101">
        <v>0</v>
      </c>
      <c r="F9" s="101">
        <v>35</v>
      </c>
      <c r="G9" s="101">
        <v>35</v>
      </c>
      <c r="H9" s="102">
        <v>72.916666666666657</v>
      </c>
      <c r="I9" s="101">
        <v>0</v>
      </c>
      <c r="J9" s="101">
        <v>7</v>
      </c>
      <c r="K9" s="101">
        <v>7</v>
      </c>
      <c r="L9" s="91">
        <v>14.583333333333334</v>
      </c>
      <c r="M9" s="102">
        <v>87.5</v>
      </c>
      <c r="N9" s="83">
        <v>0</v>
      </c>
      <c r="O9" s="83">
        <v>42</v>
      </c>
      <c r="P9" s="188">
        <v>42</v>
      </c>
      <c r="Q9" s="103">
        <v>48</v>
      </c>
      <c r="R9" s="103">
        <v>0</v>
      </c>
      <c r="S9" s="103">
        <v>38</v>
      </c>
      <c r="T9" s="103">
        <v>38</v>
      </c>
      <c r="U9" s="103">
        <v>79.166666666666657</v>
      </c>
      <c r="V9" s="103">
        <v>0</v>
      </c>
      <c r="W9" s="103">
        <v>6</v>
      </c>
      <c r="X9" s="103">
        <v>6</v>
      </c>
      <c r="Y9" s="103">
        <v>12.5</v>
      </c>
      <c r="Z9" s="103">
        <v>91.666666666666657</v>
      </c>
      <c r="AA9" s="103">
        <v>0</v>
      </c>
      <c r="AB9" s="103">
        <v>44</v>
      </c>
      <c r="AC9" s="103">
        <v>44</v>
      </c>
      <c r="AD9" s="186">
        <v>48</v>
      </c>
      <c r="AE9" s="186">
        <v>0</v>
      </c>
      <c r="AF9" s="186">
        <v>38</v>
      </c>
      <c r="AG9" s="186">
        <v>38</v>
      </c>
      <c r="AH9" s="186">
        <v>79.166666666666657</v>
      </c>
      <c r="AI9" s="186">
        <v>0</v>
      </c>
      <c r="AJ9" s="186">
        <v>5</v>
      </c>
      <c r="AK9" s="186">
        <v>5</v>
      </c>
      <c r="AL9" s="186">
        <v>10.416666666666668</v>
      </c>
      <c r="AM9" s="186">
        <v>89.583333333333343</v>
      </c>
      <c r="AN9" s="186">
        <v>0</v>
      </c>
      <c r="AO9" s="186">
        <v>43</v>
      </c>
      <c r="AP9" s="186">
        <v>43</v>
      </c>
      <c r="AQ9" s="186">
        <v>48</v>
      </c>
      <c r="AR9" s="186">
        <v>0</v>
      </c>
      <c r="AS9" s="186">
        <v>38</v>
      </c>
      <c r="AT9" s="186">
        <v>38</v>
      </c>
      <c r="AU9" s="186">
        <v>79.166666666666657</v>
      </c>
      <c r="AV9" s="186">
        <v>0</v>
      </c>
      <c r="AW9" s="186">
        <v>5</v>
      </c>
      <c r="AX9" s="186">
        <v>5</v>
      </c>
      <c r="AY9" s="186">
        <v>10.416666666666668</v>
      </c>
      <c r="AZ9" s="186">
        <v>89.583333333333343</v>
      </c>
      <c r="BA9" s="186">
        <v>0</v>
      </c>
      <c r="BB9" s="186">
        <v>43</v>
      </c>
      <c r="BC9" s="186">
        <v>43</v>
      </c>
      <c r="BD9" s="186">
        <v>48</v>
      </c>
      <c r="BE9" s="186">
        <v>0</v>
      </c>
      <c r="BF9" s="186">
        <v>38</v>
      </c>
      <c r="BG9" s="186">
        <v>38</v>
      </c>
      <c r="BH9" s="186">
        <v>79.166666666666657</v>
      </c>
      <c r="BI9" s="186">
        <v>0</v>
      </c>
      <c r="BJ9" s="186">
        <v>5</v>
      </c>
      <c r="BK9" s="186">
        <v>5</v>
      </c>
      <c r="BL9" s="186">
        <v>10.416666666666668</v>
      </c>
      <c r="BM9" s="186">
        <v>89.583333333333343</v>
      </c>
      <c r="BN9" s="186">
        <v>0</v>
      </c>
      <c r="BO9" s="186">
        <v>43</v>
      </c>
      <c r="BP9" s="186">
        <v>43</v>
      </c>
      <c r="BQ9" s="404">
        <v>48</v>
      </c>
      <c r="BR9" s="101">
        <v>0</v>
      </c>
      <c r="BS9" s="101">
        <v>38</v>
      </c>
      <c r="BT9" s="101">
        <v>38</v>
      </c>
      <c r="BU9" s="102">
        <v>79.166666666666657</v>
      </c>
      <c r="BV9" s="101">
        <v>0</v>
      </c>
      <c r="BW9" s="101">
        <v>4</v>
      </c>
      <c r="BX9" s="101">
        <v>4</v>
      </c>
      <c r="BY9" s="91">
        <v>8.3333333333333321</v>
      </c>
      <c r="BZ9" s="102">
        <v>87.5</v>
      </c>
      <c r="CA9" s="83">
        <v>0</v>
      </c>
      <c r="CB9" s="83">
        <v>42</v>
      </c>
      <c r="CC9" s="103">
        <v>42</v>
      </c>
    </row>
    <row r="10" spans="1:82">
      <c r="A10" s="5">
        <v>591</v>
      </c>
      <c r="B10" s="8" t="s">
        <v>102</v>
      </c>
      <c r="C10" s="5">
        <v>591</v>
      </c>
      <c r="D10" s="74">
        <v>861</v>
      </c>
      <c r="E10" s="101">
        <v>0</v>
      </c>
      <c r="F10" s="101">
        <v>660</v>
      </c>
      <c r="G10" s="101">
        <v>660</v>
      </c>
      <c r="H10" s="102">
        <v>76.655052264808361</v>
      </c>
      <c r="I10" s="101">
        <v>0</v>
      </c>
      <c r="J10" s="101">
        <v>106</v>
      </c>
      <c r="K10" s="101">
        <v>106</v>
      </c>
      <c r="L10" s="91">
        <v>12.311265969802555</v>
      </c>
      <c r="M10" s="102">
        <v>88.966318234610924</v>
      </c>
      <c r="N10" s="83">
        <v>0</v>
      </c>
      <c r="O10" s="83">
        <v>766</v>
      </c>
      <c r="P10" s="188">
        <v>766</v>
      </c>
      <c r="Q10" s="103">
        <v>861</v>
      </c>
      <c r="R10" s="103">
        <v>0</v>
      </c>
      <c r="S10" s="103">
        <v>669</v>
      </c>
      <c r="T10" s="103">
        <v>669</v>
      </c>
      <c r="U10" s="103">
        <v>77.700348432055748</v>
      </c>
      <c r="V10" s="103">
        <v>0</v>
      </c>
      <c r="W10" s="103">
        <v>102</v>
      </c>
      <c r="X10" s="103">
        <v>102</v>
      </c>
      <c r="Y10" s="103">
        <v>11.846689895470384</v>
      </c>
      <c r="Z10" s="103">
        <v>89.547038327526124</v>
      </c>
      <c r="AA10" s="103">
        <v>0</v>
      </c>
      <c r="AB10" s="103">
        <v>771</v>
      </c>
      <c r="AC10" s="103">
        <v>771</v>
      </c>
      <c r="AD10" s="186">
        <v>861</v>
      </c>
      <c r="AE10" s="186">
        <v>0</v>
      </c>
      <c r="AF10" s="186">
        <v>667</v>
      </c>
      <c r="AG10" s="186">
        <v>667</v>
      </c>
      <c r="AH10" s="186">
        <v>77.468060394889662</v>
      </c>
      <c r="AI10" s="186">
        <v>0</v>
      </c>
      <c r="AJ10" s="186">
        <v>106</v>
      </c>
      <c r="AK10" s="186">
        <v>106</v>
      </c>
      <c r="AL10" s="186">
        <v>12.311265969802555</v>
      </c>
      <c r="AM10" s="186">
        <v>89.77932636469221</v>
      </c>
      <c r="AN10" s="186">
        <v>0</v>
      </c>
      <c r="AO10" s="186">
        <v>773</v>
      </c>
      <c r="AP10" s="186">
        <v>773</v>
      </c>
      <c r="AQ10" s="186">
        <v>861</v>
      </c>
      <c r="AR10" s="186">
        <v>0</v>
      </c>
      <c r="AS10" s="186">
        <v>657</v>
      </c>
      <c r="AT10" s="186">
        <v>657</v>
      </c>
      <c r="AU10" s="186">
        <v>76.306620209059233</v>
      </c>
      <c r="AV10" s="186">
        <v>0</v>
      </c>
      <c r="AW10" s="186">
        <v>117</v>
      </c>
      <c r="AX10" s="186">
        <v>117</v>
      </c>
      <c r="AY10" s="186">
        <v>13.588850174216027</v>
      </c>
      <c r="AZ10" s="186">
        <v>89.895470383275267</v>
      </c>
      <c r="BA10" s="186">
        <v>0</v>
      </c>
      <c r="BB10" s="186">
        <v>774</v>
      </c>
      <c r="BC10" s="186">
        <v>774</v>
      </c>
      <c r="BD10" s="186">
        <v>861</v>
      </c>
      <c r="BE10" s="186">
        <v>0</v>
      </c>
      <c r="BF10" s="186">
        <v>674</v>
      </c>
      <c r="BG10" s="186">
        <v>674</v>
      </c>
      <c r="BH10" s="186">
        <v>78.281068524970962</v>
      </c>
      <c r="BI10" s="186">
        <v>0</v>
      </c>
      <c r="BJ10" s="186">
        <v>119</v>
      </c>
      <c r="BK10" s="186">
        <v>119</v>
      </c>
      <c r="BL10" s="186">
        <v>13.821138211382115</v>
      </c>
      <c r="BM10" s="186">
        <v>92.102206736353082</v>
      </c>
      <c r="BN10" s="186">
        <v>0</v>
      </c>
      <c r="BO10" s="186">
        <v>793</v>
      </c>
      <c r="BP10" s="186">
        <v>793</v>
      </c>
      <c r="BQ10" s="404">
        <v>861</v>
      </c>
      <c r="BR10" s="101">
        <v>0</v>
      </c>
      <c r="BS10" s="101">
        <v>675</v>
      </c>
      <c r="BT10" s="101">
        <v>675</v>
      </c>
      <c r="BU10" s="102">
        <v>78.397212543554005</v>
      </c>
      <c r="BV10" s="101">
        <v>0</v>
      </c>
      <c r="BW10" s="101">
        <v>120</v>
      </c>
      <c r="BX10" s="101">
        <v>120</v>
      </c>
      <c r="BY10" s="91">
        <v>13.937282229965156</v>
      </c>
      <c r="BZ10" s="102">
        <v>92.334494773519154</v>
      </c>
      <c r="CA10" s="83">
        <v>0</v>
      </c>
      <c r="CB10" s="83">
        <v>795</v>
      </c>
      <c r="CC10" s="103">
        <v>795</v>
      </c>
    </row>
    <row r="11" spans="1:82">
      <c r="A11" s="5">
        <v>893</v>
      </c>
      <c r="B11" s="8" t="s">
        <v>103</v>
      </c>
      <c r="C11" s="5">
        <v>893</v>
      </c>
      <c r="D11" s="74">
        <v>301</v>
      </c>
      <c r="E11" s="101">
        <v>0</v>
      </c>
      <c r="F11" s="101">
        <v>195</v>
      </c>
      <c r="G11" s="101">
        <v>195</v>
      </c>
      <c r="H11" s="102">
        <v>64.784053156146186</v>
      </c>
      <c r="I11" s="101">
        <v>0</v>
      </c>
      <c r="J11" s="101">
        <v>1</v>
      </c>
      <c r="K11" s="101">
        <v>1</v>
      </c>
      <c r="L11" s="91">
        <v>0.33222591362126247</v>
      </c>
      <c r="M11" s="102">
        <v>65.116279069767444</v>
      </c>
      <c r="N11" s="83">
        <v>0</v>
      </c>
      <c r="O11" s="83">
        <v>196</v>
      </c>
      <c r="P11" s="188">
        <v>196</v>
      </c>
      <c r="Q11" s="103">
        <v>301</v>
      </c>
      <c r="R11" s="103">
        <v>0</v>
      </c>
      <c r="S11" s="103">
        <v>194</v>
      </c>
      <c r="T11" s="103">
        <v>194</v>
      </c>
      <c r="U11" s="103">
        <v>64.451827242524914</v>
      </c>
      <c r="V11" s="103">
        <v>0</v>
      </c>
      <c r="W11" s="103">
        <v>2</v>
      </c>
      <c r="X11" s="103">
        <v>2</v>
      </c>
      <c r="Y11" s="103">
        <v>0.66445182724252494</v>
      </c>
      <c r="Z11" s="103">
        <v>65.116279069767444</v>
      </c>
      <c r="AA11" s="103">
        <v>0</v>
      </c>
      <c r="AB11" s="103">
        <v>196</v>
      </c>
      <c r="AC11" s="103">
        <v>196</v>
      </c>
      <c r="AD11" s="186">
        <v>301</v>
      </c>
      <c r="AE11" s="186">
        <v>0</v>
      </c>
      <c r="AF11" s="186">
        <v>197</v>
      </c>
      <c r="AG11" s="186">
        <v>197</v>
      </c>
      <c r="AH11" s="186">
        <v>65.448504983388702</v>
      </c>
      <c r="AI11" s="186">
        <v>0</v>
      </c>
      <c r="AJ11" s="186">
        <v>2</v>
      </c>
      <c r="AK11" s="186">
        <v>2</v>
      </c>
      <c r="AL11" s="186">
        <v>0.66445182724252494</v>
      </c>
      <c r="AM11" s="186">
        <v>66.112956810631232</v>
      </c>
      <c r="AN11" s="186">
        <v>0</v>
      </c>
      <c r="AO11" s="186">
        <v>199</v>
      </c>
      <c r="AP11" s="186">
        <v>199</v>
      </c>
      <c r="AQ11" s="186">
        <v>301</v>
      </c>
      <c r="AR11" s="186">
        <v>0</v>
      </c>
      <c r="AS11" s="186">
        <v>198</v>
      </c>
      <c r="AT11" s="186">
        <v>198</v>
      </c>
      <c r="AU11" s="186">
        <v>65.78073089700996</v>
      </c>
      <c r="AV11" s="186">
        <v>0</v>
      </c>
      <c r="AW11" s="186">
        <v>2</v>
      </c>
      <c r="AX11" s="186">
        <v>2</v>
      </c>
      <c r="AY11" s="186">
        <v>0.66445182724252494</v>
      </c>
      <c r="AZ11" s="186">
        <v>66.44518272425249</v>
      </c>
      <c r="BA11" s="186">
        <v>0</v>
      </c>
      <c r="BB11" s="186">
        <v>200</v>
      </c>
      <c r="BC11" s="186">
        <v>200</v>
      </c>
      <c r="BD11" s="186">
        <v>301</v>
      </c>
      <c r="BE11" s="186">
        <v>0</v>
      </c>
      <c r="BF11" s="186">
        <v>204</v>
      </c>
      <c r="BG11" s="186">
        <v>204</v>
      </c>
      <c r="BH11" s="186">
        <v>67.774086378737536</v>
      </c>
      <c r="BI11" s="186">
        <v>0</v>
      </c>
      <c r="BJ11" s="186">
        <v>2</v>
      </c>
      <c r="BK11" s="186">
        <v>2</v>
      </c>
      <c r="BL11" s="186">
        <v>0.66445182724252494</v>
      </c>
      <c r="BM11" s="186">
        <v>68.438538205980066</v>
      </c>
      <c r="BN11" s="186">
        <v>0</v>
      </c>
      <c r="BO11" s="186">
        <v>206</v>
      </c>
      <c r="BP11" s="186">
        <v>206</v>
      </c>
      <c r="BQ11" s="404">
        <v>301</v>
      </c>
      <c r="BR11" s="101">
        <v>0</v>
      </c>
      <c r="BS11" s="101">
        <v>205</v>
      </c>
      <c r="BT11" s="101">
        <v>205</v>
      </c>
      <c r="BU11" s="102">
        <v>68.106312292358808</v>
      </c>
      <c r="BV11" s="101">
        <v>0</v>
      </c>
      <c r="BW11" s="101">
        <v>2</v>
      </c>
      <c r="BX11" s="101">
        <v>2</v>
      </c>
      <c r="BY11" s="91">
        <v>0.66445182724252494</v>
      </c>
      <c r="BZ11" s="102">
        <v>68.770764119601324</v>
      </c>
      <c r="CA11" s="83">
        <v>0</v>
      </c>
      <c r="CB11" s="83">
        <v>207</v>
      </c>
      <c r="CC11" s="103">
        <v>207</v>
      </c>
    </row>
    <row r="12" spans="1:82" ht="25.5">
      <c r="A12" s="9"/>
      <c r="B12" s="176" t="s">
        <v>262</v>
      </c>
      <c r="C12" s="9"/>
      <c r="D12" s="85">
        <v>2199</v>
      </c>
      <c r="E12" s="85">
        <v>1</v>
      </c>
      <c r="F12" s="85">
        <v>1974</v>
      </c>
      <c r="G12" s="85">
        <v>1975</v>
      </c>
      <c r="H12" s="88">
        <v>89.768076398362894</v>
      </c>
      <c r="I12" s="85">
        <v>0</v>
      </c>
      <c r="J12" s="85">
        <v>105</v>
      </c>
      <c r="K12" s="85">
        <v>105</v>
      </c>
      <c r="L12" s="92">
        <v>4.7748976807639831</v>
      </c>
      <c r="M12" s="86">
        <v>94.542974079126878</v>
      </c>
      <c r="N12" s="85">
        <v>1</v>
      </c>
      <c r="O12" s="85">
        <v>2079</v>
      </c>
      <c r="P12" s="400">
        <v>2080</v>
      </c>
      <c r="Q12" s="37">
        <v>2199</v>
      </c>
      <c r="R12" s="37">
        <v>1</v>
      </c>
      <c r="S12" s="37">
        <v>2026</v>
      </c>
      <c r="T12" s="37">
        <v>2027</v>
      </c>
      <c r="U12" s="37">
        <v>92.132787630741248</v>
      </c>
      <c r="V12" s="37">
        <v>0</v>
      </c>
      <c r="W12" s="37">
        <v>112</v>
      </c>
      <c r="X12" s="37">
        <v>112</v>
      </c>
      <c r="Y12" s="37">
        <v>5.0932241928149153</v>
      </c>
      <c r="Z12" s="37">
        <v>97.226011823556163</v>
      </c>
      <c r="AA12" s="37">
        <v>1</v>
      </c>
      <c r="AB12" s="37">
        <v>2138</v>
      </c>
      <c r="AC12" s="37">
        <v>2139</v>
      </c>
      <c r="AD12" s="85">
        <v>2199</v>
      </c>
      <c r="AE12" s="85">
        <v>0</v>
      </c>
      <c r="AF12" s="85">
        <v>2040</v>
      </c>
      <c r="AG12" s="85">
        <v>2040</v>
      </c>
      <c r="AH12" s="85">
        <v>92.769440654843109</v>
      </c>
      <c r="AI12" s="85">
        <v>0</v>
      </c>
      <c r="AJ12" s="85">
        <v>112</v>
      </c>
      <c r="AK12" s="85">
        <v>112</v>
      </c>
      <c r="AL12" s="85">
        <v>5.0932241928149153</v>
      </c>
      <c r="AM12" s="85">
        <v>97.862664847658039</v>
      </c>
      <c r="AN12" s="85">
        <v>0</v>
      </c>
      <c r="AO12" s="85">
        <v>2152</v>
      </c>
      <c r="AP12" s="85">
        <v>2152</v>
      </c>
      <c r="AQ12" s="85">
        <v>2199</v>
      </c>
      <c r="AR12" s="85">
        <v>0</v>
      </c>
      <c r="AS12" s="85">
        <v>2062</v>
      </c>
      <c r="AT12" s="85">
        <v>2062</v>
      </c>
      <c r="AU12" s="85">
        <v>93.769895407003176</v>
      </c>
      <c r="AV12" s="85">
        <v>0</v>
      </c>
      <c r="AW12" s="85">
        <v>115</v>
      </c>
      <c r="AX12" s="85">
        <v>115</v>
      </c>
      <c r="AY12" s="85">
        <v>5.2296498408367444</v>
      </c>
      <c r="AZ12" s="85">
        <v>98.999545247839933</v>
      </c>
      <c r="BA12" s="85">
        <v>0</v>
      </c>
      <c r="BB12" s="85">
        <v>2177</v>
      </c>
      <c r="BC12" s="85">
        <v>2177</v>
      </c>
      <c r="BD12" s="85">
        <v>2199</v>
      </c>
      <c r="BE12" s="85">
        <v>0</v>
      </c>
      <c r="BF12" s="85">
        <v>2094</v>
      </c>
      <c r="BG12" s="85">
        <v>2094</v>
      </c>
      <c r="BH12" s="85">
        <v>95.225102319236015</v>
      </c>
      <c r="BI12" s="85">
        <v>0</v>
      </c>
      <c r="BJ12" s="85">
        <v>120</v>
      </c>
      <c r="BK12" s="85">
        <v>120</v>
      </c>
      <c r="BL12" s="85">
        <v>5.4570259208731242</v>
      </c>
      <c r="BM12" s="85">
        <v>100.68212824010914</v>
      </c>
      <c r="BN12" s="85">
        <v>0</v>
      </c>
      <c r="BO12" s="85">
        <v>2214</v>
      </c>
      <c r="BP12" s="85">
        <v>2214</v>
      </c>
      <c r="BQ12" s="85">
        <v>2199</v>
      </c>
      <c r="BR12" s="85">
        <v>0</v>
      </c>
      <c r="BS12" s="85">
        <v>2111</v>
      </c>
      <c r="BT12" s="85">
        <v>2111</v>
      </c>
      <c r="BU12" s="88">
        <v>95.998180991359703</v>
      </c>
      <c r="BV12" s="85">
        <v>0</v>
      </c>
      <c r="BW12" s="85">
        <v>122</v>
      </c>
      <c r="BX12" s="85">
        <v>122</v>
      </c>
      <c r="BY12" s="92">
        <v>5.5479763528876767</v>
      </c>
      <c r="BZ12" s="86">
        <v>101.54615734424739</v>
      </c>
      <c r="CA12" s="85">
        <v>0</v>
      </c>
      <c r="CB12" s="85">
        <v>2233</v>
      </c>
      <c r="CC12" s="37">
        <v>2233</v>
      </c>
    </row>
    <row r="13" spans="1:82">
      <c r="A13" s="5">
        <v>120</v>
      </c>
      <c r="B13" s="8" t="s">
        <v>105</v>
      </c>
      <c r="C13" s="5">
        <v>120</v>
      </c>
      <c r="D13" s="74">
        <v>53</v>
      </c>
      <c r="E13" s="101">
        <v>0</v>
      </c>
      <c r="F13" s="101">
        <v>43</v>
      </c>
      <c r="G13" s="101">
        <v>43</v>
      </c>
      <c r="H13" s="102">
        <v>81.132075471698116</v>
      </c>
      <c r="I13" s="101">
        <v>0</v>
      </c>
      <c r="J13" s="101">
        <v>3</v>
      </c>
      <c r="K13" s="101">
        <v>3</v>
      </c>
      <c r="L13" s="91">
        <v>5.6603773584905666</v>
      </c>
      <c r="M13" s="102">
        <v>86.79245283018868</v>
      </c>
      <c r="N13" s="83">
        <v>0</v>
      </c>
      <c r="O13" s="83">
        <v>46</v>
      </c>
      <c r="P13" s="399">
        <v>46</v>
      </c>
      <c r="Q13" s="101">
        <v>53</v>
      </c>
      <c r="R13" s="101">
        <v>0</v>
      </c>
      <c r="S13" s="101">
        <v>42</v>
      </c>
      <c r="T13" s="101">
        <v>42</v>
      </c>
      <c r="U13" s="101">
        <v>79.245283018867923</v>
      </c>
      <c r="V13" s="101">
        <v>0</v>
      </c>
      <c r="W13" s="101">
        <v>4</v>
      </c>
      <c r="X13" s="101">
        <v>4</v>
      </c>
      <c r="Y13" s="101">
        <v>7.5471698113207548</v>
      </c>
      <c r="Z13" s="101">
        <v>86.79245283018868</v>
      </c>
      <c r="AA13" s="101">
        <v>0</v>
      </c>
      <c r="AB13" s="101">
        <v>46</v>
      </c>
      <c r="AC13" s="101">
        <v>46</v>
      </c>
      <c r="AD13" s="415">
        <v>53</v>
      </c>
      <c r="AE13" s="415">
        <v>0</v>
      </c>
      <c r="AF13" s="415">
        <v>43</v>
      </c>
      <c r="AG13" s="415">
        <v>43</v>
      </c>
      <c r="AH13" s="415">
        <v>81.132075471698116</v>
      </c>
      <c r="AI13" s="415">
        <v>0</v>
      </c>
      <c r="AJ13" s="415">
        <v>3</v>
      </c>
      <c r="AK13" s="415">
        <v>3</v>
      </c>
      <c r="AL13" s="415">
        <v>5.6603773584905666</v>
      </c>
      <c r="AM13" s="415">
        <v>86.79245283018868</v>
      </c>
      <c r="AN13" s="415">
        <v>0</v>
      </c>
      <c r="AO13" s="415">
        <v>46</v>
      </c>
      <c r="AP13" s="415">
        <v>46</v>
      </c>
      <c r="AQ13" s="415">
        <v>53</v>
      </c>
      <c r="AR13" s="415">
        <v>0</v>
      </c>
      <c r="AS13" s="415">
        <v>42</v>
      </c>
      <c r="AT13" s="415">
        <v>42</v>
      </c>
      <c r="AU13" s="415">
        <v>79.245283018867923</v>
      </c>
      <c r="AV13" s="415">
        <v>0</v>
      </c>
      <c r="AW13" s="415">
        <v>4</v>
      </c>
      <c r="AX13" s="415">
        <v>4</v>
      </c>
      <c r="AY13" s="415">
        <v>7.5471698113207548</v>
      </c>
      <c r="AZ13" s="415">
        <v>86.79245283018868</v>
      </c>
      <c r="BA13" s="415">
        <v>0</v>
      </c>
      <c r="BB13" s="415">
        <v>46</v>
      </c>
      <c r="BC13" s="415">
        <v>46</v>
      </c>
      <c r="BD13" s="415">
        <v>53</v>
      </c>
      <c r="BE13" s="415">
        <v>0</v>
      </c>
      <c r="BF13" s="415">
        <v>43</v>
      </c>
      <c r="BG13" s="415">
        <v>43</v>
      </c>
      <c r="BH13" s="415">
        <v>81.132075471698116</v>
      </c>
      <c r="BI13" s="415">
        <v>0</v>
      </c>
      <c r="BJ13" s="415">
        <v>3</v>
      </c>
      <c r="BK13" s="415">
        <v>3</v>
      </c>
      <c r="BL13" s="415">
        <v>5.6603773584905666</v>
      </c>
      <c r="BM13" s="415">
        <v>86.79245283018868</v>
      </c>
      <c r="BN13" s="415">
        <v>0</v>
      </c>
      <c r="BO13" s="415">
        <v>46</v>
      </c>
      <c r="BP13" s="415">
        <v>46</v>
      </c>
      <c r="BQ13" s="404">
        <v>53</v>
      </c>
      <c r="BR13" s="101">
        <v>0</v>
      </c>
      <c r="BS13" s="101">
        <v>43</v>
      </c>
      <c r="BT13" s="101">
        <v>43</v>
      </c>
      <c r="BU13" s="102">
        <v>81.132075471698116</v>
      </c>
      <c r="BV13" s="101">
        <v>0</v>
      </c>
      <c r="BW13" s="101">
        <v>3</v>
      </c>
      <c r="BX13" s="101">
        <v>3</v>
      </c>
      <c r="BY13" s="91">
        <v>5.6603773584905666</v>
      </c>
      <c r="BZ13" s="102">
        <v>86.79245283018868</v>
      </c>
      <c r="CA13" s="83">
        <v>0</v>
      </c>
      <c r="CB13" s="83">
        <v>46</v>
      </c>
      <c r="CC13" s="101">
        <v>46</v>
      </c>
    </row>
    <row r="14" spans="1:82">
      <c r="A14" s="5">
        <v>154</v>
      </c>
      <c r="B14" s="8" t="s">
        <v>106</v>
      </c>
      <c r="C14" s="5">
        <v>154</v>
      </c>
      <c r="D14" s="74">
        <v>1703</v>
      </c>
      <c r="E14" s="101">
        <v>0</v>
      </c>
      <c r="F14" s="101">
        <v>1469</v>
      </c>
      <c r="G14" s="101">
        <v>1469</v>
      </c>
      <c r="H14" s="102">
        <v>86.25954198473282</v>
      </c>
      <c r="I14" s="101">
        <v>0</v>
      </c>
      <c r="J14" s="101">
        <v>76</v>
      </c>
      <c r="K14" s="101">
        <v>76</v>
      </c>
      <c r="L14" s="91">
        <v>4.4627128596594252</v>
      </c>
      <c r="M14" s="102">
        <v>90.722254844392253</v>
      </c>
      <c r="N14" s="83">
        <v>0</v>
      </c>
      <c r="O14" s="83">
        <v>1545</v>
      </c>
      <c r="P14" s="188">
        <v>1545</v>
      </c>
      <c r="Q14" s="103">
        <v>1703</v>
      </c>
      <c r="R14" s="103">
        <v>0</v>
      </c>
      <c r="S14" s="103">
        <v>1514</v>
      </c>
      <c r="T14" s="103">
        <v>1514</v>
      </c>
      <c r="U14" s="103">
        <v>88.901937756899585</v>
      </c>
      <c r="V14" s="103">
        <v>0</v>
      </c>
      <c r="W14" s="103">
        <v>80</v>
      </c>
      <c r="X14" s="103">
        <v>80</v>
      </c>
      <c r="Y14" s="103">
        <v>4.6975924838520253</v>
      </c>
      <c r="Z14" s="103">
        <v>93.599530240751619</v>
      </c>
      <c r="AA14" s="103">
        <v>0</v>
      </c>
      <c r="AB14" s="103">
        <v>1594</v>
      </c>
      <c r="AC14" s="103">
        <v>1594</v>
      </c>
      <c r="AD14" s="186">
        <v>1703</v>
      </c>
      <c r="AE14" s="186">
        <v>0</v>
      </c>
      <c r="AF14" s="186">
        <v>1520</v>
      </c>
      <c r="AG14" s="186">
        <v>1520</v>
      </c>
      <c r="AH14" s="186">
        <v>89.254257193188494</v>
      </c>
      <c r="AI14" s="186">
        <v>0</v>
      </c>
      <c r="AJ14" s="186">
        <v>83</v>
      </c>
      <c r="AK14" s="186">
        <v>83</v>
      </c>
      <c r="AL14" s="186">
        <v>4.873752201996477</v>
      </c>
      <c r="AM14" s="186">
        <v>94.128009395184961</v>
      </c>
      <c r="AN14" s="186">
        <v>0</v>
      </c>
      <c r="AO14" s="186">
        <v>1603</v>
      </c>
      <c r="AP14" s="186">
        <v>1603</v>
      </c>
      <c r="AQ14" s="186">
        <v>1703</v>
      </c>
      <c r="AR14" s="186">
        <v>0</v>
      </c>
      <c r="AS14" s="186">
        <v>1542</v>
      </c>
      <c r="AT14" s="186">
        <v>1542</v>
      </c>
      <c r="AU14" s="186">
        <v>90.546095126247792</v>
      </c>
      <c r="AV14" s="186">
        <v>0</v>
      </c>
      <c r="AW14" s="186">
        <v>81</v>
      </c>
      <c r="AX14" s="186">
        <v>81</v>
      </c>
      <c r="AY14" s="186">
        <v>4.7563123899001765</v>
      </c>
      <c r="AZ14" s="186">
        <v>95.302407516147966</v>
      </c>
      <c r="BA14" s="186">
        <v>0</v>
      </c>
      <c r="BB14" s="186">
        <v>1623</v>
      </c>
      <c r="BC14" s="186">
        <v>1623</v>
      </c>
      <c r="BD14" s="186">
        <v>1703</v>
      </c>
      <c r="BE14" s="186">
        <v>0</v>
      </c>
      <c r="BF14" s="186">
        <v>1559</v>
      </c>
      <c r="BG14" s="186">
        <v>1559</v>
      </c>
      <c r="BH14" s="186">
        <v>91.544333529066364</v>
      </c>
      <c r="BI14" s="186">
        <v>0</v>
      </c>
      <c r="BJ14" s="186">
        <v>88</v>
      </c>
      <c r="BK14" s="186">
        <v>88</v>
      </c>
      <c r="BL14" s="186">
        <v>5.1673517322372282</v>
      </c>
      <c r="BM14" s="186">
        <v>96.711685261303586</v>
      </c>
      <c r="BN14" s="186">
        <v>0</v>
      </c>
      <c r="BO14" s="186">
        <v>1647</v>
      </c>
      <c r="BP14" s="186">
        <v>1647</v>
      </c>
      <c r="BQ14" s="404">
        <v>1703</v>
      </c>
      <c r="BR14" s="101">
        <v>0</v>
      </c>
      <c r="BS14" s="101">
        <v>1568</v>
      </c>
      <c r="BT14" s="101">
        <v>1568</v>
      </c>
      <c r="BU14" s="102">
        <v>92.072812683499706</v>
      </c>
      <c r="BV14" s="101">
        <v>0</v>
      </c>
      <c r="BW14" s="101">
        <v>84</v>
      </c>
      <c r="BX14" s="101">
        <v>84</v>
      </c>
      <c r="BY14" s="91">
        <v>4.9324721080446272</v>
      </c>
      <c r="BZ14" s="102">
        <v>97.005284791544327</v>
      </c>
      <c r="CA14" s="83">
        <v>0</v>
      </c>
      <c r="CB14" s="83">
        <v>1652</v>
      </c>
      <c r="CC14" s="103">
        <v>1652</v>
      </c>
    </row>
    <row r="15" spans="1:82">
      <c r="A15" s="5">
        <v>250</v>
      </c>
      <c r="B15" s="8" t="s">
        <v>107</v>
      </c>
      <c r="C15" s="5">
        <v>250</v>
      </c>
      <c r="D15" s="74">
        <v>147</v>
      </c>
      <c r="E15" s="101">
        <v>1</v>
      </c>
      <c r="F15" s="101">
        <v>187</v>
      </c>
      <c r="G15" s="101">
        <v>188</v>
      </c>
      <c r="H15" s="102">
        <v>127.21088435374151</v>
      </c>
      <c r="I15" s="101">
        <v>0</v>
      </c>
      <c r="J15" s="101">
        <v>17</v>
      </c>
      <c r="K15" s="101">
        <v>17</v>
      </c>
      <c r="L15" s="91">
        <v>11.564625850340136</v>
      </c>
      <c r="M15" s="102">
        <v>138.77551020408163</v>
      </c>
      <c r="N15" s="83">
        <v>1</v>
      </c>
      <c r="O15" s="83">
        <v>204</v>
      </c>
      <c r="P15" s="188">
        <v>205</v>
      </c>
      <c r="Q15" s="103">
        <v>147</v>
      </c>
      <c r="R15" s="103">
        <v>1</v>
      </c>
      <c r="S15" s="103">
        <v>191</v>
      </c>
      <c r="T15" s="103">
        <v>192</v>
      </c>
      <c r="U15" s="103">
        <v>129.93197278911566</v>
      </c>
      <c r="V15" s="103">
        <v>0</v>
      </c>
      <c r="W15" s="103">
        <v>15</v>
      </c>
      <c r="X15" s="103">
        <v>15</v>
      </c>
      <c r="Y15" s="103">
        <v>10.204081632653061</v>
      </c>
      <c r="Z15" s="103">
        <v>140.1360544217687</v>
      </c>
      <c r="AA15" s="103">
        <v>1</v>
      </c>
      <c r="AB15" s="103">
        <v>206</v>
      </c>
      <c r="AC15" s="103">
        <v>207</v>
      </c>
      <c r="AD15" s="186">
        <v>147</v>
      </c>
      <c r="AE15" s="186">
        <v>0</v>
      </c>
      <c r="AF15" s="186">
        <v>194</v>
      </c>
      <c r="AG15" s="186">
        <v>194</v>
      </c>
      <c r="AH15" s="186">
        <v>131.97278911564624</v>
      </c>
      <c r="AI15" s="186">
        <v>0</v>
      </c>
      <c r="AJ15" s="186">
        <v>15</v>
      </c>
      <c r="AK15" s="186">
        <v>15</v>
      </c>
      <c r="AL15" s="186">
        <v>10.204081632653061</v>
      </c>
      <c r="AM15" s="186">
        <v>142.17687074829934</v>
      </c>
      <c r="AN15" s="186">
        <v>0</v>
      </c>
      <c r="AO15" s="186">
        <v>209</v>
      </c>
      <c r="AP15" s="186">
        <v>209</v>
      </c>
      <c r="AQ15" s="186">
        <v>147</v>
      </c>
      <c r="AR15" s="186">
        <v>0</v>
      </c>
      <c r="AS15" s="186">
        <v>192</v>
      </c>
      <c r="AT15" s="186">
        <v>192</v>
      </c>
      <c r="AU15" s="186">
        <v>130.61224489795919</v>
      </c>
      <c r="AV15" s="186">
        <v>0</v>
      </c>
      <c r="AW15" s="186">
        <v>15</v>
      </c>
      <c r="AX15" s="186">
        <v>15</v>
      </c>
      <c r="AY15" s="186">
        <v>10.204081632653061</v>
      </c>
      <c r="AZ15" s="186">
        <v>140.81632653061226</v>
      </c>
      <c r="BA15" s="186">
        <v>0</v>
      </c>
      <c r="BB15" s="186">
        <v>207</v>
      </c>
      <c r="BC15" s="186">
        <v>207</v>
      </c>
      <c r="BD15" s="186">
        <v>147</v>
      </c>
      <c r="BE15" s="186">
        <v>0</v>
      </c>
      <c r="BF15" s="186">
        <v>195</v>
      </c>
      <c r="BG15" s="186">
        <v>195</v>
      </c>
      <c r="BH15" s="186">
        <v>132.65306122448979</v>
      </c>
      <c r="BI15" s="186">
        <v>0</v>
      </c>
      <c r="BJ15" s="186">
        <v>15</v>
      </c>
      <c r="BK15" s="186">
        <v>15</v>
      </c>
      <c r="BL15" s="186">
        <v>10.204081632653061</v>
      </c>
      <c r="BM15" s="186">
        <v>142.85714285714286</v>
      </c>
      <c r="BN15" s="186">
        <v>0</v>
      </c>
      <c r="BO15" s="186">
        <v>210</v>
      </c>
      <c r="BP15" s="186">
        <v>210</v>
      </c>
      <c r="BQ15" s="404">
        <v>147</v>
      </c>
      <c r="BR15" s="101">
        <v>0</v>
      </c>
      <c r="BS15" s="101">
        <v>194</v>
      </c>
      <c r="BT15" s="101">
        <v>194</v>
      </c>
      <c r="BU15" s="102">
        <v>131.97278911564624</v>
      </c>
      <c r="BV15" s="101">
        <v>0</v>
      </c>
      <c r="BW15" s="101">
        <v>17</v>
      </c>
      <c r="BX15" s="101">
        <v>17</v>
      </c>
      <c r="BY15" s="91">
        <v>11.564625850340136</v>
      </c>
      <c r="BZ15" s="102">
        <v>143.53741496598639</v>
      </c>
      <c r="CA15" s="83">
        <v>0</v>
      </c>
      <c r="CB15" s="83">
        <v>211</v>
      </c>
      <c r="CC15" s="103">
        <v>211</v>
      </c>
    </row>
    <row r="16" spans="1:82">
      <c r="A16" s="5">
        <v>495</v>
      </c>
      <c r="B16" s="8" t="s">
        <v>108</v>
      </c>
      <c r="C16" s="5">
        <v>495</v>
      </c>
      <c r="D16" s="74">
        <v>38</v>
      </c>
      <c r="E16" s="101">
        <v>0</v>
      </c>
      <c r="F16" s="101">
        <v>43</v>
      </c>
      <c r="G16" s="101">
        <v>43</v>
      </c>
      <c r="H16" s="102">
        <v>113.1578947368421</v>
      </c>
      <c r="I16" s="101">
        <v>0</v>
      </c>
      <c r="J16" s="101">
        <v>1</v>
      </c>
      <c r="K16" s="101">
        <v>1</v>
      </c>
      <c r="L16" s="91">
        <v>2.6315789473684208</v>
      </c>
      <c r="M16" s="102">
        <v>115.78947368421053</v>
      </c>
      <c r="N16" s="83">
        <v>0</v>
      </c>
      <c r="O16" s="83">
        <v>44</v>
      </c>
      <c r="P16" s="188">
        <v>44</v>
      </c>
      <c r="Q16" s="103">
        <v>38</v>
      </c>
      <c r="R16" s="103">
        <v>0</v>
      </c>
      <c r="S16" s="103">
        <v>44</v>
      </c>
      <c r="T16" s="103">
        <v>44</v>
      </c>
      <c r="U16" s="103">
        <v>115.78947368421053</v>
      </c>
      <c r="V16" s="103">
        <v>0</v>
      </c>
      <c r="W16" s="103">
        <v>1</v>
      </c>
      <c r="X16" s="103">
        <v>1</v>
      </c>
      <c r="Y16" s="103">
        <v>2.6315789473684208</v>
      </c>
      <c r="Z16" s="103">
        <v>118.42105263157893</v>
      </c>
      <c r="AA16" s="103">
        <v>0</v>
      </c>
      <c r="AB16" s="103">
        <v>45</v>
      </c>
      <c r="AC16" s="103">
        <v>45</v>
      </c>
      <c r="AD16" s="186">
        <v>38</v>
      </c>
      <c r="AE16" s="186">
        <v>0</v>
      </c>
      <c r="AF16" s="186">
        <v>44</v>
      </c>
      <c r="AG16" s="186">
        <v>44</v>
      </c>
      <c r="AH16" s="186">
        <v>115.78947368421053</v>
      </c>
      <c r="AI16" s="186">
        <v>0</v>
      </c>
      <c r="AJ16" s="186">
        <v>1</v>
      </c>
      <c r="AK16" s="186">
        <v>1</v>
      </c>
      <c r="AL16" s="186">
        <v>2.6315789473684208</v>
      </c>
      <c r="AM16" s="186">
        <v>118.42105263157893</v>
      </c>
      <c r="AN16" s="186">
        <v>0</v>
      </c>
      <c r="AO16" s="186">
        <v>45</v>
      </c>
      <c r="AP16" s="186">
        <v>45</v>
      </c>
      <c r="AQ16" s="186">
        <v>38</v>
      </c>
      <c r="AR16" s="186">
        <v>0</v>
      </c>
      <c r="AS16" s="186">
        <v>44</v>
      </c>
      <c r="AT16" s="186">
        <v>44</v>
      </c>
      <c r="AU16" s="186">
        <v>115.78947368421053</v>
      </c>
      <c r="AV16" s="186">
        <v>0</v>
      </c>
      <c r="AW16" s="186">
        <v>2</v>
      </c>
      <c r="AX16" s="186">
        <v>2</v>
      </c>
      <c r="AY16" s="186">
        <v>5.2631578947368416</v>
      </c>
      <c r="AZ16" s="186">
        <v>121.05263157894737</v>
      </c>
      <c r="BA16" s="186">
        <v>0</v>
      </c>
      <c r="BB16" s="186">
        <v>46</v>
      </c>
      <c r="BC16" s="186">
        <v>46</v>
      </c>
      <c r="BD16" s="186">
        <v>38</v>
      </c>
      <c r="BE16" s="186">
        <v>0</v>
      </c>
      <c r="BF16" s="186">
        <v>48</v>
      </c>
      <c r="BG16" s="186">
        <v>48</v>
      </c>
      <c r="BH16" s="186">
        <v>126.31578947368421</v>
      </c>
      <c r="BI16" s="186">
        <v>0</v>
      </c>
      <c r="BJ16" s="186">
        <v>1</v>
      </c>
      <c r="BK16" s="186">
        <v>1</v>
      </c>
      <c r="BL16" s="186">
        <v>2.6315789473684208</v>
      </c>
      <c r="BM16" s="186">
        <v>128.94736842105263</v>
      </c>
      <c r="BN16" s="186">
        <v>0</v>
      </c>
      <c r="BO16" s="186">
        <v>49</v>
      </c>
      <c r="BP16" s="186">
        <v>49</v>
      </c>
      <c r="BQ16" s="404">
        <v>38</v>
      </c>
      <c r="BR16" s="101">
        <v>0</v>
      </c>
      <c r="BS16" s="101">
        <v>51</v>
      </c>
      <c r="BT16" s="101">
        <v>51</v>
      </c>
      <c r="BU16" s="102">
        <v>134.21052631578948</v>
      </c>
      <c r="BV16" s="101">
        <v>0</v>
      </c>
      <c r="BW16" s="101">
        <v>2</v>
      </c>
      <c r="BX16" s="101">
        <v>2</v>
      </c>
      <c r="BY16" s="91">
        <v>5.2631578947368416</v>
      </c>
      <c r="BZ16" s="102">
        <v>139.4736842105263</v>
      </c>
      <c r="CA16" s="83">
        <v>0</v>
      </c>
      <c r="CB16" s="83">
        <v>53</v>
      </c>
      <c r="CC16" s="103">
        <v>53</v>
      </c>
    </row>
    <row r="17" spans="1:82">
      <c r="A17" s="5">
        <v>790</v>
      </c>
      <c r="B17" s="8" t="s">
        <v>109</v>
      </c>
      <c r="C17" s="5">
        <v>790</v>
      </c>
      <c r="D17" s="74">
        <v>70</v>
      </c>
      <c r="E17" s="101">
        <v>0</v>
      </c>
      <c r="F17" s="101">
        <v>87</v>
      </c>
      <c r="G17" s="101">
        <v>87</v>
      </c>
      <c r="H17" s="102">
        <v>124.28571428571429</v>
      </c>
      <c r="I17" s="101">
        <v>0</v>
      </c>
      <c r="J17" s="101">
        <v>5</v>
      </c>
      <c r="K17" s="101">
        <v>5</v>
      </c>
      <c r="L17" s="91">
        <v>7.1428571428571423</v>
      </c>
      <c r="M17" s="102">
        <v>131.42857142857142</v>
      </c>
      <c r="N17" s="83">
        <v>0</v>
      </c>
      <c r="O17" s="83">
        <v>92</v>
      </c>
      <c r="P17" s="188">
        <v>92</v>
      </c>
      <c r="Q17" s="103">
        <v>70</v>
      </c>
      <c r="R17" s="103">
        <v>0</v>
      </c>
      <c r="S17" s="103">
        <v>88</v>
      </c>
      <c r="T17" s="103">
        <v>88</v>
      </c>
      <c r="U17" s="103">
        <v>125.71428571428571</v>
      </c>
      <c r="V17" s="103">
        <v>0</v>
      </c>
      <c r="W17" s="103">
        <v>4</v>
      </c>
      <c r="X17" s="103">
        <v>4</v>
      </c>
      <c r="Y17" s="103">
        <v>5.7142857142857144</v>
      </c>
      <c r="Z17" s="103">
        <v>131.42857142857142</v>
      </c>
      <c r="AA17" s="103">
        <v>0</v>
      </c>
      <c r="AB17" s="103">
        <v>92</v>
      </c>
      <c r="AC17" s="103">
        <v>92</v>
      </c>
      <c r="AD17" s="186">
        <v>70</v>
      </c>
      <c r="AE17" s="186">
        <v>0</v>
      </c>
      <c r="AF17" s="186">
        <v>92</v>
      </c>
      <c r="AG17" s="186">
        <v>92</v>
      </c>
      <c r="AH17" s="186">
        <v>131.42857142857142</v>
      </c>
      <c r="AI17" s="186">
        <v>0</v>
      </c>
      <c r="AJ17" s="186">
        <v>3</v>
      </c>
      <c r="AK17" s="186">
        <v>3</v>
      </c>
      <c r="AL17" s="186">
        <v>4.2857142857142856</v>
      </c>
      <c r="AM17" s="186">
        <v>135.71428571428572</v>
      </c>
      <c r="AN17" s="186">
        <v>0</v>
      </c>
      <c r="AO17" s="186">
        <v>95</v>
      </c>
      <c r="AP17" s="186">
        <v>95</v>
      </c>
      <c r="AQ17" s="186">
        <v>70</v>
      </c>
      <c r="AR17" s="186">
        <v>0</v>
      </c>
      <c r="AS17" s="186">
        <v>92</v>
      </c>
      <c r="AT17" s="186">
        <v>92</v>
      </c>
      <c r="AU17" s="186">
        <v>131.42857142857142</v>
      </c>
      <c r="AV17" s="186">
        <v>0</v>
      </c>
      <c r="AW17" s="186">
        <v>3</v>
      </c>
      <c r="AX17" s="186">
        <v>3</v>
      </c>
      <c r="AY17" s="186">
        <v>4.2857142857142856</v>
      </c>
      <c r="AZ17" s="186">
        <v>135.71428571428572</v>
      </c>
      <c r="BA17" s="186">
        <v>0</v>
      </c>
      <c r="BB17" s="186">
        <v>95</v>
      </c>
      <c r="BC17" s="186">
        <v>95</v>
      </c>
      <c r="BD17" s="186">
        <v>70</v>
      </c>
      <c r="BE17" s="186">
        <v>0</v>
      </c>
      <c r="BF17" s="186">
        <v>91</v>
      </c>
      <c r="BG17" s="186">
        <v>91</v>
      </c>
      <c r="BH17" s="186">
        <v>130</v>
      </c>
      <c r="BI17" s="186">
        <v>0</v>
      </c>
      <c r="BJ17" s="186">
        <v>5</v>
      </c>
      <c r="BK17" s="186">
        <v>5</v>
      </c>
      <c r="BL17" s="186">
        <v>7.1428571428571423</v>
      </c>
      <c r="BM17" s="186">
        <v>137.14285714285714</v>
      </c>
      <c r="BN17" s="186">
        <v>0</v>
      </c>
      <c r="BO17" s="186">
        <v>96</v>
      </c>
      <c r="BP17" s="186">
        <v>96</v>
      </c>
      <c r="BQ17" s="404">
        <v>70</v>
      </c>
      <c r="BR17" s="101">
        <v>0</v>
      </c>
      <c r="BS17" s="101">
        <v>94</v>
      </c>
      <c r="BT17" s="101">
        <v>94</v>
      </c>
      <c r="BU17" s="102">
        <v>134.28571428571428</v>
      </c>
      <c r="BV17" s="101">
        <v>0</v>
      </c>
      <c r="BW17" s="101">
        <v>6</v>
      </c>
      <c r="BX17" s="101">
        <v>6</v>
      </c>
      <c r="BY17" s="91">
        <v>8.5714285714285712</v>
      </c>
      <c r="BZ17" s="102">
        <v>142.85714285714286</v>
      </c>
      <c r="CA17" s="83">
        <v>0</v>
      </c>
      <c r="CB17" s="83">
        <v>100</v>
      </c>
      <c r="CC17" s="103">
        <v>100</v>
      </c>
    </row>
    <row r="18" spans="1:82">
      <c r="A18" s="5">
        <v>895</v>
      </c>
      <c r="B18" s="8" t="s">
        <v>110</v>
      </c>
      <c r="C18" s="5">
        <v>895</v>
      </c>
      <c r="D18" s="74">
        <v>188</v>
      </c>
      <c r="E18" s="101">
        <v>0</v>
      </c>
      <c r="F18" s="101">
        <v>145</v>
      </c>
      <c r="G18" s="101">
        <v>145</v>
      </c>
      <c r="H18" s="102">
        <v>77.127659574468083</v>
      </c>
      <c r="I18" s="101">
        <v>0</v>
      </c>
      <c r="J18" s="101">
        <v>3</v>
      </c>
      <c r="K18" s="101">
        <v>3</v>
      </c>
      <c r="L18" s="91">
        <v>1.5957446808510638</v>
      </c>
      <c r="M18" s="102">
        <v>78.723404255319153</v>
      </c>
      <c r="N18" s="83">
        <v>0</v>
      </c>
      <c r="O18" s="83">
        <v>148</v>
      </c>
      <c r="P18" s="188">
        <v>148</v>
      </c>
      <c r="Q18" s="103">
        <v>188</v>
      </c>
      <c r="R18" s="103">
        <v>0</v>
      </c>
      <c r="S18" s="103">
        <v>147</v>
      </c>
      <c r="T18" s="103">
        <v>147</v>
      </c>
      <c r="U18" s="103">
        <v>78.191489361702125</v>
      </c>
      <c r="V18" s="103">
        <v>0</v>
      </c>
      <c r="W18" s="103">
        <v>8</v>
      </c>
      <c r="X18" s="103">
        <v>8</v>
      </c>
      <c r="Y18" s="103">
        <v>4.2553191489361701</v>
      </c>
      <c r="Z18" s="103">
        <v>82.446808510638306</v>
      </c>
      <c r="AA18" s="103">
        <v>0</v>
      </c>
      <c r="AB18" s="103">
        <v>155</v>
      </c>
      <c r="AC18" s="103">
        <v>155</v>
      </c>
      <c r="AD18" s="186">
        <v>188</v>
      </c>
      <c r="AE18" s="186">
        <v>0</v>
      </c>
      <c r="AF18" s="186">
        <v>147</v>
      </c>
      <c r="AG18" s="186">
        <v>147</v>
      </c>
      <c r="AH18" s="186">
        <v>78.191489361702125</v>
      </c>
      <c r="AI18" s="186">
        <v>0</v>
      </c>
      <c r="AJ18" s="186">
        <v>7</v>
      </c>
      <c r="AK18" s="186">
        <v>7</v>
      </c>
      <c r="AL18" s="186">
        <v>3.7234042553191489</v>
      </c>
      <c r="AM18" s="186">
        <v>81.914893617021278</v>
      </c>
      <c r="AN18" s="186">
        <v>0</v>
      </c>
      <c r="AO18" s="186">
        <v>154</v>
      </c>
      <c r="AP18" s="186">
        <v>154</v>
      </c>
      <c r="AQ18" s="186">
        <v>188</v>
      </c>
      <c r="AR18" s="186">
        <v>0</v>
      </c>
      <c r="AS18" s="186">
        <v>150</v>
      </c>
      <c r="AT18" s="186">
        <v>150</v>
      </c>
      <c r="AU18" s="186">
        <v>79.787234042553195</v>
      </c>
      <c r="AV18" s="186">
        <v>0</v>
      </c>
      <c r="AW18" s="186">
        <v>10</v>
      </c>
      <c r="AX18" s="186">
        <v>10</v>
      </c>
      <c r="AY18" s="186">
        <v>5.3191489361702127</v>
      </c>
      <c r="AZ18" s="186">
        <v>85.106382978723403</v>
      </c>
      <c r="BA18" s="186">
        <v>0</v>
      </c>
      <c r="BB18" s="186">
        <v>160</v>
      </c>
      <c r="BC18" s="186">
        <v>160</v>
      </c>
      <c r="BD18" s="186">
        <v>188</v>
      </c>
      <c r="BE18" s="186">
        <v>0</v>
      </c>
      <c r="BF18" s="186">
        <v>158</v>
      </c>
      <c r="BG18" s="186">
        <v>158</v>
      </c>
      <c r="BH18" s="186">
        <v>84.042553191489361</v>
      </c>
      <c r="BI18" s="186">
        <v>0</v>
      </c>
      <c r="BJ18" s="186">
        <v>8</v>
      </c>
      <c r="BK18" s="186">
        <v>8</v>
      </c>
      <c r="BL18" s="186">
        <v>4.2553191489361701</v>
      </c>
      <c r="BM18" s="186">
        <v>88.297872340425528</v>
      </c>
      <c r="BN18" s="186">
        <v>0</v>
      </c>
      <c r="BO18" s="186">
        <v>166</v>
      </c>
      <c r="BP18" s="186">
        <v>166</v>
      </c>
      <c r="BQ18" s="404">
        <v>188</v>
      </c>
      <c r="BR18" s="101">
        <v>0</v>
      </c>
      <c r="BS18" s="101">
        <v>161</v>
      </c>
      <c r="BT18" s="101">
        <v>161</v>
      </c>
      <c r="BU18" s="102">
        <v>85.638297872340431</v>
      </c>
      <c r="BV18" s="101">
        <v>0</v>
      </c>
      <c r="BW18" s="101">
        <v>10</v>
      </c>
      <c r="BX18" s="101">
        <v>10</v>
      </c>
      <c r="BY18" s="91">
        <v>5.3191489361702127</v>
      </c>
      <c r="BZ18" s="102">
        <v>90.957446808510639</v>
      </c>
      <c r="CA18" s="83">
        <v>0</v>
      </c>
      <c r="CB18" s="83">
        <v>171</v>
      </c>
      <c r="CC18" s="103">
        <v>171</v>
      </c>
    </row>
    <row r="19" spans="1:82">
      <c r="A19" s="9"/>
      <c r="B19" s="9" t="s">
        <v>263</v>
      </c>
      <c r="C19" s="9"/>
      <c r="D19" s="37">
        <v>10058</v>
      </c>
      <c r="E19" s="37">
        <v>12</v>
      </c>
      <c r="F19" s="37">
        <v>8094</v>
      </c>
      <c r="G19" s="37">
        <v>8106</v>
      </c>
      <c r="H19" s="88">
        <v>80.473255120302241</v>
      </c>
      <c r="I19" s="37">
        <v>5</v>
      </c>
      <c r="J19" s="37">
        <v>953</v>
      </c>
      <c r="K19" s="37">
        <v>958</v>
      </c>
      <c r="L19" s="92">
        <v>9.4750447405050711</v>
      </c>
      <c r="M19" s="86">
        <v>89.94829986080731</v>
      </c>
      <c r="N19" s="174">
        <v>17</v>
      </c>
      <c r="O19" s="37">
        <v>9047</v>
      </c>
      <c r="P19" s="400">
        <v>9064</v>
      </c>
      <c r="Q19" s="37">
        <v>10058</v>
      </c>
      <c r="R19" s="37">
        <v>12</v>
      </c>
      <c r="S19" s="37">
        <v>8178</v>
      </c>
      <c r="T19" s="37">
        <v>8190</v>
      </c>
      <c r="U19" s="37">
        <v>81.308411214953267</v>
      </c>
      <c r="V19" s="37">
        <v>5</v>
      </c>
      <c r="W19" s="37">
        <v>975</v>
      </c>
      <c r="X19" s="37">
        <v>980</v>
      </c>
      <c r="Y19" s="37">
        <v>9.6937760986279589</v>
      </c>
      <c r="Z19" s="37">
        <v>91.002187313581231</v>
      </c>
      <c r="AA19" s="37">
        <v>17</v>
      </c>
      <c r="AB19" s="37">
        <v>9153</v>
      </c>
      <c r="AC19" s="37">
        <v>9170</v>
      </c>
      <c r="AD19" s="85">
        <v>10058</v>
      </c>
      <c r="AE19" s="85">
        <v>0</v>
      </c>
      <c r="AF19" s="85">
        <v>8220</v>
      </c>
      <c r="AG19" s="85">
        <v>8220</v>
      </c>
      <c r="AH19" s="85">
        <v>81.725989262278787</v>
      </c>
      <c r="AI19" s="85">
        <v>5</v>
      </c>
      <c r="AJ19" s="85">
        <v>970</v>
      </c>
      <c r="AK19" s="85">
        <v>975</v>
      </c>
      <c r="AL19" s="85">
        <v>9.6440644263273025</v>
      </c>
      <c r="AM19" s="85">
        <v>91.370053688606092</v>
      </c>
      <c r="AN19" s="85">
        <v>5</v>
      </c>
      <c r="AO19" s="85">
        <v>9190</v>
      </c>
      <c r="AP19" s="85">
        <v>9195</v>
      </c>
      <c r="AQ19" s="85">
        <v>10058</v>
      </c>
      <c r="AR19" s="85">
        <v>0</v>
      </c>
      <c r="AS19" s="85">
        <v>8324</v>
      </c>
      <c r="AT19" s="85">
        <v>8324</v>
      </c>
      <c r="AU19" s="85">
        <v>82.759992046132439</v>
      </c>
      <c r="AV19" s="85">
        <v>5</v>
      </c>
      <c r="AW19" s="85">
        <v>974</v>
      </c>
      <c r="AX19" s="85">
        <v>979</v>
      </c>
      <c r="AY19" s="85">
        <v>9.6838337641678258</v>
      </c>
      <c r="AZ19" s="85">
        <v>92.443825810300268</v>
      </c>
      <c r="BA19" s="85">
        <v>5</v>
      </c>
      <c r="BB19" s="85">
        <v>9298</v>
      </c>
      <c r="BC19" s="85">
        <v>9303</v>
      </c>
      <c r="BD19" s="85">
        <v>10058</v>
      </c>
      <c r="BE19" s="85">
        <v>0</v>
      </c>
      <c r="BF19" s="85">
        <v>8356</v>
      </c>
      <c r="BG19" s="85">
        <v>8356</v>
      </c>
      <c r="BH19" s="85">
        <v>83.078146748856625</v>
      </c>
      <c r="BI19" s="85">
        <v>5</v>
      </c>
      <c r="BJ19" s="85">
        <v>1013</v>
      </c>
      <c r="BK19" s="85">
        <v>1018</v>
      </c>
      <c r="BL19" s="85">
        <v>10.071584808112945</v>
      </c>
      <c r="BM19" s="85">
        <v>93.14973155696957</v>
      </c>
      <c r="BN19" s="85">
        <v>5</v>
      </c>
      <c r="BO19" s="85">
        <v>9369</v>
      </c>
      <c r="BP19" s="85">
        <v>9374</v>
      </c>
      <c r="BQ19" s="85">
        <v>10058</v>
      </c>
      <c r="BR19" s="37">
        <v>0</v>
      </c>
      <c r="BS19" s="37">
        <v>8436</v>
      </c>
      <c r="BT19" s="37">
        <v>8436</v>
      </c>
      <c r="BU19" s="88">
        <v>83.873533505667126</v>
      </c>
      <c r="BV19" s="37">
        <v>5</v>
      </c>
      <c r="BW19" s="37">
        <v>1030</v>
      </c>
      <c r="BX19" s="37">
        <v>1035</v>
      </c>
      <c r="BY19" s="92">
        <v>10.240604493935177</v>
      </c>
      <c r="BZ19" s="86">
        <v>94.114137999602306</v>
      </c>
      <c r="CA19" s="174">
        <v>5</v>
      </c>
      <c r="CB19" s="37">
        <v>9466</v>
      </c>
      <c r="CC19" s="37">
        <v>9471</v>
      </c>
    </row>
    <row r="20" spans="1:82">
      <c r="A20" s="5">
        <v>45</v>
      </c>
      <c r="B20" s="8" t="s">
        <v>112</v>
      </c>
      <c r="C20" s="5">
        <v>45</v>
      </c>
      <c r="D20" s="74">
        <v>4062</v>
      </c>
      <c r="E20" s="101">
        <v>9</v>
      </c>
      <c r="F20" s="101">
        <v>3269</v>
      </c>
      <c r="G20" s="101">
        <v>3278</v>
      </c>
      <c r="H20" s="102">
        <v>80.477597242737559</v>
      </c>
      <c r="I20" s="101">
        <v>3</v>
      </c>
      <c r="J20" s="101">
        <v>508</v>
      </c>
      <c r="K20" s="101">
        <v>511</v>
      </c>
      <c r="L20" s="91">
        <v>12.506154603643527</v>
      </c>
      <c r="M20" s="102">
        <v>92.983751846381097</v>
      </c>
      <c r="N20" s="83">
        <v>12</v>
      </c>
      <c r="O20" s="83">
        <v>3777</v>
      </c>
      <c r="P20" s="188">
        <v>3789</v>
      </c>
      <c r="Q20" s="103">
        <v>4062</v>
      </c>
      <c r="R20" s="103">
        <v>9</v>
      </c>
      <c r="S20" s="103">
        <v>3296</v>
      </c>
      <c r="T20" s="103">
        <v>3305</v>
      </c>
      <c r="U20" s="103">
        <v>81.142294436238302</v>
      </c>
      <c r="V20" s="103">
        <v>3</v>
      </c>
      <c r="W20" s="103">
        <v>515</v>
      </c>
      <c r="X20" s="103">
        <v>518</v>
      </c>
      <c r="Y20" s="103">
        <v>12.678483505662236</v>
      </c>
      <c r="Z20" s="103">
        <v>93.820777941900545</v>
      </c>
      <c r="AA20" s="103">
        <v>12</v>
      </c>
      <c r="AB20" s="103">
        <v>3811</v>
      </c>
      <c r="AC20" s="103">
        <v>3823</v>
      </c>
      <c r="AD20" s="186">
        <v>4062</v>
      </c>
      <c r="AE20" s="186">
        <v>0</v>
      </c>
      <c r="AF20" s="186">
        <v>3312</v>
      </c>
      <c r="AG20" s="186">
        <v>3312</v>
      </c>
      <c r="AH20" s="186">
        <v>81.536189069423926</v>
      </c>
      <c r="AI20" s="186">
        <v>3</v>
      </c>
      <c r="AJ20" s="186">
        <v>511</v>
      </c>
      <c r="AK20" s="186">
        <v>514</v>
      </c>
      <c r="AL20" s="186">
        <v>12.580009847365831</v>
      </c>
      <c r="AM20" s="186">
        <v>94.116198916789756</v>
      </c>
      <c r="AN20" s="186">
        <v>3</v>
      </c>
      <c r="AO20" s="186">
        <v>3823</v>
      </c>
      <c r="AP20" s="186">
        <v>3826</v>
      </c>
      <c r="AQ20" s="186">
        <v>4062</v>
      </c>
      <c r="AR20" s="186">
        <v>0</v>
      </c>
      <c r="AS20" s="186">
        <v>3362</v>
      </c>
      <c r="AT20" s="186">
        <v>3362</v>
      </c>
      <c r="AU20" s="186">
        <v>82.767109798128999</v>
      </c>
      <c r="AV20" s="186">
        <v>3</v>
      </c>
      <c r="AW20" s="186">
        <v>508</v>
      </c>
      <c r="AX20" s="186">
        <v>511</v>
      </c>
      <c r="AY20" s="186">
        <v>12.506154603643527</v>
      </c>
      <c r="AZ20" s="186">
        <v>95.273264401772522</v>
      </c>
      <c r="BA20" s="186">
        <v>3</v>
      </c>
      <c r="BB20" s="186">
        <v>3870</v>
      </c>
      <c r="BC20" s="186">
        <v>3873</v>
      </c>
      <c r="BD20" s="186">
        <v>4062</v>
      </c>
      <c r="BE20" s="186">
        <v>0</v>
      </c>
      <c r="BF20" s="186">
        <v>3376</v>
      </c>
      <c r="BG20" s="186">
        <v>3376</v>
      </c>
      <c r="BH20" s="186">
        <v>83.111767602166424</v>
      </c>
      <c r="BI20" s="186">
        <v>3</v>
      </c>
      <c r="BJ20" s="186">
        <v>517</v>
      </c>
      <c r="BK20" s="186">
        <v>520</v>
      </c>
      <c r="BL20" s="186">
        <v>12.727720334810439</v>
      </c>
      <c r="BM20" s="186">
        <v>95.839487936976866</v>
      </c>
      <c r="BN20" s="186">
        <v>3</v>
      </c>
      <c r="BO20" s="186">
        <v>3893</v>
      </c>
      <c r="BP20" s="186">
        <v>3896</v>
      </c>
      <c r="BQ20" s="404">
        <v>4062</v>
      </c>
      <c r="BR20" s="101">
        <v>0</v>
      </c>
      <c r="BS20" s="101">
        <v>3413</v>
      </c>
      <c r="BT20" s="101">
        <v>3413</v>
      </c>
      <c r="BU20" s="102">
        <v>84.022648941408178</v>
      </c>
      <c r="BV20" s="101">
        <v>3</v>
      </c>
      <c r="BW20" s="101">
        <v>524</v>
      </c>
      <c r="BX20" s="101">
        <v>527</v>
      </c>
      <c r="BY20" s="91">
        <v>12.900049236829148</v>
      </c>
      <c r="BZ20" s="102">
        <v>96.922698178237326</v>
      </c>
      <c r="CA20" s="83">
        <v>3</v>
      </c>
      <c r="CB20" s="83">
        <v>3937</v>
      </c>
      <c r="CC20" s="103">
        <v>3940</v>
      </c>
    </row>
    <row r="21" spans="1:82">
      <c r="A21" s="5">
        <v>51</v>
      </c>
      <c r="B21" s="8" t="s">
        <v>113</v>
      </c>
      <c r="C21" s="5">
        <v>51</v>
      </c>
      <c r="D21" s="74">
        <v>227</v>
      </c>
      <c r="E21" s="101">
        <v>0</v>
      </c>
      <c r="F21" s="101">
        <v>202</v>
      </c>
      <c r="G21" s="101">
        <v>202</v>
      </c>
      <c r="H21" s="102">
        <v>88.986784140969164</v>
      </c>
      <c r="I21" s="101">
        <v>0</v>
      </c>
      <c r="J21" s="101">
        <v>13</v>
      </c>
      <c r="K21" s="101">
        <v>13</v>
      </c>
      <c r="L21" s="91">
        <v>5.7268722466960353</v>
      </c>
      <c r="M21" s="102">
        <v>94.713656387665196</v>
      </c>
      <c r="N21" s="83">
        <v>0</v>
      </c>
      <c r="O21" s="83">
        <v>215</v>
      </c>
      <c r="P21" s="188">
        <v>215</v>
      </c>
      <c r="Q21" s="103">
        <v>227</v>
      </c>
      <c r="R21" s="103">
        <v>0</v>
      </c>
      <c r="S21" s="103">
        <v>204</v>
      </c>
      <c r="T21" s="103">
        <v>204</v>
      </c>
      <c r="U21" s="103">
        <v>89.867841409691636</v>
      </c>
      <c r="V21" s="103">
        <v>0</v>
      </c>
      <c r="W21" s="103">
        <v>16</v>
      </c>
      <c r="X21" s="103">
        <v>16</v>
      </c>
      <c r="Y21" s="103">
        <v>7.0484581497797363</v>
      </c>
      <c r="Z21" s="103">
        <v>96.916299559471369</v>
      </c>
      <c r="AA21" s="103">
        <v>0</v>
      </c>
      <c r="AB21" s="103">
        <v>220</v>
      </c>
      <c r="AC21" s="103">
        <v>220</v>
      </c>
      <c r="AD21" s="186">
        <v>227</v>
      </c>
      <c r="AE21" s="186">
        <v>0</v>
      </c>
      <c r="AF21" s="186">
        <v>204</v>
      </c>
      <c r="AG21" s="186">
        <v>204</v>
      </c>
      <c r="AH21" s="186">
        <v>89.867841409691636</v>
      </c>
      <c r="AI21" s="186">
        <v>0</v>
      </c>
      <c r="AJ21" s="186">
        <v>14</v>
      </c>
      <c r="AK21" s="186">
        <v>14</v>
      </c>
      <c r="AL21" s="186">
        <v>6.1674008810572687</v>
      </c>
      <c r="AM21" s="186">
        <v>96.035242290748897</v>
      </c>
      <c r="AN21" s="186">
        <v>0</v>
      </c>
      <c r="AO21" s="186">
        <v>218</v>
      </c>
      <c r="AP21" s="186">
        <v>218</v>
      </c>
      <c r="AQ21" s="186">
        <v>227</v>
      </c>
      <c r="AR21" s="186">
        <v>0</v>
      </c>
      <c r="AS21" s="186">
        <v>207</v>
      </c>
      <c r="AT21" s="186">
        <v>207</v>
      </c>
      <c r="AU21" s="186">
        <v>91.189427312775322</v>
      </c>
      <c r="AV21" s="186">
        <v>0</v>
      </c>
      <c r="AW21" s="186">
        <v>15</v>
      </c>
      <c r="AX21" s="186">
        <v>15</v>
      </c>
      <c r="AY21" s="186">
        <v>6.607929515418502</v>
      </c>
      <c r="AZ21" s="186">
        <v>97.797356828193841</v>
      </c>
      <c r="BA21" s="186">
        <v>0</v>
      </c>
      <c r="BB21" s="186">
        <v>222</v>
      </c>
      <c r="BC21" s="186">
        <v>222</v>
      </c>
      <c r="BD21" s="186">
        <v>227</v>
      </c>
      <c r="BE21" s="186">
        <v>0</v>
      </c>
      <c r="BF21" s="186">
        <v>206</v>
      </c>
      <c r="BG21" s="186">
        <v>206</v>
      </c>
      <c r="BH21" s="186">
        <v>90.748898678414093</v>
      </c>
      <c r="BI21" s="186">
        <v>0</v>
      </c>
      <c r="BJ21" s="186">
        <v>18</v>
      </c>
      <c r="BK21" s="186">
        <v>18</v>
      </c>
      <c r="BL21" s="186">
        <v>7.929515418502203</v>
      </c>
      <c r="BM21" s="186">
        <v>98.678414096916299</v>
      </c>
      <c r="BN21" s="186">
        <v>0</v>
      </c>
      <c r="BO21" s="186">
        <v>224</v>
      </c>
      <c r="BP21" s="186">
        <v>224</v>
      </c>
      <c r="BQ21" s="404">
        <v>227</v>
      </c>
      <c r="BR21" s="101">
        <v>0</v>
      </c>
      <c r="BS21" s="101">
        <v>208</v>
      </c>
      <c r="BT21" s="101">
        <v>208</v>
      </c>
      <c r="BU21" s="102">
        <v>91.629955947136565</v>
      </c>
      <c r="BV21" s="101">
        <v>0</v>
      </c>
      <c r="BW21" s="101">
        <v>19</v>
      </c>
      <c r="BX21" s="101">
        <v>19</v>
      </c>
      <c r="BY21" s="91">
        <v>8.3700440528634363</v>
      </c>
      <c r="BZ21" s="102">
        <v>100</v>
      </c>
      <c r="CA21" s="83">
        <v>0</v>
      </c>
      <c r="CB21" s="83">
        <v>227</v>
      </c>
      <c r="CC21" s="103">
        <v>227</v>
      </c>
    </row>
    <row r="22" spans="1:82">
      <c r="A22" s="5">
        <v>147</v>
      </c>
      <c r="B22" s="8" t="s">
        <v>114</v>
      </c>
      <c r="C22" s="5">
        <v>147</v>
      </c>
      <c r="D22" s="74">
        <v>1137</v>
      </c>
      <c r="E22" s="101">
        <v>0</v>
      </c>
      <c r="F22" s="101">
        <v>936</v>
      </c>
      <c r="G22" s="101">
        <v>936</v>
      </c>
      <c r="H22" s="102">
        <v>82.321899736147756</v>
      </c>
      <c r="I22" s="101">
        <v>1</v>
      </c>
      <c r="J22" s="101">
        <v>97</v>
      </c>
      <c r="K22" s="101">
        <v>98</v>
      </c>
      <c r="L22" s="91">
        <v>8.5312225153913808</v>
      </c>
      <c r="M22" s="102">
        <v>90.853122251539148</v>
      </c>
      <c r="N22" s="83">
        <v>1</v>
      </c>
      <c r="O22" s="83">
        <v>1033</v>
      </c>
      <c r="P22" s="188">
        <v>1034</v>
      </c>
      <c r="Q22" s="103">
        <v>1137</v>
      </c>
      <c r="R22" s="103">
        <v>0</v>
      </c>
      <c r="S22" s="103">
        <v>940</v>
      </c>
      <c r="T22" s="103">
        <v>940</v>
      </c>
      <c r="U22" s="103">
        <v>82.673702726473181</v>
      </c>
      <c r="V22" s="103">
        <v>1</v>
      </c>
      <c r="W22" s="103">
        <v>101</v>
      </c>
      <c r="X22" s="103">
        <v>102</v>
      </c>
      <c r="Y22" s="103">
        <v>8.8830255057167982</v>
      </c>
      <c r="Z22" s="103">
        <v>91.556728232189982</v>
      </c>
      <c r="AA22" s="103">
        <v>1</v>
      </c>
      <c r="AB22" s="103">
        <v>1041</v>
      </c>
      <c r="AC22" s="103">
        <v>1042</v>
      </c>
      <c r="AD22" s="186">
        <v>1137</v>
      </c>
      <c r="AE22" s="186">
        <v>0</v>
      </c>
      <c r="AF22" s="186">
        <v>950</v>
      </c>
      <c r="AG22" s="186">
        <v>950</v>
      </c>
      <c r="AH22" s="186">
        <v>83.553210202286721</v>
      </c>
      <c r="AI22" s="186">
        <v>1</v>
      </c>
      <c r="AJ22" s="186">
        <v>102</v>
      </c>
      <c r="AK22" s="186">
        <v>103</v>
      </c>
      <c r="AL22" s="186">
        <v>8.9709762532981525</v>
      </c>
      <c r="AM22" s="186">
        <v>92.524186455584868</v>
      </c>
      <c r="AN22" s="186">
        <v>1</v>
      </c>
      <c r="AO22" s="186">
        <v>1052</v>
      </c>
      <c r="AP22" s="186">
        <v>1053</v>
      </c>
      <c r="AQ22" s="186">
        <v>1137</v>
      </c>
      <c r="AR22" s="186">
        <v>0</v>
      </c>
      <c r="AS22" s="186">
        <v>960</v>
      </c>
      <c r="AT22" s="186">
        <v>960</v>
      </c>
      <c r="AU22" s="186">
        <v>84.432717678100261</v>
      </c>
      <c r="AV22" s="186">
        <v>1</v>
      </c>
      <c r="AW22" s="186">
        <v>109</v>
      </c>
      <c r="AX22" s="186">
        <v>110</v>
      </c>
      <c r="AY22" s="186">
        <v>9.5866314863676347</v>
      </c>
      <c r="AZ22" s="186">
        <v>94.019349164467897</v>
      </c>
      <c r="BA22" s="186">
        <v>1</v>
      </c>
      <c r="BB22" s="186">
        <v>1069</v>
      </c>
      <c r="BC22" s="186">
        <v>1070</v>
      </c>
      <c r="BD22" s="186">
        <v>1137</v>
      </c>
      <c r="BE22" s="186">
        <v>0</v>
      </c>
      <c r="BF22" s="186">
        <v>960</v>
      </c>
      <c r="BG22" s="186">
        <v>960</v>
      </c>
      <c r="BH22" s="186">
        <v>84.432717678100261</v>
      </c>
      <c r="BI22" s="186">
        <v>1</v>
      </c>
      <c r="BJ22" s="186">
        <v>122</v>
      </c>
      <c r="BK22" s="186">
        <v>123</v>
      </c>
      <c r="BL22" s="186">
        <v>10.729991204925241</v>
      </c>
      <c r="BM22" s="186">
        <v>95.162708883025502</v>
      </c>
      <c r="BN22" s="186">
        <v>1</v>
      </c>
      <c r="BO22" s="186">
        <v>1082</v>
      </c>
      <c r="BP22" s="186">
        <v>1083</v>
      </c>
      <c r="BQ22" s="404">
        <v>1137</v>
      </c>
      <c r="BR22" s="101">
        <v>0</v>
      </c>
      <c r="BS22" s="101">
        <v>967</v>
      </c>
      <c r="BT22" s="101">
        <v>967</v>
      </c>
      <c r="BU22" s="102">
        <v>85.04837291116975</v>
      </c>
      <c r="BV22" s="101">
        <v>1</v>
      </c>
      <c r="BW22" s="101">
        <v>118</v>
      </c>
      <c r="BX22" s="101">
        <v>119</v>
      </c>
      <c r="BY22" s="91">
        <v>10.378188214599824</v>
      </c>
      <c r="BZ22" s="102">
        <v>95.426561125769567</v>
      </c>
      <c r="CA22" s="83">
        <v>1</v>
      </c>
      <c r="CB22" s="83">
        <v>1085</v>
      </c>
      <c r="CC22" s="103">
        <v>1086</v>
      </c>
    </row>
    <row r="23" spans="1:82">
      <c r="A23" s="5">
        <v>172</v>
      </c>
      <c r="B23" s="8" t="s">
        <v>115</v>
      </c>
      <c r="C23" s="5">
        <v>172</v>
      </c>
      <c r="D23" s="74">
        <v>1138</v>
      </c>
      <c r="E23" s="101">
        <v>1</v>
      </c>
      <c r="F23" s="101">
        <v>696</v>
      </c>
      <c r="G23" s="101">
        <v>697</v>
      </c>
      <c r="H23" s="102">
        <v>61.159929701230233</v>
      </c>
      <c r="I23" s="101">
        <v>1</v>
      </c>
      <c r="J23" s="101">
        <v>124</v>
      </c>
      <c r="K23" s="101">
        <v>125</v>
      </c>
      <c r="L23" s="91">
        <v>10.896309314586995</v>
      </c>
      <c r="M23" s="102">
        <v>72.056239015817226</v>
      </c>
      <c r="N23" s="83">
        <v>2</v>
      </c>
      <c r="O23" s="83">
        <v>820</v>
      </c>
      <c r="P23" s="188">
        <v>822</v>
      </c>
      <c r="Q23" s="103">
        <v>1138</v>
      </c>
      <c r="R23" s="103">
        <v>1</v>
      </c>
      <c r="S23" s="103">
        <v>707</v>
      </c>
      <c r="T23" s="103">
        <v>708</v>
      </c>
      <c r="U23" s="103">
        <v>62.126537785588752</v>
      </c>
      <c r="V23" s="103">
        <v>1</v>
      </c>
      <c r="W23" s="103">
        <v>127</v>
      </c>
      <c r="X23" s="103">
        <v>128</v>
      </c>
      <c r="Y23" s="103">
        <v>11.159929701230228</v>
      </c>
      <c r="Z23" s="103">
        <v>73.286467486818978</v>
      </c>
      <c r="AA23" s="103">
        <v>2</v>
      </c>
      <c r="AB23" s="103">
        <v>834</v>
      </c>
      <c r="AC23" s="103">
        <v>836</v>
      </c>
      <c r="AD23" s="186">
        <v>1138</v>
      </c>
      <c r="AE23" s="186">
        <v>0</v>
      </c>
      <c r="AF23" s="186">
        <v>716</v>
      </c>
      <c r="AG23" s="186">
        <v>716</v>
      </c>
      <c r="AH23" s="186">
        <v>62.917398945518457</v>
      </c>
      <c r="AI23" s="186">
        <v>1</v>
      </c>
      <c r="AJ23" s="186">
        <v>129</v>
      </c>
      <c r="AK23" s="186">
        <v>130</v>
      </c>
      <c r="AL23" s="186">
        <v>11.335676625659051</v>
      </c>
      <c r="AM23" s="186">
        <v>74.253075571177504</v>
      </c>
      <c r="AN23" s="186">
        <v>1</v>
      </c>
      <c r="AO23" s="186">
        <v>845</v>
      </c>
      <c r="AP23" s="186">
        <v>846</v>
      </c>
      <c r="AQ23" s="186">
        <v>1138</v>
      </c>
      <c r="AR23" s="186">
        <v>0</v>
      </c>
      <c r="AS23" s="186">
        <v>723</v>
      </c>
      <c r="AT23" s="186">
        <v>723</v>
      </c>
      <c r="AU23" s="186">
        <v>63.532513181019333</v>
      </c>
      <c r="AV23" s="186">
        <v>1</v>
      </c>
      <c r="AW23" s="186">
        <v>132</v>
      </c>
      <c r="AX23" s="186">
        <v>133</v>
      </c>
      <c r="AY23" s="186">
        <v>11.599297012302284</v>
      </c>
      <c r="AZ23" s="186">
        <v>75.131810193321613</v>
      </c>
      <c r="BA23" s="186">
        <v>1</v>
      </c>
      <c r="BB23" s="186">
        <v>855</v>
      </c>
      <c r="BC23" s="186">
        <v>856</v>
      </c>
      <c r="BD23" s="186">
        <v>1138</v>
      </c>
      <c r="BE23" s="186">
        <v>0</v>
      </c>
      <c r="BF23" s="186">
        <v>740</v>
      </c>
      <c r="BG23" s="186">
        <v>740</v>
      </c>
      <c r="BH23" s="186">
        <v>65.026362038664317</v>
      </c>
      <c r="BI23" s="186">
        <v>1</v>
      </c>
      <c r="BJ23" s="186">
        <v>131</v>
      </c>
      <c r="BK23" s="186">
        <v>132</v>
      </c>
      <c r="BL23" s="186">
        <v>11.511423550087873</v>
      </c>
      <c r="BM23" s="186">
        <v>76.5377855887522</v>
      </c>
      <c r="BN23" s="186">
        <v>1</v>
      </c>
      <c r="BO23" s="186">
        <v>871</v>
      </c>
      <c r="BP23" s="186">
        <v>872</v>
      </c>
      <c r="BQ23" s="404">
        <v>1138</v>
      </c>
      <c r="BR23" s="101">
        <v>0</v>
      </c>
      <c r="BS23" s="101">
        <v>743</v>
      </c>
      <c r="BT23" s="101">
        <v>743</v>
      </c>
      <c r="BU23" s="102">
        <v>65.289982425307556</v>
      </c>
      <c r="BV23" s="101">
        <v>1</v>
      </c>
      <c r="BW23" s="101">
        <v>139</v>
      </c>
      <c r="BX23" s="101">
        <v>140</v>
      </c>
      <c r="BY23" s="91">
        <v>12.214411247803165</v>
      </c>
      <c r="BZ23" s="102">
        <v>77.504393673110712</v>
      </c>
      <c r="CA23" s="83">
        <v>1</v>
      </c>
      <c r="CB23" s="83">
        <v>882</v>
      </c>
      <c r="CC23" s="103">
        <v>883</v>
      </c>
    </row>
    <row r="24" spans="1:82">
      <c r="A24" s="5">
        <v>475</v>
      </c>
      <c r="B24" s="8" t="s">
        <v>116</v>
      </c>
      <c r="C24" s="5">
        <v>475</v>
      </c>
      <c r="D24" s="74">
        <v>1</v>
      </c>
      <c r="E24" s="101">
        <v>0</v>
      </c>
      <c r="F24" s="101">
        <v>3</v>
      </c>
      <c r="G24" s="101">
        <v>3</v>
      </c>
      <c r="H24" s="102">
        <v>300</v>
      </c>
      <c r="I24" s="101">
        <v>0</v>
      </c>
      <c r="J24" s="101">
        <v>0</v>
      </c>
      <c r="K24" s="101">
        <v>0</v>
      </c>
      <c r="L24" s="91">
        <v>0</v>
      </c>
      <c r="M24" s="102">
        <v>300</v>
      </c>
      <c r="N24" s="83">
        <v>0</v>
      </c>
      <c r="O24" s="83">
        <v>3</v>
      </c>
      <c r="P24" s="188">
        <v>3</v>
      </c>
      <c r="Q24" s="103">
        <v>1</v>
      </c>
      <c r="R24" s="103">
        <v>0</v>
      </c>
      <c r="S24" s="103">
        <v>1</v>
      </c>
      <c r="T24" s="103">
        <v>1</v>
      </c>
      <c r="U24" s="103">
        <v>100</v>
      </c>
      <c r="V24" s="103">
        <v>0</v>
      </c>
      <c r="W24" s="103">
        <v>0</v>
      </c>
      <c r="X24" s="103">
        <v>0</v>
      </c>
      <c r="Y24" s="103">
        <v>0</v>
      </c>
      <c r="Z24" s="103">
        <v>100</v>
      </c>
      <c r="AA24" s="103">
        <v>0</v>
      </c>
      <c r="AB24" s="103">
        <v>1</v>
      </c>
      <c r="AC24" s="103">
        <v>1</v>
      </c>
      <c r="AD24" s="186">
        <v>1</v>
      </c>
      <c r="AE24" s="186">
        <v>0</v>
      </c>
      <c r="AF24" s="186">
        <v>1</v>
      </c>
      <c r="AG24" s="186">
        <v>1</v>
      </c>
      <c r="AH24" s="186">
        <v>100</v>
      </c>
      <c r="AI24" s="186">
        <v>0</v>
      </c>
      <c r="AJ24" s="186">
        <v>0</v>
      </c>
      <c r="AK24" s="186">
        <v>0</v>
      </c>
      <c r="AL24" s="186">
        <v>0</v>
      </c>
      <c r="AM24" s="186">
        <v>100</v>
      </c>
      <c r="AN24" s="186">
        <v>0</v>
      </c>
      <c r="AO24" s="186">
        <v>1</v>
      </c>
      <c r="AP24" s="186">
        <v>1</v>
      </c>
      <c r="AQ24" s="186">
        <v>1</v>
      </c>
      <c r="AR24" s="186">
        <v>0</v>
      </c>
      <c r="AS24" s="186">
        <v>1</v>
      </c>
      <c r="AT24" s="186">
        <v>1</v>
      </c>
      <c r="AU24" s="186">
        <v>100</v>
      </c>
      <c r="AV24" s="186">
        <v>0</v>
      </c>
      <c r="AW24" s="186">
        <v>0</v>
      </c>
      <c r="AX24" s="186">
        <v>0</v>
      </c>
      <c r="AY24" s="186">
        <v>0</v>
      </c>
      <c r="AZ24" s="186">
        <v>100</v>
      </c>
      <c r="BA24" s="186">
        <v>0</v>
      </c>
      <c r="BB24" s="186">
        <v>1</v>
      </c>
      <c r="BC24" s="186">
        <v>1</v>
      </c>
      <c r="BD24" s="186">
        <v>1</v>
      </c>
      <c r="BE24" s="186">
        <v>0</v>
      </c>
      <c r="BF24" s="186">
        <v>1</v>
      </c>
      <c r="BG24" s="186">
        <v>1</v>
      </c>
      <c r="BH24" s="186">
        <v>100</v>
      </c>
      <c r="BI24" s="186">
        <v>0</v>
      </c>
      <c r="BJ24" s="186">
        <v>0</v>
      </c>
      <c r="BK24" s="186">
        <v>0</v>
      </c>
      <c r="BL24" s="186">
        <v>0</v>
      </c>
      <c r="BM24" s="186">
        <v>100</v>
      </c>
      <c r="BN24" s="186">
        <v>0</v>
      </c>
      <c r="BO24" s="186">
        <v>1</v>
      </c>
      <c r="BP24" s="186">
        <v>1</v>
      </c>
      <c r="BQ24" s="404">
        <v>1</v>
      </c>
      <c r="BR24" s="101">
        <v>0</v>
      </c>
      <c r="BS24" s="101">
        <v>1</v>
      </c>
      <c r="BT24" s="101">
        <v>1</v>
      </c>
      <c r="BU24" s="102">
        <v>100</v>
      </c>
      <c r="BV24" s="101">
        <v>0</v>
      </c>
      <c r="BW24" s="101">
        <v>0</v>
      </c>
      <c r="BX24" s="101">
        <v>0</v>
      </c>
      <c r="BY24" s="91">
        <v>0</v>
      </c>
      <c r="BZ24" s="102">
        <v>100</v>
      </c>
      <c r="CA24" s="83">
        <v>0</v>
      </c>
      <c r="CB24" s="83">
        <v>1</v>
      </c>
      <c r="CC24" s="103">
        <v>1</v>
      </c>
    </row>
    <row r="25" spans="1:82">
      <c r="A25" s="5">
        <v>480</v>
      </c>
      <c r="B25" s="8" t="s">
        <v>117</v>
      </c>
      <c r="C25" s="5">
        <v>480</v>
      </c>
      <c r="D25" s="74">
        <v>258</v>
      </c>
      <c r="E25" s="101">
        <v>1</v>
      </c>
      <c r="F25" s="101">
        <v>275</v>
      </c>
      <c r="G25" s="101">
        <v>276</v>
      </c>
      <c r="H25" s="102">
        <v>106.5891472868217</v>
      </c>
      <c r="I25" s="101">
        <v>0</v>
      </c>
      <c r="J25" s="101">
        <v>20</v>
      </c>
      <c r="K25" s="101">
        <v>20</v>
      </c>
      <c r="L25" s="91">
        <v>7.7519379844961236</v>
      </c>
      <c r="M25" s="102">
        <v>114.34108527131784</v>
      </c>
      <c r="N25" s="83">
        <v>1</v>
      </c>
      <c r="O25" s="83">
        <v>295</v>
      </c>
      <c r="P25" s="188">
        <v>296</v>
      </c>
      <c r="Q25" s="103">
        <v>258</v>
      </c>
      <c r="R25" s="103">
        <v>1</v>
      </c>
      <c r="S25" s="103">
        <v>277</v>
      </c>
      <c r="T25" s="103">
        <v>278</v>
      </c>
      <c r="U25" s="103">
        <v>107.36434108527131</v>
      </c>
      <c r="V25" s="103">
        <v>0</v>
      </c>
      <c r="W25" s="103">
        <v>19</v>
      </c>
      <c r="X25" s="103">
        <v>19</v>
      </c>
      <c r="Y25" s="103">
        <v>7.3643410852713185</v>
      </c>
      <c r="Z25" s="103">
        <v>114.72868217054264</v>
      </c>
      <c r="AA25" s="103">
        <v>1</v>
      </c>
      <c r="AB25" s="103">
        <v>296</v>
      </c>
      <c r="AC25" s="103">
        <v>297</v>
      </c>
      <c r="AD25" s="186">
        <v>258</v>
      </c>
      <c r="AE25" s="186">
        <v>0</v>
      </c>
      <c r="AF25" s="186">
        <v>282</v>
      </c>
      <c r="AG25" s="186">
        <v>282</v>
      </c>
      <c r="AH25" s="186">
        <v>109.30232558139534</v>
      </c>
      <c r="AI25" s="186">
        <v>0</v>
      </c>
      <c r="AJ25" s="186">
        <v>17</v>
      </c>
      <c r="AK25" s="186">
        <v>17</v>
      </c>
      <c r="AL25" s="186">
        <v>6.5891472868217065</v>
      </c>
      <c r="AM25" s="186">
        <v>115.89147286821706</v>
      </c>
      <c r="AN25" s="186">
        <v>0</v>
      </c>
      <c r="AO25" s="186">
        <v>299</v>
      </c>
      <c r="AP25" s="186">
        <v>299</v>
      </c>
      <c r="AQ25" s="186">
        <v>258</v>
      </c>
      <c r="AR25" s="186">
        <v>0</v>
      </c>
      <c r="AS25" s="186">
        <v>285</v>
      </c>
      <c r="AT25" s="186">
        <v>285</v>
      </c>
      <c r="AU25" s="186">
        <v>110.46511627906976</v>
      </c>
      <c r="AV25" s="186">
        <v>0</v>
      </c>
      <c r="AW25" s="186">
        <v>12</v>
      </c>
      <c r="AX25" s="186">
        <v>12</v>
      </c>
      <c r="AY25" s="186">
        <v>4.6511627906976747</v>
      </c>
      <c r="AZ25" s="186">
        <v>115.11627906976744</v>
      </c>
      <c r="BA25" s="186">
        <v>0</v>
      </c>
      <c r="BB25" s="186">
        <v>297</v>
      </c>
      <c r="BC25" s="186">
        <v>297</v>
      </c>
      <c r="BD25" s="186">
        <v>258</v>
      </c>
      <c r="BE25" s="186">
        <v>0</v>
      </c>
      <c r="BF25" s="186">
        <v>286</v>
      </c>
      <c r="BG25" s="186">
        <v>286</v>
      </c>
      <c r="BH25" s="186">
        <v>110.85271317829456</v>
      </c>
      <c r="BI25" s="186">
        <v>0</v>
      </c>
      <c r="BJ25" s="186">
        <v>13</v>
      </c>
      <c r="BK25" s="186">
        <v>13</v>
      </c>
      <c r="BL25" s="186">
        <v>5.0387596899224807</v>
      </c>
      <c r="BM25" s="186">
        <v>115.89147286821706</v>
      </c>
      <c r="BN25" s="186">
        <v>0</v>
      </c>
      <c r="BO25" s="186">
        <v>299</v>
      </c>
      <c r="BP25" s="186">
        <v>299</v>
      </c>
      <c r="BQ25" s="404">
        <v>258</v>
      </c>
      <c r="BR25" s="101">
        <v>0</v>
      </c>
      <c r="BS25" s="101">
        <v>285</v>
      </c>
      <c r="BT25" s="101">
        <v>285</v>
      </c>
      <c r="BU25" s="102">
        <v>110.46511627906976</v>
      </c>
      <c r="BV25" s="101">
        <v>0</v>
      </c>
      <c r="BW25" s="101">
        <v>16</v>
      </c>
      <c r="BX25" s="101">
        <v>16</v>
      </c>
      <c r="BY25" s="91">
        <v>6.2015503875968996</v>
      </c>
      <c r="BZ25" s="102">
        <v>116.66666666666667</v>
      </c>
      <c r="CA25" s="83">
        <v>0</v>
      </c>
      <c r="CB25" s="83">
        <v>301</v>
      </c>
      <c r="CC25" s="103">
        <v>301</v>
      </c>
    </row>
    <row r="26" spans="1:82">
      <c r="A26" s="5">
        <v>490</v>
      </c>
      <c r="B26" s="8" t="s">
        <v>118</v>
      </c>
      <c r="C26" s="5">
        <v>490</v>
      </c>
      <c r="D26" s="74">
        <v>551</v>
      </c>
      <c r="E26" s="101">
        <v>1</v>
      </c>
      <c r="F26" s="101">
        <v>387</v>
      </c>
      <c r="G26" s="101">
        <v>388</v>
      </c>
      <c r="H26" s="102">
        <v>70.235934664246827</v>
      </c>
      <c r="I26" s="101">
        <v>0</v>
      </c>
      <c r="J26" s="101">
        <v>9</v>
      </c>
      <c r="K26" s="101">
        <v>9</v>
      </c>
      <c r="L26" s="91">
        <v>1.6333938294010888</v>
      </c>
      <c r="M26" s="102">
        <v>71.869328493647913</v>
      </c>
      <c r="N26" s="83">
        <v>1</v>
      </c>
      <c r="O26" s="83">
        <v>396</v>
      </c>
      <c r="P26" s="188">
        <v>397</v>
      </c>
      <c r="Q26" s="103">
        <v>551</v>
      </c>
      <c r="R26" s="103">
        <v>1</v>
      </c>
      <c r="S26" s="103">
        <v>408</v>
      </c>
      <c r="T26" s="103">
        <v>409</v>
      </c>
      <c r="U26" s="103">
        <v>74.047186932849357</v>
      </c>
      <c r="V26" s="103">
        <v>0</v>
      </c>
      <c r="W26" s="103">
        <v>9</v>
      </c>
      <c r="X26" s="103">
        <v>9</v>
      </c>
      <c r="Y26" s="103">
        <v>1.6333938294010888</v>
      </c>
      <c r="Z26" s="103">
        <v>75.680580762250443</v>
      </c>
      <c r="AA26" s="103">
        <v>1</v>
      </c>
      <c r="AB26" s="103">
        <v>417</v>
      </c>
      <c r="AC26" s="103">
        <v>418</v>
      </c>
      <c r="AD26" s="186">
        <v>551</v>
      </c>
      <c r="AE26" s="186">
        <v>0</v>
      </c>
      <c r="AF26" s="186">
        <v>411</v>
      </c>
      <c r="AG26" s="186">
        <v>411</v>
      </c>
      <c r="AH26" s="186">
        <v>74.591651542649728</v>
      </c>
      <c r="AI26" s="186">
        <v>0</v>
      </c>
      <c r="AJ26" s="186">
        <v>9</v>
      </c>
      <c r="AK26" s="186">
        <v>9</v>
      </c>
      <c r="AL26" s="186">
        <v>1.6333938294010888</v>
      </c>
      <c r="AM26" s="186">
        <v>76.225045372050815</v>
      </c>
      <c r="AN26" s="186">
        <v>0</v>
      </c>
      <c r="AO26" s="186">
        <v>420</v>
      </c>
      <c r="AP26" s="186">
        <v>420</v>
      </c>
      <c r="AQ26" s="186">
        <v>551</v>
      </c>
      <c r="AR26" s="186">
        <v>0</v>
      </c>
      <c r="AS26" s="186">
        <v>422</v>
      </c>
      <c r="AT26" s="186">
        <v>422</v>
      </c>
      <c r="AU26" s="186">
        <v>76.588021778584391</v>
      </c>
      <c r="AV26" s="186">
        <v>0</v>
      </c>
      <c r="AW26" s="186">
        <v>7</v>
      </c>
      <c r="AX26" s="186">
        <v>7</v>
      </c>
      <c r="AY26" s="186">
        <v>1.2704174228675136</v>
      </c>
      <c r="AZ26" s="186">
        <v>77.858439201451901</v>
      </c>
      <c r="BA26" s="186">
        <v>0</v>
      </c>
      <c r="BB26" s="186">
        <v>429</v>
      </c>
      <c r="BC26" s="186">
        <v>429</v>
      </c>
      <c r="BD26" s="186">
        <v>551</v>
      </c>
      <c r="BE26" s="186">
        <v>0</v>
      </c>
      <c r="BF26" s="186">
        <v>437</v>
      </c>
      <c r="BG26" s="186">
        <v>437</v>
      </c>
      <c r="BH26" s="186">
        <v>79.310344827586206</v>
      </c>
      <c r="BI26" s="186">
        <v>0</v>
      </c>
      <c r="BJ26" s="186">
        <v>9</v>
      </c>
      <c r="BK26" s="186">
        <v>9</v>
      </c>
      <c r="BL26" s="186">
        <v>1.6333938294010888</v>
      </c>
      <c r="BM26" s="186">
        <v>80.943738656987293</v>
      </c>
      <c r="BN26" s="186">
        <v>0</v>
      </c>
      <c r="BO26" s="186">
        <v>446</v>
      </c>
      <c r="BP26" s="186">
        <v>446</v>
      </c>
      <c r="BQ26" s="404">
        <v>551</v>
      </c>
      <c r="BR26" s="101">
        <v>0</v>
      </c>
      <c r="BS26" s="101">
        <v>448</v>
      </c>
      <c r="BT26" s="101">
        <v>448</v>
      </c>
      <c r="BU26" s="102">
        <v>81.306715063520869</v>
      </c>
      <c r="BV26" s="101">
        <v>0</v>
      </c>
      <c r="BW26" s="101">
        <v>6</v>
      </c>
      <c r="BX26" s="101">
        <v>6</v>
      </c>
      <c r="BY26" s="91">
        <v>1.0889292196007259</v>
      </c>
      <c r="BZ26" s="102">
        <v>82.395644283121598</v>
      </c>
      <c r="CA26" s="83">
        <v>0</v>
      </c>
      <c r="CB26" s="83">
        <v>454</v>
      </c>
      <c r="CC26" s="103">
        <v>454</v>
      </c>
    </row>
    <row r="27" spans="1:82" ht="26.25">
      <c r="A27" s="5">
        <v>659</v>
      </c>
      <c r="B27" s="8" t="s">
        <v>119</v>
      </c>
      <c r="C27" s="5">
        <v>659</v>
      </c>
      <c r="D27" s="74">
        <v>164</v>
      </c>
      <c r="E27" s="101">
        <v>0</v>
      </c>
      <c r="F27" s="101">
        <v>140</v>
      </c>
      <c r="G27" s="101">
        <v>140</v>
      </c>
      <c r="H27" s="102">
        <v>85.365853658536579</v>
      </c>
      <c r="I27" s="101">
        <v>0</v>
      </c>
      <c r="J27" s="101">
        <v>4</v>
      </c>
      <c r="K27" s="101">
        <v>4</v>
      </c>
      <c r="L27" s="91">
        <v>2.4390243902439024</v>
      </c>
      <c r="M27" s="102">
        <v>87.804878048780495</v>
      </c>
      <c r="N27" s="83">
        <v>0</v>
      </c>
      <c r="O27" s="83">
        <v>144</v>
      </c>
      <c r="P27" s="188">
        <v>144</v>
      </c>
      <c r="Q27" s="103">
        <v>164</v>
      </c>
      <c r="R27" s="103">
        <v>0</v>
      </c>
      <c r="S27" s="103">
        <v>144</v>
      </c>
      <c r="T27" s="103">
        <v>144</v>
      </c>
      <c r="U27" s="103">
        <v>87.804878048780495</v>
      </c>
      <c r="V27" s="103">
        <v>0</v>
      </c>
      <c r="W27" s="103">
        <v>4</v>
      </c>
      <c r="X27" s="103">
        <v>4</v>
      </c>
      <c r="Y27" s="103">
        <v>2.4390243902439024</v>
      </c>
      <c r="Z27" s="103">
        <v>90.243902439024396</v>
      </c>
      <c r="AA27" s="103">
        <v>0</v>
      </c>
      <c r="AB27" s="103">
        <v>148</v>
      </c>
      <c r="AC27" s="103">
        <v>148</v>
      </c>
      <c r="AD27" s="186">
        <v>164</v>
      </c>
      <c r="AE27" s="186">
        <v>0</v>
      </c>
      <c r="AF27" s="186">
        <v>142</v>
      </c>
      <c r="AG27" s="186">
        <v>142</v>
      </c>
      <c r="AH27" s="186">
        <v>86.58536585365853</v>
      </c>
      <c r="AI27" s="186">
        <v>0</v>
      </c>
      <c r="AJ27" s="186">
        <v>6</v>
      </c>
      <c r="AK27" s="186">
        <v>6</v>
      </c>
      <c r="AL27" s="186">
        <v>3.6585365853658534</v>
      </c>
      <c r="AM27" s="186">
        <v>90.243902439024396</v>
      </c>
      <c r="AN27" s="186">
        <v>0</v>
      </c>
      <c r="AO27" s="186">
        <v>148</v>
      </c>
      <c r="AP27" s="186">
        <v>148</v>
      </c>
      <c r="AQ27" s="186">
        <v>164</v>
      </c>
      <c r="AR27" s="186">
        <v>0</v>
      </c>
      <c r="AS27" s="186">
        <v>141</v>
      </c>
      <c r="AT27" s="186">
        <v>141</v>
      </c>
      <c r="AU27" s="186">
        <v>85.975609756097555</v>
      </c>
      <c r="AV27" s="186">
        <v>0</v>
      </c>
      <c r="AW27" s="186">
        <v>8</v>
      </c>
      <c r="AX27" s="186">
        <v>8</v>
      </c>
      <c r="AY27" s="186">
        <v>4.8780487804878048</v>
      </c>
      <c r="AZ27" s="186">
        <v>90.853658536585371</v>
      </c>
      <c r="BA27" s="186">
        <v>0</v>
      </c>
      <c r="BB27" s="186">
        <v>149</v>
      </c>
      <c r="BC27" s="186">
        <v>149</v>
      </c>
      <c r="BD27" s="186">
        <v>164</v>
      </c>
      <c r="BE27" s="186">
        <v>0</v>
      </c>
      <c r="BF27" s="186">
        <v>138</v>
      </c>
      <c r="BG27" s="186">
        <v>138</v>
      </c>
      <c r="BH27" s="186">
        <v>84.146341463414629</v>
      </c>
      <c r="BI27" s="186">
        <v>0</v>
      </c>
      <c r="BJ27" s="186">
        <v>10</v>
      </c>
      <c r="BK27" s="186">
        <v>10</v>
      </c>
      <c r="BL27" s="186">
        <v>6.0975609756097562</v>
      </c>
      <c r="BM27" s="186">
        <v>90.243902439024396</v>
      </c>
      <c r="BN27" s="186">
        <v>0</v>
      </c>
      <c r="BO27" s="186">
        <v>148</v>
      </c>
      <c r="BP27" s="186">
        <v>148</v>
      </c>
      <c r="BQ27" s="404">
        <v>164</v>
      </c>
      <c r="BR27" s="101">
        <v>0</v>
      </c>
      <c r="BS27" s="101">
        <v>142</v>
      </c>
      <c r="BT27" s="101">
        <v>142</v>
      </c>
      <c r="BU27" s="102">
        <v>86.58536585365853</v>
      </c>
      <c r="BV27" s="101">
        <v>0</v>
      </c>
      <c r="BW27" s="101">
        <v>9</v>
      </c>
      <c r="BX27" s="101">
        <v>9</v>
      </c>
      <c r="BY27" s="91">
        <v>5.4878048780487809</v>
      </c>
      <c r="BZ27" s="102">
        <v>92.073170731707322</v>
      </c>
      <c r="CA27" s="83">
        <v>0</v>
      </c>
      <c r="CB27" s="83">
        <v>151</v>
      </c>
      <c r="CC27" s="103">
        <v>151</v>
      </c>
    </row>
    <row r="28" spans="1:82" ht="26.25">
      <c r="A28" s="5">
        <v>665</v>
      </c>
      <c r="B28" s="8" t="s">
        <v>120</v>
      </c>
      <c r="C28" s="5">
        <v>665</v>
      </c>
      <c r="D28" s="74">
        <v>99</v>
      </c>
      <c r="E28" s="101">
        <v>0</v>
      </c>
      <c r="F28" s="101">
        <v>88</v>
      </c>
      <c r="G28" s="101">
        <v>88</v>
      </c>
      <c r="H28" s="102">
        <v>88.888888888888886</v>
      </c>
      <c r="I28" s="101">
        <v>0</v>
      </c>
      <c r="J28" s="101">
        <v>1</v>
      </c>
      <c r="K28" s="101">
        <v>1</v>
      </c>
      <c r="L28" s="91">
        <v>1.0101010101010102</v>
      </c>
      <c r="M28" s="102">
        <v>89.898989898989896</v>
      </c>
      <c r="N28" s="83">
        <v>0</v>
      </c>
      <c r="O28" s="83">
        <v>89</v>
      </c>
      <c r="P28" s="188">
        <v>89</v>
      </c>
      <c r="Q28" s="103">
        <v>99</v>
      </c>
      <c r="R28" s="103">
        <v>0</v>
      </c>
      <c r="S28" s="103">
        <v>88</v>
      </c>
      <c r="T28" s="103">
        <v>88</v>
      </c>
      <c r="U28" s="103">
        <v>88.888888888888886</v>
      </c>
      <c r="V28" s="103">
        <v>0</v>
      </c>
      <c r="W28" s="103">
        <v>1</v>
      </c>
      <c r="X28" s="103">
        <v>1</v>
      </c>
      <c r="Y28" s="103">
        <v>1.0101010101010102</v>
      </c>
      <c r="Z28" s="103">
        <v>89.898989898989896</v>
      </c>
      <c r="AA28" s="103">
        <v>0</v>
      </c>
      <c r="AB28" s="103">
        <v>89</v>
      </c>
      <c r="AC28" s="103">
        <v>89</v>
      </c>
      <c r="AD28" s="186">
        <v>99</v>
      </c>
      <c r="AE28" s="186">
        <v>0</v>
      </c>
      <c r="AF28" s="186">
        <v>88</v>
      </c>
      <c r="AG28" s="186">
        <v>88</v>
      </c>
      <c r="AH28" s="186">
        <v>88.888888888888886</v>
      </c>
      <c r="AI28" s="186">
        <v>0</v>
      </c>
      <c r="AJ28" s="186">
        <v>1</v>
      </c>
      <c r="AK28" s="186">
        <v>1</v>
      </c>
      <c r="AL28" s="186">
        <v>1.0101010101010102</v>
      </c>
      <c r="AM28" s="186">
        <v>89.898989898989896</v>
      </c>
      <c r="AN28" s="186">
        <v>0</v>
      </c>
      <c r="AO28" s="186">
        <v>89</v>
      </c>
      <c r="AP28" s="186">
        <v>89</v>
      </c>
      <c r="AQ28" s="186">
        <v>99</v>
      </c>
      <c r="AR28" s="186">
        <v>0</v>
      </c>
      <c r="AS28" s="186">
        <v>90</v>
      </c>
      <c r="AT28" s="186">
        <v>90</v>
      </c>
      <c r="AU28" s="186">
        <v>90.909090909090907</v>
      </c>
      <c r="AV28" s="186">
        <v>0</v>
      </c>
      <c r="AW28" s="186">
        <v>1</v>
      </c>
      <c r="AX28" s="186">
        <v>1</v>
      </c>
      <c r="AY28" s="186">
        <v>1.0101010101010102</v>
      </c>
      <c r="AZ28" s="186">
        <v>91.919191919191917</v>
      </c>
      <c r="BA28" s="186">
        <v>0</v>
      </c>
      <c r="BB28" s="186">
        <v>91</v>
      </c>
      <c r="BC28" s="186">
        <v>91</v>
      </c>
      <c r="BD28" s="186">
        <v>99</v>
      </c>
      <c r="BE28" s="186">
        <v>0</v>
      </c>
      <c r="BF28" s="186">
        <v>90</v>
      </c>
      <c r="BG28" s="186">
        <v>90</v>
      </c>
      <c r="BH28" s="186">
        <v>90.909090909090907</v>
      </c>
      <c r="BI28" s="186">
        <v>0</v>
      </c>
      <c r="BJ28" s="186">
        <v>2</v>
      </c>
      <c r="BK28" s="186">
        <v>2</v>
      </c>
      <c r="BL28" s="186">
        <v>2.0202020202020203</v>
      </c>
      <c r="BM28" s="186">
        <v>92.929292929292927</v>
      </c>
      <c r="BN28" s="186">
        <v>0</v>
      </c>
      <c r="BO28" s="186">
        <v>92</v>
      </c>
      <c r="BP28" s="186">
        <v>92</v>
      </c>
      <c r="BQ28" s="404">
        <v>99</v>
      </c>
      <c r="BR28" s="101">
        <v>0</v>
      </c>
      <c r="BS28" s="101">
        <v>92</v>
      </c>
      <c r="BT28" s="101">
        <v>92</v>
      </c>
      <c r="BU28" s="102">
        <v>92.929292929292927</v>
      </c>
      <c r="BV28" s="101">
        <v>0</v>
      </c>
      <c r="BW28" s="101">
        <v>2</v>
      </c>
      <c r="BX28" s="101">
        <v>2</v>
      </c>
      <c r="BY28" s="91">
        <v>2.0202020202020203</v>
      </c>
      <c r="BZ28" s="102">
        <v>94.949494949494948</v>
      </c>
      <c r="CA28" s="83">
        <v>0</v>
      </c>
      <c r="CB28" s="83">
        <v>94</v>
      </c>
      <c r="CC28" s="103">
        <v>94</v>
      </c>
    </row>
    <row r="29" spans="1:82">
      <c r="A29" s="5">
        <v>837</v>
      </c>
      <c r="B29" s="8" t="s">
        <v>121</v>
      </c>
      <c r="C29" s="5">
        <v>837</v>
      </c>
      <c r="D29" s="74">
        <v>2420</v>
      </c>
      <c r="E29" s="101">
        <v>0</v>
      </c>
      <c r="F29" s="101">
        <v>2093</v>
      </c>
      <c r="G29" s="101">
        <v>2093</v>
      </c>
      <c r="H29" s="102">
        <v>86.487603305785115</v>
      </c>
      <c r="I29" s="101">
        <v>0</v>
      </c>
      <c r="J29" s="101">
        <v>177</v>
      </c>
      <c r="K29" s="101">
        <v>177</v>
      </c>
      <c r="L29" s="91">
        <v>7.3140495867768589</v>
      </c>
      <c r="M29" s="102">
        <v>93.801652892561975</v>
      </c>
      <c r="N29" s="83">
        <v>0</v>
      </c>
      <c r="O29" s="83">
        <v>2270</v>
      </c>
      <c r="P29" s="188">
        <v>2270</v>
      </c>
      <c r="Q29" s="103">
        <v>2420</v>
      </c>
      <c r="R29" s="103">
        <v>0</v>
      </c>
      <c r="S29" s="103">
        <v>2108</v>
      </c>
      <c r="T29" s="103">
        <v>2108</v>
      </c>
      <c r="U29" s="103">
        <v>87.107438016528931</v>
      </c>
      <c r="V29" s="103">
        <v>0</v>
      </c>
      <c r="W29" s="103">
        <v>183</v>
      </c>
      <c r="X29" s="103">
        <v>183</v>
      </c>
      <c r="Y29" s="103">
        <v>7.561983471074381</v>
      </c>
      <c r="Z29" s="103">
        <v>94.669421487603316</v>
      </c>
      <c r="AA29" s="103">
        <v>0</v>
      </c>
      <c r="AB29" s="103">
        <v>2291</v>
      </c>
      <c r="AC29" s="103">
        <v>2291</v>
      </c>
      <c r="AD29" s="186">
        <v>2420</v>
      </c>
      <c r="AE29" s="186">
        <v>0</v>
      </c>
      <c r="AF29" s="186">
        <v>2109</v>
      </c>
      <c r="AG29" s="186">
        <v>2109</v>
      </c>
      <c r="AH29" s="186">
        <v>87.148760330578511</v>
      </c>
      <c r="AI29" s="186">
        <v>0</v>
      </c>
      <c r="AJ29" s="186">
        <v>181</v>
      </c>
      <c r="AK29" s="186">
        <v>181</v>
      </c>
      <c r="AL29" s="186">
        <v>7.4793388429752072</v>
      </c>
      <c r="AM29" s="186">
        <v>94.628099173553721</v>
      </c>
      <c r="AN29" s="186">
        <v>0</v>
      </c>
      <c r="AO29" s="186">
        <v>2290</v>
      </c>
      <c r="AP29" s="186">
        <v>2290</v>
      </c>
      <c r="AQ29" s="186">
        <v>2420</v>
      </c>
      <c r="AR29" s="186">
        <v>0</v>
      </c>
      <c r="AS29" s="186">
        <v>2127</v>
      </c>
      <c r="AT29" s="186">
        <v>2127</v>
      </c>
      <c r="AU29" s="186">
        <v>87.892561983471069</v>
      </c>
      <c r="AV29" s="186">
        <v>0</v>
      </c>
      <c r="AW29" s="186">
        <v>182</v>
      </c>
      <c r="AX29" s="186">
        <v>182</v>
      </c>
      <c r="AY29" s="186">
        <v>7.5206611570247937</v>
      </c>
      <c r="AZ29" s="186">
        <v>95.413223140495873</v>
      </c>
      <c r="BA29" s="186">
        <v>0</v>
      </c>
      <c r="BB29" s="186">
        <v>2309</v>
      </c>
      <c r="BC29" s="186">
        <v>2309</v>
      </c>
      <c r="BD29" s="186">
        <v>2420</v>
      </c>
      <c r="BE29" s="186">
        <v>0</v>
      </c>
      <c r="BF29" s="186">
        <v>2117</v>
      </c>
      <c r="BG29" s="186">
        <v>2117</v>
      </c>
      <c r="BH29" s="186">
        <v>87.47933884297521</v>
      </c>
      <c r="BI29" s="186">
        <v>0</v>
      </c>
      <c r="BJ29" s="186">
        <v>191</v>
      </c>
      <c r="BK29" s="186">
        <v>191</v>
      </c>
      <c r="BL29" s="186">
        <v>7.892561983471075</v>
      </c>
      <c r="BM29" s="186">
        <v>95.371900826446279</v>
      </c>
      <c r="BN29" s="186">
        <v>0</v>
      </c>
      <c r="BO29" s="186">
        <v>2308</v>
      </c>
      <c r="BP29" s="186">
        <v>2308</v>
      </c>
      <c r="BQ29" s="404">
        <v>2420</v>
      </c>
      <c r="BR29" s="101">
        <v>0</v>
      </c>
      <c r="BS29" s="101">
        <v>2132</v>
      </c>
      <c r="BT29" s="101">
        <v>2132</v>
      </c>
      <c r="BU29" s="102">
        <v>88.099173553719012</v>
      </c>
      <c r="BV29" s="101">
        <v>0</v>
      </c>
      <c r="BW29" s="101">
        <v>197</v>
      </c>
      <c r="BX29" s="101">
        <v>197</v>
      </c>
      <c r="BY29" s="91">
        <v>8.1404958677685944</v>
      </c>
      <c r="BZ29" s="102">
        <v>96.239669421487605</v>
      </c>
      <c r="CA29" s="83">
        <v>0</v>
      </c>
      <c r="CB29" s="83">
        <v>2329</v>
      </c>
      <c r="CC29" s="103">
        <v>2329</v>
      </c>
    </row>
    <row r="30" spans="1:82" s="179" customFormat="1" ht="25.5">
      <c r="A30" s="11">
        <v>873</v>
      </c>
      <c r="B30" s="177" t="s">
        <v>122</v>
      </c>
      <c r="C30" s="11">
        <v>873</v>
      </c>
      <c r="D30" s="74">
        <v>1</v>
      </c>
      <c r="E30" s="101">
        <v>0</v>
      </c>
      <c r="F30" s="101">
        <v>5</v>
      </c>
      <c r="G30" s="74">
        <v>5</v>
      </c>
      <c r="H30" s="90">
        <v>0</v>
      </c>
      <c r="I30" s="101">
        <v>0</v>
      </c>
      <c r="J30" s="101">
        <v>0</v>
      </c>
      <c r="K30" s="74">
        <v>0</v>
      </c>
      <c r="L30" s="91">
        <v>0</v>
      </c>
      <c r="M30" s="90">
        <v>0</v>
      </c>
      <c r="N30" s="83">
        <v>0</v>
      </c>
      <c r="O30" s="83">
        <v>5</v>
      </c>
      <c r="P30" s="401">
        <v>5</v>
      </c>
      <c r="Q30" s="178">
        <v>1</v>
      </c>
      <c r="R30" s="178">
        <v>0</v>
      </c>
      <c r="S30" s="178">
        <v>5</v>
      </c>
      <c r="T30" s="178">
        <v>5</v>
      </c>
      <c r="U30" s="178">
        <v>0</v>
      </c>
      <c r="V30" s="178">
        <v>0</v>
      </c>
      <c r="W30" s="178">
        <v>0</v>
      </c>
      <c r="X30" s="178">
        <v>0</v>
      </c>
      <c r="Y30" s="178">
        <v>0</v>
      </c>
      <c r="Z30" s="178">
        <v>0</v>
      </c>
      <c r="AA30" s="178">
        <v>0</v>
      </c>
      <c r="AB30" s="178">
        <v>5</v>
      </c>
      <c r="AC30" s="178">
        <v>5</v>
      </c>
      <c r="AD30" s="416">
        <v>1</v>
      </c>
      <c r="AE30" s="416">
        <v>0</v>
      </c>
      <c r="AF30" s="416">
        <v>5</v>
      </c>
      <c r="AG30" s="416">
        <v>5</v>
      </c>
      <c r="AH30" s="416">
        <v>0</v>
      </c>
      <c r="AI30" s="416">
        <v>0</v>
      </c>
      <c r="AJ30" s="416">
        <v>0</v>
      </c>
      <c r="AK30" s="416">
        <v>0</v>
      </c>
      <c r="AL30" s="416">
        <v>0</v>
      </c>
      <c r="AM30" s="416">
        <v>0</v>
      </c>
      <c r="AN30" s="416">
        <v>0</v>
      </c>
      <c r="AO30" s="416">
        <v>5</v>
      </c>
      <c r="AP30" s="416">
        <v>5</v>
      </c>
      <c r="AQ30" s="416">
        <v>1</v>
      </c>
      <c r="AR30" s="416">
        <v>0</v>
      </c>
      <c r="AS30" s="416">
        <v>6</v>
      </c>
      <c r="AT30" s="416">
        <v>6</v>
      </c>
      <c r="AU30" s="416">
        <v>0</v>
      </c>
      <c r="AV30" s="416">
        <v>0</v>
      </c>
      <c r="AW30" s="416">
        <v>0</v>
      </c>
      <c r="AX30" s="416">
        <v>0</v>
      </c>
      <c r="AY30" s="416">
        <v>0</v>
      </c>
      <c r="AZ30" s="416">
        <v>0</v>
      </c>
      <c r="BA30" s="416">
        <v>0</v>
      </c>
      <c r="BB30" s="416">
        <v>6</v>
      </c>
      <c r="BC30" s="416">
        <v>6</v>
      </c>
      <c r="BD30" s="416">
        <v>1</v>
      </c>
      <c r="BE30" s="416">
        <v>0</v>
      </c>
      <c r="BF30" s="416">
        <v>5</v>
      </c>
      <c r="BG30" s="416">
        <v>5</v>
      </c>
      <c r="BH30" s="416">
        <v>0</v>
      </c>
      <c r="BI30" s="416">
        <v>0</v>
      </c>
      <c r="BJ30" s="416">
        <v>0</v>
      </c>
      <c r="BK30" s="416">
        <v>0</v>
      </c>
      <c r="BL30" s="416">
        <v>0</v>
      </c>
      <c r="BM30" s="416">
        <v>0</v>
      </c>
      <c r="BN30" s="416">
        <v>0</v>
      </c>
      <c r="BO30" s="416">
        <v>5</v>
      </c>
      <c r="BP30" s="416">
        <v>5</v>
      </c>
      <c r="BQ30" s="404">
        <v>1</v>
      </c>
      <c r="BR30" s="101">
        <v>0</v>
      </c>
      <c r="BS30" s="101">
        <v>5</v>
      </c>
      <c r="BT30" s="74">
        <v>5</v>
      </c>
      <c r="BU30" s="90">
        <v>0</v>
      </c>
      <c r="BV30" s="101">
        <v>0</v>
      </c>
      <c r="BW30" s="101">
        <v>0</v>
      </c>
      <c r="BX30" s="74">
        <v>0</v>
      </c>
      <c r="BY30" s="91">
        <v>0</v>
      </c>
      <c r="BZ30" s="90">
        <v>0</v>
      </c>
      <c r="CA30" s="83">
        <v>0</v>
      </c>
      <c r="CB30" s="83">
        <v>5</v>
      </c>
      <c r="CC30" s="178">
        <v>5</v>
      </c>
      <c r="CD30"/>
    </row>
    <row r="31" spans="1:82" ht="25.5">
      <c r="A31" s="9"/>
      <c r="B31" s="9" t="s">
        <v>264</v>
      </c>
      <c r="C31" s="9"/>
      <c r="D31" s="37">
        <v>2673</v>
      </c>
      <c r="E31" s="37">
        <v>14</v>
      </c>
      <c r="F31" s="37">
        <v>2336</v>
      </c>
      <c r="G31" s="37">
        <v>2350</v>
      </c>
      <c r="H31" s="88">
        <v>87.392442947998504</v>
      </c>
      <c r="I31" s="37">
        <v>1</v>
      </c>
      <c r="J31" s="37">
        <v>289</v>
      </c>
      <c r="K31" s="37">
        <v>290</v>
      </c>
      <c r="L31" s="92">
        <v>10.811821922933033</v>
      </c>
      <c r="M31" s="86">
        <v>98.204264870931539</v>
      </c>
      <c r="N31" s="174">
        <v>15</v>
      </c>
      <c r="O31" s="174">
        <v>2625</v>
      </c>
      <c r="P31" s="402">
        <v>2640</v>
      </c>
      <c r="Q31" s="174">
        <v>2673</v>
      </c>
      <c r="R31" s="174">
        <v>13</v>
      </c>
      <c r="S31" s="174">
        <v>2383</v>
      </c>
      <c r="T31" s="174">
        <v>2396</v>
      </c>
      <c r="U31" s="174">
        <v>89.150766928544712</v>
      </c>
      <c r="V31" s="174">
        <v>1</v>
      </c>
      <c r="W31" s="174">
        <v>285</v>
      </c>
      <c r="X31" s="174">
        <v>286</v>
      </c>
      <c r="Y31" s="174">
        <v>10.662177328843995</v>
      </c>
      <c r="Z31" s="174">
        <v>99.812944257388708</v>
      </c>
      <c r="AA31" s="174">
        <v>14</v>
      </c>
      <c r="AB31" s="174">
        <v>2668</v>
      </c>
      <c r="AC31" s="174">
        <v>2682</v>
      </c>
      <c r="AD31" s="417">
        <v>2673</v>
      </c>
      <c r="AE31" s="417">
        <v>0</v>
      </c>
      <c r="AF31" s="417">
        <v>2418</v>
      </c>
      <c r="AG31" s="417">
        <v>2418</v>
      </c>
      <c r="AH31" s="417">
        <v>90.460157126823788</v>
      </c>
      <c r="AI31" s="417">
        <v>1</v>
      </c>
      <c r="AJ31" s="417">
        <v>295</v>
      </c>
      <c r="AK31" s="417">
        <v>296</v>
      </c>
      <c r="AL31" s="417">
        <v>11.036288814066591</v>
      </c>
      <c r="AM31" s="417">
        <v>101.49644594089038</v>
      </c>
      <c r="AN31" s="417">
        <v>1</v>
      </c>
      <c r="AO31" s="417">
        <v>2713</v>
      </c>
      <c r="AP31" s="417">
        <v>2714</v>
      </c>
      <c r="AQ31" s="417">
        <v>2673</v>
      </c>
      <c r="AR31" s="417">
        <v>0</v>
      </c>
      <c r="AS31" s="417">
        <v>2462</v>
      </c>
      <c r="AT31" s="417">
        <v>2462</v>
      </c>
      <c r="AU31" s="417">
        <v>92.106247661803224</v>
      </c>
      <c r="AV31" s="417">
        <v>1</v>
      </c>
      <c r="AW31" s="417">
        <v>300</v>
      </c>
      <c r="AX31" s="417">
        <v>301</v>
      </c>
      <c r="AY31" s="417">
        <v>11.22334455667789</v>
      </c>
      <c r="AZ31" s="417">
        <v>103.32959221848111</v>
      </c>
      <c r="BA31" s="417">
        <v>1</v>
      </c>
      <c r="BB31" s="417">
        <v>2762</v>
      </c>
      <c r="BC31" s="417">
        <v>2763</v>
      </c>
      <c r="BD31" s="417">
        <v>2673</v>
      </c>
      <c r="BE31" s="417">
        <v>0</v>
      </c>
      <c r="BF31" s="417">
        <v>2501</v>
      </c>
      <c r="BG31" s="417">
        <v>2501</v>
      </c>
      <c r="BH31" s="417">
        <v>93.565282454171339</v>
      </c>
      <c r="BI31" s="417">
        <v>1</v>
      </c>
      <c r="BJ31" s="417">
        <v>311</v>
      </c>
      <c r="BK31" s="417">
        <v>312</v>
      </c>
      <c r="BL31" s="417">
        <v>11.634867190422746</v>
      </c>
      <c r="BM31" s="417">
        <v>105.20014964459409</v>
      </c>
      <c r="BN31" s="417">
        <v>1</v>
      </c>
      <c r="BO31" s="417">
        <v>2812</v>
      </c>
      <c r="BP31" s="417">
        <v>2813</v>
      </c>
      <c r="BQ31" s="85">
        <v>2673</v>
      </c>
      <c r="BR31" s="37">
        <v>0</v>
      </c>
      <c r="BS31" s="37">
        <v>2526</v>
      </c>
      <c r="BT31" s="37">
        <v>2526</v>
      </c>
      <c r="BU31" s="88">
        <v>94.500561167227843</v>
      </c>
      <c r="BV31" s="37">
        <v>1</v>
      </c>
      <c r="BW31" s="37">
        <v>316</v>
      </c>
      <c r="BX31" s="37">
        <v>317</v>
      </c>
      <c r="BY31" s="92">
        <v>11.821922933034044</v>
      </c>
      <c r="BZ31" s="86">
        <v>106.32248410026189</v>
      </c>
      <c r="CA31" s="174">
        <v>1</v>
      </c>
      <c r="CB31" s="174">
        <v>2842</v>
      </c>
      <c r="CC31" s="174">
        <v>2843</v>
      </c>
    </row>
    <row r="32" spans="1:82">
      <c r="A32" s="5">
        <v>31</v>
      </c>
      <c r="B32" s="8" t="s">
        <v>124</v>
      </c>
      <c r="C32" s="5">
        <v>31</v>
      </c>
      <c r="D32" s="74">
        <v>91</v>
      </c>
      <c r="E32" s="101">
        <v>1</v>
      </c>
      <c r="F32" s="101">
        <v>90</v>
      </c>
      <c r="G32" s="101">
        <v>91</v>
      </c>
      <c r="H32" s="102">
        <v>98.901098901098905</v>
      </c>
      <c r="I32" s="101">
        <v>0</v>
      </c>
      <c r="J32" s="101">
        <v>10</v>
      </c>
      <c r="K32" s="101">
        <v>10</v>
      </c>
      <c r="L32" s="91">
        <v>10.989010989010989</v>
      </c>
      <c r="M32" s="102">
        <v>109.8901098901099</v>
      </c>
      <c r="N32" s="83">
        <v>1</v>
      </c>
      <c r="O32" s="83">
        <v>100</v>
      </c>
      <c r="P32" s="399">
        <v>101</v>
      </c>
      <c r="Q32" s="101">
        <v>91</v>
      </c>
      <c r="R32" s="101">
        <v>0</v>
      </c>
      <c r="S32" s="101">
        <v>91</v>
      </c>
      <c r="T32" s="101">
        <v>91</v>
      </c>
      <c r="U32" s="101">
        <v>100</v>
      </c>
      <c r="V32" s="101">
        <v>0</v>
      </c>
      <c r="W32" s="101">
        <v>11</v>
      </c>
      <c r="X32" s="101">
        <v>11</v>
      </c>
      <c r="Y32" s="101">
        <v>12.087912087912088</v>
      </c>
      <c r="Z32" s="101">
        <v>112.08791208791209</v>
      </c>
      <c r="AA32" s="101">
        <v>0</v>
      </c>
      <c r="AB32" s="101">
        <v>102</v>
      </c>
      <c r="AC32" s="101">
        <v>102</v>
      </c>
      <c r="AD32" s="415">
        <v>91</v>
      </c>
      <c r="AE32" s="415">
        <v>0</v>
      </c>
      <c r="AF32" s="415">
        <v>90</v>
      </c>
      <c r="AG32" s="415">
        <v>90</v>
      </c>
      <c r="AH32" s="415">
        <v>98.901098901098905</v>
      </c>
      <c r="AI32" s="415">
        <v>0</v>
      </c>
      <c r="AJ32" s="415">
        <v>11</v>
      </c>
      <c r="AK32" s="415">
        <v>11</v>
      </c>
      <c r="AL32" s="415">
        <v>12.087912087912088</v>
      </c>
      <c r="AM32" s="415">
        <v>110.98901098901099</v>
      </c>
      <c r="AN32" s="415">
        <v>0</v>
      </c>
      <c r="AO32" s="415">
        <v>101</v>
      </c>
      <c r="AP32" s="415">
        <v>101</v>
      </c>
      <c r="AQ32" s="415">
        <v>91</v>
      </c>
      <c r="AR32" s="415">
        <v>0</v>
      </c>
      <c r="AS32" s="415">
        <v>90</v>
      </c>
      <c r="AT32" s="415">
        <v>90</v>
      </c>
      <c r="AU32" s="415">
        <v>98.901098901098905</v>
      </c>
      <c r="AV32" s="415">
        <v>0</v>
      </c>
      <c r="AW32" s="415">
        <v>11</v>
      </c>
      <c r="AX32" s="415">
        <v>11</v>
      </c>
      <c r="AY32" s="415">
        <v>12.087912087912088</v>
      </c>
      <c r="AZ32" s="415">
        <v>110.98901098901099</v>
      </c>
      <c r="BA32" s="415">
        <v>0</v>
      </c>
      <c r="BB32" s="415">
        <v>101</v>
      </c>
      <c r="BC32" s="415">
        <v>101</v>
      </c>
      <c r="BD32" s="415">
        <v>91</v>
      </c>
      <c r="BE32" s="415">
        <v>0</v>
      </c>
      <c r="BF32" s="415">
        <v>92</v>
      </c>
      <c r="BG32" s="415">
        <v>92</v>
      </c>
      <c r="BH32" s="415">
        <v>101.09890109890109</v>
      </c>
      <c r="BI32" s="415">
        <v>0</v>
      </c>
      <c r="BJ32" s="415">
        <v>11</v>
      </c>
      <c r="BK32" s="415">
        <v>11</v>
      </c>
      <c r="BL32" s="415">
        <v>12.087912087912088</v>
      </c>
      <c r="BM32" s="415">
        <v>113.18681318681318</v>
      </c>
      <c r="BN32" s="415">
        <v>0</v>
      </c>
      <c r="BO32" s="415">
        <v>103</v>
      </c>
      <c r="BP32" s="415">
        <v>103</v>
      </c>
      <c r="BQ32" s="404">
        <v>91</v>
      </c>
      <c r="BR32" s="101">
        <v>0</v>
      </c>
      <c r="BS32" s="101">
        <v>92</v>
      </c>
      <c r="BT32" s="101">
        <v>92</v>
      </c>
      <c r="BU32" s="102">
        <v>101.09890109890109</v>
      </c>
      <c r="BV32" s="101">
        <v>0</v>
      </c>
      <c r="BW32" s="101">
        <v>11</v>
      </c>
      <c r="BX32" s="101">
        <v>11</v>
      </c>
      <c r="BY32" s="91">
        <v>12.087912087912088</v>
      </c>
      <c r="BZ32" s="102">
        <v>113.18681318681318</v>
      </c>
      <c r="CA32" s="83">
        <v>0</v>
      </c>
      <c r="CB32" s="83">
        <v>103</v>
      </c>
      <c r="CC32" s="101">
        <v>103</v>
      </c>
    </row>
    <row r="33" spans="1:81">
      <c r="A33" s="5">
        <v>40</v>
      </c>
      <c r="B33" s="8" t="s">
        <v>125</v>
      </c>
      <c r="C33" s="5">
        <v>40</v>
      </c>
      <c r="D33" s="74">
        <v>30</v>
      </c>
      <c r="E33" s="101">
        <v>1</v>
      </c>
      <c r="F33" s="101">
        <v>65</v>
      </c>
      <c r="G33" s="101">
        <v>66</v>
      </c>
      <c r="H33" s="102">
        <v>216.66666666666666</v>
      </c>
      <c r="I33" s="101">
        <v>0</v>
      </c>
      <c r="J33" s="101">
        <v>2</v>
      </c>
      <c r="K33" s="101">
        <v>2</v>
      </c>
      <c r="L33" s="91">
        <v>6.666666666666667</v>
      </c>
      <c r="M33" s="102">
        <v>223.33333333333334</v>
      </c>
      <c r="N33" s="83">
        <v>1</v>
      </c>
      <c r="O33" s="83">
        <v>67</v>
      </c>
      <c r="P33" s="188">
        <v>68</v>
      </c>
      <c r="Q33" s="103">
        <v>30</v>
      </c>
      <c r="R33" s="103">
        <v>1</v>
      </c>
      <c r="S33" s="103">
        <v>69</v>
      </c>
      <c r="T33" s="103">
        <v>70</v>
      </c>
      <c r="U33" s="103">
        <v>229.99999999999997</v>
      </c>
      <c r="V33" s="103">
        <v>0</v>
      </c>
      <c r="W33" s="103">
        <v>0</v>
      </c>
      <c r="X33" s="103">
        <v>0</v>
      </c>
      <c r="Y33" s="103">
        <v>0</v>
      </c>
      <c r="Z33" s="103">
        <v>229.99999999999997</v>
      </c>
      <c r="AA33" s="103">
        <v>1</v>
      </c>
      <c r="AB33" s="103">
        <v>69</v>
      </c>
      <c r="AC33" s="103">
        <v>70</v>
      </c>
      <c r="AD33" s="186">
        <v>30</v>
      </c>
      <c r="AE33" s="186">
        <v>0</v>
      </c>
      <c r="AF33" s="186">
        <v>69</v>
      </c>
      <c r="AG33" s="186">
        <v>69</v>
      </c>
      <c r="AH33" s="186">
        <v>229.99999999999997</v>
      </c>
      <c r="AI33" s="186">
        <v>0</v>
      </c>
      <c r="AJ33" s="186">
        <v>2</v>
      </c>
      <c r="AK33" s="186">
        <v>2</v>
      </c>
      <c r="AL33" s="186">
        <v>6.666666666666667</v>
      </c>
      <c r="AM33" s="186">
        <v>236.66666666666666</v>
      </c>
      <c r="AN33" s="186">
        <v>0</v>
      </c>
      <c r="AO33" s="186">
        <v>71</v>
      </c>
      <c r="AP33" s="186">
        <v>71</v>
      </c>
      <c r="AQ33" s="186">
        <v>30</v>
      </c>
      <c r="AR33" s="186">
        <v>0</v>
      </c>
      <c r="AS33" s="186">
        <v>68</v>
      </c>
      <c r="AT33" s="186">
        <v>68</v>
      </c>
      <c r="AU33" s="186">
        <v>226.66666666666666</v>
      </c>
      <c r="AV33" s="186">
        <v>0</v>
      </c>
      <c r="AW33" s="186">
        <v>4</v>
      </c>
      <c r="AX33" s="186">
        <v>4</v>
      </c>
      <c r="AY33" s="186">
        <v>13.333333333333334</v>
      </c>
      <c r="AZ33" s="186">
        <v>240</v>
      </c>
      <c r="BA33" s="186">
        <v>0</v>
      </c>
      <c r="BB33" s="186">
        <v>72</v>
      </c>
      <c r="BC33" s="186">
        <v>72</v>
      </c>
      <c r="BD33" s="186">
        <v>30</v>
      </c>
      <c r="BE33" s="186">
        <v>0</v>
      </c>
      <c r="BF33" s="186">
        <v>66</v>
      </c>
      <c r="BG33" s="186">
        <v>66</v>
      </c>
      <c r="BH33" s="186">
        <v>220.00000000000003</v>
      </c>
      <c r="BI33" s="186">
        <v>0</v>
      </c>
      <c r="BJ33" s="186">
        <v>5</v>
      </c>
      <c r="BK33" s="186">
        <v>5</v>
      </c>
      <c r="BL33" s="186">
        <v>16.666666666666664</v>
      </c>
      <c r="BM33" s="186">
        <v>236.66666666666666</v>
      </c>
      <c r="BN33" s="186">
        <v>0</v>
      </c>
      <c r="BO33" s="186">
        <v>71</v>
      </c>
      <c r="BP33" s="186">
        <v>71</v>
      </c>
      <c r="BQ33" s="404">
        <v>30</v>
      </c>
      <c r="BR33" s="101">
        <v>0</v>
      </c>
      <c r="BS33" s="101">
        <v>67</v>
      </c>
      <c r="BT33" s="101">
        <v>67</v>
      </c>
      <c r="BU33" s="102">
        <v>223.33333333333334</v>
      </c>
      <c r="BV33" s="101">
        <v>0</v>
      </c>
      <c r="BW33" s="101">
        <v>5</v>
      </c>
      <c r="BX33" s="101">
        <v>5</v>
      </c>
      <c r="BY33" s="91">
        <v>16.666666666666664</v>
      </c>
      <c r="BZ33" s="102">
        <v>240</v>
      </c>
      <c r="CA33" s="83">
        <v>0</v>
      </c>
      <c r="CB33" s="83">
        <v>72</v>
      </c>
      <c r="CC33" s="103">
        <v>72</v>
      </c>
    </row>
    <row r="34" spans="1:81">
      <c r="A34" s="5">
        <v>190</v>
      </c>
      <c r="B34" s="8" t="s">
        <v>126</v>
      </c>
      <c r="C34" s="5">
        <v>190</v>
      </c>
      <c r="D34" s="74">
        <v>186</v>
      </c>
      <c r="E34" s="101">
        <v>0</v>
      </c>
      <c r="F34" s="101">
        <v>182</v>
      </c>
      <c r="G34" s="101">
        <v>182</v>
      </c>
      <c r="H34" s="102">
        <v>97.849462365591393</v>
      </c>
      <c r="I34" s="101">
        <v>0</v>
      </c>
      <c r="J34" s="101">
        <v>24</v>
      </c>
      <c r="K34" s="101">
        <v>24</v>
      </c>
      <c r="L34" s="91">
        <v>12.903225806451612</v>
      </c>
      <c r="M34" s="102">
        <v>110.75268817204301</v>
      </c>
      <c r="N34" s="83">
        <v>0</v>
      </c>
      <c r="O34" s="83">
        <v>206</v>
      </c>
      <c r="P34" s="188">
        <v>206</v>
      </c>
      <c r="Q34" s="103">
        <v>186</v>
      </c>
      <c r="R34" s="103">
        <v>0</v>
      </c>
      <c r="S34" s="103">
        <v>180</v>
      </c>
      <c r="T34" s="103">
        <v>180</v>
      </c>
      <c r="U34" s="103">
        <v>96.774193548387103</v>
      </c>
      <c r="V34" s="103">
        <v>0</v>
      </c>
      <c r="W34" s="103">
        <v>25</v>
      </c>
      <c r="X34" s="103">
        <v>25</v>
      </c>
      <c r="Y34" s="103">
        <v>13.440860215053762</v>
      </c>
      <c r="Z34" s="103">
        <v>110.21505376344085</v>
      </c>
      <c r="AA34" s="103">
        <v>0</v>
      </c>
      <c r="AB34" s="103">
        <v>205</v>
      </c>
      <c r="AC34" s="103">
        <v>205</v>
      </c>
      <c r="AD34" s="186">
        <v>186</v>
      </c>
      <c r="AE34" s="186">
        <v>0</v>
      </c>
      <c r="AF34" s="186">
        <v>179</v>
      </c>
      <c r="AG34" s="186">
        <v>179</v>
      </c>
      <c r="AH34" s="186">
        <v>96.236559139784944</v>
      </c>
      <c r="AI34" s="186">
        <v>0</v>
      </c>
      <c r="AJ34" s="186">
        <v>24</v>
      </c>
      <c r="AK34" s="186">
        <v>24</v>
      </c>
      <c r="AL34" s="186">
        <v>12.903225806451612</v>
      </c>
      <c r="AM34" s="186">
        <v>109.13978494623655</v>
      </c>
      <c r="AN34" s="186">
        <v>0</v>
      </c>
      <c r="AO34" s="186">
        <v>203</v>
      </c>
      <c r="AP34" s="186">
        <v>203</v>
      </c>
      <c r="AQ34" s="186">
        <v>186</v>
      </c>
      <c r="AR34" s="186">
        <v>0</v>
      </c>
      <c r="AS34" s="186">
        <v>181</v>
      </c>
      <c r="AT34" s="186">
        <v>181</v>
      </c>
      <c r="AU34" s="186">
        <v>97.311827956989248</v>
      </c>
      <c r="AV34" s="186">
        <v>0</v>
      </c>
      <c r="AW34" s="186">
        <v>22</v>
      </c>
      <c r="AX34" s="186">
        <v>22</v>
      </c>
      <c r="AY34" s="186">
        <v>11.827956989247312</v>
      </c>
      <c r="AZ34" s="186">
        <v>109.13978494623655</v>
      </c>
      <c r="BA34" s="186">
        <v>0</v>
      </c>
      <c r="BB34" s="186">
        <v>203</v>
      </c>
      <c r="BC34" s="186">
        <v>203</v>
      </c>
      <c r="BD34" s="186">
        <v>186</v>
      </c>
      <c r="BE34" s="186">
        <v>0</v>
      </c>
      <c r="BF34" s="186">
        <v>182</v>
      </c>
      <c r="BG34" s="186">
        <v>182</v>
      </c>
      <c r="BH34" s="186">
        <v>97.849462365591393</v>
      </c>
      <c r="BI34" s="186">
        <v>0</v>
      </c>
      <c r="BJ34" s="186">
        <v>23</v>
      </c>
      <c r="BK34" s="186">
        <v>23</v>
      </c>
      <c r="BL34" s="186">
        <v>12.365591397849462</v>
      </c>
      <c r="BM34" s="186">
        <v>110.21505376344085</v>
      </c>
      <c r="BN34" s="186">
        <v>0</v>
      </c>
      <c r="BO34" s="186">
        <v>205</v>
      </c>
      <c r="BP34" s="186">
        <v>205</v>
      </c>
      <c r="BQ34" s="404">
        <v>186</v>
      </c>
      <c r="BR34" s="101">
        <v>0</v>
      </c>
      <c r="BS34" s="101">
        <v>187</v>
      </c>
      <c r="BT34" s="101">
        <v>187</v>
      </c>
      <c r="BU34" s="102">
        <v>100.53763440860214</v>
      </c>
      <c r="BV34" s="101">
        <v>0</v>
      </c>
      <c r="BW34" s="101">
        <v>23</v>
      </c>
      <c r="BX34" s="101">
        <v>23</v>
      </c>
      <c r="BY34" s="91">
        <v>12.365591397849462</v>
      </c>
      <c r="BZ34" s="102">
        <v>112.90322580645163</v>
      </c>
      <c r="CA34" s="83">
        <v>0</v>
      </c>
      <c r="CB34" s="83">
        <v>210</v>
      </c>
      <c r="CC34" s="103">
        <v>210</v>
      </c>
    </row>
    <row r="35" spans="1:81">
      <c r="A35" s="5">
        <v>604</v>
      </c>
      <c r="B35" s="8" t="s">
        <v>127</v>
      </c>
      <c r="C35" s="5">
        <v>604</v>
      </c>
      <c r="D35" s="74">
        <v>429</v>
      </c>
      <c r="E35" s="101">
        <v>3</v>
      </c>
      <c r="F35" s="101">
        <v>449</v>
      </c>
      <c r="G35" s="101">
        <v>452</v>
      </c>
      <c r="H35" s="102">
        <v>104.66200466200466</v>
      </c>
      <c r="I35" s="101">
        <v>0</v>
      </c>
      <c r="J35" s="101">
        <v>50</v>
      </c>
      <c r="K35" s="101">
        <v>50</v>
      </c>
      <c r="L35" s="91">
        <v>11.655011655011654</v>
      </c>
      <c r="M35" s="102">
        <v>116.31701631701632</v>
      </c>
      <c r="N35" s="83">
        <v>3</v>
      </c>
      <c r="O35" s="83">
        <v>499</v>
      </c>
      <c r="P35" s="188">
        <v>502</v>
      </c>
      <c r="Q35" s="103">
        <v>429</v>
      </c>
      <c r="R35" s="103">
        <v>3</v>
      </c>
      <c r="S35" s="103">
        <v>461</v>
      </c>
      <c r="T35" s="103">
        <v>464</v>
      </c>
      <c r="U35" s="103">
        <v>107.45920745920745</v>
      </c>
      <c r="V35" s="103">
        <v>0</v>
      </c>
      <c r="W35" s="103">
        <v>50</v>
      </c>
      <c r="X35" s="103">
        <v>50</v>
      </c>
      <c r="Y35" s="103">
        <v>11.655011655011654</v>
      </c>
      <c r="Z35" s="103">
        <v>119.11421911421911</v>
      </c>
      <c r="AA35" s="103">
        <v>3</v>
      </c>
      <c r="AB35" s="103">
        <v>511</v>
      </c>
      <c r="AC35" s="103">
        <v>514</v>
      </c>
      <c r="AD35" s="186">
        <v>429</v>
      </c>
      <c r="AE35" s="186">
        <v>0</v>
      </c>
      <c r="AF35" s="186">
        <v>474</v>
      </c>
      <c r="AG35" s="186">
        <v>474</v>
      </c>
      <c r="AH35" s="186">
        <v>110.48951048951048</v>
      </c>
      <c r="AI35" s="186">
        <v>0</v>
      </c>
      <c r="AJ35" s="186">
        <v>47</v>
      </c>
      <c r="AK35" s="186">
        <v>47</v>
      </c>
      <c r="AL35" s="186">
        <v>10.955710955710956</v>
      </c>
      <c r="AM35" s="186">
        <v>121.44522144522145</v>
      </c>
      <c r="AN35" s="186">
        <v>0</v>
      </c>
      <c r="AO35" s="186">
        <v>521</v>
      </c>
      <c r="AP35" s="186">
        <v>521</v>
      </c>
      <c r="AQ35" s="186">
        <v>429</v>
      </c>
      <c r="AR35" s="186">
        <v>0</v>
      </c>
      <c r="AS35" s="186">
        <v>481</v>
      </c>
      <c r="AT35" s="186">
        <v>481</v>
      </c>
      <c r="AU35" s="186">
        <v>112.12121212121211</v>
      </c>
      <c r="AV35" s="186">
        <v>0</v>
      </c>
      <c r="AW35" s="186">
        <v>48</v>
      </c>
      <c r="AX35" s="186">
        <v>48</v>
      </c>
      <c r="AY35" s="186">
        <v>11.188811188811188</v>
      </c>
      <c r="AZ35" s="186">
        <v>123.31002331002333</v>
      </c>
      <c r="BA35" s="186">
        <v>0</v>
      </c>
      <c r="BB35" s="186">
        <v>529</v>
      </c>
      <c r="BC35" s="186">
        <v>529</v>
      </c>
      <c r="BD35" s="186">
        <v>429</v>
      </c>
      <c r="BE35" s="186">
        <v>0</v>
      </c>
      <c r="BF35" s="186">
        <v>491</v>
      </c>
      <c r="BG35" s="186">
        <v>491</v>
      </c>
      <c r="BH35" s="186">
        <v>114.45221445221445</v>
      </c>
      <c r="BI35" s="186">
        <v>0</v>
      </c>
      <c r="BJ35" s="186">
        <v>55</v>
      </c>
      <c r="BK35" s="186">
        <v>55</v>
      </c>
      <c r="BL35" s="186">
        <v>12.820512820512819</v>
      </c>
      <c r="BM35" s="186">
        <v>127.27272727272727</v>
      </c>
      <c r="BN35" s="186">
        <v>0</v>
      </c>
      <c r="BO35" s="186">
        <v>546</v>
      </c>
      <c r="BP35" s="186">
        <v>546</v>
      </c>
      <c r="BQ35" s="404">
        <v>429</v>
      </c>
      <c r="BR35" s="101">
        <v>0</v>
      </c>
      <c r="BS35" s="101">
        <v>503</v>
      </c>
      <c r="BT35" s="101">
        <v>503</v>
      </c>
      <c r="BU35" s="102">
        <v>117.24941724941725</v>
      </c>
      <c r="BV35" s="101">
        <v>0</v>
      </c>
      <c r="BW35" s="101">
        <v>55</v>
      </c>
      <c r="BX35" s="101">
        <v>55</v>
      </c>
      <c r="BY35" s="91">
        <v>12.820512820512819</v>
      </c>
      <c r="BZ35" s="102">
        <v>130.06993006993005</v>
      </c>
      <c r="CA35" s="83">
        <v>0</v>
      </c>
      <c r="CB35" s="83">
        <v>558</v>
      </c>
      <c r="CC35" s="103">
        <v>558</v>
      </c>
    </row>
    <row r="36" spans="1:81">
      <c r="A36" s="5">
        <v>670</v>
      </c>
      <c r="B36" s="8" t="s">
        <v>128</v>
      </c>
      <c r="C36" s="5">
        <v>670</v>
      </c>
      <c r="D36" s="74">
        <v>281</v>
      </c>
      <c r="E36" s="101">
        <v>0</v>
      </c>
      <c r="F36" s="101">
        <v>241</v>
      </c>
      <c r="G36" s="101">
        <v>241</v>
      </c>
      <c r="H36" s="102">
        <v>85.765124555160142</v>
      </c>
      <c r="I36" s="101">
        <v>1</v>
      </c>
      <c r="J36" s="101">
        <v>29</v>
      </c>
      <c r="K36" s="101">
        <v>30</v>
      </c>
      <c r="L36" s="91">
        <v>10.320284697508896</v>
      </c>
      <c r="M36" s="102">
        <v>96.085409252669038</v>
      </c>
      <c r="N36" s="83">
        <v>1</v>
      </c>
      <c r="O36" s="83">
        <v>270</v>
      </c>
      <c r="P36" s="188">
        <v>271</v>
      </c>
      <c r="Q36" s="103">
        <v>281</v>
      </c>
      <c r="R36" s="103">
        <v>0</v>
      </c>
      <c r="S36" s="103">
        <v>252</v>
      </c>
      <c r="T36" s="103">
        <v>252</v>
      </c>
      <c r="U36" s="103">
        <v>89.679715302491104</v>
      </c>
      <c r="V36" s="103">
        <v>1</v>
      </c>
      <c r="W36" s="103">
        <v>27</v>
      </c>
      <c r="X36" s="103">
        <v>28</v>
      </c>
      <c r="Y36" s="103">
        <v>9.6085409252669027</v>
      </c>
      <c r="Z36" s="103">
        <v>99.288256227758012</v>
      </c>
      <c r="AA36" s="103">
        <v>1</v>
      </c>
      <c r="AB36" s="103">
        <v>279</v>
      </c>
      <c r="AC36" s="103">
        <v>280</v>
      </c>
      <c r="AD36" s="186">
        <v>281</v>
      </c>
      <c r="AE36" s="186">
        <v>0</v>
      </c>
      <c r="AF36" s="186">
        <v>255</v>
      </c>
      <c r="AG36" s="186">
        <v>255</v>
      </c>
      <c r="AH36" s="186">
        <v>90.747330960854086</v>
      </c>
      <c r="AI36" s="186">
        <v>1</v>
      </c>
      <c r="AJ36" s="186">
        <v>29</v>
      </c>
      <c r="AK36" s="186">
        <v>30</v>
      </c>
      <c r="AL36" s="186">
        <v>10.320284697508896</v>
      </c>
      <c r="AM36" s="186">
        <v>101.067615658363</v>
      </c>
      <c r="AN36" s="186">
        <v>1</v>
      </c>
      <c r="AO36" s="186">
        <v>284</v>
      </c>
      <c r="AP36" s="186">
        <v>285</v>
      </c>
      <c r="AQ36" s="186">
        <v>281</v>
      </c>
      <c r="AR36" s="186">
        <v>0</v>
      </c>
      <c r="AS36" s="186">
        <v>253</v>
      </c>
      <c r="AT36" s="186">
        <v>253</v>
      </c>
      <c r="AU36" s="186">
        <v>90.035587188612098</v>
      </c>
      <c r="AV36" s="186">
        <v>1</v>
      </c>
      <c r="AW36" s="186">
        <v>35</v>
      </c>
      <c r="AX36" s="186">
        <v>36</v>
      </c>
      <c r="AY36" s="186">
        <v>12.455516014234876</v>
      </c>
      <c r="AZ36" s="186">
        <v>102.49110320284697</v>
      </c>
      <c r="BA36" s="186">
        <v>1</v>
      </c>
      <c r="BB36" s="186">
        <v>288</v>
      </c>
      <c r="BC36" s="186">
        <v>289</v>
      </c>
      <c r="BD36" s="186">
        <v>281</v>
      </c>
      <c r="BE36" s="186">
        <v>0</v>
      </c>
      <c r="BF36" s="186">
        <v>256</v>
      </c>
      <c r="BG36" s="186">
        <v>256</v>
      </c>
      <c r="BH36" s="186">
        <v>91.10320284697508</v>
      </c>
      <c r="BI36" s="186">
        <v>1</v>
      </c>
      <c r="BJ36" s="186">
        <v>33</v>
      </c>
      <c r="BK36" s="186">
        <v>34</v>
      </c>
      <c r="BL36" s="186">
        <v>11.743772241992882</v>
      </c>
      <c r="BM36" s="186">
        <v>102.84697508896797</v>
      </c>
      <c r="BN36" s="186">
        <v>1</v>
      </c>
      <c r="BO36" s="186">
        <v>289</v>
      </c>
      <c r="BP36" s="186">
        <v>290</v>
      </c>
      <c r="BQ36" s="404">
        <v>281</v>
      </c>
      <c r="BR36" s="101">
        <v>0</v>
      </c>
      <c r="BS36" s="101">
        <v>260</v>
      </c>
      <c r="BT36" s="101">
        <v>260</v>
      </c>
      <c r="BU36" s="102">
        <v>92.52669039145907</v>
      </c>
      <c r="BV36" s="101">
        <v>1</v>
      </c>
      <c r="BW36" s="101">
        <v>28</v>
      </c>
      <c r="BX36" s="101">
        <v>29</v>
      </c>
      <c r="BY36" s="91">
        <v>9.9644128113879002</v>
      </c>
      <c r="BZ36" s="102">
        <v>102.49110320284697</v>
      </c>
      <c r="CA36" s="83">
        <v>1</v>
      </c>
      <c r="CB36" s="83">
        <v>288</v>
      </c>
      <c r="CC36" s="103">
        <v>289</v>
      </c>
    </row>
    <row r="37" spans="1:81">
      <c r="A37" s="5">
        <v>690</v>
      </c>
      <c r="B37" s="8" t="s">
        <v>129</v>
      </c>
      <c r="C37" s="5">
        <v>690</v>
      </c>
      <c r="D37" s="74">
        <v>432</v>
      </c>
      <c r="E37" s="101">
        <v>0</v>
      </c>
      <c r="F37" s="101">
        <v>134</v>
      </c>
      <c r="G37" s="101">
        <v>134</v>
      </c>
      <c r="H37" s="102">
        <v>31.018518518518519</v>
      </c>
      <c r="I37" s="101">
        <v>0</v>
      </c>
      <c r="J37" s="101">
        <v>20</v>
      </c>
      <c r="K37" s="101">
        <v>20</v>
      </c>
      <c r="L37" s="91">
        <v>4.6296296296296298</v>
      </c>
      <c r="M37" s="102">
        <v>35.648148148148145</v>
      </c>
      <c r="N37" s="83">
        <v>0</v>
      </c>
      <c r="O37" s="83">
        <v>154</v>
      </c>
      <c r="P37" s="188">
        <v>154</v>
      </c>
      <c r="Q37" s="103">
        <v>432</v>
      </c>
      <c r="R37" s="103">
        <v>0</v>
      </c>
      <c r="S37" s="103">
        <v>138</v>
      </c>
      <c r="T37" s="103">
        <v>138</v>
      </c>
      <c r="U37" s="103">
        <v>31.944444444444443</v>
      </c>
      <c r="V37" s="103">
        <v>0</v>
      </c>
      <c r="W37" s="103">
        <v>17</v>
      </c>
      <c r="X37" s="103">
        <v>17</v>
      </c>
      <c r="Y37" s="103">
        <v>3.9351851851851851</v>
      </c>
      <c r="Z37" s="103">
        <v>35.879629629629626</v>
      </c>
      <c r="AA37" s="103">
        <v>0</v>
      </c>
      <c r="AB37" s="103">
        <v>155</v>
      </c>
      <c r="AC37" s="103">
        <v>155</v>
      </c>
      <c r="AD37" s="186">
        <v>432</v>
      </c>
      <c r="AE37" s="186">
        <v>0</v>
      </c>
      <c r="AF37" s="186">
        <v>136</v>
      </c>
      <c r="AG37" s="186">
        <v>136</v>
      </c>
      <c r="AH37" s="186">
        <v>31.481481481481481</v>
      </c>
      <c r="AI37" s="186">
        <v>0</v>
      </c>
      <c r="AJ37" s="186">
        <v>19</v>
      </c>
      <c r="AK37" s="186">
        <v>19</v>
      </c>
      <c r="AL37" s="186">
        <v>4.3981481481481479</v>
      </c>
      <c r="AM37" s="186">
        <v>35.879629629629626</v>
      </c>
      <c r="AN37" s="186">
        <v>0</v>
      </c>
      <c r="AO37" s="186">
        <v>155</v>
      </c>
      <c r="AP37" s="186">
        <v>155</v>
      </c>
      <c r="AQ37" s="186">
        <v>432</v>
      </c>
      <c r="AR37" s="186">
        <v>0</v>
      </c>
      <c r="AS37" s="186">
        <v>143</v>
      </c>
      <c r="AT37" s="186">
        <v>143</v>
      </c>
      <c r="AU37" s="186">
        <v>33.101851851851855</v>
      </c>
      <c r="AV37" s="186">
        <v>0</v>
      </c>
      <c r="AW37" s="186">
        <v>14</v>
      </c>
      <c r="AX37" s="186">
        <v>14</v>
      </c>
      <c r="AY37" s="186">
        <v>3.2407407407407405</v>
      </c>
      <c r="AZ37" s="186">
        <v>36.342592592592595</v>
      </c>
      <c r="BA37" s="186">
        <v>0</v>
      </c>
      <c r="BB37" s="186">
        <v>157</v>
      </c>
      <c r="BC37" s="186">
        <v>157</v>
      </c>
      <c r="BD37" s="186">
        <v>432</v>
      </c>
      <c r="BE37" s="186">
        <v>0</v>
      </c>
      <c r="BF37" s="186">
        <v>143</v>
      </c>
      <c r="BG37" s="186">
        <v>143</v>
      </c>
      <c r="BH37" s="186">
        <v>33.101851851851855</v>
      </c>
      <c r="BI37" s="186">
        <v>0</v>
      </c>
      <c r="BJ37" s="186">
        <v>16</v>
      </c>
      <c r="BK37" s="186">
        <v>16</v>
      </c>
      <c r="BL37" s="186">
        <v>3.7037037037037033</v>
      </c>
      <c r="BM37" s="186">
        <v>36.805555555555557</v>
      </c>
      <c r="BN37" s="186">
        <v>0</v>
      </c>
      <c r="BO37" s="186">
        <v>159</v>
      </c>
      <c r="BP37" s="186">
        <v>159</v>
      </c>
      <c r="BQ37" s="404">
        <v>432</v>
      </c>
      <c r="BR37" s="101">
        <v>0</v>
      </c>
      <c r="BS37" s="101">
        <v>138</v>
      </c>
      <c r="BT37" s="101">
        <v>138</v>
      </c>
      <c r="BU37" s="102">
        <v>31.944444444444443</v>
      </c>
      <c r="BV37" s="101">
        <v>0</v>
      </c>
      <c r="BW37" s="101">
        <v>18</v>
      </c>
      <c r="BX37" s="101">
        <v>18</v>
      </c>
      <c r="BY37" s="91">
        <v>4.1666666666666661</v>
      </c>
      <c r="BZ37" s="102">
        <v>36.111111111111107</v>
      </c>
      <c r="CA37" s="83">
        <v>0</v>
      </c>
      <c r="CB37" s="83">
        <v>156</v>
      </c>
      <c r="CC37" s="103">
        <v>156</v>
      </c>
    </row>
    <row r="38" spans="1:81">
      <c r="A38" s="5">
        <v>736</v>
      </c>
      <c r="B38" s="8" t="s">
        <v>130</v>
      </c>
      <c r="C38" s="5">
        <v>736</v>
      </c>
      <c r="D38" s="74">
        <v>769</v>
      </c>
      <c r="E38" s="101">
        <v>6</v>
      </c>
      <c r="F38" s="101">
        <v>760</v>
      </c>
      <c r="G38" s="101">
        <v>766</v>
      </c>
      <c r="H38" s="102">
        <v>98.829648894668395</v>
      </c>
      <c r="I38" s="101">
        <v>0</v>
      </c>
      <c r="J38" s="101">
        <v>111</v>
      </c>
      <c r="K38" s="101">
        <v>111</v>
      </c>
      <c r="L38" s="91">
        <v>14.434330299089726</v>
      </c>
      <c r="M38" s="102">
        <v>113.26397919375812</v>
      </c>
      <c r="N38" s="83">
        <v>6</v>
      </c>
      <c r="O38" s="83">
        <v>871</v>
      </c>
      <c r="P38" s="188">
        <v>877</v>
      </c>
      <c r="Q38" s="103">
        <v>769</v>
      </c>
      <c r="R38" s="103">
        <v>6</v>
      </c>
      <c r="S38" s="103">
        <v>756</v>
      </c>
      <c r="T38" s="103">
        <v>762</v>
      </c>
      <c r="U38" s="103">
        <v>98.309492847854358</v>
      </c>
      <c r="V38" s="103">
        <v>0</v>
      </c>
      <c r="W38" s="103">
        <v>113</v>
      </c>
      <c r="X38" s="103">
        <v>113</v>
      </c>
      <c r="Y38" s="103">
        <v>14.694408322496749</v>
      </c>
      <c r="Z38" s="103">
        <v>113.0039011703511</v>
      </c>
      <c r="AA38" s="103">
        <v>6</v>
      </c>
      <c r="AB38" s="103">
        <v>869</v>
      </c>
      <c r="AC38" s="103">
        <v>875</v>
      </c>
      <c r="AD38" s="186">
        <v>769</v>
      </c>
      <c r="AE38" s="186">
        <v>0</v>
      </c>
      <c r="AF38" s="186">
        <v>771</v>
      </c>
      <c r="AG38" s="186">
        <v>771</v>
      </c>
      <c r="AH38" s="186">
        <v>100.26007802340702</v>
      </c>
      <c r="AI38" s="186">
        <v>0</v>
      </c>
      <c r="AJ38" s="186">
        <v>116</v>
      </c>
      <c r="AK38" s="186">
        <v>116</v>
      </c>
      <c r="AL38" s="186">
        <v>15.084525357607282</v>
      </c>
      <c r="AM38" s="186">
        <v>115.34460338101431</v>
      </c>
      <c r="AN38" s="186">
        <v>0</v>
      </c>
      <c r="AO38" s="186">
        <v>887</v>
      </c>
      <c r="AP38" s="186">
        <v>887</v>
      </c>
      <c r="AQ38" s="186">
        <v>769</v>
      </c>
      <c r="AR38" s="186">
        <v>0</v>
      </c>
      <c r="AS38" s="186">
        <v>797</v>
      </c>
      <c r="AT38" s="186">
        <v>797</v>
      </c>
      <c r="AU38" s="186">
        <v>103.64109232769832</v>
      </c>
      <c r="AV38" s="186">
        <v>0</v>
      </c>
      <c r="AW38" s="186">
        <v>121</v>
      </c>
      <c r="AX38" s="186">
        <v>121</v>
      </c>
      <c r="AY38" s="186">
        <v>15.734720416124837</v>
      </c>
      <c r="AZ38" s="186">
        <v>119.37581274382313</v>
      </c>
      <c r="BA38" s="186">
        <v>0</v>
      </c>
      <c r="BB38" s="186">
        <v>918</v>
      </c>
      <c r="BC38" s="186">
        <v>918</v>
      </c>
      <c r="BD38" s="186">
        <v>769</v>
      </c>
      <c r="BE38" s="186">
        <v>0</v>
      </c>
      <c r="BF38" s="186">
        <v>823</v>
      </c>
      <c r="BG38" s="186">
        <v>823</v>
      </c>
      <c r="BH38" s="186">
        <v>107.02210663198959</v>
      </c>
      <c r="BI38" s="186">
        <v>0</v>
      </c>
      <c r="BJ38" s="186">
        <v>121</v>
      </c>
      <c r="BK38" s="186">
        <v>121</v>
      </c>
      <c r="BL38" s="186">
        <v>15.734720416124837</v>
      </c>
      <c r="BM38" s="186">
        <v>122.75682704811443</v>
      </c>
      <c r="BN38" s="186">
        <v>0</v>
      </c>
      <c r="BO38" s="186">
        <v>944</v>
      </c>
      <c r="BP38" s="186">
        <v>944</v>
      </c>
      <c r="BQ38" s="404">
        <v>769</v>
      </c>
      <c r="BR38" s="101">
        <v>0</v>
      </c>
      <c r="BS38" s="101">
        <v>828</v>
      </c>
      <c r="BT38" s="101">
        <v>828</v>
      </c>
      <c r="BU38" s="102">
        <v>107.67230169050714</v>
      </c>
      <c r="BV38" s="101">
        <v>0</v>
      </c>
      <c r="BW38" s="101">
        <v>128</v>
      </c>
      <c r="BX38" s="101">
        <v>128</v>
      </c>
      <c r="BY38" s="91">
        <v>16.644993498049416</v>
      </c>
      <c r="BZ38" s="102">
        <v>124.31729518855657</v>
      </c>
      <c r="CA38" s="83">
        <v>0</v>
      </c>
      <c r="CB38" s="83">
        <v>956</v>
      </c>
      <c r="CC38" s="103">
        <v>956</v>
      </c>
    </row>
    <row r="39" spans="1:81">
      <c r="A39" s="5">
        <v>858</v>
      </c>
      <c r="B39" s="8" t="s">
        <v>131</v>
      </c>
      <c r="C39" s="5">
        <v>858</v>
      </c>
      <c r="D39" s="74">
        <v>158</v>
      </c>
      <c r="E39" s="101">
        <v>0</v>
      </c>
      <c r="F39" s="101">
        <v>170</v>
      </c>
      <c r="G39" s="101">
        <v>170</v>
      </c>
      <c r="H39" s="102">
        <v>107.59493670886076</v>
      </c>
      <c r="I39" s="101">
        <v>0</v>
      </c>
      <c r="J39" s="101">
        <v>10</v>
      </c>
      <c r="K39" s="101">
        <v>10</v>
      </c>
      <c r="L39" s="91">
        <v>6.3291139240506329</v>
      </c>
      <c r="M39" s="102">
        <v>113.9240506329114</v>
      </c>
      <c r="N39" s="83">
        <v>0</v>
      </c>
      <c r="O39" s="83">
        <v>180</v>
      </c>
      <c r="P39" s="188">
        <v>180</v>
      </c>
      <c r="Q39" s="103">
        <v>158</v>
      </c>
      <c r="R39" s="103">
        <v>0</v>
      </c>
      <c r="S39" s="103">
        <v>187</v>
      </c>
      <c r="T39" s="103">
        <v>187</v>
      </c>
      <c r="U39" s="103">
        <v>118.35443037974684</v>
      </c>
      <c r="V39" s="103">
        <v>0</v>
      </c>
      <c r="W39" s="103">
        <v>9</v>
      </c>
      <c r="X39" s="103">
        <v>9</v>
      </c>
      <c r="Y39" s="103">
        <v>5.6962025316455698</v>
      </c>
      <c r="Z39" s="103">
        <v>124.0506329113924</v>
      </c>
      <c r="AA39" s="103">
        <v>0</v>
      </c>
      <c r="AB39" s="103">
        <v>196</v>
      </c>
      <c r="AC39" s="103">
        <v>196</v>
      </c>
      <c r="AD39" s="186">
        <v>158</v>
      </c>
      <c r="AE39" s="186">
        <v>0</v>
      </c>
      <c r="AF39" s="186">
        <v>190</v>
      </c>
      <c r="AG39" s="186">
        <v>190</v>
      </c>
      <c r="AH39" s="186">
        <v>120.25316455696202</v>
      </c>
      <c r="AI39" s="186">
        <v>0</v>
      </c>
      <c r="AJ39" s="186">
        <v>12</v>
      </c>
      <c r="AK39" s="186">
        <v>12</v>
      </c>
      <c r="AL39" s="186">
        <v>7.59493670886076</v>
      </c>
      <c r="AM39" s="186">
        <v>127.84810126582278</v>
      </c>
      <c r="AN39" s="186">
        <v>0</v>
      </c>
      <c r="AO39" s="186">
        <v>202</v>
      </c>
      <c r="AP39" s="186">
        <v>202</v>
      </c>
      <c r="AQ39" s="186">
        <v>158</v>
      </c>
      <c r="AR39" s="186">
        <v>0</v>
      </c>
      <c r="AS39" s="186">
        <v>191</v>
      </c>
      <c r="AT39" s="186">
        <v>191</v>
      </c>
      <c r="AU39" s="186">
        <v>120.88607594936708</v>
      </c>
      <c r="AV39" s="186">
        <v>0</v>
      </c>
      <c r="AW39" s="186">
        <v>12</v>
      </c>
      <c r="AX39" s="186">
        <v>12</v>
      </c>
      <c r="AY39" s="186">
        <v>7.59493670886076</v>
      </c>
      <c r="AZ39" s="186">
        <v>128.48101265822785</v>
      </c>
      <c r="BA39" s="186">
        <v>0</v>
      </c>
      <c r="BB39" s="186">
        <v>203</v>
      </c>
      <c r="BC39" s="186">
        <v>203</v>
      </c>
      <c r="BD39" s="186">
        <v>158</v>
      </c>
      <c r="BE39" s="186">
        <v>0</v>
      </c>
      <c r="BF39" s="186">
        <v>192</v>
      </c>
      <c r="BG39" s="186">
        <v>192</v>
      </c>
      <c r="BH39" s="186">
        <v>121.51898734177216</v>
      </c>
      <c r="BI39" s="186">
        <v>0</v>
      </c>
      <c r="BJ39" s="186">
        <v>13</v>
      </c>
      <c r="BK39" s="186">
        <v>13</v>
      </c>
      <c r="BL39" s="186">
        <v>8.2278481012658222</v>
      </c>
      <c r="BM39" s="186">
        <v>129.74683544303798</v>
      </c>
      <c r="BN39" s="186">
        <v>0</v>
      </c>
      <c r="BO39" s="186">
        <v>205</v>
      </c>
      <c r="BP39" s="186">
        <v>205</v>
      </c>
      <c r="BQ39" s="404">
        <v>158</v>
      </c>
      <c r="BR39" s="101">
        <v>0</v>
      </c>
      <c r="BS39" s="101">
        <v>193</v>
      </c>
      <c r="BT39" s="101">
        <v>193</v>
      </c>
      <c r="BU39" s="102">
        <v>122.15189873417722</v>
      </c>
      <c r="BV39" s="101">
        <v>0</v>
      </c>
      <c r="BW39" s="101">
        <v>12</v>
      </c>
      <c r="BX39" s="101">
        <v>12</v>
      </c>
      <c r="BY39" s="91">
        <v>7.59493670886076</v>
      </c>
      <c r="BZ39" s="102">
        <v>129.74683544303798</v>
      </c>
      <c r="CA39" s="83">
        <v>0</v>
      </c>
      <c r="CB39" s="83">
        <v>205</v>
      </c>
      <c r="CC39" s="103">
        <v>205</v>
      </c>
    </row>
    <row r="40" spans="1:81">
      <c r="A40" s="5">
        <v>885</v>
      </c>
      <c r="B40" s="8" t="s">
        <v>132</v>
      </c>
      <c r="C40" s="5">
        <v>885</v>
      </c>
      <c r="D40" s="74">
        <v>51</v>
      </c>
      <c r="E40" s="101">
        <v>0</v>
      </c>
      <c r="F40" s="101">
        <v>43</v>
      </c>
      <c r="G40" s="101">
        <v>43</v>
      </c>
      <c r="H40" s="102">
        <v>84.313725490196077</v>
      </c>
      <c r="I40" s="101">
        <v>0</v>
      </c>
      <c r="J40" s="101">
        <v>7</v>
      </c>
      <c r="K40" s="101">
        <v>7</v>
      </c>
      <c r="L40" s="91">
        <v>13.725490196078432</v>
      </c>
      <c r="M40" s="102">
        <v>98.039215686274503</v>
      </c>
      <c r="N40" s="83">
        <v>0</v>
      </c>
      <c r="O40" s="83">
        <v>50</v>
      </c>
      <c r="P40" s="188">
        <v>50</v>
      </c>
      <c r="Q40" s="103">
        <v>51</v>
      </c>
      <c r="R40" s="103">
        <v>0</v>
      </c>
      <c r="S40" s="103">
        <v>43</v>
      </c>
      <c r="T40" s="103">
        <v>43</v>
      </c>
      <c r="U40" s="103">
        <v>84.313725490196077</v>
      </c>
      <c r="V40" s="103">
        <v>0</v>
      </c>
      <c r="W40" s="103">
        <v>7</v>
      </c>
      <c r="X40" s="103">
        <v>7</v>
      </c>
      <c r="Y40" s="103">
        <v>13.725490196078432</v>
      </c>
      <c r="Z40" s="103">
        <v>98.039215686274503</v>
      </c>
      <c r="AA40" s="103">
        <v>0</v>
      </c>
      <c r="AB40" s="103">
        <v>50</v>
      </c>
      <c r="AC40" s="103">
        <v>50</v>
      </c>
      <c r="AD40" s="186">
        <v>51</v>
      </c>
      <c r="AE40" s="186">
        <v>0</v>
      </c>
      <c r="AF40" s="186">
        <v>44</v>
      </c>
      <c r="AG40" s="186">
        <v>44</v>
      </c>
      <c r="AH40" s="186">
        <v>86.274509803921575</v>
      </c>
      <c r="AI40" s="186">
        <v>0</v>
      </c>
      <c r="AJ40" s="186">
        <v>6</v>
      </c>
      <c r="AK40" s="186">
        <v>6</v>
      </c>
      <c r="AL40" s="186">
        <v>11.76470588235294</v>
      </c>
      <c r="AM40" s="186">
        <v>98.039215686274503</v>
      </c>
      <c r="AN40" s="186">
        <v>0</v>
      </c>
      <c r="AO40" s="186">
        <v>50</v>
      </c>
      <c r="AP40" s="186">
        <v>50</v>
      </c>
      <c r="AQ40" s="186">
        <v>51</v>
      </c>
      <c r="AR40" s="186">
        <v>0</v>
      </c>
      <c r="AS40" s="186">
        <v>46</v>
      </c>
      <c r="AT40" s="186">
        <v>46</v>
      </c>
      <c r="AU40" s="186">
        <v>90.196078431372555</v>
      </c>
      <c r="AV40" s="186">
        <v>0</v>
      </c>
      <c r="AW40" s="186">
        <v>6</v>
      </c>
      <c r="AX40" s="186">
        <v>6</v>
      </c>
      <c r="AY40" s="186">
        <v>11.76470588235294</v>
      </c>
      <c r="AZ40" s="186">
        <v>101.96078431372548</v>
      </c>
      <c r="BA40" s="186">
        <v>0</v>
      </c>
      <c r="BB40" s="186">
        <v>52</v>
      </c>
      <c r="BC40" s="186">
        <v>52</v>
      </c>
      <c r="BD40" s="186">
        <v>51</v>
      </c>
      <c r="BE40" s="186">
        <v>0</v>
      </c>
      <c r="BF40" s="186">
        <v>46</v>
      </c>
      <c r="BG40" s="186">
        <v>46</v>
      </c>
      <c r="BH40" s="186">
        <v>90.196078431372555</v>
      </c>
      <c r="BI40" s="186">
        <v>0</v>
      </c>
      <c r="BJ40" s="186">
        <v>6</v>
      </c>
      <c r="BK40" s="186">
        <v>6</v>
      </c>
      <c r="BL40" s="186">
        <v>11.76470588235294</v>
      </c>
      <c r="BM40" s="186">
        <v>101.96078431372548</v>
      </c>
      <c r="BN40" s="186">
        <v>0</v>
      </c>
      <c r="BO40" s="186">
        <v>52</v>
      </c>
      <c r="BP40" s="186">
        <v>52</v>
      </c>
      <c r="BQ40" s="404">
        <v>51</v>
      </c>
      <c r="BR40" s="101">
        <v>0</v>
      </c>
      <c r="BS40" s="101">
        <v>46</v>
      </c>
      <c r="BT40" s="101">
        <v>46</v>
      </c>
      <c r="BU40" s="102">
        <v>90.196078431372555</v>
      </c>
      <c r="BV40" s="101">
        <v>0</v>
      </c>
      <c r="BW40" s="101">
        <v>6</v>
      </c>
      <c r="BX40" s="101">
        <v>6</v>
      </c>
      <c r="BY40" s="91">
        <v>11.76470588235294</v>
      </c>
      <c r="BZ40" s="102">
        <v>101.96078431372548</v>
      </c>
      <c r="CA40" s="83">
        <v>0</v>
      </c>
      <c r="CB40" s="83">
        <v>52</v>
      </c>
      <c r="CC40" s="103">
        <v>52</v>
      </c>
    </row>
    <row r="41" spans="1:81">
      <c r="A41" s="5">
        <v>890</v>
      </c>
      <c r="B41" s="8" t="s">
        <v>133</v>
      </c>
      <c r="C41" s="5">
        <v>890</v>
      </c>
      <c r="D41" s="74">
        <v>246</v>
      </c>
      <c r="E41" s="101">
        <v>3</v>
      </c>
      <c r="F41" s="101">
        <v>202</v>
      </c>
      <c r="G41" s="101">
        <v>205</v>
      </c>
      <c r="H41" s="102">
        <v>82.113821138211378</v>
      </c>
      <c r="I41" s="101">
        <v>0</v>
      </c>
      <c r="J41" s="101">
        <v>26</v>
      </c>
      <c r="K41" s="101">
        <v>26</v>
      </c>
      <c r="L41" s="91">
        <v>10.569105691056912</v>
      </c>
      <c r="M41" s="102">
        <v>92.682926829268297</v>
      </c>
      <c r="N41" s="83">
        <v>3</v>
      </c>
      <c r="O41" s="83">
        <v>228</v>
      </c>
      <c r="P41" s="188">
        <v>231</v>
      </c>
      <c r="Q41" s="103">
        <v>246</v>
      </c>
      <c r="R41" s="103">
        <v>3</v>
      </c>
      <c r="S41" s="103">
        <v>206</v>
      </c>
      <c r="T41" s="103">
        <v>209</v>
      </c>
      <c r="U41" s="103">
        <v>83.739837398373979</v>
      </c>
      <c r="V41" s="103">
        <v>0</v>
      </c>
      <c r="W41" s="103">
        <v>26</v>
      </c>
      <c r="X41" s="103">
        <v>26</v>
      </c>
      <c r="Y41" s="103">
        <v>10.569105691056912</v>
      </c>
      <c r="Z41" s="103">
        <v>94.308943089430898</v>
      </c>
      <c r="AA41" s="103">
        <v>3</v>
      </c>
      <c r="AB41" s="103">
        <v>232</v>
      </c>
      <c r="AC41" s="103">
        <v>235</v>
      </c>
      <c r="AD41" s="186">
        <v>246</v>
      </c>
      <c r="AE41" s="186">
        <v>0</v>
      </c>
      <c r="AF41" s="186">
        <v>210</v>
      </c>
      <c r="AG41" s="186">
        <v>210</v>
      </c>
      <c r="AH41" s="186">
        <v>85.365853658536579</v>
      </c>
      <c r="AI41" s="186">
        <v>0</v>
      </c>
      <c r="AJ41" s="186">
        <v>29</v>
      </c>
      <c r="AK41" s="186">
        <v>29</v>
      </c>
      <c r="AL41" s="186">
        <v>11.788617886178862</v>
      </c>
      <c r="AM41" s="186">
        <v>97.154471544715449</v>
      </c>
      <c r="AN41" s="186">
        <v>0</v>
      </c>
      <c r="AO41" s="186">
        <v>239</v>
      </c>
      <c r="AP41" s="186">
        <v>239</v>
      </c>
      <c r="AQ41" s="186">
        <v>246</v>
      </c>
      <c r="AR41" s="186">
        <v>0</v>
      </c>
      <c r="AS41" s="186">
        <v>212</v>
      </c>
      <c r="AT41" s="186">
        <v>212</v>
      </c>
      <c r="AU41" s="186">
        <v>86.178861788617894</v>
      </c>
      <c r="AV41" s="186">
        <v>0</v>
      </c>
      <c r="AW41" s="186">
        <v>27</v>
      </c>
      <c r="AX41" s="186">
        <v>27</v>
      </c>
      <c r="AY41" s="186">
        <v>10.975609756097562</v>
      </c>
      <c r="AZ41" s="186">
        <v>97.154471544715449</v>
      </c>
      <c r="BA41" s="186">
        <v>0</v>
      </c>
      <c r="BB41" s="186">
        <v>239</v>
      </c>
      <c r="BC41" s="186">
        <v>239</v>
      </c>
      <c r="BD41" s="186">
        <v>246</v>
      </c>
      <c r="BE41" s="186">
        <v>0</v>
      </c>
      <c r="BF41" s="186">
        <v>210</v>
      </c>
      <c r="BG41" s="186">
        <v>210</v>
      </c>
      <c r="BH41" s="186">
        <v>85.365853658536579</v>
      </c>
      <c r="BI41" s="186">
        <v>0</v>
      </c>
      <c r="BJ41" s="186">
        <v>28</v>
      </c>
      <c r="BK41" s="186">
        <v>28</v>
      </c>
      <c r="BL41" s="186">
        <v>11.38211382113821</v>
      </c>
      <c r="BM41" s="186">
        <v>96.747967479674799</v>
      </c>
      <c r="BN41" s="186">
        <v>0</v>
      </c>
      <c r="BO41" s="186">
        <v>238</v>
      </c>
      <c r="BP41" s="186">
        <v>238</v>
      </c>
      <c r="BQ41" s="404">
        <v>246</v>
      </c>
      <c r="BR41" s="101">
        <v>0</v>
      </c>
      <c r="BS41" s="101">
        <v>212</v>
      </c>
      <c r="BT41" s="101">
        <v>212</v>
      </c>
      <c r="BU41" s="102">
        <v>86.178861788617894</v>
      </c>
      <c r="BV41" s="101">
        <v>0</v>
      </c>
      <c r="BW41" s="101">
        <v>30</v>
      </c>
      <c r="BX41" s="101">
        <v>30</v>
      </c>
      <c r="BY41" s="91">
        <v>12.195121951219512</v>
      </c>
      <c r="BZ41" s="102">
        <v>98.373983739837399</v>
      </c>
      <c r="CA41" s="83">
        <v>0</v>
      </c>
      <c r="CB41" s="83">
        <v>242</v>
      </c>
      <c r="CC41" s="103">
        <v>242</v>
      </c>
    </row>
    <row r="42" spans="1:81" ht="24.75" customHeight="1">
      <c r="A42" s="84">
        <v>6278</v>
      </c>
      <c r="B42" s="9" t="s">
        <v>134</v>
      </c>
      <c r="C42" s="84">
        <v>6278</v>
      </c>
      <c r="D42" s="37">
        <v>3338</v>
      </c>
      <c r="E42" s="37">
        <v>4</v>
      </c>
      <c r="F42" s="37">
        <v>2834</v>
      </c>
      <c r="G42" s="37">
        <v>2838</v>
      </c>
      <c r="H42" s="88">
        <v>84.901138406231283</v>
      </c>
      <c r="I42" s="37">
        <v>0</v>
      </c>
      <c r="J42" s="37">
        <v>511</v>
      </c>
      <c r="K42" s="37">
        <v>511</v>
      </c>
      <c r="L42" s="92">
        <v>15.308568004793289</v>
      </c>
      <c r="M42" s="86">
        <v>100.20970641102456</v>
      </c>
      <c r="N42" s="174">
        <v>4</v>
      </c>
      <c r="O42" s="174">
        <v>3345</v>
      </c>
      <c r="P42" s="402">
        <v>3349</v>
      </c>
      <c r="Q42" s="174">
        <v>3338</v>
      </c>
      <c r="R42" s="174">
        <v>4</v>
      </c>
      <c r="S42" s="174">
        <v>2882</v>
      </c>
      <c r="T42" s="174">
        <v>2886</v>
      </c>
      <c r="U42" s="174">
        <v>86.339125224685446</v>
      </c>
      <c r="V42" s="174">
        <v>0</v>
      </c>
      <c r="W42" s="174">
        <v>503</v>
      </c>
      <c r="X42" s="174">
        <v>503</v>
      </c>
      <c r="Y42" s="174">
        <v>15.068903535050929</v>
      </c>
      <c r="Z42" s="174">
        <v>101.40802875973638</v>
      </c>
      <c r="AA42" s="174">
        <v>4</v>
      </c>
      <c r="AB42" s="174">
        <v>3385</v>
      </c>
      <c r="AC42" s="174">
        <v>3389</v>
      </c>
      <c r="AD42" s="417">
        <v>3338</v>
      </c>
      <c r="AE42" s="417">
        <v>0</v>
      </c>
      <c r="AF42" s="417">
        <v>2891</v>
      </c>
      <c r="AG42" s="417">
        <v>2891</v>
      </c>
      <c r="AH42" s="417">
        <v>86.608747753145593</v>
      </c>
      <c r="AI42" s="417">
        <v>0</v>
      </c>
      <c r="AJ42" s="417">
        <v>500</v>
      </c>
      <c r="AK42" s="417">
        <v>500</v>
      </c>
      <c r="AL42" s="417">
        <v>14.979029358897545</v>
      </c>
      <c r="AM42" s="417">
        <v>101.58777711204314</v>
      </c>
      <c r="AN42" s="417">
        <v>0</v>
      </c>
      <c r="AO42" s="417">
        <v>3391</v>
      </c>
      <c r="AP42" s="417">
        <v>3391</v>
      </c>
      <c r="AQ42" s="417">
        <v>3338</v>
      </c>
      <c r="AR42" s="417">
        <v>0</v>
      </c>
      <c r="AS42" s="417">
        <v>2959</v>
      </c>
      <c r="AT42" s="417">
        <v>2959</v>
      </c>
      <c r="AU42" s="417">
        <v>88.645895745955656</v>
      </c>
      <c r="AV42" s="417">
        <v>0</v>
      </c>
      <c r="AW42" s="417">
        <v>468</v>
      </c>
      <c r="AX42" s="417">
        <v>468</v>
      </c>
      <c r="AY42" s="417">
        <v>14.020371479928102</v>
      </c>
      <c r="AZ42" s="417">
        <v>102.66626722588377</v>
      </c>
      <c r="BA42" s="417">
        <v>0</v>
      </c>
      <c r="BB42" s="417">
        <v>3427</v>
      </c>
      <c r="BC42" s="417">
        <v>3427</v>
      </c>
      <c r="BD42" s="417">
        <v>3338</v>
      </c>
      <c r="BE42" s="417">
        <v>0</v>
      </c>
      <c r="BF42" s="417">
        <v>2981</v>
      </c>
      <c r="BG42" s="417">
        <v>2981</v>
      </c>
      <c r="BH42" s="417">
        <v>89.304973037747146</v>
      </c>
      <c r="BI42" s="417">
        <v>0</v>
      </c>
      <c r="BJ42" s="417">
        <v>474</v>
      </c>
      <c r="BK42" s="417">
        <v>474</v>
      </c>
      <c r="BL42" s="417">
        <v>14.20011983223487</v>
      </c>
      <c r="BM42" s="417">
        <v>103.50509286998202</v>
      </c>
      <c r="BN42" s="417">
        <v>0</v>
      </c>
      <c r="BO42" s="417">
        <v>3455</v>
      </c>
      <c r="BP42" s="417">
        <v>3455</v>
      </c>
      <c r="BQ42" s="85">
        <v>3338</v>
      </c>
      <c r="BR42" s="37">
        <v>0</v>
      </c>
      <c r="BS42" s="37">
        <v>3011</v>
      </c>
      <c r="BT42" s="37">
        <v>3011</v>
      </c>
      <c r="BU42" s="88">
        <v>90.203714799281016</v>
      </c>
      <c r="BV42" s="37">
        <v>0</v>
      </c>
      <c r="BW42" s="37">
        <v>476</v>
      </c>
      <c r="BX42" s="37">
        <v>476</v>
      </c>
      <c r="BY42" s="92">
        <v>14.26003594967046</v>
      </c>
      <c r="BZ42" s="86">
        <v>104.46375074895147</v>
      </c>
      <c r="CA42" s="174">
        <v>0</v>
      </c>
      <c r="CB42" s="174">
        <v>3487</v>
      </c>
      <c r="CC42" s="174">
        <v>3487</v>
      </c>
    </row>
    <row r="43" spans="1:81">
      <c r="A43" s="5">
        <v>4</v>
      </c>
      <c r="B43" s="8" t="s">
        <v>135</v>
      </c>
      <c r="C43" s="5">
        <v>4</v>
      </c>
      <c r="D43" s="74">
        <v>6</v>
      </c>
      <c r="E43" s="101">
        <v>0</v>
      </c>
      <c r="F43" s="101">
        <v>4</v>
      </c>
      <c r="G43" s="101">
        <v>4</v>
      </c>
      <c r="H43" s="102">
        <v>66.666666666666657</v>
      </c>
      <c r="I43" s="101">
        <v>0</v>
      </c>
      <c r="J43" s="101">
        <v>1</v>
      </c>
      <c r="K43" s="101">
        <v>1</v>
      </c>
      <c r="L43" s="91">
        <v>16.666666666666664</v>
      </c>
      <c r="M43" s="102">
        <v>83.333333333333343</v>
      </c>
      <c r="N43" s="83">
        <v>0</v>
      </c>
      <c r="O43" s="83">
        <v>5</v>
      </c>
      <c r="P43" s="399">
        <v>5</v>
      </c>
      <c r="Q43" s="101">
        <v>6</v>
      </c>
      <c r="R43" s="101">
        <v>0</v>
      </c>
      <c r="S43" s="101">
        <v>4</v>
      </c>
      <c r="T43" s="101">
        <v>4</v>
      </c>
      <c r="U43" s="101">
        <v>66.666666666666657</v>
      </c>
      <c r="V43" s="101">
        <v>0</v>
      </c>
      <c r="W43" s="101">
        <v>1</v>
      </c>
      <c r="X43" s="101">
        <v>1</v>
      </c>
      <c r="Y43" s="101">
        <v>16.666666666666664</v>
      </c>
      <c r="Z43" s="101">
        <v>83.333333333333343</v>
      </c>
      <c r="AA43" s="101">
        <v>0</v>
      </c>
      <c r="AB43" s="101">
        <v>5</v>
      </c>
      <c r="AC43" s="101">
        <v>5</v>
      </c>
      <c r="AD43" s="415">
        <v>6</v>
      </c>
      <c r="AE43" s="415">
        <v>0</v>
      </c>
      <c r="AF43" s="415">
        <v>5</v>
      </c>
      <c r="AG43" s="415">
        <v>5</v>
      </c>
      <c r="AH43" s="415">
        <v>83.333333333333343</v>
      </c>
      <c r="AI43" s="415">
        <v>0</v>
      </c>
      <c r="AJ43" s="415">
        <v>1</v>
      </c>
      <c r="AK43" s="415">
        <v>1</v>
      </c>
      <c r="AL43" s="415">
        <v>16.666666666666664</v>
      </c>
      <c r="AM43" s="415">
        <v>100</v>
      </c>
      <c r="AN43" s="415">
        <v>0</v>
      </c>
      <c r="AO43" s="415">
        <v>6</v>
      </c>
      <c r="AP43" s="415">
        <v>6</v>
      </c>
      <c r="AQ43" s="415">
        <v>6</v>
      </c>
      <c r="AR43" s="415">
        <v>0</v>
      </c>
      <c r="AS43" s="415">
        <v>5</v>
      </c>
      <c r="AT43" s="415">
        <v>5</v>
      </c>
      <c r="AU43" s="415">
        <v>83.333333333333343</v>
      </c>
      <c r="AV43" s="415">
        <v>0</v>
      </c>
      <c r="AW43" s="415">
        <v>1</v>
      </c>
      <c r="AX43" s="415">
        <v>1</v>
      </c>
      <c r="AY43" s="415">
        <v>16.666666666666664</v>
      </c>
      <c r="AZ43" s="415">
        <v>100</v>
      </c>
      <c r="BA43" s="415">
        <v>0</v>
      </c>
      <c r="BB43" s="415">
        <v>6</v>
      </c>
      <c r="BC43" s="415">
        <v>6</v>
      </c>
      <c r="BD43" s="415">
        <v>6</v>
      </c>
      <c r="BE43" s="415">
        <v>0</v>
      </c>
      <c r="BF43" s="415">
        <v>6</v>
      </c>
      <c r="BG43" s="415">
        <v>6</v>
      </c>
      <c r="BH43" s="415">
        <v>100</v>
      </c>
      <c r="BI43" s="415">
        <v>0</v>
      </c>
      <c r="BJ43" s="415">
        <v>1</v>
      </c>
      <c r="BK43" s="415">
        <v>1</v>
      </c>
      <c r="BL43" s="415">
        <v>16.666666666666664</v>
      </c>
      <c r="BM43" s="415">
        <v>116.66666666666667</v>
      </c>
      <c r="BN43" s="415">
        <v>0</v>
      </c>
      <c r="BO43" s="415">
        <v>7</v>
      </c>
      <c r="BP43" s="415">
        <v>7</v>
      </c>
      <c r="BQ43" s="404">
        <v>6</v>
      </c>
      <c r="BR43" s="101">
        <v>0</v>
      </c>
      <c r="BS43" s="101">
        <v>7</v>
      </c>
      <c r="BT43" s="101">
        <v>7</v>
      </c>
      <c r="BU43" s="102">
        <v>116.66666666666667</v>
      </c>
      <c r="BV43" s="101">
        <v>0</v>
      </c>
      <c r="BW43" s="101">
        <v>0</v>
      </c>
      <c r="BX43" s="101">
        <v>0</v>
      </c>
      <c r="BY43" s="91">
        <v>0</v>
      </c>
      <c r="BZ43" s="102">
        <v>116.66666666666667</v>
      </c>
      <c r="CA43" s="83">
        <v>0</v>
      </c>
      <c r="CB43" s="83">
        <v>7</v>
      </c>
      <c r="CC43" s="101">
        <v>7</v>
      </c>
    </row>
    <row r="44" spans="1:81">
      <c r="A44" s="5">
        <v>42</v>
      </c>
      <c r="B44" s="100" t="s">
        <v>265</v>
      </c>
      <c r="C44" s="5">
        <v>42</v>
      </c>
      <c r="D44" s="74">
        <v>457</v>
      </c>
      <c r="E44" s="101">
        <v>1</v>
      </c>
      <c r="F44" s="101">
        <v>515</v>
      </c>
      <c r="G44" s="101">
        <v>516</v>
      </c>
      <c r="H44" s="102">
        <v>112.691466083151</v>
      </c>
      <c r="I44" s="101">
        <v>0</v>
      </c>
      <c r="J44" s="101">
        <v>118</v>
      </c>
      <c r="K44" s="101">
        <v>118</v>
      </c>
      <c r="L44" s="91">
        <v>25.820568927789932</v>
      </c>
      <c r="M44" s="102">
        <v>138.51203501094091</v>
      </c>
      <c r="N44" s="83">
        <v>1</v>
      </c>
      <c r="O44" s="83">
        <v>633</v>
      </c>
      <c r="P44" s="188">
        <v>634</v>
      </c>
      <c r="Q44" s="103">
        <v>457</v>
      </c>
      <c r="R44" s="103">
        <v>1</v>
      </c>
      <c r="S44" s="103">
        <v>523</v>
      </c>
      <c r="T44" s="103">
        <v>524</v>
      </c>
      <c r="U44" s="103">
        <v>114.44201312910285</v>
      </c>
      <c r="V44" s="103">
        <v>0</v>
      </c>
      <c r="W44" s="103">
        <v>117</v>
      </c>
      <c r="X44" s="103">
        <v>117</v>
      </c>
      <c r="Y44" s="103">
        <v>25.601750547045953</v>
      </c>
      <c r="Z44" s="103">
        <v>140.04376367614879</v>
      </c>
      <c r="AA44" s="103">
        <v>1</v>
      </c>
      <c r="AB44" s="103">
        <v>640</v>
      </c>
      <c r="AC44" s="103">
        <v>641</v>
      </c>
      <c r="AD44" s="186">
        <v>457</v>
      </c>
      <c r="AE44" s="186">
        <v>0</v>
      </c>
      <c r="AF44" s="186">
        <v>518</v>
      </c>
      <c r="AG44" s="186">
        <v>518</v>
      </c>
      <c r="AH44" s="186">
        <v>113.34792122538293</v>
      </c>
      <c r="AI44" s="186">
        <v>0</v>
      </c>
      <c r="AJ44" s="186">
        <v>117</v>
      </c>
      <c r="AK44" s="186">
        <v>117</v>
      </c>
      <c r="AL44" s="186">
        <v>25.601750547045953</v>
      </c>
      <c r="AM44" s="186">
        <v>138.94967177242887</v>
      </c>
      <c r="AN44" s="186">
        <v>0</v>
      </c>
      <c r="AO44" s="186">
        <v>635</v>
      </c>
      <c r="AP44" s="186">
        <v>635</v>
      </c>
      <c r="AQ44" s="186">
        <v>457</v>
      </c>
      <c r="AR44" s="186">
        <v>0</v>
      </c>
      <c r="AS44" s="186">
        <v>536</v>
      </c>
      <c r="AT44" s="186">
        <v>536</v>
      </c>
      <c r="AU44" s="186">
        <v>117.28665207877462</v>
      </c>
      <c r="AV44" s="186">
        <v>0</v>
      </c>
      <c r="AW44" s="186">
        <v>107</v>
      </c>
      <c r="AX44" s="186">
        <v>107</v>
      </c>
      <c r="AY44" s="186">
        <v>23.413566739606125</v>
      </c>
      <c r="AZ44" s="186">
        <v>140.70021881838076</v>
      </c>
      <c r="BA44" s="186">
        <v>0</v>
      </c>
      <c r="BB44" s="186">
        <v>643</v>
      </c>
      <c r="BC44" s="186">
        <v>643</v>
      </c>
      <c r="BD44" s="186">
        <v>457</v>
      </c>
      <c r="BE44" s="186">
        <v>0</v>
      </c>
      <c r="BF44" s="186">
        <v>533</v>
      </c>
      <c r="BG44" s="186">
        <v>533</v>
      </c>
      <c r="BH44" s="186">
        <v>116.63019693654266</v>
      </c>
      <c r="BI44" s="186">
        <v>0</v>
      </c>
      <c r="BJ44" s="186">
        <v>112</v>
      </c>
      <c r="BK44" s="186">
        <v>112</v>
      </c>
      <c r="BL44" s="186">
        <v>24.507658643326039</v>
      </c>
      <c r="BM44" s="186">
        <v>141.1378555798687</v>
      </c>
      <c r="BN44" s="186">
        <v>0</v>
      </c>
      <c r="BO44" s="186">
        <v>645</v>
      </c>
      <c r="BP44" s="186">
        <v>645</v>
      </c>
      <c r="BQ44" s="404">
        <v>457</v>
      </c>
      <c r="BR44" s="101">
        <v>0</v>
      </c>
      <c r="BS44" s="101">
        <v>547</v>
      </c>
      <c r="BT44" s="101">
        <v>547</v>
      </c>
      <c r="BU44" s="102">
        <v>119.69365426695842</v>
      </c>
      <c r="BV44" s="101">
        <v>0</v>
      </c>
      <c r="BW44" s="101">
        <v>108</v>
      </c>
      <c r="BX44" s="101">
        <v>108</v>
      </c>
      <c r="BY44" s="91">
        <v>23.632385120350111</v>
      </c>
      <c r="BZ44" s="102">
        <v>143.32603938730853</v>
      </c>
      <c r="CA44" s="83">
        <v>0</v>
      </c>
      <c r="CB44" s="83">
        <v>655</v>
      </c>
      <c r="CC44" s="103">
        <v>655</v>
      </c>
    </row>
    <row r="45" spans="1:81">
      <c r="A45" s="5">
        <v>44</v>
      </c>
      <c r="B45" s="8" t="s">
        <v>137</v>
      </c>
      <c r="C45" s="5">
        <v>44</v>
      </c>
      <c r="D45" s="74">
        <v>16</v>
      </c>
      <c r="E45" s="101">
        <v>0</v>
      </c>
      <c r="F45" s="101">
        <v>25</v>
      </c>
      <c r="G45" s="101">
        <v>25</v>
      </c>
      <c r="H45" s="102">
        <v>156.25</v>
      </c>
      <c r="I45" s="101">
        <v>0</v>
      </c>
      <c r="J45" s="101">
        <v>2</v>
      </c>
      <c r="K45" s="101">
        <v>2</v>
      </c>
      <c r="L45" s="91">
        <v>12.5</v>
      </c>
      <c r="M45" s="102">
        <v>168.75</v>
      </c>
      <c r="N45" s="83">
        <v>0</v>
      </c>
      <c r="O45" s="83">
        <v>27</v>
      </c>
      <c r="P45" s="188">
        <v>27</v>
      </c>
      <c r="Q45" s="103">
        <v>16</v>
      </c>
      <c r="R45" s="103">
        <v>0</v>
      </c>
      <c r="S45" s="103">
        <v>24</v>
      </c>
      <c r="T45" s="103">
        <v>24</v>
      </c>
      <c r="U45" s="103">
        <v>150</v>
      </c>
      <c r="V45" s="103">
        <v>0</v>
      </c>
      <c r="W45" s="103">
        <v>3</v>
      </c>
      <c r="X45" s="103">
        <v>3</v>
      </c>
      <c r="Y45" s="103">
        <v>18.75</v>
      </c>
      <c r="Z45" s="103">
        <v>168.75</v>
      </c>
      <c r="AA45" s="103">
        <v>0</v>
      </c>
      <c r="AB45" s="103">
        <v>27</v>
      </c>
      <c r="AC45" s="103">
        <v>27</v>
      </c>
      <c r="AD45" s="186">
        <v>16</v>
      </c>
      <c r="AE45" s="186">
        <v>0</v>
      </c>
      <c r="AF45" s="186">
        <v>23</v>
      </c>
      <c r="AG45" s="186">
        <v>23</v>
      </c>
      <c r="AH45" s="186">
        <v>143.75</v>
      </c>
      <c r="AI45" s="186">
        <v>0</v>
      </c>
      <c r="AJ45" s="186">
        <v>3</v>
      </c>
      <c r="AK45" s="186">
        <v>3</v>
      </c>
      <c r="AL45" s="186">
        <v>18.75</v>
      </c>
      <c r="AM45" s="186">
        <v>162.5</v>
      </c>
      <c r="AN45" s="186">
        <v>0</v>
      </c>
      <c r="AO45" s="186">
        <v>26</v>
      </c>
      <c r="AP45" s="186">
        <v>26</v>
      </c>
      <c r="AQ45" s="186">
        <v>16</v>
      </c>
      <c r="AR45" s="186">
        <v>0</v>
      </c>
      <c r="AS45" s="186">
        <v>23</v>
      </c>
      <c r="AT45" s="186">
        <v>23</v>
      </c>
      <c r="AU45" s="186">
        <v>143.75</v>
      </c>
      <c r="AV45" s="186">
        <v>0</v>
      </c>
      <c r="AW45" s="186">
        <v>4</v>
      </c>
      <c r="AX45" s="186">
        <v>4</v>
      </c>
      <c r="AY45" s="186">
        <v>25</v>
      </c>
      <c r="AZ45" s="186">
        <v>168.75</v>
      </c>
      <c r="BA45" s="186">
        <v>0</v>
      </c>
      <c r="BB45" s="186">
        <v>27</v>
      </c>
      <c r="BC45" s="186">
        <v>27</v>
      </c>
      <c r="BD45" s="186">
        <v>16</v>
      </c>
      <c r="BE45" s="186">
        <v>0</v>
      </c>
      <c r="BF45" s="186">
        <v>23</v>
      </c>
      <c r="BG45" s="186">
        <v>23</v>
      </c>
      <c r="BH45" s="186">
        <v>143.75</v>
      </c>
      <c r="BI45" s="186">
        <v>0</v>
      </c>
      <c r="BJ45" s="186">
        <v>4</v>
      </c>
      <c r="BK45" s="186">
        <v>4</v>
      </c>
      <c r="BL45" s="186">
        <v>25</v>
      </c>
      <c r="BM45" s="186">
        <v>168.75</v>
      </c>
      <c r="BN45" s="186">
        <v>0</v>
      </c>
      <c r="BO45" s="186">
        <v>27</v>
      </c>
      <c r="BP45" s="186">
        <v>27</v>
      </c>
      <c r="BQ45" s="404">
        <v>16</v>
      </c>
      <c r="BR45" s="101">
        <v>0</v>
      </c>
      <c r="BS45" s="101">
        <v>21</v>
      </c>
      <c r="BT45" s="101">
        <v>21</v>
      </c>
      <c r="BU45" s="102">
        <v>131.25</v>
      </c>
      <c r="BV45" s="101">
        <v>0</v>
      </c>
      <c r="BW45" s="101">
        <v>4</v>
      </c>
      <c r="BX45" s="101">
        <v>4</v>
      </c>
      <c r="BY45" s="91">
        <v>25</v>
      </c>
      <c r="BZ45" s="102">
        <v>156.25</v>
      </c>
      <c r="CA45" s="83">
        <v>0</v>
      </c>
      <c r="CB45" s="83">
        <v>25</v>
      </c>
      <c r="CC45" s="103">
        <v>25</v>
      </c>
    </row>
    <row r="46" spans="1:81">
      <c r="A46" s="5">
        <v>59</v>
      </c>
      <c r="B46" s="8" t="s">
        <v>138</v>
      </c>
      <c r="C46" s="5">
        <v>59</v>
      </c>
      <c r="D46" s="74">
        <v>88</v>
      </c>
      <c r="E46" s="101">
        <v>0</v>
      </c>
      <c r="F46" s="101">
        <v>26</v>
      </c>
      <c r="G46" s="101">
        <v>26</v>
      </c>
      <c r="H46" s="102">
        <v>29.545454545454547</v>
      </c>
      <c r="I46" s="101">
        <v>0</v>
      </c>
      <c r="J46" s="101">
        <v>7</v>
      </c>
      <c r="K46" s="101">
        <v>7</v>
      </c>
      <c r="L46" s="91">
        <v>7.9545454545454541</v>
      </c>
      <c r="M46" s="102">
        <v>37.5</v>
      </c>
      <c r="N46" s="83">
        <v>0</v>
      </c>
      <c r="O46" s="83">
        <v>33</v>
      </c>
      <c r="P46" s="188">
        <v>33</v>
      </c>
      <c r="Q46" s="103">
        <v>88</v>
      </c>
      <c r="R46" s="103">
        <v>0</v>
      </c>
      <c r="S46" s="103">
        <v>24</v>
      </c>
      <c r="T46" s="103">
        <v>24</v>
      </c>
      <c r="U46" s="103">
        <v>27.27272727272727</v>
      </c>
      <c r="V46" s="103">
        <v>0</v>
      </c>
      <c r="W46" s="103">
        <v>8</v>
      </c>
      <c r="X46" s="103">
        <v>8</v>
      </c>
      <c r="Y46" s="103">
        <v>9.0909090909090917</v>
      </c>
      <c r="Z46" s="103">
        <v>36.363636363636367</v>
      </c>
      <c r="AA46" s="103">
        <v>0</v>
      </c>
      <c r="AB46" s="103">
        <v>32</v>
      </c>
      <c r="AC46" s="103">
        <v>32</v>
      </c>
      <c r="AD46" s="186">
        <v>88</v>
      </c>
      <c r="AE46" s="186">
        <v>0</v>
      </c>
      <c r="AF46" s="186">
        <v>24</v>
      </c>
      <c r="AG46" s="186">
        <v>24</v>
      </c>
      <c r="AH46" s="186">
        <v>27.27272727272727</v>
      </c>
      <c r="AI46" s="186">
        <v>0</v>
      </c>
      <c r="AJ46" s="186">
        <v>7</v>
      </c>
      <c r="AK46" s="186">
        <v>7</v>
      </c>
      <c r="AL46" s="186">
        <v>7.9545454545454541</v>
      </c>
      <c r="AM46" s="186">
        <v>35.227272727272727</v>
      </c>
      <c r="AN46" s="186">
        <v>0</v>
      </c>
      <c r="AO46" s="186">
        <v>31</v>
      </c>
      <c r="AP46" s="186">
        <v>31</v>
      </c>
      <c r="AQ46" s="186">
        <v>88</v>
      </c>
      <c r="AR46" s="186">
        <v>0</v>
      </c>
      <c r="AS46" s="186">
        <v>26</v>
      </c>
      <c r="AT46" s="186">
        <v>26</v>
      </c>
      <c r="AU46" s="186">
        <v>29.545454545454547</v>
      </c>
      <c r="AV46" s="186">
        <v>0</v>
      </c>
      <c r="AW46" s="186">
        <v>7</v>
      </c>
      <c r="AX46" s="186">
        <v>7</v>
      </c>
      <c r="AY46" s="186">
        <v>7.9545454545454541</v>
      </c>
      <c r="AZ46" s="186">
        <v>37.5</v>
      </c>
      <c r="BA46" s="186">
        <v>0</v>
      </c>
      <c r="BB46" s="186">
        <v>33</v>
      </c>
      <c r="BC46" s="186">
        <v>33</v>
      </c>
      <c r="BD46" s="186">
        <v>88</v>
      </c>
      <c r="BE46" s="186">
        <v>0</v>
      </c>
      <c r="BF46" s="186">
        <v>28</v>
      </c>
      <c r="BG46" s="186">
        <v>28</v>
      </c>
      <c r="BH46" s="186">
        <v>31.818181818181817</v>
      </c>
      <c r="BI46" s="186">
        <v>0</v>
      </c>
      <c r="BJ46" s="186">
        <v>4</v>
      </c>
      <c r="BK46" s="186">
        <v>4</v>
      </c>
      <c r="BL46" s="186">
        <v>4.5454545454545459</v>
      </c>
      <c r="BM46" s="186">
        <v>36.363636363636367</v>
      </c>
      <c r="BN46" s="186">
        <v>0</v>
      </c>
      <c r="BO46" s="186">
        <v>32</v>
      </c>
      <c r="BP46" s="186">
        <v>32</v>
      </c>
      <c r="BQ46" s="404">
        <v>88</v>
      </c>
      <c r="BR46" s="101">
        <v>0</v>
      </c>
      <c r="BS46" s="101">
        <v>27</v>
      </c>
      <c r="BT46" s="101">
        <v>27</v>
      </c>
      <c r="BU46" s="102">
        <v>30.681818181818183</v>
      </c>
      <c r="BV46" s="101">
        <v>0</v>
      </c>
      <c r="BW46" s="101">
        <v>8</v>
      </c>
      <c r="BX46" s="101">
        <v>8</v>
      </c>
      <c r="BY46" s="91">
        <v>9.0909090909090917</v>
      </c>
      <c r="BZ46" s="102">
        <v>39.772727272727273</v>
      </c>
      <c r="CA46" s="83">
        <v>0</v>
      </c>
      <c r="CB46" s="83">
        <v>35</v>
      </c>
      <c r="CC46" s="103">
        <v>35</v>
      </c>
    </row>
    <row r="47" spans="1:81">
      <c r="A47" s="5">
        <v>113</v>
      </c>
      <c r="B47" s="8" t="s">
        <v>139</v>
      </c>
      <c r="C47" s="5">
        <v>113</v>
      </c>
      <c r="D47" s="74">
        <v>53</v>
      </c>
      <c r="E47" s="101">
        <v>0</v>
      </c>
      <c r="F47" s="101">
        <v>58</v>
      </c>
      <c r="G47" s="101">
        <v>58</v>
      </c>
      <c r="H47" s="102">
        <v>109.43396226415094</v>
      </c>
      <c r="I47" s="101">
        <v>0</v>
      </c>
      <c r="J47" s="101">
        <v>5</v>
      </c>
      <c r="K47" s="101">
        <v>5</v>
      </c>
      <c r="L47" s="91">
        <v>9.433962264150944</v>
      </c>
      <c r="M47" s="102">
        <v>118.86792452830188</v>
      </c>
      <c r="N47" s="83">
        <v>0</v>
      </c>
      <c r="O47" s="83">
        <v>63</v>
      </c>
      <c r="P47" s="188">
        <v>63</v>
      </c>
      <c r="Q47" s="103">
        <v>53</v>
      </c>
      <c r="R47" s="103">
        <v>0</v>
      </c>
      <c r="S47" s="103">
        <v>59</v>
      </c>
      <c r="T47" s="103">
        <v>59</v>
      </c>
      <c r="U47" s="103">
        <v>111.32075471698113</v>
      </c>
      <c r="V47" s="103">
        <v>0</v>
      </c>
      <c r="W47" s="103">
        <v>4</v>
      </c>
      <c r="X47" s="103">
        <v>4</v>
      </c>
      <c r="Y47" s="103">
        <v>7.5471698113207548</v>
      </c>
      <c r="Z47" s="103">
        <v>118.86792452830188</v>
      </c>
      <c r="AA47" s="103">
        <v>0</v>
      </c>
      <c r="AB47" s="103">
        <v>63</v>
      </c>
      <c r="AC47" s="103">
        <v>63</v>
      </c>
      <c r="AD47" s="186">
        <v>53</v>
      </c>
      <c r="AE47" s="186">
        <v>0</v>
      </c>
      <c r="AF47" s="186">
        <v>59</v>
      </c>
      <c r="AG47" s="186">
        <v>59</v>
      </c>
      <c r="AH47" s="186">
        <v>111.32075471698113</v>
      </c>
      <c r="AI47" s="186">
        <v>0</v>
      </c>
      <c r="AJ47" s="186">
        <v>5</v>
      </c>
      <c r="AK47" s="186">
        <v>5</v>
      </c>
      <c r="AL47" s="186">
        <v>9.433962264150944</v>
      </c>
      <c r="AM47" s="186">
        <v>120.75471698113208</v>
      </c>
      <c r="AN47" s="186">
        <v>0</v>
      </c>
      <c r="AO47" s="186">
        <v>64</v>
      </c>
      <c r="AP47" s="186">
        <v>64</v>
      </c>
      <c r="AQ47" s="186">
        <v>53</v>
      </c>
      <c r="AR47" s="186">
        <v>0</v>
      </c>
      <c r="AS47" s="186">
        <v>58</v>
      </c>
      <c r="AT47" s="186">
        <v>58</v>
      </c>
      <c r="AU47" s="186">
        <v>109.43396226415094</v>
      </c>
      <c r="AV47" s="186">
        <v>0</v>
      </c>
      <c r="AW47" s="186">
        <v>5</v>
      </c>
      <c r="AX47" s="186">
        <v>5</v>
      </c>
      <c r="AY47" s="186">
        <v>9.433962264150944</v>
      </c>
      <c r="AZ47" s="186">
        <v>118.86792452830188</v>
      </c>
      <c r="BA47" s="186">
        <v>0</v>
      </c>
      <c r="BB47" s="186">
        <v>63</v>
      </c>
      <c r="BC47" s="186">
        <v>63</v>
      </c>
      <c r="BD47" s="186">
        <v>53</v>
      </c>
      <c r="BE47" s="186">
        <v>0</v>
      </c>
      <c r="BF47" s="186">
        <v>61</v>
      </c>
      <c r="BG47" s="186">
        <v>61</v>
      </c>
      <c r="BH47" s="186">
        <v>115.09433962264151</v>
      </c>
      <c r="BI47" s="186">
        <v>0</v>
      </c>
      <c r="BJ47" s="186">
        <v>6</v>
      </c>
      <c r="BK47" s="186">
        <v>6</v>
      </c>
      <c r="BL47" s="186">
        <v>11.320754716981133</v>
      </c>
      <c r="BM47" s="186">
        <v>126.41509433962264</v>
      </c>
      <c r="BN47" s="186">
        <v>0</v>
      </c>
      <c r="BO47" s="186">
        <v>67</v>
      </c>
      <c r="BP47" s="186">
        <v>67</v>
      </c>
      <c r="BQ47" s="404">
        <v>53</v>
      </c>
      <c r="BR47" s="101">
        <v>0</v>
      </c>
      <c r="BS47" s="101">
        <v>61</v>
      </c>
      <c r="BT47" s="101">
        <v>61</v>
      </c>
      <c r="BU47" s="102">
        <v>115.09433962264151</v>
      </c>
      <c r="BV47" s="101">
        <v>0</v>
      </c>
      <c r="BW47" s="101">
        <v>6</v>
      </c>
      <c r="BX47" s="101">
        <v>6</v>
      </c>
      <c r="BY47" s="91">
        <v>11.320754716981133</v>
      </c>
      <c r="BZ47" s="102">
        <v>126.41509433962264</v>
      </c>
      <c r="CA47" s="83">
        <v>0</v>
      </c>
      <c r="CB47" s="83">
        <v>67</v>
      </c>
      <c r="CC47" s="103">
        <v>67</v>
      </c>
    </row>
    <row r="48" spans="1:81">
      <c r="A48" s="5">
        <v>125</v>
      </c>
      <c r="B48" s="8" t="s">
        <v>140</v>
      </c>
      <c r="C48" s="5">
        <v>125</v>
      </c>
      <c r="D48" s="74">
        <v>331</v>
      </c>
      <c r="E48" s="101">
        <v>0</v>
      </c>
      <c r="F48" s="101">
        <v>67</v>
      </c>
      <c r="G48" s="101">
        <v>67</v>
      </c>
      <c r="H48" s="102">
        <v>20.241691842900302</v>
      </c>
      <c r="I48" s="101">
        <v>0</v>
      </c>
      <c r="J48" s="101">
        <v>8</v>
      </c>
      <c r="K48" s="101">
        <v>8</v>
      </c>
      <c r="L48" s="91">
        <v>2.416918429003021</v>
      </c>
      <c r="M48" s="102">
        <v>22.658610271903324</v>
      </c>
      <c r="N48" s="83">
        <v>0</v>
      </c>
      <c r="O48" s="83">
        <v>75</v>
      </c>
      <c r="P48" s="188">
        <v>75</v>
      </c>
      <c r="Q48" s="103">
        <v>331</v>
      </c>
      <c r="R48" s="103">
        <v>0</v>
      </c>
      <c r="S48" s="103">
        <v>68</v>
      </c>
      <c r="T48" s="103">
        <v>68</v>
      </c>
      <c r="U48" s="103">
        <v>20.543806646525681</v>
      </c>
      <c r="V48" s="103">
        <v>0</v>
      </c>
      <c r="W48" s="103">
        <v>8</v>
      </c>
      <c r="X48" s="103">
        <v>8</v>
      </c>
      <c r="Y48" s="103">
        <v>2.416918429003021</v>
      </c>
      <c r="Z48" s="103">
        <v>22.9607250755287</v>
      </c>
      <c r="AA48" s="103">
        <v>0</v>
      </c>
      <c r="AB48" s="103">
        <v>76</v>
      </c>
      <c r="AC48" s="103">
        <v>76</v>
      </c>
      <c r="AD48" s="186">
        <v>331</v>
      </c>
      <c r="AE48" s="186">
        <v>0</v>
      </c>
      <c r="AF48" s="186">
        <v>72</v>
      </c>
      <c r="AG48" s="186">
        <v>72</v>
      </c>
      <c r="AH48" s="186">
        <v>21.75226586102719</v>
      </c>
      <c r="AI48" s="186">
        <v>0</v>
      </c>
      <c r="AJ48" s="186">
        <v>4</v>
      </c>
      <c r="AK48" s="186">
        <v>4</v>
      </c>
      <c r="AL48" s="186">
        <v>1.2084592145015105</v>
      </c>
      <c r="AM48" s="186">
        <v>22.9607250755287</v>
      </c>
      <c r="AN48" s="186">
        <v>0</v>
      </c>
      <c r="AO48" s="186">
        <v>76</v>
      </c>
      <c r="AP48" s="186">
        <v>76</v>
      </c>
      <c r="AQ48" s="186">
        <v>331</v>
      </c>
      <c r="AR48" s="186">
        <v>0</v>
      </c>
      <c r="AS48" s="186">
        <v>72</v>
      </c>
      <c r="AT48" s="186">
        <v>72</v>
      </c>
      <c r="AU48" s="186">
        <v>21.75226586102719</v>
      </c>
      <c r="AV48" s="186">
        <v>0</v>
      </c>
      <c r="AW48" s="186">
        <v>7</v>
      </c>
      <c r="AX48" s="186">
        <v>7</v>
      </c>
      <c r="AY48" s="186">
        <v>2.1148036253776437</v>
      </c>
      <c r="AZ48" s="186">
        <v>23.867069486404834</v>
      </c>
      <c r="BA48" s="186">
        <v>0</v>
      </c>
      <c r="BB48" s="186">
        <v>79</v>
      </c>
      <c r="BC48" s="186">
        <v>79</v>
      </c>
      <c r="BD48" s="186">
        <v>331</v>
      </c>
      <c r="BE48" s="186">
        <v>0</v>
      </c>
      <c r="BF48" s="186">
        <v>74</v>
      </c>
      <c r="BG48" s="186">
        <v>74</v>
      </c>
      <c r="BH48" s="186">
        <v>22.356495468277945</v>
      </c>
      <c r="BI48" s="186">
        <v>0</v>
      </c>
      <c r="BJ48" s="186">
        <v>8</v>
      </c>
      <c r="BK48" s="186">
        <v>8</v>
      </c>
      <c r="BL48" s="186">
        <v>2.416918429003021</v>
      </c>
      <c r="BM48" s="186">
        <v>24.773413897280967</v>
      </c>
      <c r="BN48" s="186">
        <v>0</v>
      </c>
      <c r="BO48" s="186">
        <v>82</v>
      </c>
      <c r="BP48" s="186">
        <v>82</v>
      </c>
      <c r="BQ48" s="404">
        <v>331</v>
      </c>
      <c r="BR48" s="101">
        <v>0</v>
      </c>
      <c r="BS48" s="101">
        <v>75</v>
      </c>
      <c r="BT48" s="101">
        <v>75</v>
      </c>
      <c r="BU48" s="102">
        <v>22.658610271903324</v>
      </c>
      <c r="BV48" s="101">
        <v>0</v>
      </c>
      <c r="BW48" s="101">
        <v>6</v>
      </c>
      <c r="BX48" s="101">
        <v>6</v>
      </c>
      <c r="BY48" s="91">
        <v>1.8126888217522661</v>
      </c>
      <c r="BZ48" s="102">
        <v>24.471299093655588</v>
      </c>
      <c r="CA48" s="83">
        <v>0</v>
      </c>
      <c r="CB48" s="83">
        <v>81</v>
      </c>
      <c r="CC48" s="103">
        <v>81</v>
      </c>
    </row>
    <row r="49" spans="1:81">
      <c r="A49" s="5">
        <v>138</v>
      </c>
      <c r="B49" s="8" t="s">
        <v>141</v>
      </c>
      <c r="C49" s="5">
        <v>138</v>
      </c>
      <c r="D49" s="74">
        <v>73</v>
      </c>
      <c r="E49" s="101">
        <v>0</v>
      </c>
      <c r="F49" s="101">
        <v>95</v>
      </c>
      <c r="G49" s="101">
        <v>95</v>
      </c>
      <c r="H49" s="102">
        <v>130.13698630136986</v>
      </c>
      <c r="I49" s="101">
        <v>0</v>
      </c>
      <c r="J49" s="101">
        <v>12</v>
      </c>
      <c r="K49" s="101">
        <v>12</v>
      </c>
      <c r="L49" s="91">
        <v>16.43835616438356</v>
      </c>
      <c r="M49" s="102">
        <v>146.57534246575344</v>
      </c>
      <c r="N49" s="83">
        <v>0</v>
      </c>
      <c r="O49" s="83">
        <v>107</v>
      </c>
      <c r="P49" s="188">
        <v>107</v>
      </c>
      <c r="Q49" s="103">
        <v>73</v>
      </c>
      <c r="R49" s="103">
        <v>0</v>
      </c>
      <c r="S49" s="103">
        <v>99</v>
      </c>
      <c r="T49" s="103">
        <v>99</v>
      </c>
      <c r="U49" s="103">
        <v>135.61643835616439</v>
      </c>
      <c r="V49" s="103">
        <v>0</v>
      </c>
      <c r="W49" s="103">
        <v>11</v>
      </c>
      <c r="X49" s="103">
        <v>11</v>
      </c>
      <c r="Y49" s="103">
        <v>15.068493150684931</v>
      </c>
      <c r="Z49" s="103">
        <v>150.68493150684932</v>
      </c>
      <c r="AA49" s="103">
        <v>0</v>
      </c>
      <c r="AB49" s="103">
        <v>110</v>
      </c>
      <c r="AC49" s="103">
        <v>110</v>
      </c>
      <c r="AD49" s="186">
        <v>73</v>
      </c>
      <c r="AE49" s="186">
        <v>0</v>
      </c>
      <c r="AF49" s="186">
        <v>96</v>
      </c>
      <c r="AG49" s="186">
        <v>96</v>
      </c>
      <c r="AH49" s="186">
        <v>131.50684931506848</v>
      </c>
      <c r="AI49" s="186">
        <v>0</v>
      </c>
      <c r="AJ49" s="186">
        <v>12</v>
      </c>
      <c r="AK49" s="186">
        <v>12</v>
      </c>
      <c r="AL49" s="186">
        <v>16.43835616438356</v>
      </c>
      <c r="AM49" s="186">
        <v>147.94520547945206</v>
      </c>
      <c r="AN49" s="186">
        <v>0</v>
      </c>
      <c r="AO49" s="186">
        <v>108</v>
      </c>
      <c r="AP49" s="186">
        <v>108</v>
      </c>
      <c r="AQ49" s="186">
        <v>73</v>
      </c>
      <c r="AR49" s="186">
        <v>0</v>
      </c>
      <c r="AS49" s="186">
        <v>97</v>
      </c>
      <c r="AT49" s="186">
        <v>97</v>
      </c>
      <c r="AU49" s="186">
        <v>132.87671232876713</v>
      </c>
      <c r="AV49" s="186">
        <v>0</v>
      </c>
      <c r="AW49" s="186">
        <v>9</v>
      </c>
      <c r="AX49" s="186">
        <v>9</v>
      </c>
      <c r="AY49" s="186">
        <v>12.328767123287671</v>
      </c>
      <c r="AZ49" s="186">
        <v>145.20547945205479</v>
      </c>
      <c r="BA49" s="186">
        <v>0</v>
      </c>
      <c r="BB49" s="186">
        <v>106</v>
      </c>
      <c r="BC49" s="186">
        <v>106</v>
      </c>
      <c r="BD49" s="186">
        <v>73</v>
      </c>
      <c r="BE49" s="186">
        <v>0</v>
      </c>
      <c r="BF49" s="186">
        <v>98</v>
      </c>
      <c r="BG49" s="186">
        <v>98</v>
      </c>
      <c r="BH49" s="186">
        <v>134.24657534246575</v>
      </c>
      <c r="BI49" s="186">
        <v>0</v>
      </c>
      <c r="BJ49" s="186">
        <v>7</v>
      </c>
      <c r="BK49" s="186">
        <v>7</v>
      </c>
      <c r="BL49" s="186">
        <v>9.5890410958904102</v>
      </c>
      <c r="BM49" s="186">
        <v>143.83561643835617</v>
      </c>
      <c r="BN49" s="186">
        <v>0</v>
      </c>
      <c r="BO49" s="186">
        <v>105</v>
      </c>
      <c r="BP49" s="186">
        <v>105</v>
      </c>
      <c r="BQ49" s="404">
        <v>73</v>
      </c>
      <c r="BR49" s="101">
        <v>0</v>
      </c>
      <c r="BS49" s="101">
        <v>97</v>
      </c>
      <c r="BT49" s="101">
        <v>97</v>
      </c>
      <c r="BU49" s="102">
        <v>132.87671232876713</v>
      </c>
      <c r="BV49" s="101">
        <v>0</v>
      </c>
      <c r="BW49" s="101">
        <v>7</v>
      </c>
      <c r="BX49" s="101">
        <v>7</v>
      </c>
      <c r="BY49" s="91">
        <v>9.5890410958904102</v>
      </c>
      <c r="BZ49" s="102">
        <v>142.46575342465752</v>
      </c>
      <c r="CA49" s="83">
        <v>0</v>
      </c>
      <c r="CB49" s="83">
        <v>104</v>
      </c>
      <c r="CC49" s="103">
        <v>104</v>
      </c>
    </row>
    <row r="50" spans="1:81">
      <c r="A50" s="5">
        <v>234</v>
      </c>
      <c r="B50" s="8" t="s">
        <v>142</v>
      </c>
      <c r="C50" s="5">
        <v>234</v>
      </c>
      <c r="D50" s="74">
        <v>148</v>
      </c>
      <c r="E50" s="101">
        <v>0</v>
      </c>
      <c r="F50" s="101">
        <v>131</v>
      </c>
      <c r="G50" s="101">
        <v>131</v>
      </c>
      <c r="H50" s="102">
        <v>88.513513513513516</v>
      </c>
      <c r="I50" s="101">
        <v>0</v>
      </c>
      <c r="J50" s="101">
        <v>8</v>
      </c>
      <c r="K50" s="101">
        <v>8</v>
      </c>
      <c r="L50" s="91">
        <v>5.4054054054054053</v>
      </c>
      <c r="M50" s="102">
        <v>93.918918918918919</v>
      </c>
      <c r="N50" s="83">
        <v>0</v>
      </c>
      <c r="O50" s="83">
        <v>139</v>
      </c>
      <c r="P50" s="188">
        <v>139</v>
      </c>
      <c r="Q50" s="103">
        <v>148</v>
      </c>
      <c r="R50" s="103">
        <v>0</v>
      </c>
      <c r="S50" s="103">
        <v>135</v>
      </c>
      <c r="T50" s="103">
        <v>135</v>
      </c>
      <c r="U50" s="103">
        <v>91.21621621621621</v>
      </c>
      <c r="V50" s="103">
        <v>0</v>
      </c>
      <c r="W50" s="103">
        <v>8</v>
      </c>
      <c r="X50" s="103">
        <v>8</v>
      </c>
      <c r="Y50" s="103">
        <v>5.4054054054054053</v>
      </c>
      <c r="Z50" s="103">
        <v>96.621621621621628</v>
      </c>
      <c r="AA50" s="103">
        <v>0</v>
      </c>
      <c r="AB50" s="103">
        <v>143</v>
      </c>
      <c r="AC50" s="103">
        <v>143</v>
      </c>
      <c r="AD50" s="186">
        <v>148</v>
      </c>
      <c r="AE50" s="186">
        <v>0</v>
      </c>
      <c r="AF50" s="186">
        <v>138</v>
      </c>
      <c r="AG50" s="186">
        <v>138</v>
      </c>
      <c r="AH50" s="186">
        <v>93.243243243243242</v>
      </c>
      <c r="AI50" s="186">
        <v>0</v>
      </c>
      <c r="AJ50" s="186">
        <v>7</v>
      </c>
      <c r="AK50" s="186">
        <v>7</v>
      </c>
      <c r="AL50" s="186">
        <v>4.7297297297297298</v>
      </c>
      <c r="AM50" s="186">
        <v>97.972972972972968</v>
      </c>
      <c r="AN50" s="186">
        <v>0</v>
      </c>
      <c r="AO50" s="186">
        <v>145</v>
      </c>
      <c r="AP50" s="186">
        <v>145</v>
      </c>
      <c r="AQ50" s="186">
        <v>148</v>
      </c>
      <c r="AR50" s="186">
        <v>0</v>
      </c>
      <c r="AS50" s="186">
        <v>139</v>
      </c>
      <c r="AT50" s="186">
        <v>139</v>
      </c>
      <c r="AU50" s="186">
        <v>93.918918918918919</v>
      </c>
      <c r="AV50" s="186">
        <v>0</v>
      </c>
      <c r="AW50" s="186">
        <v>9</v>
      </c>
      <c r="AX50" s="186">
        <v>9</v>
      </c>
      <c r="AY50" s="186">
        <v>6.0810810810810816</v>
      </c>
      <c r="AZ50" s="186">
        <v>100</v>
      </c>
      <c r="BA50" s="186">
        <v>0</v>
      </c>
      <c r="BB50" s="186">
        <v>148</v>
      </c>
      <c r="BC50" s="186">
        <v>148</v>
      </c>
      <c r="BD50" s="186">
        <v>148</v>
      </c>
      <c r="BE50" s="186">
        <v>0</v>
      </c>
      <c r="BF50" s="186">
        <v>143</v>
      </c>
      <c r="BG50" s="186">
        <v>143</v>
      </c>
      <c r="BH50" s="186">
        <v>96.621621621621628</v>
      </c>
      <c r="BI50" s="186">
        <v>0</v>
      </c>
      <c r="BJ50" s="186">
        <v>8</v>
      </c>
      <c r="BK50" s="186">
        <v>8</v>
      </c>
      <c r="BL50" s="186">
        <v>5.4054054054054053</v>
      </c>
      <c r="BM50" s="186">
        <v>102.02702702702702</v>
      </c>
      <c r="BN50" s="186">
        <v>0</v>
      </c>
      <c r="BO50" s="186">
        <v>151</v>
      </c>
      <c r="BP50" s="186">
        <v>151</v>
      </c>
      <c r="BQ50" s="404">
        <v>148</v>
      </c>
      <c r="BR50" s="101">
        <v>0</v>
      </c>
      <c r="BS50" s="101">
        <v>145</v>
      </c>
      <c r="BT50" s="101">
        <v>145</v>
      </c>
      <c r="BU50" s="102">
        <v>97.972972972972968</v>
      </c>
      <c r="BV50" s="101">
        <v>0</v>
      </c>
      <c r="BW50" s="101">
        <v>7</v>
      </c>
      <c r="BX50" s="101">
        <v>7</v>
      </c>
      <c r="BY50" s="91">
        <v>4.7297297297297298</v>
      </c>
      <c r="BZ50" s="102">
        <v>102.70270270270269</v>
      </c>
      <c r="CA50" s="83">
        <v>0</v>
      </c>
      <c r="CB50" s="83">
        <v>152</v>
      </c>
      <c r="CC50" s="103">
        <v>152</v>
      </c>
    </row>
    <row r="51" spans="1:81">
      <c r="A51" s="5">
        <v>240</v>
      </c>
      <c r="B51" s="8" t="s">
        <v>143</v>
      </c>
      <c r="C51" s="5">
        <v>240</v>
      </c>
      <c r="D51" s="74">
        <v>17</v>
      </c>
      <c r="E51" s="101">
        <v>0</v>
      </c>
      <c r="F51" s="101">
        <v>18</v>
      </c>
      <c r="G51" s="101">
        <v>18</v>
      </c>
      <c r="H51" s="102">
        <v>105.88235294117648</v>
      </c>
      <c r="I51" s="101">
        <v>0</v>
      </c>
      <c r="J51" s="101">
        <v>1</v>
      </c>
      <c r="K51" s="101">
        <v>1</v>
      </c>
      <c r="L51" s="91">
        <v>5.8823529411764701</v>
      </c>
      <c r="M51" s="102">
        <v>111.76470588235294</v>
      </c>
      <c r="N51" s="83">
        <v>0</v>
      </c>
      <c r="O51" s="83">
        <v>19</v>
      </c>
      <c r="P51" s="188">
        <v>19</v>
      </c>
      <c r="Q51" s="103">
        <v>17</v>
      </c>
      <c r="R51" s="103">
        <v>0</v>
      </c>
      <c r="S51" s="103">
        <v>17</v>
      </c>
      <c r="T51" s="103">
        <v>17</v>
      </c>
      <c r="U51" s="103">
        <v>100</v>
      </c>
      <c r="V51" s="103">
        <v>0</v>
      </c>
      <c r="W51" s="103">
        <v>1</v>
      </c>
      <c r="X51" s="103">
        <v>1</v>
      </c>
      <c r="Y51" s="103">
        <v>5.8823529411764701</v>
      </c>
      <c r="Z51" s="103">
        <v>105.88235294117648</v>
      </c>
      <c r="AA51" s="103">
        <v>0</v>
      </c>
      <c r="AB51" s="103">
        <v>18</v>
      </c>
      <c r="AC51" s="103">
        <v>18</v>
      </c>
      <c r="AD51" s="186">
        <v>17</v>
      </c>
      <c r="AE51" s="186">
        <v>0</v>
      </c>
      <c r="AF51" s="186">
        <v>17</v>
      </c>
      <c r="AG51" s="186">
        <v>17</v>
      </c>
      <c r="AH51" s="186">
        <v>100</v>
      </c>
      <c r="AI51" s="186">
        <v>0</v>
      </c>
      <c r="AJ51" s="186">
        <v>1</v>
      </c>
      <c r="AK51" s="186">
        <v>1</v>
      </c>
      <c r="AL51" s="186">
        <v>5.8823529411764701</v>
      </c>
      <c r="AM51" s="186">
        <v>105.88235294117648</v>
      </c>
      <c r="AN51" s="186">
        <v>0</v>
      </c>
      <c r="AO51" s="186">
        <v>18</v>
      </c>
      <c r="AP51" s="186">
        <v>18</v>
      </c>
      <c r="AQ51" s="186">
        <v>17</v>
      </c>
      <c r="AR51" s="186">
        <v>0</v>
      </c>
      <c r="AS51" s="186">
        <v>17</v>
      </c>
      <c r="AT51" s="186">
        <v>17</v>
      </c>
      <c r="AU51" s="186">
        <v>100</v>
      </c>
      <c r="AV51" s="186">
        <v>0</v>
      </c>
      <c r="AW51" s="186">
        <v>1</v>
      </c>
      <c r="AX51" s="186">
        <v>1</v>
      </c>
      <c r="AY51" s="186">
        <v>5.8823529411764701</v>
      </c>
      <c r="AZ51" s="186">
        <v>105.88235294117648</v>
      </c>
      <c r="BA51" s="186">
        <v>0</v>
      </c>
      <c r="BB51" s="186">
        <v>18</v>
      </c>
      <c r="BC51" s="186">
        <v>18</v>
      </c>
      <c r="BD51" s="186">
        <v>17</v>
      </c>
      <c r="BE51" s="186">
        <v>0</v>
      </c>
      <c r="BF51" s="186">
        <v>18</v>
      </c>
      <c r="BG51" s="186">
        <v>18</v>
      </c>
      <c r="BH51" s="186">
        <v>105.88235294117648</v>
      </c>
      <c r="BI51" s="186">
        <v>0</v>
      </c>
      <c r="BJ51" s="186">
        <v>1</v>
      </c>
      <c r="BK51" s="186">
        <v>1</v>
      </c>
      <c r="BL51" s="186">
        <v>5.8823529411764701</v>
      </c>
      <c r="BM51" s="186">
        <v>111.76470588235294</v>
      </c>
      <c r="BN51" s="186">
        <v>0</v>
      </c>
      <c r="BO51" s="186">
        <v>19</v>
      </c>
      <c r="BP51" s="186">
        <v>19</v>
      </c>
      <c r="BQ51" s="404">
        <v>17</v>
      </c>
      <c r="BR51" s="101">
        <v>0</v>
      </c>
      <c r="BS51" s="101">
        <v>18</v>
      </c>
      <c r="BT51" s="101">
        <v>18</v>
      </c>
      <c r="BU51" s="102">
        <v>105.88235294117648</v>
      </c>
      <c r="BV51" s="101">
        <v>0</v>
      </c>
      <c r="BW51" s="101">
        <v>1</v>
      </c>
      <c r="BX51" s="101">
        <v>1</v>
      </c>
      <c r="BY51" s="91">
        <v>5.8823529411764701</v>
      </c>
      <c r="BZ51" s="102">
        <v>111.76470588235294</v>
      </c>
      <c r="CA51" s="83">
        <v>0</v>
      </c>
      <c r="CB51" s="83">
        <v>19</v>
      </c>
      <c r="CC51" s="103">
        <v>19</v>
      </c>
    </row>
    <row r="52" spans="1:81">
      <c r="A52" s="5">
        <v>284</v>
      </c>
      <c r="B52" s="8" t="s">
        <v>144</v>
      </c>
      <c r="C52" s="5">
        <v>284</v>
      </c>
      <c r="D52" s="74">
        <v>80</v>
      </c>
      <c r="E52" s="101">
        <v>3</v>
      </c>
      <c r="F52" s="101">
        <v>88</v>
      </c>
      <c r="G52" s="101">
        <v>91</v>
      </c>
      <c r="H52" s="102">
        <v>110.00000000000001</v>
      </c>
      <c r="I52" s="101">
        <v>0</v>
      </c>
      <c r="J52" s="101">
        <v>7</v>
      </c>
      <c r="K52" s="101">
        <v>7</v>
      </c>
      <c r="L52" s="91">
        <v>8.75</v>
      </c>
      <c r="M52" s="102">
        <v>118.75</v>
      </c>
      <c r="N52" s="83">
        <v>3</v>
      </c>
      <c r="O52" s="83">
        <v>95</v>
      </c>
      <c r="P52" s="188">
        <v>98</v>
      </c>
      <c r="Q52" s="103">
        <v>80</v>
      </c>
      <c r="R52" s="103">
        <v>3</v>
      </c>
      <c r="S52" s="103">
        <v>87</v>
      </c>
      <c r="T52" s="103">
        <v>90</v>
      </c>
      <c r="U52" s="103">
        <v>108.74999999999999</v>
      </c>
      <c r="V52" s="103">
        <v>0</v>
      </c>
      <c r="W52" s="103">
        <v>9</v>
      </c>
      <c r="X52" s="103">
        <v>9</v>
      </c>
      <c r="Y52" s="103">
        <v>11.25</v>
      </c>
      <c r="Z52" s="103">
        <v>120</v>
      </c>
      <c r="AA52" s="103">
        <v>3</v>
      </c>
      <c r="AB52" s="103">
        <v>96</v>
      </c>
      <c r="AC52" s="103">
        <v>99</v>
      </c>
      <c r="AD52" s="186">
        <v>80</v>
      </c>
      <c r="AE52" s="186">
        <v>0</v>
      </c>
      <c r="AF52" s="186">
        <v>89</v>
      </c>
      <c r="AG52" s="186">
        <v>89</v>
      </c>
      <c r="AH52" s="186">
        <v>111.25</v>
      </c>
      <c r="AI52" s="186">
        <v>0</v>
      </c>
      <c r="AJ52" s="186">
        <v>7</v>
      </c>
      <c r="AK52" s="186">
        <v>7</v>
      </c>
      <c r="AL52" s="186">
        <v>8.75</v>
      </c>
      <c r="AM52" s="186">
        <v>120</v>
      </c>
      <c r="AN52" s="186">
        <v>0</v>
      </c>
      <c r="AO52" s="186">
        <v>96</v>
      </c>
      <c r="AP52" s="186">
        <v>96</v>
      </c>
      <c r="AQ52" s="186">
        <v>80</v>
      </c>
      <c r="AR52" s="186">
        <v>0</v>
      </c>
      <c r="AS52" s="186">
        <v>89</v>
      </c>
      <c r="AT52" s="186">
        <v>89</v>
      </c>
      <c r="AU52" s="186">
        <v>111.25</v>
      </c>
      <c r="AV52" s="186">
        <v>0</v>
      </c>
      <c r="AW52" s="186">
        <v>7</v>
      </c>
      <c r="AX52" s="186">
        <v>7</v>
      </c>
      <c r="AY52" s="186">
        <v>8.75</v>
      </c>
      <c r="AZ52" s="186">
        <v>120</v>
      </c>
      <c r="BA52" s="186">
        <v>0</v>
      </c>
      <c r="BB52" s="186">
        <v>96</v>
      </c>
      <c r="BC52" s="186">
        <v>96</v>
      </c>
      <c r="BD52" s="186">
        <v>80</v>
      </c>
      <c r="BE52" s="186">
        <v>0</v>
      </c>
      <c r="BF52" s="186">
        <v>90</v>
      </c>
      <c r="BG52" s="186">
        <v>90</v>
      </c>
      <c r="BH52" s="186">
        <v>112.5</v>
      </c>
      <c r="BI52" s="186">
        <v>0</v>
      </c>
      <c r="BJ52" s="186">
        <v>7</v>
      </c>
      <c r="BK52" s="186">
        <v>7</v>
      </c>
      <c r="BL52" s="186">
        <v>8.75</v>
      </c>
      <c r="BM52" s="186">
        <v>121.24999999999999</v>
      </c>
      <c r="BN52" s="186">
        <v>0</v>
      </c>
      <c r="BO52" s="186">
        <v>97</v>
      </c>
      <c r="BP52" s="186">
        <v>97</v>
      </c>
      <c r="BQ52" s="404">
        <v>80</v>
      </c>
      <c r="BR52" s="101">
        <v>0</v>
      </c>
      <c r="BS52" s="101">
        <v>89</v>
      </c>
      <c r="BT52" s="101">
        <v>89</v>
      </c>
      <c r="BU52" s="102">
        <v>111.25</v>
      </c>
      <c r="BV52" s="101">
        <v>0</v>
      </c>
      <c r="BW52" s="101">
        <v>5</v>
      </c>
      <c r="BX52" s="101">
        <v>5</v>
      </c>
      <c r="BY52" s="91">
        <v>6.25</v>
      </c>
      <c r="BZ52" s="102">
        <v>117.5</v>
      </c>
      <c r="CA52" s="83">
        <v>0</v>
      </c>
      <c r="CB52" s="83">
        <v>94</v>
      </c>
      <c r="CC52" s="103">
        <v>94</v>
      </c>
    </row>
    <row r="53" spans="1:81">
      <c r="A53" s="5">
        <v>306</v>
      </c>
      <c r="B53" s="8" t="s">
        <v>145</v>
      </c>
      <c r="C53" s="5">
        <v>306</v>
      </c>
      <c r="D53" s="74">
        <v>120</v>
      </c>
      <c r="E53" s="101">
        <v>0</v>
      </c>
      <c r="F53" s="101">
        <v>86</v>
      </c>
      <c r="G53" s="101">
        <v>86</v>
      </c>
      <c r="H53" s="102">
        <v>71.666666666666671</v>
      </c>
      <c r="I53" s="101">
        <v>0</v>
      </c>
      <c r="J53" s="101">
        <v>4</v>
      </c>
      <c r="K53" s="101">
        <v>4</v>
      </c>
      <c r="L53" s="91">
        <v>3.3333333333333335</v>
      </c>
      <c r="M53" s="102">
        <v>75</v>
      </c>
      <c r="N53" s="83">
        <v>0</v>
      </c>
      <c r="O53" s="83">
        <v>90</v>
      </c>
      <c r="P53" s="188">
        <v>90</v>
      </c>
      <c r="Q53" s="103">
        <v>120</v>
      </c>
      <c r="R53" s="103">
        <v>0</v>
      </c>
      <c r="S53" s="103">
        <v>87</v>
      </c>
      <c r="T53" s="103">
        <v>87</v>
      </c>
      <c r="U53" s="103">
        <v>72.5</v>
      </c>
      <c r="V53" s="103">
        <v>0</v>
      </c>
      <c r="W53" s="103">
        <v>4</v>
      </c>
      <c r="X53" s="103">
        <v>4</v>
      </c>
      <c r="Y53" s="103">
        <v>3.3333333333333335</v>
      </c>
      <c r="Z53" s="103">
        <v>75.833333333333329</v>
      </c>
      <c r="AA53" s="103">
        <v>0</v>
      </c>
      <c r="AB53" s="103">
        <v>91</v>
      </c>
      <c r="AC53" s="103">
        <v>91</v>
      </c>
      <c r="AD53" s="186">
        <v>120</v>
      </c>
      <c r="AE53" s="186">
        <v>0</v>
      </c>
      <c r="AF53" s="186">
        <v>89</v>
      </c>
      <c r="AG53" s="186">
        <v>89</v>
      </c>
      <c r="AH53" s="186">
        <v>74.166666666666671</v>
      </c>
      <c r="AI53" s="186">
        <v>0</v>
      </c>
      <c r="AJ53" s="186">
        <v>2</v>
      </c>
      <c r="AK53" s="186">
        <v>2</v>
      </c>
      <c r="AL53" s="186">
        <v>1.6666666666666667</v>
      </c>
      <c r="AM53" s="186">
        <v>75.833333333333329</v>
      </c>
      <c r="AN53" s="186">
        <v>0</v>
      </c>
      <c r="AO53" s="186">
        <v>91</v>
      </c>
      <c r="AP53" s="186">
        <v>91</v>
      </c>
      <c r="AQ53" s="186">
        <v>120</v>
      </c>
      <c r="AR53" s="186">
        <v>0</v>
      </c>
      <c r="AS53" s="186">
        <v>89</v>
      </c>
      <c r="AT53" s="186">
        <v>89</v>
      </c>
      <c r="AU53" s="186">
        <v>74.166666666666671</v>
      </c>
      <c r="AV53" s="186">
        <v>0</v>
      </c>
      <c r="AW53" s="186">
        <v>3</v>
      </c>
      <c r="AX53" s="186">
        <v>3</v>
      </c>
      <c r="AY53" s="186">
        <v>2.5</v>
      </c>
      <c r="AZ53" s="186">
        <v>76.666666666666671</v>
      </c>
      <c r="BA53" s="186">
        <v>0</v>
      </c>
      <c r="BB53" s="186">
        <v>92</v>
      </c>
      <c r="BC53" s="186">
        <v>92</v>
      </c>
      <c r="BD53" s="186">
        <v>120</v>
      </c>
      <c r="BE53" s="186">
        <v>0</v>
      </c>
      <c r="BF53" s="186">
        <v>91</v>
      </c>
      <c r="BG53" s="186">
        <v>91</v>
      </c>
      <c r="BH53" s="186">
        <v>75.833333333333329</v>
      </c>
      <c r="BI53" s="186">
        <v>0</v>
      </c>
      <c r="BJ53" s="186">
        <v>2</v>
      </c>
      <c r="BK53" s="186">
        <v>2</v>
      </c>
      <c r="BL53" s="186">
        <v>1.6666666666666667</v>
      </c>
      <c r="BM53" s="186">
        <v>77.5</v>
      </c>
      <c r="BN53" s="186">
        <v>0</v>
      </c>
      <c r="BO53" s="186">
        <v>93</v>
      </c>
      <c r="BP53" s="186">
        <v>93</v>
      </c>
      <c r="BQ53" s="404">
        <v>120</v>
      </c>
      <c r="BR53" s="101">
        <v>0</v>
      </c>
      <c r="BS53" s="101">
        <v>88</v>
      </c>
      <c r="BT53" s="101">
        <v>88</v>
      </c>
      <c r="BU53" s="102">
        <v>73.333333333333329</v>
      </c>
      <c r="BV53" s="101">
        <v>0</v>
      </c>
      <c r="BW53" s="101">
        <v>3</v>
      </c>
      <c r="BX53" s="101">
        <v>3</v>
      </c>
      <c r="BY53" s="91">
        <v>2.5</v>
      </c>
      <c r="BZ53" s="102">
        <v>75.833333333333329</v>
      </c>
      <c r="CA53" s="83">
        <v>0</v>
      </c>
      <c r="CB53" s="83">
        <v>91</v>
      </c>
      <c r="CC53" s="103">
        <v>91</v>
      </c>
    </row>
    <row r="54" spans="1:81">
      <c r="A54" s="5">
        <v>347</v>
      </c>
      <c r="B54" s="8" t="s">
        <v>146</v>
      </c>
      <c r="C54" s="5">
        <v>347</v>
      </c>
      <c r="D54" s="74">
        <v>39</v>
      </c>
      <c r="E54" s="101">
        <v>0</v>
      </c>
      <c r="F54" s="101">
        <v>30</v>
      </c>
      <c r="G54" s="101">
        <v>30</v>
      </c>
      <c r="H54" s="102">
        <v>76.923076923076934</v>
      </c>
      <c r="I54" s="101">
        <v>0</v>
      </c>
      <c r="J54" s="101">
        <v>6</v>
      </c>
      <c r="K54" s="101">
        <v>6</v>
      </c>
      <c r="L54" s="91">
        <v>15.384615384615385</v>
      </c>
      <c r="M54" s="102">
        <v>92.307692307692307</v>
      </c>
      <c r="N54" s="83">
        <v>0</v>
      </c>
      <c r="O54" s="83">
        <v>36</v>
      </c>
      <c r="P54" s="188">
        <v>36</v>
      </c>
      <c r="Q54" s="103">
        <v>39</v>
      </c>
      <c r="R54" s="103">
        <v>0</v>
      </c>
      <c r="S54" s="103">
        <v>29</v>
      </c>
      <c r="T54" s="103">
        <v>29</v>
      </c>
      <c r="U54" s="103">
        <v>74.358974358974365</v>
      </c>
      <c r="V54" s="103">
        <v>0</v>
      </c>
      <c r="W54" s="103">
        <v>7</v>
      </c>
      <c r="X54" s="103">
        <v>7</v>
      </c>
      <c r="Y54" s="103">
        <v>17.948717948717949</v>
      </c>
      <c r="Z54" s="103">
        <v>92.307692307692307</v>
      </c>
      <c r="AA54" s="103">
        <v>0</v>
      </c>
      <c r="AB54" s="103">
        <v>36</v>
      </c>
      <c r="AC54" s="103">
        <v>36</v>
      </c>
      <c r="AD54" s="186">
        <v>39</v>
      </c>
      <c r="AE54" s="186">
        <v>0</v>
      </c>
      <c r="AF54" s="186">
        <v>29</v>
      </c>
      <c r="AG54" s="186">
        <v>29</v>
      </c>
      <c r="AH54" s="186">
        <v>74.358974358974365</v>
      </c>
      <c r="AI54" s="186">
        <v>0</v>
      </c>
      <c r="AJ54" s="186">
        <v>6</v>
      </c>
      <c r="AK54" s="186">
        <v>6</v>
      </c>
      <c r="AL54" s="186">
        <v>15.384615384615385</v>
      </c>
      <c r="AM54" s="186">
        <v>89.743589743589752</v>
      </c>
      <c r="AN54" s="186">
        <v>0</v>
      </c>
      <c r="AO54" s="186">
        <v>35</v>
      </c>
      <c r="AP54" s="186">
        <v>35</v>
      </c>
      <c r="AQ54" s="186">
        <v>39</v>
      </c>
      <c r="AR54" s="186">
        <v>0</v>
      </c>
      <c r="AS54" s="186">
        <v>28</v>
      </c>
      <c r="AT54" s="186">
        <v>28</v>
      </c>
      <c r="AU54" s="186">
        <v>71.794871794871796</v>
      </c>
      <c r="AV54" s="186">
        <v>0</v>
      </c>
      <c r="AW54" s="186">
        <v>6</v>
      </c>
      <c r="AX54" s="186">
        <v>6</v>
      </c>
      <c r="AY54" s="186">
        <v>15.384615384615385</v>
      </c>
      <c r="AZ54" s="186">
        <v>87.179487179487182</v>
      </c>
      <c r="BA54" s="186">
        <v>0</v>
      </c>
      <c r="BB54" s="186">
        <v>34</v>
      </c>
      <c r="BC54" s="186">
        <v>34</v>
      </c>
      <c r="BD54" s="186">
        <v>39</v>
      </c>
      <c r="BE54" s="186">
        <v>0</v>
      </c>
      <c r="BF54" s="186">
        <v>30</v>
      </c>
      <c r="BG54" s="186">
        <v>30</v>
      </c>
      <c r="BH54" s="186">
        <v>76.923076923076934</v>
      </c>
      <c r="BI54" s="186">
        <v>0</v>
      </c>
      <c r="BJ54" s="186">
        <v>6</v>
      </c>
      <c r="BK54" s="186">
        <v>6</v>
      </c>
      <c r="BL54" s="186">
        <v>15.384615384615385</v>
      </c>
      <c r="BM54" s="186">
        <v>92.307692307692307</v>
      </c>
      <c r="BN54" s="186">
        <v>0</v>
      </c>
      <c r="BO54" s="186">
        <v>36</v>
      </c>
      <c r="BP54" s="186">
        <v>36</v>
      </c>
      <c r="BQ54" s="404">
        <v>39</v>
      </c>
      <c r="BR54" s="101">
        <v>0</v>
      </c>
      <c r="BS54" s="101">
        <v>31</v>
      </c>
      <c r="BT54" s="101">
        <v>31</v>
      </c>
      <c r="BU54" s="102">
        <v>79.487179487179489</v>
      </c>
      <c r="BV54" s="101">
        <v>0</v>
      </c>
      <c r="BW54" s="101">
        <v>7</v>
      </c>
      <c r="BX54" s="101">
        <v>7</v>
      </c>
      <c r="BY54" s="91">
        <v>17.948717948717949</v>
      </c>
      <c r="BZ54" s="102">
        <v>97.435897435897431</v>
      </c>
      <c r="CA54" s="83">
        <v>0</v>
      </c>
      <c r="CB54" s="83">
        <v>38</v>
      </c>
      <c r="CC54" s="103">
        <v>38</v>
      </c>
    </row>
    <row r="55" spans="1:81">
      <c r="A55" s="5">
        <v>411</v>
      </c>
      <c r="B55" s="8" t="s">
        <v>147</v>
      </c>
      <c r="C55" s="5">
        <v>411</v>
      </c>
      <c r="D55" s="74">
        <v>17</v>
      </c>
      <c r="E55" s="101">
        <v>0</v>
      </c>
      <c r="F55" s="101">
        <v>24</v>
      </c>
      <c r="G55" s="101">
        <v>24</v>
      </c>
      <c r="H55" s="102">
        <v>141.1764705882353</v>
      </c>
      <c r="I55" s="101">
        <v>0</v>
      </c>
      <c r="J55" s="101">
        <v>0</v>
      </c>
      <c r="K55" s="101">
        <v>0</v>
      </c>
      <c r="L55" s="91">
        <v>0</v>
      </c>
      <c r="M55" s="102">
        <v>141.1764705882353</v>
      </c>
      <c r="N55" s="83">
        <v>0</v>
      </c>
      <c r="O55" s="83">
        <v>24</v>
      </c>
      <c r="P55" s="188">
        <v>24</v>
      </c>
      <c r="Q55" s="103">
        <v>17</v>
      </c>
      <c r="R55" s="103">
        <v>0</v>
      </c>
      <c r="S55" s="103">
        <v>26</v>
      </c>
      <c r="T55" s="103">
        <v>26</v>
      </c>
      <c r="U55" s="103">
        <v>152.94117647058823</v>
      </c>
      <c r="V55" s="103">
        <v>0</v>
      </c>
      <c r="W55" s="103">
        <v>0</v>
      </c>
      <c r="X55" s="103">
        <v>0</v>
      </c>
      <c r="Y55" s="103">
        <v>0</v>
      </c>
      <c r="Z55" s="103">
        <v>152.94117647058823</v>
      </c>
      <c r="AA55" s="103">
        <v>0</v>
      </c>
      <c r="AB55" s="103">
        <v>26</v>
      </c>
      <c r="AC55" s="103">
        <v>26</v>
      </c>
      <c r="AD55" s="186">
        <v>17</v>
      </c>
      <c r="AE55" s="186">
        <v>0</v>
      </c>
      <c r="AF55" s="186">
        <v>25</v>
      </c>
      <c r="AG55" s="186">
        <v>25</v>
      </c>
      <c r="AH55" s="186">
        <v>147.05882352941177</v>
      </c>
      <c r="AI55" s="186">
        <v>0</v>
      </c>
      <c r="AJ55" s="186">
        <v>0</v>
      </c>
      <c r="AK55" s="186">
        <v>0</v>
      </c>
      <c r="AL55" s="186">
        <v>0</v>
      </c>
      <c r="AM55" s="186">
        <v>147.05882352941177</v>
      </c>
      <c r="AN55" s="186">
        <v>0</v>
      </c>
      <c r="AO55" s="186">
        <v>25</v>
      </c>
      <c r="AP55" s="186">
        <v>25</v>
      </c>
      <c r="AQ55" s="186">
        <v>17</v>
      </c>
      <c r="AR55" s="186">
        <v>0</v>
      </c>
      <c r="AS55" s="186">
        <v>25</v>
      </c>
      <c r="AT55" s="186">
        <v>25</v>
      </c>
      <c r="AU55" s="186">
        <v>147.05882352941177</v>
      </c>
      <c r="AV55" s="186">
        <v>0</v>
      </c>
      <c r="AW55" s="186">
        <v>0</v>
      </c>
      <c r="AX55" s="186">
        <v>0</v>
      </c>
      <c r="AY55" s="186">
        <v>0</v>
      </c>
      <c r="AZ55" s="186">
        <v>147.05882352941177</v>
      </c>
      <c r="BA55" s="186">
        <v>0</v>
      </c>
      <c r="BB55" s="186">
        <v>25</v>
      </c>
      <c r="BC55" s="186">
        <v>25</v>
      </c>
      <c r="BD55" s="186">
        <v>17</v>
      </c>
      <c r="BE55" s="186">
        <v>0</v>
      </c>
      <c r="BF55" s="186">
        <v>24</v>
      </c>
      <c r="BG55" s="186">
        <v>24</v>
      </c>
      <c r="BH55" s="186">
        <v>141.1764705882353</v>
      </c>
      <c r="BI55" s="186">
        <v>0</v>
      </c>
      <c r="BJ55" s="186">
        <v>0</v>
      </c>
      <c r="BK55" s="186">
        <v>0</v>
      </c>
      <c r="BL55" s="186">
        <v>0</v>
      </c>
      <c r="BM55" s="186">
        <v>141.1764705882353</v>
      </c>
      <c r="BN55" s="186">
        <v>0</v>
      </c>
      <c r="BO55" s="186">
        <v>24</v>
      </c>
      <c r="BP55" s="186">
        <v>24</v>
      </c>
      <c r="BQ55" s="404">
        <v>17</v>
      </c>
      <c r="BR55" s="101">
        <v>0</v>
      </c>
      <c r="BS55" s="101">
        <v>23</v>
      </c>
      <c r="BT55" s="101">
        <v>23</v>
      </c>
      <c r="BU55" s="102">
        <v>135.29411764705884</v>
      </c>
      <c r="BV55" s="101">
        <v>0</v>
      </c>
      <c r="BW55" s="101">
        <v>1</v>
      </c>
      <c r="BX55" s="101">
        <v>1</v>
      </c>
      <c r="BY55" s="91">
        <v>5.8823529411764701</v>
      </c>
      <c r="BZ55" s="102">
        <v>141.1764705882353</v>
      </c>
      <c r="CA55" s="83">
        <v>0</v>
      </c>
      <c r="CB55" s="83">
        <v>24</v>
      </c>
      <c r="CC55" s="103">
        <v>24</v>
      </c>
    </row>
    <row r="56" spans="1:81">
      <c r="A56" s="5">
        <v>501</v>
      </c>
      <c r="B56" s="8" t="s">
        <v>148</v>
      </c>
      <c r="C56" s="5">
        <v>501</v>
      </c>
      <c r="D56" s="74">
        <v>82</v>
      </c>
      <c r="E56" s="101">
        <v>0</v>
      </c>
      <c r="F56" s="101">
        <v>34</v>
      </c>
      <c r="G56" s="101">
        <v>34</v>
      </c>
      <c r="H56" s="102">
        <v>41.463414634146339</v>
      </c>
      <c r="I56" s="101">
        <v>0</v>
      </c>
      <c r="J56" s="101">
        <v>1</v>
      </c>
      <c r="K56" s="101">
        <v>1</v>
      </c>
      <c r="L56" s="91">
        <v>1.2195121951219512</v>
      </c>
      <c r="M56" s="102">
        <v>42.68292682926829</v>
      </c>
      <c r="N56" s="83">
        <v>0</v>
      </c>
      <c r="O56" s="83">
        <v>35</v>
      </c>
      <c r="P56" s="188">
        <v>35</v>
      </c>
      <c r="Q56" s="103">
        <v>82</v>
      </c>
      <c r="R56" s="103">
        <v>0</v>
      </c>
      <c r="S56" s="103">
        <v>34</v>
      </c>
      <c r="T56" s="103">
        <v>34</v>
      </c>
      <c r="U56" s="103">
        <v>41.463414634146339</v>
      </c>
      <c r="V56" s="103">
        <v>0</v>
      </c>
      <c r="W56" s="103">
        <v>2</v>
      </c>
      <c r="X56" s="103">
        <v>2</v>
      </c>
      <c r="Y56" s="103">
        <v>2.4390243902439024</v>
      </c>
      <c r="Z56" s="103">
        <v>43.902439024390247</v>
      </c>
      <c r="AA56" s="103">
        <v>0</v>
      </c>
      <c r="AB56" s="103">
        <v>36</v>
      </c>
      <c r="AC56" s="103">
        <v>36</v>
      </c>
      <c r="AD56" s="186">
        <v>82</v>
      </c>
      <c r="AE56" s="186">
        <v>0</v>
      </c>
      <c r="AF56" s="186">
        <v>34</v>
      </c>
      <c r="AG56" s="186">
        <v>34</v>
      </c>
      <c r="AH56" s="186">
        <v>41.463414634146339</v>
      </c>
      <c r="AI56" s="186">
        <v>0</v>
      </c>
      <c r="AJ56" s="186">
        <v>3</v>
      </c>
      <c r="AK56" s="186">
        <v>3</v>
      </c>
      <c r="AL56" s="186">
        <v>3.6585365853658534</v>
      </c>
      <c r="AM56" s="186">
        <v>45.121951219512198</v>
      </c>
      <c r="AN56" s="186">
        <v>0</v>
      </c>
      <c r="AO56" s="186">
        <v>37</v>
      </c>
      <c r="AP56" s="186">
        <v>37</v>
      </c>
      <c r="AQ56" s="186">
        <v>82</v>
      </c>
      <c r="AR56" s="186">
        <v>0</v>
      </c>
      <c r="AS56" s="186">
        <v>34</v>
      </c>
      <c r="AT56" s="186">
        <v>34</v>
      </c>
      <c r="AU56" s="186">
        <v>41.463414634146339</v>
      </c>
      <c r="AV56" s="186">
        <v>0</v>
      </c>
      <c r="AW56" s="186">
        <v>2</v>
      </c>
      <c r="AX56" s="186">
        <v>2</v>
      </c>
      <c r="AY56" s="186">
        <v>2.4390243902439024</v>
      </c>
      <c r="AZ56" s="186">
        <v>43.902439024390247</v>
      </c>
      <c r="BA56" s="186">
        <v>0</v>
      </c>
      <c r="BB56" s="186">
        <v>36</v>
      </c>
      <c r="BC56" s="186">
        <v>36</v>
      </c>
      <c r="BD56" s="186">
        <v>82</v>
      </c>
      <c r="BE56" s="186">
        <v>0</v>
      </c>
      <c r="BF56" s="186">
        <v>35</v>
      </c>
      <c r="BG56" s="186">
        <v>35</v>
      </c>
      <c r="BH56" s="186">
        <v>42.68292682926829</v>
      </c>
      <c r="BI56" s="186">
        <v>0</v>
      </c>
      <c r="BJ56" s="186">
        <v>2</v>
      </c>
      <c r="BK56" s="186">
        <v>2</v>
      </c>
      <c r="BL56" s="186">
        <v>2.4390243902439024</v>
      </c>
      <c r="BM56" s="186">
        <v>45.121951219512198</v>
      </c>
      <c r="BN56" s="186">
        <v>0</v>
      </c>
      <c r="BO56" s="186">
        <v>37</v>
      </c>
      <c r="BP56" s="186">
        <v>37</v>
      </c>
      <c r="BQ56" s="404">
        <v>82</v>
      </c>
      <c r="BR56" s="101">
        <v>0</v>
      </c>
      <c r="BS56" s="101">
        <v>35</v>
      </c>
      <c r="BT56" s="101">
        <v>35</v>
      </c>
      <c r="BU56" s="102">
        <v>42.68292682926829</v>
      </c>
      <c r="BV56" s="101">
        <v>0</v>
      </c>
      <c r="BW56" s="101">
        <v>2</v>
      </c>
      <c r="BX56" s="101">
        <v>2</v>
      </c>
      <c r="BY56" s="91">
        <v>2.4390243902439024</v>
      </c>
      <c r="BZ56" s="102">
        <v>45.121951219512198</v>
      </c>
      <c r="CA56" s="83">
        <v>0</v>
      </c>
      <c r="CB56" s="83">
        <v>37</v>
      </c>
      <c r="CC56" s="103">
        <v>37</v>
      </c>
    </row>
    <row r="57" spans="1:81">
      <c r="A57" s="5">
        <v>543</v>
      </c>
      <c r="B57" s="8" t="s">
        <v>149</v>
      </c>
      <c r="C57" s="5">
        <v>543</v>
      </c>
      <c r="D57" s="74">
        <v>13</v>
      </c>
      <c r="E57" s="101">
        <v>0</v>
      </c>
      <c r="F57" s="101">
        <v>17</v>
      </c>
      <c r="G57" s="101">
        <v>17</v>
      </c>
      <c r="H57" s="102">
        <v>130.76923076923077</v>
      </c>
      <c r="I57" s="101">
        <v>0</v>
      </c>
      <c r="J57" s="101">
        <v>0</v>
      </c>
      <c r="K57" s="101">
        <v>0</v>
      </c>
      <c r="L57" s="91">
        <v>0</v>
      </c>
      <c r="M57" s="102">
        <v>130.76923076923077</v>
      </c>
      <c r="N57" s="83">
        <v>0</v>
      </c>
      <c r="O57" s="83">
        <v>17</v>
      </c>
      <c r="P57" s="188">
        <v>17</v>
      </c>
      <c r="Q57" s="103">
        <v>13</v>
      </c>
      <c r="R57" s="103">
        <v>0</v>
      </c>
      <c r="S57" s="103">
        <v>17</v>
      </c>
      <c r="T57" s="103">
        <v>17</v>
      </c>
      <c r="U57" s="103">
        <v>130.76923076923077</v>
      </c>
      <c r="V57" s="103">
        <v>0</v>
      </c>
      <c r="W57" s="103">
        <v>0</v>
      </c>
      <c r="X57" s="103">
        <v>0</v>
      </c>
      <c r="Y57" s="103">
        <v>0</v>
      </c>
      <c r="Z57" s="103">
        <v>130.76923076923077</v>
      </c>
      <c r="AA57" s="103">
        <v>0</v>
      </c>
      <c r="AB57" s="103">
        <v>17</v>
      </c>
      <c r="AC57" s="103">
        <v>17</v>
      </c>
      <c r="AD57" s="186">
        <v>13</v>
      </c>
      <c r="AE57" s="186">
        <v>0</v>
      </c>
      <c r="AF57" s="186">
        <v>18</v>
      </c>
      <c r="AG57" s="186">
        <v>18</v>
      </c>
      <c r="AH57" s="186">
        <v>138.46153846153845</v>
      </c>
      <c r="AI57" s="186">
        <v>0</v>
      </c>
      <c r="AJ57" s="186">
        <v>0</v>
      </c>
      <c r="AK57" s="186">
        <v>0</v>
      </c>
      <c r="AL57" s="186">
        <v>0</v>
      </c>
      <c r="AM57" s="186">
        <v>138.46153846153845</v>
      </c>
      <c r="AN57" s="186">
        <v>0</v>
      </c>
      <c r="AO57" s="186">
        <v>18</v>
      </c>
      <c r="AP57" s="186">
        <v>18</v>
      </c>
      <c r="AQ57" s="186">
        <v>13</v>
      </c>
      <c r="AR57" s="186">
        <v>0</v>
      </c>
      <c r="AS57" s="186">
        <v>18</v>
      </c>
      <c r="AT57" s="186">
        <v>18</v>
      </c>
      <c r="AU57" s="186">
        <v>138.46153846153845</v>
      </c>
      <c r="AV57" s="186">
        <v>0</v>
      </c>
      <c r="AW57" s="186">
        <v>1</v>
      </c>
      <c r="AX57" s="186">
        <v>1</v>
      </c>
      <c r="AY57" s="186">
        <v>7.6923076923076925</v>
      </c>
      <c r="AZ57" s="186">
        <v>146.15384615384613</v>
      </c>
      <c r="BA57" s="186">
        <v>0</v>
      </c>
      <c r="BB57" s="186">
        <v>19</v>
      </c>
      <c r="BC57" s="186">
        <v>19</v>
      </c>
      <c r="BD57" s="186">
        <v>13</v>
      </c>
      <c r="BE57" s="186">
        <v>0</v>
      </c>
      <c r="BF57" s="186">
        <v>20</v>
      </c>
      <c r="BG57" s="186">
        <v>20</v>
      </c>
      <c r="BH57" s="186">
        <v>153.84615384615387</v>
      </c>
      <c r="BI57" s="186">
        <v>0</v>
      </c>
      <c r="BJ57" s="186">
        <v>1</v>
      </c>
      <c r="BK57" s="186">
        <v>1</v>
      </c>
      <c r="BL57" s="186">
        <v>7.6923076923076925</v>
      </c>
      <c r="BM57" s="186">
        <v>161.53846153846155</v>
      </c>
      <c r="BN57" s="186">
        <v>0</v>
      </c>
      <c r="BO57" s="186">
        <v>21</v>
      </c>
      <c r="BP57" s="186">
        <v>21</v>
      </c>
      <c r="BQ57" s="404">
        <v>13</v>
      </c>
      <c r="BR57" s="101">
        <v>0</v>
      </c>
      <c r="BS57" s="101">
        <v>21</v>
      </c>
      <c r="BT57" s="101">
        <v>21</v>
      </c>
      <c r="BU57" s="102">
        <v>161.53846153846155</v>
      </c>
      <c r="BV57" s="101">
        <v>0</v>
      </c>
      <c r="BW57" s="101">
        <v>0</v>
      </c>
      <c r="BX57" s="101">
        <v>0</v>
      </c>
      <c r="BY57" s="91">
        <v>0</v>
      </c>
      <c r="BZ57" s="102">
        <v>161.53846153846155</v>
      </c>
      <c r="CA57" s="83">
        <v>0</v>
      </c>
      <c r="CB57" s="83">
        <v>21</v>
      </c>
      <c r="CC57" s="103">
        <v>21</v>
      </c>
    </row>
    <row r="58" spans="1:81">
      <c r="A58" s="5">
        <v>628</v>
      </c>
      <c r="B58" s="8" t="s">
        <v>150</v>
      </c>
      <c r="C58" s="5">
        <v>628</v>
      </c>
      <c r="D58" s="74">
        <v>10</v>
      </c>
      <c r="E58" s="101">
        <v>0</v>
      </c>
      <c r="F58" s="101">
        <v>9</v>
      </c>
      <c r="G58" s="101">
        <v>9</v>
      </c>
      <c r="H58" s="102">
        <v>90</v>
      </c>
      <c r="I58" s="101">
        <v>0</v>
      </c>
      <c r="J58" s="101">
        <v>2</v>
      </c>
      <c r="K58" s="101">
        <v>2</v>
      </c>
      <c r="L58" s="91">
        <v>20</v>
      </c>
      <c r="M58" s="102">
        <v>110.00000000000001</v>
      </c>
      <c r="N58" s="83">
        <v>0</v>
      </c>
      <c r="O58" s="83">
        <v>11</v>
      </c>
      <c r="P58" s="188">
        <v>11</v>
      </c>
      <c r="Q58" s="103">
        <v>10</v>
      </c>
      <c r="R58" s="103">
        <v>0</v>
      </c>
      <c r="S58" s="103">
        <v>11</v>
      </c>
      <c r="T58" s="103">
        <v>11</v>
      </c>
      <c r="U58" s="103">
        <v>110.00000000000001</v>
      </c>
      <c r="V58" s="103">
        <v>0</v>
      </c>
      <c r="W58" s="103">
        <v>1</v>
      </c>
      <c r="X58" s="103">
        <v>1</v>
      </c>
      <c r="Y58" s="103">
        <v>10</v>
      </c>
      <c r="Z58" s="103">
        <v>120</v>
      </c>
      <c r="AA58" s="103">
        <v>0</v>
      </c>
      <c r="AB58" s="103">
        <v>12</v>
      </c>
      <c r="AC58" s="103">
        <v>12</v>
      </c>
      <c r="AD58" s="186">
        <v>10</v>
      </c>
      <c r="AE58" s="186">
        <v>0</v>
      </c>
      <c r="AF58" s="186">
        <v>9</v>
      </c>
      <c r="AG58" s="186">
        <v>9</v>
      </c>
      <c r="AH58" s="186">
        <v>90</v>
      </c>
      <c r="AI58" s="186">
        <v>0</v>
      </c>
      <c r="AJ58" s="186">
        <v>2</v>
      </c>
      <c r="AK58" s="186">
        <v>2</v>
      </c>
      <c r="AL58" s="186">
        <v>20</v>
      </c>
      <c r="AM58" s="186">
        <v>110.00000000000001</v>
      </c>
      <c r="AN58" s="186">
        <v>0</v>
      </c>
      <c r="AO58" s="186">
        <v>11</v>
      </c>
      <c r="AP58" s="186">
        <v>11</v>
      </c>
      <c r="AQ58" s="186">
        <v>10</v>
      </c>
      <c r="AR58" s="186">
        <v>0</v>
      </c>
      <c r="AS58" s="186">
        <v>8</v>
      </c>
      <c r="AT58" s="186">
        <v>8</v>
      </c>
      <c r="AU58" s="186">
        <v>80</v>
      </c>
      <c r="AV58" s="186">
        <v>0</v>
      </c>
      <c r="AW58" s="186">
        <v>2</v>
      </c>
      <c r="AX58" s="186">
        <v>2</v>
      </c>
      <c r="AY58" s="186">
        <v>20</v>
      </c>
      <c r="AZ58" s="186">
        <v>100</v>
      </c>
      <c r="BA58" s="186">
        <v>0</v>
      </c>
      <c r="BB58" s="186">
        <v>10</v>
      </c>
      <c r="BC58" s="186">
        <v>10</v>
      </c>
      <c r="BD58" s="186">
        <v>10</v>
      </c>
      <c r="BE58" s="186">
        <v>0</v>
      </c>
      <c r="BF58" s="186">
        <v>8</v>
      </c>
      <c r="BG58" s="186">
        <v>8</v>
      </c>
      <c r="BH58" s="186">
        <v>80</v>
      </c>
      <c r="BI58" s="186">
        <v>0</v>
      </c>
      <c r="BJ58" s="186">
        <v>1</v>
      </c>
      <c r="BK58" s="186">
        <v>1</v>
      </c>
      <c r="BL58" s="186">
        <v>10</v>
      </c>
      <c r="BM58" s="186">
        <v>90</v>
      </c>
      <c r="BN58" s="186">
        <v>0</v>
      </c>
      <c r="BO58" s="186">
        <v>9</v>
      </c>
      <c r="BP58" s="186">
        <v>9</v>
      </c>
      <c r="BQ58" s="404">
        <v>10</v>
      </c>
      <c r="BR58" s="101">
        <v>0</v>
      </c>
      <c r="BS58" s="101">
        <v>8</v>
      </c>
      <c r="BT58" s="101">
        <v>8</v>
      </c>
      <c r="BU58" s="102">
        <v>80</v>
      </c>
      <c r="BV58" s="101">
        <v>0</v>
      </c>
      <c r="BW58" s="101">
        <v>1</v>
      </c>
      <c r="BX58" s="101">
        <v>1</v>
      </c>
      <c r="BY58" s="91">
        <v>10</v>
      </c>
      <c r="BZ58" s="102">
        <v>90</v>
      </c>
      <c r="CA58" s="83">
        <v>0</v>
      </c>
      <c r="CB58" s="83">
        <v>9</v>
      </c>
      <c r="CC58" s="103">
        <v>9</v>
      </c>
    </row>
    <row r="59" spans="1:81">
      <c r="A59" s="5">
        <v>656</v>
      </c>
      <c r="B59" s="8" t="s">
        <v>151</v>
      </c>
      <c r="C59" s="5">
        <v>656</v>
      </c>
      <c r="D59" s="74">
        <v>1134</v>
      </c>
      <c r="E59" s="101">
        <v>0</v>
      </c>
      <c r="F59" s="101">
        <v>908</v>
      </c>
      <c r="G59" s="101">
        <v>908</v>
      </c>
      <c r="H59" s="102">
        <v>80.070546737213405</v>
      </c>
      <c r="I59" s="101">
        <v>0</v>
      </c>
      <c r="J59" s="101">
        <v>208</v>
      </c>
      <c r="K59" s="101">
        <v>208</v>
      </c>
      <c r="L59" s="91">
        <v>18.342151675485006</v>
      </c>
      <c r="M59" s="102">
        <v>98.412698412698404</v>
      </c>
      <c r="N59" s="83">
        <v>0</v>
      </c>
      <c r="O59" s="83">
        <v>1116</v>
      </c>
      <c r="P59" s="188">
        <v>1116</v>
      </c>
      <c r="Q59" s="103">
        <v>1134</v>
      </c>
      <c r="R59" s="103">
        <v>0</v>
      </c>
      <c r="S59" s="103">
        <v>924</v>
      </c>
      <c r="T59" s="103">
        <v>924</v>
      </c>
      <c r="U59" s="103">
        <v>81.481481481481481</v>
      </c>
      <c r="V59" s="103">
        <v>0</v>
      </c>
      <c r="W59" s="103">
        <v>209</v>
      </c>
      <c r="X59" s="103">
        <v>209</v>
      </c>
      <c r="Y59" s="103">
        <v>18.430335097001763</v>
      </c>
      <c r="Z59" s="103">
        <v>99.911816578483254</v>
      </c>
      <c r="AA59" s="103">
        <v>0</v>
      </c>
      <c r="AB59" s="103">
        <v>1133</v>
      </c>
      <c r="AC59" s="103">
        <v>1133</v>
      </c>
      <c r="AD59" s="186">
        <v>1134</v>
      </c>
      <c r="AE59" s="186">
        <v>0</v>
      </c>
      <c r="AF59" s="186">
        <v>921</v>
      </c>
      <c r="AG59" s="186">
        <v>921</v>
      </c>
      <c r="AH59" s="186">
        <v>81.216931216931215</v>
      </c>
      <c r="AI59" s="186">
        <v>0</v>
      </c>
      <c r="AJ59" s="186">
        <v>215</v>
      </c>
      <c r="AK59" s="186">
        <v>215</v>
      </c>
      <c r="AL59" s="186">
        <v>18.959435626102291</v>
      </c>
      <c r="AM59" s="186">
        <v>100.17636684303351</v>
      </c>
      <c r="AN59" s="186">
        <v>0</v>
      </c>
      <c r="AO59" s="186">
        <v>1136</v>
      </c>
      <c r="AP59" s="186">
        <v>1136</v>
      </c>
      <c r="AQ59" s="186">
        <v>1134</v>
      </c>
      <c r="AR59" s="186">
        <v>0</v>
      </c>
      <c r="AS59" s="186">
        <v>935</v>
      </c>
      <c r="AT59" s="186">
        <v>935</v>
      </c>
      <c r="AU59" s="186">
        <v>82.451499118165785</v>
      </c>
      <c r="AV59" s="186">
        <v>0</v>
      </c>
      <c r="AW59" s="186">
        <v>201</v>
      </c>
      <c r="AX59" s="186">
        <v>201</v>
      </c>
      <c r="AY59" s="186">
        <v>17.724867724867725</v>
      </c>
      <c r="AZ59" s="186">
        <v>100.17636684303351</v>
      </c>
      <c r="BA59" s="186">
        <v>0</v>
      </c>
      <c r="BB59" s="186">
        <v>1136</v>
      </c>
      <c r="BC59" s="186">
        <v>1136</v>
      </c>
      <c r="BD59" s="186">
        <v>1134</v>
      </c>
      <c r="BE59" s="186">
        <v>0</v>
      </c>
      <c r="BF59" s="186">
        <v>936</v>
      </c>
      <c r="BG59" s="186">
        <v>936</v>
      </c>
      <c r="BH59" s="186">
        <v>82.539682539682531</v>
      </c>
      <c r="BI59" s="186">
        <v>0</v>
      </c>
      <c r="BJ59" s="186">
        <v>208</v>
      </c>
      <c r="BK59" s="186">
        <v>208</v>
      </c>
      <c r="BL59" s="186">
        <v>18.342151675485006</v>
      </c>
      <c r="BM59" s="186">
        <v>100.88183421516754</v>
      </c>
      <c r="BN59" s="186">
        <v>0</v>
      </c>
      <c r="BO59" s="186">
        <v>1144</v>
      </c>
      <c r="BP59" s="186">
        <v>1144</v>
      </c>
      <c r="BQ59" s="404">
        <v>1134</v>
      </c>
      <c r="BR59" s="101">
        <v>0</v>
      </c>
      <c r="BS59" s="101">
        <v>943</v>
      </c>
      <c r="BT59" s="101">
        <v>943</v>
      </c>
      <c r="BU59" s="102">
        <v>83.156966490299823</v>
      </c>
      <c r="BV59" s="101">
        <v>0</v>
      </c>
      <c r="BW59" s="101">
        <v>212</v>
      </c>
      <c r="BX59" s="101">
        <v>212</v>
      </c>
      <c r="BY59" s="91">
        <v>18.694885361552029</v>
      </c>
      <c r="BZ59" s="102">
        <v>101.85185185185186</v>
      </c>
      <c r="CA59" s="83">
        <v>0</v>
      </c>
      <c r="CB59" s="83">
        <v>1155</v>
      </c>
      <c r="CC59" s="103">
        <v>1155</v>
      </c>
    </row>
    <row r="60" spans="1:81">
      <c r="A60" s="5">
        <v>761</v>
      </c>
      <c r="B60" s="8" t="s">
        <v>152</v>
      </c>
      <c r="C60" s="5">
        <v>761</v>
      </c>
      <c r="D60" s="74">
        <v>640</v>
      </c>
      <c r="E60" s="101">
        <v>0</v>
      </c>
      <c r="F60" s="101">
        <v>686</v>
      </c>
      <c r="G60" s="101">
        <v>686</v>
      </c>
      <c r="H60" s="102">
        <v>107.18749999999999</v>
      </c>
      <c r="I60" s="101">
        <v>0</v>
      </c>
      <c r="J60" s="101">
        <v>112</v>
      </c>
      <c r="K60" s="101">
        <v>112</v>
      </c>
      <c r="L60" s="91">
        <v>17.5</v>
      </c>
      <c r="M60" s="102">
        <v>124.6875</v>
      </c>
      <c r="N60" s="83">
        <v>0</v>
      </c>
      <c r="O60" s="83">
        <v>798</v>
      </c>
      <c r="P60" s="188">
        <v>798</v>
      </c>
      <c r="Q60" s="103">
        <v>640</v>
      </c>
      <c r="R60" s="103">
        <v>0</v>
      </c>
      <c r="S60" s="103">
        <v>700</v>
      </c>
      <c r="T60" s="103">
        <v>700</v>
      </c>
      <c r="U60" s="103">
        <v>109.375</v>
      </c>
      <c r="V60" s="103">
        <v>0</v>
      </c>
      <c r="W60" s="103">
        <v>101</v>
      </c>
      <c r="X60" s="103">
        <v>101</v>
      </c>
      <c r="Y60" s="103">
        <v>15.78125</v>
      </c>
      <c r="Z60" s="103">
        <v>125.15624999999999</v>
      </c>
      <c r="AA60" s="103">
        <v>0</v>
      </c>
      <c r="AB60" s="103">
        <v>801</v>
      </c>
      <c r="AC60" s="103">
        <v>801</v>
      </c>
      <c r="AD60" s="186">
        <v>640</v>
      </c>
      <c r="AE60" s="186">
        <v>0</v>
      </c>
      <c r="AF60" s="186">
        <v>711</v>
      </c>
      <c r="AG60" s="186">
        <v>711</v>
      </c>
      <c r="AH60" s="186">
        <v>111.09374999999999</v>
      </c>
      <c r="AI60" s="186">
        <v>0</v>
      </c>
      <c r="AJ60" s="186">
        <v>102</v>
      </c>
      <c r="AK60" s="186">
        <v>102</v>
      </c>
      <c r="AL60" s="186">
        <v>15.937499999999998</v>
      </c>
      <c r="AM60" s="186">
        <v>127.03125</v>
      </c>
      <c r="AN60" s="186">
        <v>0</v>
      </c>
      <c r="AO60" s="186">
        <v>813</v>
      </c>
      <c r="AP60" s="186">
        <v>813</v>
      </c>
      <c r="AQ60" s="186">
        <v>640</v>
      </c>
      <c r="AR60" s="186">
        <v>0</v>
      </c>
      <c r="AS60" s="186">
        <v>747</v>
      </c>
      <c r="AT60" s="186">
        <v>747</v>
      </c>
      <c r="AU60" s="186">
        <v>116.71875</v>
      </c>
      <c r="AV60" s="186">
        <v>0</v>
      </c>
      <c r="AW60" s="186">
        <v>88</v>
      </c>
      <c r="AX60" s="186">
        <v>88</v>
      </c>
      <c r="AY60" s="186">
        <v>13.750000000000002</v>
      </c>
      <c r="AZ60" s="186">
        <v>130.46875</v>
      </c>
      <c r="BA60" s="186">
        <v>0</v>
      </c>
      <c r="BB60" s="186">
        <v>835</v>
      </c>
      <c r="BC60" s="186">
        <v>835</v>
      </c>
      <c r="BD60" s="186">
        <v>640</v>
      </c>
      <c r="BE60" s="186">
        <v>0</v>
      </c>
      <c r="BF60" s="186">
        <v>750</v>
      </c>
      <c r="BG60" s="186">
        <v>750</v>
      </c>
      <c r="BH60" s="186">
        <v>117.1875</v>
      </c>
      <c r="BI60" s="186">
        <v>0</v>
      </c>
      <c r="BJ60" s="186">
        <v>88</v>
      </c>
      <c r="BK60" s="186">
        <v>88</v>
      </c>
      <c r="BL60" s="186">
        <v>13.750000000000002</v>
      </c>
      <c r="BM60" s="186">
        <v>130.9375</v>
      </c>
      <c r="BN60" s="186">
        <v>0</v>
      </c>
      <c r="BO60" s="186">
        <v>838</v>
      </c>
      <c r="BP60" s="186">
        <v>838</v>
      </c>
      <c r="BQ60" s="404">
        <v>640</v>
      </c>
      <c r="BR60" s="101">
        <v>0</v>
      </c>
      <c r="BS60" s="101">
        <v>761</v>
      </c>
      <c r="BT60" s="101">
        <v>761</v>
      </c>
      <c r="BU60" s="102">
        <v>118.90624999999999</v>
      </c>
      <c r="BV60" s="101">
        <v>0</v>
      </c>
      <c r="BW60" s="101">
        <v>90</v>
      </c>
      <c r="BX60" s="101">
        <v>90</v>
      </c>
      <c r="BY60" s="91">
        <v>14.0625</v>
      </c>
      <c r="BZ60" s="102">
        <v>132.96875</v>
      </c>
      <c r="CA60" s="83">
        <v>0</v>
      </c>
      <c r="CB60" s="83">
        <v>851</v>
      </c>
      <c r="CC60" s="103">
        <v>851</v>
      </c>
    </row>
    <row r="61" spans="1:81">
      <c r="A61" s="5">
        <v>842</v>
      </c>
      <c r="B61" s="8" t="s">
        <v>153</v>
      </c>
      <c r="C61" s="5">
        <v>842</v>
      </c>
      <c r="D61" s="74">
        <v>14</v>
      </c>
      <c r="E61" s="101">
        <v>0</v>
      </c>
      <c r="F61" s="101">
        <v>13</v>
      </c>
      <c r="G61" s="101">
        <v>13</v>
      </c>
      <c r="H61" s="102">
        <v>92.857142857142861</v>
      </c>
      <c r="I61" s="101">
        <v>0</v>
      </c>
      <c r="J61" s="101">
        <v>9</v>
      </c>
      <c r="K61" s="101">
        <v>9</v>
      </c>
      <c r="L61" s="91">
        <v>64.285714285714292</v>
      </c>
      <c r="M61" s="102">
        <v>157.14285714285714</v>
      </c>
      <c r="N61" s="83">
        <v>0</v>
      </c>
      <c r="O61" s="83">
        <v>22</v>
      </c>
      <c r="P61" s="188">
        <v>22</v>
      </c>
      <c r="Q61" s="103">
        <v>14</v>
      </c>
      <c r="R61" s="103">
        <v>0</v>
      </c>
      <c r="S61" s="103">
        <v>14</v>
      </c>
      <c r="T61" s="103">
        <v>14</v>
      </c>
      <c r="U61" s="103">
        <v>100</v>
      </c>
      <c r="V61" s="103">
        <v>0</v>
      </c>
      <c r="W61" s="103">
        <v>9</v>
      </c>
      <c r="X61" s="103">
        <v>9</v>
      </c>
      <c r="Y61" s="103">
        <v>64.285714285714292</v>
      </c>
      <c r="Z61" s="103">
        <v>164.28571428571428</v>
      </c>
      <c r="AA61" s="103">
        <v>0</v>
      </c>
      <c r="AB61" s="103">
        <v>23</v>
      </c>
      <c r="AC61" s="103">
        <v>23</v>
      </c>
      <c r="AD61" s="186">
        <v>14</v>
      </c>
      <c r="AE61" s="186">
        <v>0</v>
      </c>
      <c r="AF61" s="186">
        <v>14</v>
      </c>
      <c r="AG61" s="186">
        <v>14</v>
      </c>
      <c r="AH61" s="186">
        <v>100</v>
      </c>
      <c r="AI61" s="186">
        <v>0</v>
      </c>
      <c r="AJ61" s="186">
        <v>6</v>
      </c>
      <c r="AK61" s="186">
        <v>6</v>
      </c>
      <c r="AL61" s="186">
        <v>42.857142857142854</v>
      </c>
      <c r="AM61" s="186">
        <v>142.85714285714286</v>
      </c>
      <c r="AN61" s="186">
        <v>0</v>
      </c>
      <c r="AO61" s="186">
        <v>20</v>
      </c>
      <c r="AP61" s="186">
        <v>20</v>
      </c>
      <c r="AQ61" s="186">
        <v>14</v>
      </c>
      <c r="AR61" s="186">
        <v>0</v>
      </c>
      <c r="AS61" s="186">
        <v>13</v>
      </c>
      <c r="AT61" s="186">
        <v>13</v>
      </c>
      <c r="AU61" s="186">
        <v>92.857142857142861</v>
      </c>
      <c r="AV61" s="186">
        <v>0</v>
      </c>
      <c r="AW61" s="186">
        <v>8</v>
      </c>
      <c r="AX61" s="186">
        <v>8</v>
      </c>
      <c r="AY61" s="186">
        <v>57.142857142857139</v>
      </c>
      <c r="AZ61" s="186">
        <v>150</v>
      </c>
      <c r="BA61" s="186">
        <v>0</v>
      </c>
      <c r="BB61" s="186">
        <v>21</v>
      </c>
      <c r="BC61" s="186">
        <v>21</v>
      </c>
      <c r="BD61" s="186">
        <v>14</v>
      </c>
      <c r="BE61" s="186">
        <v>0</v>
      </c>
      <c r="BF61" s="186">
        <v>13</v>
      </c>
      <c r="BG61" s="186">
        <v>13</v>
      </c>
      <c r="BH61" s="186">
        <v>92.857142857142861</v>
      </c>
      <c r="BI61" s="186">
        <v>0</v>
      </c>
      <c r="BJ61" s="186">
        <v>8</v>
      </c>
      <c r="BK61" s="186">
        <v>8</v>
      </c>
      <c r="BL61" s="186">
        <v>57.142857142857139</v>
      </c>
      <c r="BM61" s="186">
        <v>150</v>
      </c>
      <c r="BN61" s="186">
        <v>0</v>
      </c>
      <c r="BO61" s="186">
        <v>21</v>
      </c>
      <c r="BP61" s="186">
        <v>21</v>
      </c>
      <c r="BQ61" s="404">
        <v>14</v>
      </c>
      <c r="BR61" s="101">
        <v>0</v>
      </c>
      <c r="BS61" s="101">
        <v>14</v>
      </c>
      <c r="BT61" s="101">
        <v>14</v>
      </c>
      <c r="BU61" s="102">
        <v>100</v>
      </c>
      <c r="BV61" s="101">
        <v>0</v>
      </c>
      <c r="BW61" s="101">
        <v>8</v>
      </c>
      <c r="BX61" s="101">
        <v>8</v>
      </c>
      <c r="BY61" s="91">
        <v>57.142857142857139</v>
      </c>
      <c r="BZ61" s="102">
        <v>157.14285714285714</v>
      </c>
      <c r="CA61" s="83">
        <v>0</v>
      </c>
      <c r="CB61" s="83">
        <v>22</v>
      </c>
      <c r="CC61" s="103">
        <v>22</v>
      </c>
    </row>
    <row r="62" spans="1:81">
      <c r="A62" s="2"/>
      <c r="B62" s="9" t="s">
        <v>154</v>
      </c>
      <c r="C62" s="2"/>
      <c r="D62" s="37">
        <v>2356</v>
      </c>
      <c r="E62" s="37">
        <v>2</v>
      </c>
      <c r="F62" s="37">
        <v>2088</v>
      </c>
      <c r="G62" s="37">
        <v>2090</v>
      </c>
      <c r="H62" s="88">
        <v>88.624787775891349</v>
      </c>
      <c r="I62" s="37">
        <v>3</v>
      </c>
      <c r="J62" s="37">
        <v>764</v>
      </c>
      <c r="K62" s="37">
        <v>767</v>
      </c>
      <c r="L62" s="92">
        <v>32.427843803056028</v>
      </c>
      <c r="M62" s="86">
        <v>121.05263157894737</v>
      </c>
      <c r="N62" s="174">
        <v>5</v>
      </c>
      <c r="O62" s="174">
        <v>2852</v>
      </c>
      <c r="P62" s="402">
        <v>2857</v>
      </c>
      <c r="Q62" s="174">
        <v>2356</v>
      </c>
      <c r="R62" s="174">
        <v>2</v>
      </c>
      <c r="S62" s="174">
        <v>2130</v>
      </c>
      <c r="T62" s="174">
        <v>2132</v>
      </c>
      <c r="U62" s="174">
        <v>90.407470288624793</v>
      </c>
      <c r="V62" s="174">
        <v>2</v>
      </c>
      <c r="W62" s="174">
        <v>771</v>
      </c>
      <c r="X62" s="174">
        <v>773</v>
      </c>
      <c r="Y62" s="174">
        <v>32.724957555178271</v>
      </c>
      <c r="Z62" s="174">
        <v>123.13242784380304</v>
      </c>
      <c r="AA62" s="174">
        <v>4</v>
      </c>
      <c r="AB62" s="174">
        <v>2901</v>
      </c>
      <c r="AC62" s="174">
        <v>2905</v>
      </c>
      <c r="AD62" s="417">
        <v>2356</v>
      </c>
      <c r="AE62" s="417">
        <v>1</v>
      </c>
      <c r="AF62" s="417">
        <v>2162</v>
      </c>
      <c r="AG62" s="417">
        <v>2163</v>
      </c>
      <c r="AH62" s="417">
        <v>91.765704584040748</v>
      </c>
      <c r="AI62" s="417">
        <v>2</v>
      </c>
      <c r="AJ62" s="417">
        <v>785</v>
      </c>
      <c r="AK62" s="417">
        <v>787</v>
      </c>
      <c r="AL62" s="417">
        <v>33.31918505942275</v>
      </c>
      <c r="AM62" s="417">
        <v>125.0848896434635</v>
      </c>
      <c r="AN62" s="417">
        <v>3</v>
      </c>
      <c r="AO62" s="417">
        <v>2947</v>
      </c>
      <c r="AP62" s="417">
        <v>2950</v>
      </c>
      <c r="AQ62" s="417">
        <v>2356</v>
      </c>
      <c r="AR62" s="417">
        <v>1</v>
      </c>
      <c r="AS62" s="417">
        <v>2191</v>
      </c>
      <c r="AT62" s="417">
        <v>2192</v>
      </c>
      <c r="AU62" s="417">
        <v>92.996604414261469</v>
      </c>
      <c r="AV62" s="417">
        <v>2</v>
      </c>
      <c r="AW62" s="417">
        <v>763</v>
      </c>
      <c r="AX62" s="417">
        <v>765</v>
      </c>
      <c r="AY62" s="417">
        <v>32.385398981324279</v>
      </c>
      <c r="AZ62" s="417">
        <v>125.38200339558574</v>
      </c>
      <c r="BA62" s="417">
        <v>3</v>
      </c>
      <c r="BB62" s="417">
        <v>2954</v>
      </c>
      <c r="BC62" s="417">
        <v>2957</v>
      </c>
      <c r="BD62" s="417">
        <v>2356</v>
      </c>
      <c r="BE62" s="417">
        <v>1</v>
      </c>
      <c r="BF62" s="417">
        <v>2222</v>
      </c>
      <c r="BG62" s="417">
        <v>2223</v>
      </c>
      <c r="BH62" s="417">
        <v>94.31239388794566</v>
      </c>
      <c r="BI62" s="417">
        <v>2</v>
      </c>
      <c r="BJ62" s="417">
        <v>777</v>
      </c>
      <c r="BK62" s="417">
        <v>779</v>
      </c>
      <c r="BL62" s="417">
        <v>32.979626485568758</v>
      </c>
      <c r="BM62" s="417">
        <v>127.29202037351443</v>
      </c>
      <c r="BN62" s="417">
        <v>3</v>
      </c>
      <c r="BO62" s="417">
        <v>2999</v>
      </c>
      <c r="BP62" s="417">
        <v>3002</v>
      </c>
      <c r="BQ62" s="85">
        <v>2356</v>
      </c>
      <c r="BR62" s="37">
        <v>1</v>
      </c>
      <c r="BS62" s="37">
        <v>2252</v>
      </c>
      <c r="BT62" s="37">
        <v>2253</v>
      </c>
      <c r="BU62" s="88">
        <v>95.585738539898131</v>
      </c>
      <c r="BV62" s="37">
        <v>2</v>
      </c>
      <c r="BW62" s="37">
        <v>779</v>
      </c>
      <c r="BX62" s="37">
        <v>781</v>
      </c>
      <c r="BY62" s="92">
        <v>33.064516129032256</v>
      </c>
      <c r="BZ62" s="86">
        <v>128.65025466893039</v>
      </c>
      <c r="CA62" s="174">
        <v>3</v>
      </c>
      <c r="CB62" s="174">
        <v>3031</v>
      </c>
      <c r="CC62" s="174">
        <v>3034</v>
      </c>
    </row>
    <row r="63" spans="1:81">
      <c r="A63" s="5">
        <v>38</v>
      </c>
      <c r="B63" s="8" t="s">
        <v>155</v>
      </c>
      <c r="C63" s="5">
        <v>38</v>
      </c>
      <c r="D63" s="74">
        <v>5</v>
      </c>
      <c r="E63" s="101">
        <v>0</v>
      </c>
      <c r="F63" s="101">
        <v>3</v>
      </c>
      <c r="G63" s="101">
        <v>3</v>
      </c>
      <c r="H63" s="102">
        <v>60</v>
      </c>
      <c r="I63" s="101">
        <v>0</v>
      </c>
      <c r="J63" s="101">
        <v>2</v>
      </c>
      <c r="K63" s="101">
        <v>2</v>
      </c>
      <c r="L63" s="91">
        <v>40</v>
      </c>
      <c r="M63" s="102">
        <v>100</v>
      </c>
      <c r="N63" s="83">
        <v>0</v>
      </c>
      <c r="O63" s="83">
        <v>5</v>
      </c>
      <c r="P63" s="188">
        <v>5</v>
      </c>
      <c r="Q63" s="103">
        <v>5</v>
      </c>
      <c r="R63" s="103">
        <v>0</v>
      </c>
      <c r="S63" s="103">
        <v>3</v>
      </c>
      <c r="T63" s="103">
        <v>3</v>
      </c>
      <c r="U63" s="103">
        <v>60</v>
      </c>
      <c r="V63" s="103">
        <v>0</v>
      </c>
      <c r="W63" s="103">
        <v>0</v>
      </c>
      <c r="X63" s="103">
        <v>0</v>
      </c>
      <c r="Y63" s="103">
        <v>0</v>
      </c>
      <c r="Z63" s="103">
        <v>60</v>
      </c>
      <c r="AA63" s="103">
        <v>0</v>
      </c>
      <c r="AB63" s="103">
        <v>3</v>
      </c>
      <c r="AC63" s="103">
        <v>3</v>
      </c>
      <c r="AD63" s="186">
        <v>5</v>
      </c>
      <c r="AE63" s="186">
        <v>0</v>
      </c>
      <c r="AF63" s="186">
        <v>4</v>
      </c>
      <c r="AG63" s="186">
        <v>4</v>
      </c>
      <c r="AH63" s="186">
        <v>80</v>
      </c>
      <c r="AI63" s="186">
        <v>0</v>
      </c>
      <c r="AJ63" s="186">
        <v>0</v>
      </c>
      <c r="AK63" s="186">
        <v>0</v>
      </c>
      <c r="AL63" s="186">
        <v>0</v>
      </c>
      <c r="AM63" s="186">
        <v>80</v>
      </c>
      <c r="AN63" s="186">
        <v>0</v>
      </c>
      <c r="AO63" s="186">
        <v>4</v>
      </c>
      <c r="AP63" s="186">
        <v>4</v>
      </c>
      <c r="AQ63" s="186">
        <v>5</v>
      </c>
      <c r="AR63" s="186">
        <v>0</v>
      </c>
      <c r="AS63" s="186">
        <v>4</v>
      </c>
      <c r="AT63" s="186">
        <v>4</v>
      </c>
      <c r="AU63" s="186">
        <v>80</v>
      </c>
      <c r="AV63" s="186">
        <v>0</v>
      </c>
      <c r="AW63" s="186">
        <v>0</v>
      </c>
      <c r="AX63" s="186">
        <v>0</v>
      </c>
      <c r="AY63" s="186">
        <v>0</v>
      </c>
      <c r="AZ63" s="186">
        <v>80</v>
      </c>
      <c r="BA63" s="186">
        <v>0</v>
      </c>
      <c r="BB63" s="186">
        <v>4</v>
      </c>
      <c r="BC63" s="186">
        <v>4</v>
      </c>
      <c r="BD63" s="186">
        <v>5</v>
      </c>
      <c r="BE63" s="186">
        <v>0</v>
      </c>
      <c r="BF63" s="186">
        <v>4</v>
      </c>
      <c r="BG63" s="186">
        <v>4</v>
      </c>
      <c r="BH63" s="186">
        <v>80</v>
      </c>
      <c r="BI63" s="186">
        <v>0</v>
      </c>
      <c r="BJ63" s="186">
        <v>0</v>
      </c>
      <c r="BK63" s="186">
        <v>0</v>
      </c>
      <c r="BL63" s="186">
        <v>0</v>
      </c>
      <c r="BM63" s="186">
        <v>80</v>
      </c>
      <c r="BN63" s="186">
        <v>0</v>
      </c>
      <c r="BO63" s="186">
        <v>4</v>
      </c>
      <c r="BP63" s="186">
        <v>4</v>
      </c>
      <c r="BQ63" s="404">
        <v>5</v>
      </c>
      <c r="BR63" s="101">
        <v>0</v>
      </c>
      <c r="BS63" s="101">
        <v>4</v>
      </c>
      <c r="BT63" s="101">
        <v>4</v>
      </c>
      <c r="BU63" s="102">
        <v>80</v>
      </c>
      <c r="BV63" s="101">
        <v>0</v>
      </c>
      <c r="BW63" s="101">
        <v>0</v>
      </c>
      <c r="BX63" s="101">
        <v>0</v>
      </c>
      <c r="BY63" s="91">
        <v>0</v>
      </c>
      <c r="BZ63" s="102">
        <v>80</v>
      </c>
      <c r="CA63" s="83">
        <v>0</v>
      </c>
      <c r="CB63" s="83">
        <v>4</v>
      </c>
      <c r="CC63" s="103">
        <v>4</v>
      </c>
    </row>
    <row r="64" spans="1:81">
      <c r="A64" s="5">
        <v>86</v>
      </c>
      <c r="B64" s="8" t="s">
        <v>156</v>
      </c>
      <c r="C64" s="5">
        <v>86</v>
      </c>
      <c r="D64" s="74">
        <v>46</v>
      </c>
      <c r="E64" s="101">
        <v>0</v>
      </c>
      <c r="F64" s="101">
        <v>26</v>
      </c>
      <c r="G64" s="101">
        <v>26</v>
      </c>
      <c r="H64" s="102">
        <v>56.521739130434781</v>
      </c>
      <c r="I64" s="101">
        <v>0</v>
      </c>
      <c r="J64" s="101">
        <v>9</v>
      </c>
      <c r="K64" s="101">
        <v>9</v>
      </c>
      <c r="L64" s="91">
        <v>19.565217391304348</v>
      </c>
      <c r="M64" s="102">
        <v>76.08695652173914</v>
      </c>
      <c r="N64" s="83">
        <v>0</v>
      </c>
      <c r="O64" s="83">
        <v>35</v>
      </c>
      <c r="P64" s="188">
        <v>35</v>
      </c>
      <c r="Q64" s="103">
        <v>46</v>
      </c>
      <c r="R64" s="103">
        <v>0</v>
      </c>
      <c r="S64" s="103">
        <v>29</v>
      </c>
      <c r="T64" s="103">
        <v>29</v>
      </c>
      <c r="U64" s="103">
        <v>63.04347826086957</v>
      </c>
      <c r="V64" s="103">
        <v>0</v>
      </c>
      <c r="W64" s="103">
        <v>8</v>
      </c>
      <c r="X64" s="103">
        <v>8</v>
      </c>
      <c r="Y64" s="103">
        <v>17.391304347826086</v>
      </c>
      <c r="Z64" s="103">
        <v>80.434782608695656</v>
      </c>
      <c r="AA64" s="103">
        <v>0</v>
      </c>
      <c r="AB64" s="103">
        <v>37</v>
      </c>
      <c r="AC64" s="103">
        <v>37</v>
      </c>
      <c r="AD64" s="186">
        <v>46</v>
      </c>
      <c r="AE64" s="186">
        <v>0</v>
      </c>
      <c r="AF64" s="186">
        <v>26</v>
      </c>
      <c r="AG64" s="186">
        <v>26</v>
      </c>
      <c r="AH64" s="186">
        <v>56.521739130434781</v>
      </c>
      <c r="AI64" s="186">
        <v>0</v>
      </c>
      <c r="AJ64" s="186">
        <v>9</v>
      </c>
      <c r="AK64" s="186">
        <v>9</v>
      </c>
      <c r="AL64" s="186">
        <v>19.565217391304348</v>
      </c>
      <c r="AM64" s="186">
        <v>76.08695652173914</v>
      </c>
      <c r="AN64" s="186">
        <v>0</v>
      </c>
      <c r="AO64" s="186">
        <v>35</v>
      </c>
      <c r="AP64" s="186">
        <v>35</v>
      </c>
      <c r="AQ64" s="186">
        <v>46</v>
      </c>
      <c r="AR64" s="186">
        <v>0</v>
      </c>
      <c r="AS64" s="186">
        <v>25</v>
      </c>
      <c r="AT64" s="186">
        <v>25</v>
      </c>
      <c r="AU64" s="186">
        <v>54.347826086956516</v>
      </c>
      <c r="AV64" s="186">
        <v>0</v>
      </c>
      <c r="AW64" s="186">
        <v>10</v>
      </c>
      <c r="AX64" s="186">
        <v>10</v>
      </c>
      <c r="AY64" s="186">
        <v>21.739130434782609</v>
      </c>
      <c r="AZ64" s="186">
        <v>76.08695652173914</v>
      </c>
      <c r="BA64" s="186">
        <v>0</v>
      </c>
      <c r="BB64" s="186">
        <v>35</v>
      </c>
      <c r="BC64" s="186">
        <v>35</v>
      </c>
      <c r="BD64" s="186">
        <v>46</v>
      </c>
      <c r="BE64" s="186">
        <v>0</v>
      </c>
      <c r="BF64" s="186">
        <v>26</v>
      </c>
      <c r="BG64" s="186">
        <v>26</v>
      </c>
      <c r="BH64" s="186">
        <v>56.521739130434781</v>
      </c>
      <c r="BI64" s="186">
        <v>0</v>
      </c>
      <c r="BJ64" s="186">
        <v>9</v>
      </c>
      <c r="BK64" s="186">
        <v>9</v>
      </c>
      <c r="BL64" s="186">
        <v>19.565217391304348</v>
      </c>
      <c r="BM64" s="186">
        <v>76.08695652173914</v>
      </c>
      <c r="BN64" s="186">
        <v>0</v>
      </c>
      <c r="BO64" s="186">
        <v>35</v>
      </c>
      <c r="BP64" s="186">
        <v>35</v>
      </c>
      <c r="BQ64" s="404">
        <v>46</v>
      </c>
      <c r="BR64" s="101">
        <v>0</v>
      </c>
      <c r="BS64" s="101">
        <v>25</v>
      </c>
      <c r="BT64" s="101">
        <v>25</v>
      </c>
      <c r="BU64" s="102">
        <v>54.347826086956516</v>
      </c>
      <c r="BV64" s="101">
        <v>0</v>
      </c>
      <c r="BW64" s="101">
        <v>11</v>
      </c>
      <c r="BX64" s="101">
        <v>11</v>
      </c>
      <c r="BY64" s="91">
        <v>23.913043478260871</v>
      </c>
      <c r="BZ64" s="102">
        <v>78.260869565217391</v>
      </c>
      <c r="CA64" s="83">
        <v>0</v>
      </c>
      <c r="CB64" s="83">
        <v>36</v>
      </c>
      <c r="CC64" s="103">
        <v>36</v>
      </c>
    </row>
    <row r="65" spans="1:81">
      <c r="A65" s="5">
        <v>107</v>
      </c>
      <c r="B65" s="8" t="s">
        <v>157</v>
      </c>
      <c r="C65" s="5">
        <v>107</v>
      </c>
      <c r="D65" s="74">
        <v>4</v>
      </c>
      <c r="E65" s="101">
        <v>0</v>
      </c>
      <c r="F65" s="101">
        <v>2</v>
      </c>
      <c r="G65" s="101">
        <v>2</v>
      </c>
      <c r="H65" s="102">
        <v>50</v>
      </c>
      <c r="I65" s="101">
        <v>0</v>
      </c>
      <c r="J65" s="101">
        <v>1</v>
      </c>
      <c r="K65" s="101">
        <v>1</v>
      </c>
      <c r="L65" s="91">
        <v>25</v>
      </c>
      <c r="M65" s="102">
        <v>75</v>
      </c>
      <c r="N65" s="83">
        <v>0</v>
      </c>
      <c r="O65" s="83">
        <v>3</v>
      </c>
      <c r="P65" s="188">
        <v>3</v>
      </c>
      <c r="Q65" s="103">
        <v>4</v>
      </c>
      <c r="R65" s="103">
        <v>0</v>
      </c>
      <c r="S65" s="103">
        <v>0</v>
      </c>
      <c r="T65" s="103">
        <v>0</v>
      </c>
      <c r="U65" s="103">
        <v>0</v>
      </c>
      <c r="V65" s="103">
        <v>0</v>
      </c>
      <c r="W65" s="103">
        <v>1</v>
      </c>
      <c r="X65" s="103">
        <v>1</v>
      </c>
      <c r="Y65" s="103">
        <v>25</v>
      </c>
      <c r="Z65" s="103">
        <v>25</v>
      </c>
      <c r="AA65" s="103">
        <v>0</v>
      </c>
      <c r="AB65" s="103">
        <v>1</v>
      </c>
      <c r="AC65" s="103">
        <v>1</v>
      </c>
      <c r="AD65" s="186">
        <v>4</v>
      </c>
      <c r="AE65" s="186">
        <v>0</v>
      </c>
      <c r="AF65" s="186">
        <v>0</v>
      </c>
      <c r="AG65" s="186">
        <v>0</v>
      </c>
      <c r="AH65" s="186">
        <v>0</v>
      </c>
      <c r="AI65" s="186">
        <v>0</v>
      </c>
      <c r="AJ65" s="186">
        <v>1</v>
      </c>
      <c r="AK65" s="186">
        <v>1</v>
      </c>
      <c r="AL65" s="186">
        <v>25</v>
      </c>
      <c r="AM65" s="186">
        <v>25</v>
      </c>
      <c r="AN65" s="186">
        <v>0</v>
      </c>
      <c r="AO65" s="186">
        <v>1</v>
      </c>
      <c r="AP65" s="186">
        <v>1</v>
      </c>
      <c r="AQ65" s="186">
        <v>4</v>
      </c>
      <c r="AR65" s="186">
        <v>0</v>
      </c>
      <c r="AS65" s="186">
        <v>0</v>
      </c>
      <c r="AT65" s="186">
        <v>0</v>
      </c>
      <c r="AU65" s="186">
        <v>0</v>
      </c>
      <c r="AV65" s="186">
        <v>0</v>
      </c>
      <c r="AW65" s="186">
        <v>2</v>
      </c>
      <c r="AX65" s="186">
        <v>2</v>
      </c>
      <c r="AY65" s="186">
        <v>50</v>
      </c>
      <c r="AZ65" s="186">
        <v>50</v>
      </c>
      <c r="BA65" s="186">
        <v>0</v>
      </c>
      <c r="BB65" s="186">
        <v>2</v>
      </c>
      <c r="BC65" s="186">
        <v>2</v>
      </c>
      <c r="BD65" s="186">
        <v>4</v>
      </c>
      <c r="BE65" s="186">
        <v>0</v>
      </c>
      <c r="BF65" s="186">
        <v>0</v>
      </c>
      <c r="BG65" s="186">
        <v>0</v>
      </c>
      <c r="BH65" s="186">
        <v>0</v>
      </c>
      <c r="BI65" s="186">
        <v>0</v>
      </c>
      <c r="BJ65" s="186">
        <v>3</v>
      </c>
      <c r="BK65" s="186">
        <v>3</v>
      </c>
      <c r="BL65" s="186">
        <v>75</v>
      </c>
      <c r="BM65" s="186">
        <v>75</v>
      </c>
      <c r="BN65" s="186">
        <v>0</v>
      </c>
      <c r="BO65" s="186">
        <v>3</v>
      </c>
      <c r="BP65" s="186">
        <v>3</v>
      </c>
      <c r="BQ65" s="404">
        <v>4</v>
      </c>
      <c r="BR65" s="101">
        <v>0</v>
      </c>
      <c r="BS65" s="101">
        <v>0</v>
      </c>
      <c r="BT65" s="101">
        <v>0</v>
      </c>
      <c r="BU65" s="102">
        <v>0</v>
      </c>
      <c r="BV65" s="101">
        <v>0</v>
      </c>
      <c r="BW65" s="101">
        <v>1</v>
      </c>
      <c r="BX65" s="101">
        <v>1</v>
      </c>
      <c r="BY65" s="91">
        <v>25</v>
      </c>
      <c r="BZ65" s="102">
        <v>25</v>
      </c>
      <c r="CA65" s="83">
        <v>0</v>
      </c>
      <c r="CB65" s="83">
        <v>1</v>
      </c>
      <c r="CC65" s="103">
        <v>1</v>
      </c>
    </row>
    <row r="66" spans="1:81">
      <c r="A66" s="5">
        <v>134</v>
      </c>
      <c r="B66" s="8" t="s">
        <v>158</v>
      </c>
      <c r="C66" s="5">
        <v>134</v>
      </c>
      <c r="D66" s="74">
        <v>4</v>
      </c>
      <c r="E66" s="101">
        <v>0</v>
      </c>
      <c r="F66" s="101">
        <v>11</v>
      </c>
      <c r="G66" s="101">
        <v>11</v>
      </c>
      <c r="H66" s="102">
        <v>275</v>
      </c>
      <c r="I66" s="101">
        <v>0</v>
      </c>
      <c r="J66" s="101">
        <v>1</v>
      </c>
      <c r="K66" s="101">
        <v>1</v>
      </c>
      <c r="L66" s="91">
        <v>25</v>
      </c>
      <c r="M66" s="102">
        <v>300</v>
      </c>
      <c r="N66" s="83">
        <v>0</v>
      </c>
      <c r="O66" s="83">
        <v>12</v>
      </c>
      <c r="P66" s="188">
        <v>12</v>
      </c>
      <c r="Q66" s="103">
        <v>4</v>
      </c>
      <c r="R66" s="103">
        <v>0</v>
      </c>
      <c r="S66" s="103">
        <v>11</v>
      </c>
      <c r="T66" s="103">
        <v>11</v>
      </c>
      <c r="U66" s="103">
        <v>275</v>
      </c>
      <c r="V66" s="103">
        <v>0</v>
      </c>
      <c r="W66" s="103">
        <v>0</v>
      </c>
      <c r="X66" s="103">
        <v>0</v>
      </c>
      <c r="Y66" s="103">
        <v>0</v>
      </c>
      <c r="Z66" s="103">
        <v>275</v>
      </c>
      <c r="AA66" s="103">
        <v>0</v>
      </c>
      <c r="AB66" s="103">
        <v>11</v>
      </c>
      <c r="AC66" s="103">
        <v>11</v>
      </c>
      <c r="AD66" s="186">
        <v>4</v>
      </c>
      <c r="AE66" s="186">
        <v>0</v>
      </c>
      <c r="AF66" s="186">
        <v>11</v>
      </c>
      <c r="AG66" s="186">
        <v>11</v>
      </c>
      <c r="AH66" s="186">
        <v>275</v>
      </c>
      <c r="AI66" s="186">
        <v>0</v>
      </c>
      <c r="AJ66" s="186">
        <v>0</v>
      </c>
      <c r="AK66" s="186">
        <v>0</v>
      </c>
      <c r="AL66" s="186">
        <v>0</v>
      </c>
      <c r="AM66" s="186">
        <v>275</v>
      </c>
      <c r="AN66" s="186">
        <v>0</v>
      </c>
      <c r="AO66" s="186">
        <v>11</v>
      </c>
      <c r="AP66" s="186">
        <v>11</v>
      </c>
      <c r="AQ66" s="186">
        <v>4</v>
      </c>
      <c r="AR66" s="186">
        <v>0</v>
      </c>
      <c r="AS66" s="186">
        <v>11</v>
      </c>
      <c r="AT66" s="186">
        <v>11</v>
      </c>
      <c r="AU66" s="186">
        <v>275</v>
      </c>
      <c r="AV66" s="186">
        <v>0</v>
      </c>
      <c r="AW66" s="186">
        <v>0</v>
      </c>
      <c r="AX66" s="186">
        <v>0</v>
      </c>
      <c r="AY66" s="186">
        <v>0</v>
      </c>
      <c r="AZ66" s="186">
        <v>275</v>
      </c>
      <c r="BA66" s="186">
        <v>0</v>
      </c>
      <c r="BB66" s="186">
        <v>11</v>
      </c>
      <c r="BC66" s="186">
        <v>11</v>
      </c>
      <c r="BD66" s="186">
        <v>4</v>
      </c>
      <c r="BE66" s="186">
        <v>0</v>
      </c>
      <c r="BF66" s="186">
        <v>12</v>
      </c>
      <c r="BG66" s="186">
        <v>12</v>
      </c>
      <c r="BH66" s="186">
        <v>300</v>
      </c>
      <c r="BI66" s="186">
        <v>0</v>
      </c>
      <c r="BJ66" s="186">
        <v>0</v>
      </c>
      <c r="BK66" s="186">
        <v>0</v>
      </c>
      <c r="BL66" s="186">
        <v>0</v>
      </c>
      <c r="BM66" s="186">
        <v>300</v>
      </c>
      <c r="BN66" s="186">
        <v>0</v>
      </c>
      <c r="BO66" s="186">
        <v>12</v>
      </c>
      <c r="BP66" s="186">
        <v>12</v>
      </c>
      <c r="BQ66" s="404">
        <v>4</v>
      </c>
      <c r="BR66" s="101">
        <v>0</v>
      </c>
      <c r="BS66" s="101">
        <v>12</v>
      </c>
      <c r="BT66" s="101">
        <v>12</v>
      </c>
      <c r="BU66" s="102">
        <v>300</v>
      </c>
      <c r="BV66" s="101">
        <v>0</v>
      </c>
      <c r="BW66" s="101">
        <v>0</v>
      </c>
      <c r="BX66" s="101">
        <v>0</v>
      </c>
      <c r="BY66" s="91">
        <v>0</v>
      </c>
      <c r="BZ66" s="102">
        <v>300</v>
      </c>
      <c r="CA66" s="83">
        <v>0</v>
      </c>
      <c r="CB66" s="83">
        <v>12</v>
      </c>
      <c r="CC66" s="103">
        <v>12</v>
      </c>
    </row>
    <row r="67" spans="1:81">
      <c r="A67" s="5">
        <v>150</v>
      </c>
      <c r="B67" s="8" t="s">
        <v>159</v>
      </c>
      <c r="C67" s="5">
        <v>150</v>
      </c>
      <c r="D67" s="74">
        <v>23</v>
      </c>
      <c r="E67" s="101">
        <v>0</v>
      </c>
      <c r="F67" s="101">
        <v>41</v>
      </c>
      <c r="G67" s="101">
        <v>41</v>
      </c>
      <c r="H67" s="102">
        <v>178.26086956521738</v>
      </c>
      <c r="I67" s="101">
        <v>0</v>
      </c>
      <c r="J67" s="101">
        <v>7</v>
      </c>
      <c r="K67" s="101">
        <v>7</v>
      </c>
      <c r="L67" s="91">
        <v>30.434782608695656</v>
      </c>
      <c r="M67" s="102">
        <v>208.69565217391303</v>
      </c>
      <c r="N67" s="83">
        <v>0</v>
      </c>
      <c r="O67" s="83">
        <v>48</v>
      </c>
      <c r="P67" s="188">
        <v>48</v>
      </c>
      <c r="Q67" s="103">
        <v>23</v>
      </c>
      <c r="R67" s="103">
        <v>0</v>
      </c>
      <c r="S67" s="103">
        <v>45</v>
      </c>
      <c r="T67" s="103">
        <v>45</v>
      </c>
      <c r="U67" s="103">
        <v>195.65217391304347</v>
      </c>
      <c r="V67" s="103">
        <v>0</v>
      </c>
      <c r="W67" s="103">
        <v>7</v>
      </c>
      <c r="X67" s="103">
        <v>7</v>
      </c>
      <c r="Y67" s="103">
        <v>30.434782608695656</v>
      </c>
      <c r="Z67" s="103">
        <v>226.08695652173913</v>
      </c>
      <c r="AA67" s="103">
        <v>0</v>
      </c>
      <c r="AB67" s="103">
        <v>52</v>
      </c>
      <c r="AC67" s="103">
        <v>52</v>
      </c>
      <c r="AD67" s="186">
        <v>23</v>
      </c>
      <c r="AE67" s="186">
        <v>0</v>
      </c>
      <c r="AF67" s="186">
        <v>49</v>
      </c>
      <c r="AG67" s="186">
        <v>49</v>
      </c>
      <c r="AH67" s="186">
        <v>213.04347826086959</v>
      </c>
      <c r="AI67" s="186">
        <v>0</v>
      </c>
      <c r="AJ67" s="186">
        <v>7</v>
      </c>
      <c r="AK67" s="186">
        <v>7</v>
      </c>
      <c r="AL67" s="186">
        <v>30.434782608695656</v>
      </c>
      <c r="AM67" s="186">
        <v>243.47826086956525</v>
      </c>
      <c r="AN67" s="186">
        <v>0</v>
      </c>
      <c r="AO67" s="186">
        <v>56</v>
      </c>
      <c r="AP67" s="186">
        <v>56</v>
      </c>
      <c r="AQ67" s="186">
        <v>23</v>
      </c>
      <c r="AR67" s="186">
        <v>0</v>
      </c>
      <c r="AS67" s="186">
        <v>50</v>
      </c>
      <c r="AT67" s="186">
        <v>50</v>
      </c>
      <c r="AU67" s="186">
        <v>217.39130434782606</v>
      </c>
      <c r="AV67" s="186">
        <v>0</v>
      </c>
      <c r="AW67" s="186">
        <v>7</v>
      </c>
      <c r="AX67" s="186">
        <v>7</v>
      </c>
      <c r="AY67" s="186">
        <v>30.434782608695656</v>
      </c>
      <c r="AZ67" s="186">
        <v>247.82608695652172</v>
      </c>
      <c r="BA67" s="186">
        <v>0</v>
      </c>
      <c r="BB67" s="186">
        <v>57</v>
      </c>
      <c r="BC67" s="186">
        <v>57</v>
      </c>
      <c r="BD67" s="186">
        <v>23</v>
      </c>
      <c r="BE67" s="186">
        <v>0</v>
      </c>
      <c r="BF67" s="186">
        <v>51</v>
      </c>
      <c r="BG67" s="186">
        <v>51</v>
      </c>
      <c r="BH67" s="186">
        <v>221.73913043478262</v>
      </c>
      <c r="BI67" s="186">
        <v>0</v>
      </c>
      <c r="BJ67" s="186">
        <v>7</v>
      </c>
      <c r="BK67" s="186">
        <v>7</v>
      </c>
      <c r="BL67" s="186">
        <v>30.434782608695656</v>
      </c>
      <c r="BM67" s="186">
        <v>252.17391304347828</v>
      </c>
      <c r="BN67" s="186">
        <v>0</v>
      </c>
      <c r="BO67" s="186">
        <v>58</v>
      </c>
      <c r="BP67" s="186">
        <v>58</v>
      </c>
      <c r="BQ67" s="404">
        <v>23</v>
      </c>
      <c r="BR67" s="101">
        <v>0</v>
      </c>
      <c r="BS67" s="101">
        <v>51</v>
      </c>
      <c r="BT67" s="101">
        <v>51</v>
      </c>
      <c r="BU67" s="102">
        <v>221.73913043478262</v>
      </c>
      <c r="BV67" s="101">
        <v>0</v>
      </c>
      <c r="BW67" s="101">
        <v>7</v>
      </c>
      <c r="BX67" s="101">
        <v>7</v>
      </c>
      <c r="BY67" s="91">
        <v>30.434782608695656</v>
      </c>
      <c r="BZ67" s="102">
        <v>252.17391304347828</v>
      </c>
      <c r="CA67" s="83">
        <v>0</v>
      </c>
      <c r="CB67" s="83">
        <v>58</v>
      </c>
      <c r="CC67" s="103">
        <v>58</v>
      </c>
    </row>
    <row r="68" spans="1:81">
      <c r="A68" s="5">
        <v>237</v>
      </c>
      <c r="B68" s="100" t="s">
        <v>266</v>
      </c>
      <c r="C68" s="5">
        <v>237</v>
      </c>
      <c r="D68" s="74">
        <v>505</v>
      </c>
      <c r="E68" s="101">
        <v>0</v>
      </c>
      <c r="F68" s="101">
        <v>486</v>
      </c>
      <c r="G68" s="101">
        <v>486</v>
      </c>
      <c r="H68" s="102">
        <v>96.237623762376231</v>
      </c>
      <c r="I68" s="101">
        <v>1</v>
      </c>
      <c r="J68" s="101">
        <v>161</v>
      </c>
      <c r="K68" s="101">
        <v>162</v>
      </c>
      <c r="L68" s="91">
        <v>31.881188118811881</v>
      </c>
      <c r="M68" s="102">
        <v>128.11881188118812</v>
      </c>
      <c r="N68" s="83">
        <v>1</v>
      </c>
      <c r="O68" s="83">
        <v>647</v>
      </c>
      <c r="P68" s="188">
        <v>648</v>
      </c>
      <c r="Q68" s="103">
        <v>505</v>
      </c>
      <c r="R68" s="103">
        <v>0</v>
      </c>
      <c r="S68" s="103">
        <v>490</v>
      </c>
      <c r="T68" s="103">
        <v>490</v>
      </c>
      <c r="U68" s="103">
        <v>97.029702970297024</v>
      </c>
      <c r="V68" s="103">
        <v>1</v>
      </c>
      <c r="W68" s="103">
        <v>169</v>
      </c>
      <c r="X68" s="103">
        <v>170</v>
      </c>
      <c r="Y68" s="103">
        <v>33.46534653465347</v>
      </c>
      <c r="Z68" s="103">
        <v>130.49504950495049</v>
      </c>
      <c r="AA68" s="103">
        <v>1</v>
      </c>
      <c r="AB68" s="103">
        <v>659</v>
      </c>
      <c r="AC68" s="103">
        <v>660</v>
      </c>
      <c r="AD68" s="186">
        <v>505</v>
      </c>
      <c r="AE68" s="186">
        <v>0</v>
      </c>
      <c r="AF68" s="186">
        <v>495</v>
      </c>
      <c r="AG68" s="186">
        <v>495</v>
      </c>
      <c r="AH68" s="186">
        <v>98.019801980198025</v>
      </c>
      <c r="AI68" s="186">
        <v>1</v>
      </c>
      <c r="AJ68" s="186">
        <v>180</v>
      </c>
      <c r="AK68" s="186">
        <v>181</v>
      </c>
      <c r="AL68" s="186">
        <v>35.64356435643564</v>
      </c>
      <c r="AM68" s="186">
        <v>133.66336633663366</v>
      </c>
      <c r="AN68" s="186">
        <v>1</v>
      </c>
      <c r="AO68" s="186">
        <v>675</v>
      </c>
      <c r="AP68" s="186">
        <v>676</v>
      </c>
      <c r="AQ68" s="186">
        <v>505</v>
      </c>
      <c r="AR68" s="186">
        <v>0</v>
      </c>
      <c r="AS68" s="186">
        <v>499</v>
      </c>
      <c r="AT68" s="186">
        <v>499</v>
      </c>
      <c r="AU68" s="186">
        <v>98.811881188118804</v>
      </c>
      <c r="AV68" s="186">
        <v>1</v>
      </c>
      <c r="AW68" s="186">
        <v>178</v>
      </c>
      <c r="AX68" s="186">
        <v>179</v>
      </c>
      <c r="AY68" s="186">
        <v>35.247524752475243</v>
      </c>
      <c r="AZ68" s="186">
        <v>134.05940594059408</v>
      </c>
      <c r="BA68" s="186">
        <v>1</v>
      </c>
      <c r="BB68" s="186">
        <v>677</v>
      </c>
      <c r="BC68" s="186">
        <v>678</v>
      </c>
      <c r="BD68" s="186">
        <v>505</v>
      </c>
      <c r="BE68" s="186">
        <v>0</v>
      </c>
      <c r="BF68" s="186">
        <v>507</v>
      </c>
      <c r="BG68" s="186">
        <v>507</v>
      </c>
      <c r="BH68" s="186">
        <v>100.39603960396039</v>
      </c>
      <c r="BI68" s="186">
        <v>1</v>
      </c>
      <c r="BJ68" s="186">
        <v>181</v>
      </c>
      <c r="BK68" s="186">
        <v>182</v>
      </c>
      <c r="BL68" s="186">
        <v>35.841584158415841</v>
      </c>
      <c r="BM68" s="186">
        <v>136.23762376237624</v>
      </c>
      <c r="BN68" s="186">
        <v>1</v>
      </c>
      <c r="BO68" s="186">
        <v>688</v>
      </c>
      <c r="BP68" s="186">
        <v>689</v>
      </c>
      <c r="BQ68" s="404">
        <v>505</v>
      </c>
      <c r="BR68" s="101">
        <v>0</v>
      </c>
      <c r="BS68" s="101">
        <v>520</v>
      </c>
      <c r="BT68" s="101">
        <v>520</v>
      </c>
      <c r="BU68" s="102">
        <v>102.97029702970298</v>
      </c>
      <c r="BV68" s="101">
        <v>1</v>
      </c>
      <c r="BW68" s="101">
        <v>184</v>
      </c>
      <c r="BX68" s="101">
        <v>185</v>
      </c>
      <c r="BY68" s="91">
        <v>36.435643564356432</v>
      </c>
      <c r="BZ68" s="102">
        <v>139.40594059405939</v>
      </c>
      <c r="CA68" s="83">
        <v>1</v>
      </c>
      <c r="CB68" s="83">
        <v>704</v>
      </c>
      <c r="CC68" s="103">
        <v>705</v>
      </c>
    </row>
    <row r="69" spans="1:81">
      <c r="A69" s="5">
        <v>264</v>
      </c>
      <c r="B69" s="8" t="s">
        <v>161</v>
      </c>
      <c r="C69" s="5">
        <v>264</v>
      </c>
      <c r="D69" s="74">
        <v>247</v>
      </c>
      <c r="E69" s="101">
        <v>0</v>
      </c>
      <c r="F69" s="101">
        <v>146</v>
      </c>
      <c r="G69" s="101">
        <v>146</v>
      </c>
      <c r="H69" s="102">
        <v>59.109311740890689</v>
      </c>
      <c r="I69" s="101">
        <v>0</v>
      </c>
      <c r="J69" s="101">
        <v>115</v>
      </c>
      <c r="K69" s="101">
        <v>115</v>
      </c>
      <c r="L69" s="91">
        <v>46.558704453441294</v>
      </c>
      <c r="M69" s="102">
        <v>105.668016194332</v>
      </c>
      <c r="N69" s="83">
        <v>0</v>
      </c>
      <c r="O69" s="83">
        <v>261</v>
      </c>
      <c r="P69" s="188">
        <v>261</v>
      </c>
      <c r="Q69" s="103">
        <v>247</v>
      </c>
      <c r="R69" s="103">
        <v>0</v>
      </c>
      <c r="S69" s="103">
        <v>152</v>
      </c>
      <c r="T69" s="103">
        <v>152</v>
      </c>
      <c r="U69" s="103">
        <v>61.53846153846154</v>
      </c>
      <c r="V69" s="103">
        <v>0</v>
      </c>
      <c r="W69" s="103">
        <v>116</v>
      </c>
      <c r="X69" s="103">
        <v>116</v>
      </c>
      <c r="Y69" s="103">
        <v>46.963562753036435</v>
      </c>
      <c r="Z69" s="103">
        <v>108.50202429149797</v>
      </c>
      <c r="AA69" s="103">
        <v>0</v>
      </c>
      <c r="AB69" s="103">
        <v>268</v>
      </c>
      <c r="AC69" s="103">
        <v>268</v>
      </c>
      <c r="AD69" s="186">
        <v>247</v>
      </c>
      <c r="AE69" s="186">
        <v>0</v>
      </c>
      <c r="AF69" s="186">
        <v>158</v>
      </c>
      <c r="AG69" s="186">
        <v>158</v>
      </c>
      <c r="AH69" s="186">
        <v>63.967611336032391</v>
      </c>
      <c r="AI69" s="186">
        <v>0</v>
      </c>
      <c r="AJ69" s="186">
        <v>117</v>
      </c>
      <c r="AK69" s="186">
        <v>117</v>
      </c>
      <c r="AL69" s="186">
        <v>47.368421052631575</v>
      </c>
      <c r="AM69" s="186">
        <v>111.33603238866397</v>
      </c>
      <c r="AN69" s="186">
        <v>0</v>
      </c>
      <c r="AO69" s="186">
        <v>275</v>
      </c>
      <c r="AP69" s="186">
        <v>275</v>
      </c>
      <c r="AQ69" s="186">
        <v>247</v>
      </c>
      <c r="AR69" s="186">
        <v>0</v>
      </c>
      <c r="AS69" s="186">
        <v>159</v>
      </c>
      <c r="AT69" s="186">
        <v>159</v>
      </c>
      <c r="AU69" s="186">
        <v>64.372469635627525</v>
      </c>
      <c r="AV69" s="186">
        <v>0</v>
      </c>
      <c r="AW69" s="186">
        <v>113</v>
      </c>
      <c r="AX69" s="186">
        <v>113</v>
      </c>
      <c r="AY69" s="186">
        <v>45.748987854251013</v>
      </c>
      <c r="AZ69" s="186">
        <v>110.12145748987854</v>
      </c>
      <c r="BA69" s="186">
        <v>0</v>
      </c>
      <c r="BB69" s="186">
        <v>272</v>
      </c>
      <c r="BC69" s="186">
        <v>272</v>
      </c>
      <c r="BD69" s="186">
        <v>247</v>
      </c>
      <c r="BE69" s="186">
        <v>0</v>
      </c>
      <c r="BF69" s="186">
        <v>163</v>
      </c>
      <c r="BG69" s="186">
        <v>163</v>
      </c>
      <c r="BH69" s="186">
        <v>65.991902834008101</v>
      </c>
      <c r="BI69" s="186">
        <v>0</v>
      </c>
      <c r="BJ69" s="186">
        <v>116</v>
      </c>
      <c r="BK69" s="186">
        <v>116</v>
      </c>
      <c r="BL69" s="186">
        <v>46.963562753036435</v>
      </c>
      <c r="BM69" s="186">
        <v>112.95546558704453</v>
      </c>
      <c r="BN69" s="186">
        <v>0</v>
      </c>
      <c r="BO69" s="186">
        <v>279</v>
      </c>
      <c r="BP69" s="186">
        <v>279</v>
      </c>
      <c r="BQ69" s="404">
        <v>247</v>
      </c>
      <c r="BR69" s="101">
        <v>0</v>
      </c>
      <c r="BS69" s="101">
        <v>164</v>
      </c>
      <c r="BT69" s="101">
        <v>164</v>
      </c>
      <c r="BU69" s="102">
        <v>66.396761133603249</v>
      </c>
      <c r="BV69" s="101">
        <v>0</v>
      </c>
      <c r="BW69" s="101">
        <v>115</v>
      </c>
      <c r="BX69" s="101">
        <v>115</v>
      </c>
      <c r="BY69" s="91">
        <v>46.558704453441294</v>
      </c>
      <c r="BZ69" s="102">
        <v>112.95546558704453</v>
      </c>
      <c r="CA69" s="83">
        <v>0</v>
      </c>
      <c r="CB69" s="83">
        <v>279</v>
      </c>
      <c r="CC69" s="103">
        <v>279</v>
      </c>
    </row>
    <row r="70" spans="1:81">
      <c r="A70" s="5">
        <v>310</v>
      </c>
      <c r="B70" s="100" t="s">
        <v>267</v>
      </c>
      <c r="C70" s="5">
        <v>310</v>
      </c>
      <c r="D70" s="74">
        <v>83</v>
      </c>
      <c r="E70" s="101">
        <v>0</v>
      </c>
      <c r="F70" s="101">
        <v>58</v>
      </c>
      <c r="G70" s="101">
        <v>58</v>
      </c>
      <c r="H70" s="102">
        <v>69.879518072289159</v>
      </c>
      <c r="I70" s="101">
        <v>0</v>
      </c>
      <c r="J70" s="101">
        <v>11</v>
      </c>
      <c r="K70" s="101">
        <v>11</v>
      </c>
      <c r="L70" s="91">
        <v>13.253012048192772</v>
      </c>
      <c r="M70" s="102">
        <v>83.132530120481931</v>
      </c>
      <c r="N70" s="83">
        <v>0</v>
      </c>
      <c r="O70" s="83">
        <v>69</v>
      </c>
      <c r="P70" s="188">
        <v>69</v>
      </c>
      <c r="Q70" s="103">
        <v>83</v>
      </c>
      <c r="R70" s="103">
        <v>0</v>
      </c>
      <c r="S70" s="103">
        <v>57</v>
      </c>
      <c r="T70" s="103">
        <v>57</v>
      </c>
      <c r="U70" s="103">
        <v>68.674698795180717</v>
      </c>
      <c r="V70" s="103">
        <v>0</v>
      </c>
      <c r="W70" s="103">
        <v>12</v>
      </c>
      <c r="X70" s="103">
        <v>12</v>
      </c>
      <c r="Y70" s="103">
        <v>14.457831325301203</v>
      </c>
      <c r="Z70" s="103">
        <v>83.132530120481931</v>
      </c>
      <c r="AA70" s="103">
        <v>0</v>
      </c>
      <c r="AB70" s="103">
        <v>69</v>
      </c>
      <c r="AC70" s="103">
        <v>69</v>
      </c>
      <c r="AD70" s="186">
        <v>83</v>
      </c>
      <c r="AE70" s="186">
        <v>0</v>
      </c>
      <c r="AF70" s="186">
        <v>58</v>
      </c>
      <c r="AG70" s="186">
        <v>58</v>
      </c>
      <c r="AH70" s="186">
        <v>69.879518072289159</v>
      </c>
      <c r="AI70" s="186">
        <v>0</v>
      </c>
      <c r="AJ70" s="186">
        <v>12</v>
      </c>
      <c r="AK70" s="186">
        <v>12</v>
      </c>
      <c r="AL70" s="186">
        <v>14.457831325301203</v>
      </c>
      <c r="AM70" s="186">
        <v>84.337349397590373</v>
      </c>
      <c r="AN70" s="186">
        <v>0</v>
      </c>
      <c r="AO70" s="186">
        <v>70</v>
      </c>
      <c r="AP70" s="186">
        <v>70</v>
      </c>
      <c r="AQ70" s="186">
        <v>83</v>
      </c>
      <c r="AR70" s="186">
        <v>0</v>
      </c>
      <c r="AS70" s="186">
        <v>57</v>
      </c>
      <c r="AT70" s="186">
        <v>57</v>
      </c>
      <c r="AU70" s="186">
        <v>68.674698795180717</v>
      </c>
      <c r="AV70" s="186">
        <v>0</v>
      </c>
      <c r="AW70" s="186">
        <v>13</v>
      </c>
      <c r="AX70" s="186">
        <v>13</v>
      </c>
      <c r="AY70" s="186">
        <v>15.66265060240964</v>
      </c>
      <c r="AZ70" s="186">
        <v>84.337349397590373</v>
      </c>
      <c r="BA70" s="186">
        <v>0</v>
      </c>
      <c r="BB70" s="186">
        <v>70</v>
      </c>
      <c r="BC70" s="186">
        <v>70</v>
      </c>
      <c r="BD70" s="186">
        <v>83</v>
      </c>
      <c r="BE70" s="186">
        <v>0</v>
      </c>
      <c r="BF70" s="186">
        <v>56</v>
      </c>
      <c r="BG70" s="186">
        <v>56</v>
      </c>
      <c r="BH70" s="186">
        <v>67.46987951807229</v>
      </c>
      <c r="BI70" s="186">
        <v>0</v>
      </c>
      <c r="BJ70" s="186">
        <v>12</v>
      </c>
      <c r="BK70" s="186">
        <v>12</v>
      </c>
      <c r="BL70" s="186">
        <v>14.457831325301203</v>
      </c>
      <c r="BM70" s="186">
        <v>81.92771084337349</v>
      </c>
      <c r="BN70" s="186">
        <v>0</v>
      </c>
      <c r="BO70" s="186">
        <v>68</v>
      </c>
      <c r="BP70" s="186">
        <v>68</v>
      </c>
      <c r="BQ70" s="404">
        <v>83</v>
      </c>
      <c r="BR70" s="101">
        <v>0</v>
      </c>
      <c r="BS70" s="101">
        <v>60</v>
      </c>
      <c r="BT70" s="101">
        <v>60</v>
      </c>
      <c r="BU70" s="102">
        <v>72.289156626506028</v>
      </c>
      <c r="BV70" s="101">
        <v>0</v>
      </c>
      <c r="BW70" s="101">
        <v>11</v>
      </c>
      <c r="BX70" s="101">
        <v>11</v>
      </c>
      <c r="BY70" s="91">
        <v>13.253012048192772</v>
      </c>
      <c r="BZ70" s="102">
        <v>85.542168674698786</v>
      </c>
      <c r="CA70" s="83">
        <v>0</v>
      </c>
      <c r="CB70" s="83">
        <v>71</v>
      </c>
      <c r="CC70" s="103">
        <v>71</v>
      </c>
    </row>
    <row r="71" spans="1:81">
      <c r="A71" s="5">
        <v>315</v>
      </c>
      <c r="B71" s="8" t="s">
        <v>163</v>
      </c>
      <c r="C71" s="5">
        <v>315</v>
      </c>
      <c r="D71" s="74">
        <v>44</v>
      </c>
      <c r="E71" s="101">
        <v>0</v>
      </c>
      <c r="F71" s="101">
        <v>1</v>
      </c>
      <c r="G71" s="101">
        <v>1</v>
      </c>
      <c r="H71" s="102">
        <v>2.2727272727272729</v>
      </c>
      <c r="I71" s="101">
        <v>0</v>
      </c>
      <c r="J71" s="101">
        <v>3</v>
      </c>
      <c r="K71" s="101">
        <v>3</v>
      </c>
      <c r="L71" s="91">
        <v>6.8181818181818175</v>
      </c>
      <c r="M71" s="102">
        <v>9.0909090909090917</v>
      </c>
      <c r="N71" s="83">
        <v>0</v>
      </c>
      <c r="O71" s="83">
        <v>4</v>
      </c>
      <c r="P71" s="188">
        <v>4</v>
      </c>
      <c r="Q71" s="103">
        <v>44</v>
      </c>
      <c r="R71" s="103">
        <v>0</v>
      </c>
      <c r="S71" s="103">
        <v>1</v>
      </c>
      <c r="T71" s="103">
        <v>1</v>
      </c>
      <c r="U71" s="103">
        <v>2.2727272727272729</v>
      </c>
      <c r="V71" s="103">
        <v>0</v>
      </c>
      <c r="W71" s="103">
        <v>3</v>
      </c>
      <c r="X71" s="103">
        <v>3</v>
      </c>
      <c r="Y71" s="103">
        <v>6.8181818181818175</v>
      </c>
      <c r="Z71" s="103">
        <v>9.0909090909090917</v>
      </c>
      <c r="AA71" s="103">
        <v>0</v>
      </c>
      <c r="AB71" s="103">
        <v>4</v>
      </c>
      <c r="AC71" s="103">
        <v>4</v>
      </c>
      <c r="AD71" s="186">
        <v>44</v>
      </c>
      <c r="AE71" s="186">
        <v>0</v>
      </c>
      <c r="AF71" s="186">
        <v>1</v>
      </c>
      <c r="AG71" s="186">
        <v>1</v>
      </c>
      <c r="AH71" s="186">
        <v>2.2727272727272729</v>
      </c>
      <c r="AI71" s="186">
        <v>0</v>
      </c>
      <c r="AJ71" s="186">
        <v>3</v>
      </c>
      <c r="AK71" s="186">
        <v>3</v>
      </c>
      <c r="AL71" s="186">
        <v>6.8181818181818175</v>
      </c>
      <c r="AM71" s="186">
        <v>9.0909090909090917</v>
      </c>
      <c r="AN71" s="186">
        <v>0</v>
      </c>
      <c r="AO71" s="186">
        <v>4</v>
      </c>
      <c r="AP71" s="186">
        <v>4</v>
      </c>
      <c r="AQ71" s="186">
        <v>44</v>
      </c>
      <c r="AR71" s="186">
        <v>0</v>
      </c>
      <c r="AS71" s="186">
        <v>1</v>
      </c>
      <c r="AT71" s="186">
        <v>1</v>
      </c>
      <c r="AU71" s="186">
        <v>2.2727272727272729</v>
      </c>
      <c r="AV71" s="186">
        <v>0</v>
      </c>
      <c r="AW71" s="186">
        <v>3</v>
      </c>
      <c r="AX71" s="186">
        <v>3</v>
      </c>
      <c r="AY71" s="186">
        <v>6.8181818181818175</v>
      </c>
      <c r="AZ71" s="186">
        <v>9.0909090909090917</v>
      </c>
      <c r="BA71" s="186">
        <v>0</v>
      </c>
      <c r="BB71" s="186">
        <v>4</v>
      </c>
      <c r="BC71" s="186">
        <v>4</v>
      </c>
      <c r="BD71" s="186">
        <v>44</v>
      </c>
      <c r="BE71" s="186">
        <v>0</v>
      </c>
      <c r="BF71" s="186">
        <v>1</v>
      </c>
      <c r="BG71" s="186">
        <v>1</v>
      </c>
      <c r="BH71" s="186">
        <v>2.2727272727272729</v>
      </c>
      <c r="BI71" s="186">
        <v>0</v>
      </c>
      <c r="BJ71" s="186">
        <v>3</v>
      </c>
      <c r="BK71" s="186">
        <v>3</v>
      </c>
      <c r="BL71" s="186">
        <v>6.8181818181818175</v>
      </c>
      <c r="BM71" s="186">
        <v>9.0909090909090917</v>
      </c>
      <c r="BN71" s="186">
        <v>0</v>
      </c>
      <c r="BO71" s="186">
        <v>4</v>
      </c>
      <c r="BP71" s="186">
        <v>4</v>
      </c>
      <c r="BQ71" s="404">
        <v>44</v>
      </c>
      <c r="BR71" s="101">
        <v>0</v>
      </c>
      <c r="BS71" s="101">
        <v>1</v>
      </c>
      <c r="BT71" s="101">
        <v>1</v>
      </c>
      <c r="BU71" s="102">
        <v>2.2727272727272729</v>
      </c>
      <c r="BV71" s="101">
        <v>0</v>
      </c>
      <c r="BW71" s="101">
        <v>3</v>
      </c>
      <c r="BX71" s="101">
        <v>3</v>
      </c>
      <c r="BY71" s="91">
        <v>6.8181818181818175</v>
      </c>
      <c r="BZ71" s="102">
        <v>9.0909090909090917</v>
      </c>
      <c r="CA71" s="83">
        <v>0</v>
      </c>
      <c r="CB71" s="83">
        <v>4</v>
      </c>
      <c r="CC71" s="103">
        <v>4</v>
      </c>
    </row>
    <row r="72" spans="1:81">
      <c r="A72" s="5">
        <v>361</v>
      </c>
      <c r="B72" s="8" t="s">
        <v>164</v>
      </c>
      <c r="C72" s="5">
        <v>361</v>
      </c>
      <c r="D72" s="74">
        <v>23</v>
      </c>
      <c r="E72" s="101">
        <v>0</v>
      </c>
      <c r="F72" s="101">
        <v>25</v>
      </c>
      <c r="G72" s="101">
        <v>25</v>
      </c>
      <c r="H72" s="102">
        <v>108.69565217391303</v>
      </c>
      <c r="I72" s="101">
        <v>0</v>
      </c>
      <c r="J72" s="101">
        <v>6</v>
      </c>
      <c r="K72" s="101">
        <v>6</v>
      </c>
      <c r="L72" s="91">
        <v>26.086956521739129</v>
      </c>
      <c r="M72" s="102">
        <v>134.78260869565219</v>
      </c>
      <c r="N72" s="83">
        <v>0</v>
      </c>
      <c r="O72" s="83">
        <v>31</v>
      </c>
      <c r="P72" s="188">
        <v>31</v>
      </c>
      <c r="Q72" s="103">
        <v>23</v>
      </c>
      <c r="R72" s="103">
        <v>0</v>
      </c>
      <c r="S72" s="103">
        <v>27</v>
      </c>
      <c r="T72" s="103">
        <v>27</v>
      </c>
      <c r="U72" s="103">
        <v>117.39130434782609</v>
      </c>
      <c r="V72" s="103">
        <v>0</v>
      </c>
      <c r="W72" s="103">
        <v>5</v>
      </c>
      <c r="X72" s="103">
        <v>5</v>
      </c>
      <c r="Y72" s="103">
        <v>21.739130434782609</v>
      </c>
      <c r="Z72" s="103">
        <v>139.13043478260869</v>
      </c>
      <c r="AA72" s="103">
        <v>0</v>
      </c>
      <c r="AB72" s="103">
        <v>32</v>
      </c>
      <c r="AC72" s="103">
        <v>32</v>
      </c>
      <c r="AD72" s="186">
        <v>23</v>
      </c>
      <c r="AE72" s="186">
        <v>0</v>
      </c>
      <c r="AF72" s="186">
        <v>28</v>
      </c>
      <c r="AG72" s="186">
        <v>28</v>
      </c>
      <c r="AH72" s="186">
        <v>121.73913043478262</v>
      </c>
      <c r="AI72" s="186">
        <v>0</v>
      </c>
      <c r="AJ72" s="186">
        <v>5</v>
      </c>
      <c r="AK72" s="186">
        <v>5</v>
      </c>
      <c r="AL72" s="186">
        <v>21.739130434782609</v>
      </c>
      <c r="AM72" s="186">
        <v>143.47826086956522</v>
      </c>
      <c r="AN72" s="186">
        <v>0</v>
      </c>
      <c r="AO72" s="186">
        <v>33</v>
      </c>
      <c r="AP72" s="186">
        <v>33</v>
      </c>
      <c r="AQ72" s="186">
        <v>23</v>
      </c>
      <c r="AR72" s="186">
        <v>0</v>
      </c>
      <c r="AS72" s="186">
        <v>28</v>
      </c>
      <c r="AT72" s="186">
        <v>28</v>
      </c>
      <c r="AU72" s="186">
        <v>121.73913043478262</v>
      </c>
      <c r="AV72" s="186">
        <v>0</v>
      </c>
      <c r="AW72" s="186">
        <v>5</v>
      </c>
      <c r="AX72" s="186">
        <v>5</v>
      </c>
      <c r="AY72" s="186">
        <v>21.739130434782609</v>
      </c>
      <c r="AZ72" s="186">
        <v>143.47826086956522</v>
      </c>
      <c r="BA72" s="186">
        <v>0</v>
      </c>
      <c r="BB72" s="186">
        <v>33</v>
      </c>
      <c r="BC72" s="186">
        <v>33</v>
      </c>
      <c r="BD72" s="186">
        <v>23</v>
      </c>
      <c r="BE72" s="186">
        <v>0</v>
      </c>
      <c r="BF72" s="186">
        <v>28</v>
      </c>
      <c r="BG72" s="186">
        <v>28</v>
      </c>
      <c r="BH72" s="186">
        <v>121.73913043478262</v>
      </c>
      <c r="BI72" s="186">
        <v>0</v>
      </c>
      <c r="BJ72" s="186">
        <v>4</v>
      </c>
      <c r="BK72" s="186">
        <v>4</v>
      </c>
      <c r="BL72" s="186">
        <v>17.391304347826086</v>
      </c>
      <c r="BM72" s="186">
        <v>139.13043478260869</v>
      </c>
      <c r="BN72" s="186">
        <v>0</v>
      </c>
      <c r="BO72" s="186">
        <v>32</v>
      </c>
      <c r="BP72" s="186">
        <v>32</v>
      </c>
      <c r="BQ72" s="404">
        <v>23</v>
      </c>
      <c r="BR72" s="101">
        <v>0</v>
      </c>
      <c r="BS72" s="101">
        <v>27</v>
      </c>
      <c r="BT72" s="101">
        <v>27</v>
      </c>
      <c r="BU72" s="102">
        <v>117.39130434782609</v>
      </c>
      <c r="BV72" s="101">
        <v>0</v>
      </c>
      <c r="BW72" s="101">
        <v>6</v>
      </c>
      <c r="BX72" s="101">
        <v>6</v>
      </c>
      <c r="BY72" s="91">
        <v>26.086956521739129</v>
      </c>
      <c r="BZ72" s="102">
        <v>143.47826086956522</v>
      </c>
      <c r="CA72" s="83">
        <v>0</v>
      </c>
      <c r="CB72" s="83">
        <v>33</v>
      </c>
      <c r="CC72" s="103">
        <v>33</v>
      </c>
    </row>
    <row r="73" spans="1:81">
      <c r="A73" s="5">
        <v>647</v>
      </c>
      <c r="B73" s="5" t="s">
        <v>165</v>
      </c>
      <c r="C73" s="5">
        <v>647</v>
      </c>
      <c r="D73" s="74">
        <v>63</v>
      </c>
      <c r="E73" s="101">
        <v>0</v>
      </c>
      <c r="F73" s="101">
        <v>58</v>
      </c>
      <c r="G73" s="101">
        <v>58</v>
      </c>
      <c r="H73" s="102">
        <v>92.063492063492063</v>
      </c>
      <c r="I73" s="101">
        <v>0</v>
      </c>
      <c r="J73" s="101">
        <v>11</v>
      </c>
      <c r="K73" s="101">
        <v>11</v>
      </c>
      <c r="L73" s="91">
        <v>17.460317460317459</v>
      </c>
      <c r="M73" s="102">
        <v>109.52380952380953</v>
      </c>
      <c r="N73" s="83">
        <v>0</v>
      </c>
      <c r="O73" s="83">
        <v>69</v>
      </c>
      <c r="P73" s="188">
        <v>69</v>
      </c>
      <c r="Q73" s="103">
        <v>63</v>
      </c>
      <c r="R73" s="103">
        <v>0</v>
      </c>
      <c r="S73" s="103">
        <v>60</v>
      </c>
      <c r="T73" s="103">
        <v>60</v>
      </c>
      <c r="U73" s="103">
        <v>95.238095238095227</v>
      </c>
      <c r="V73" s="103">
        <v>0</v>
      </c>
      <c r="W73" s="103">
        <v>9</v>
      </c>
      <c r="X73" s="103">
        <v>9</v>
      </c>
      <c r="Y73" s="103">
        <v>14.285714285714285</v>
      </c>
      <c r="Z73" s="103">
        <v>109.52380952380953</v>
      </c>
      <c r="AA73" s="103">
        <v>0</v>
      </c>
      <c r="AB73" s="103">
        <v>69</v>
      </c>
      <c r="AC73" s="103">
        <v>69</v>
      </c>
      <c r="AD73" s="186">
        <v>63</v>
      </c>
      <c r="AE73" s="186">
        <v>0</v>
      </c>
      <c r="AF73" s="186">
        <v>60</v>
      </c>
      <c r="AG73" s="186">
        <v>60</v>
      </c>
      <c r="AH73" s="186">
        <v>95.238095238095227</v>
      </c>
      <c r="AI73" s="186">
        <v>0</v>
      </c>
      <c r="AJ73" s="186">
        <v>9</v>
      </c>
      <c r="AK73" s="186">
        <v>9</v>
      </c>
      <c r="AL73" s="186">
        <v>14.285714285714285</v>
      </c>
      <c r="AM73" s="186">
        <v>109.52380952380953</v>
      </c>
      <c r="AN73" s="186">
        <v>0</v>
      </c>
      <c r="AO73" s="186">
        <v>69</v>
      </c>
      <c r="AP73" s="186">
        <v>69</v>
      </c>
      <c r="AQ73" s="186">
        <v>63</v>
      </c>
      <c r="AR73" s="186">
        <v>0</v>
      </c>
      <c r="AS73" s="186">
        <v>65</v>
      </c>
      <c r="AT73" s="186">
        <v>65</v>
      </c>
      <c r="AU73" s="186">
        <v>103.17460317460319</v>
      </c>
      <c r="AV73" s="186">
        <v>0</v>
      </c>
      <c r="AW73" s="186">
        <v>8</v>
      </c>
      <c r="AX73" s="186">
        <v>8</v>
      </c>
      <c r="AY73" s="186">
        <v>12.698412698412698</v>
      </c>
      <c r="AZ73" s="186">
        <v>115.87301587301589</v>
      </c>
      <c r="BA73" s="186">
        <v>0</v>
      </c>
      <c r="BB73" s="186">
        <v>73</v>
      </c>
      <c r="BC73" s="186">
        <v>73</v>
      </c>
      <c r="BD73" s="186">
        <v>63</v>
      </c>
      <c r="BE73" s="186">
        <v>0</v>
      </c>
      <c r="BF73" s="186">
        <v>66</v>
      </c>
      <c r="BG73" s="186">
        <v>66</v>
      </c>
      <c r="BH73" s="186">
        <v>104.76190476190477</v>
      </c>
      <c r="BI73" s="186">
        <v>0</v>
      </c>
      <c r="BJ73" s="186">
        <v>6</v>
      </c>
      <c r="BK73" s="186">
        <v>6</v>
      </c>
      <c r="BL73" s="186">
        <v>9.5238095238095237</v>
      </c>
      <c r="BM73" s="186">
        <v>114.28571428571428</v>
      </c>
      <c r="BN73" s="186">
        <v>0</v>
      </c>
      <c r="BO73" s="186">
        <v>72</v>
      </c>
      <c r="BP73" s="186">
        <v>72</v>
      </c>
      <c r="BQ73" s="404">
        <v>63</v>
      </c>
      <c r="BR73" s="101">
        <v>0</v>
      </c>
      <c r="BS73" s="101">
        <v>63</v>
      </c>
      <c r="BT73" s="101">
        <v>63</v>
      </c>
      <c r="BU73" s="102">
        <v>100</v>
      </c>
      <c r="BV73" s="101">
        <v>0</v>
      </c>
      <c r="BW73" s="101">
        <v>6</v>
      </c>
      <c r="BX73" s="101">
        <v>6</v>
      </c>
      <c r="BY73" s="91">
        <v>9.5238095238095237</v>
      </c>
      <c r="BZ73" s="102">
        <v>109.52380952380953</v>
      </c>
      <c r="CA73" s="83">
        <v>0</v>
      </c>
      <c r="CB73" s="83">
        <v>69</v>
      </c>
      <c r="CC73" s="103">
        <v>69</v>
      </c>
    </row>
    <row r="74" spans="1:81">
      <c r="A74" s="5">
        <v>658</v>
      </c>
      <c r="B74" s="12" t="s">
        <v>166</v>
      </c>
      <c r="C74" s="5">
        <v>658</v>
      </c>
      <c r="D74" s="74">
        <v>23</v>
      </c>
      <c r="E74" s="101">
        <v>0</v>
      </c>
      <c r="F74" s="101">
        <v>0</v>
      </c>
      <c r="G74" s="101">
        <v>0</v>
      </c>
      <c r="H74" s="102">
        <v>0</v>
      </c>
      <c r="I74" s="101">
        <v>0</v>
      </c>
      <c r="J74" s="101">
        <v>6</v>
      </c>
      <c r="K74" s="101">
        <v>6</v>
      </c>
      <c r="L74" s="91">
        <v>26.086956521739129</v>
      </c>
      <c r="M74" s="102">
        <v>26.086956521739129</v>
      </c>
      <c r="N74" s="83">
        <v>0</v>
      </c>
      <c r="O74" s="83">
        <v>6</v>
      </c>
      <c r="P74" s="188">
        <v>6</v>
      </c>
      <c r="Q74" s="103">
        <v>23</v>
      </c>
      <c r="R74" s="103">
        <v>0</v>
      </c>
      <c r="S74" s="103">
        <v>1</v>
      </c>
      <c r="T74" s="103">
        <v>1</v>
      </c>
      <c r="U74" s="103">
        <v>4.3478260869565215</v>
      </c>
      <c r="V74" s="103">
        <v>0</v>
      </c>
      <c r="W74" s="103">
        <v>2</v>
      </c>
      <c r="X74" s="103">
        <v>2</v>
      </c>
      <c r="Y74" s="103">
        <v>8.695652173913043</v>
      </c>
      <c r="Z74" s="103">
        <v>13.043478260869565</v>
      </c>
      <c r="AA74" s="103">
        <v>0</v>
      </c>
      <c r="AB74" s="103">
        <v>3</v>
      </c>
      <c r="AC74" s="103">
        <v>3</v>
      </c>
      <c r="AD74" s="186">
        <v>23</v>
      </c>
      <c r="AE74" s="186">
        <v>0</v>
      </c>
      <c r="AF74" s="186">
        <v>1</v>
      </c>
      <c r="AG74" s="186">
        <v>1</v>
      </c>
      <c r="AH74" s="186">
        <v>4.3478260869565215</v>
      </c>
      <c r="AI74" s="186">
        <v>0</v>
      </c>
      <c r="AJ74" s="186">
        <v>2</v>
      </c>
      <c r="AK74" s="186">
        <v>2</v>
      </c>
      <c r="AL74" s="186">
        <v>8.695652173913043</v>
      </c>
      <c r="AM74" s="186">
        <v>13.043478260869565</v>
      </c>
      <c r="AN74" s="186">
        <v>0</v>
      </c>
      <c r="AO74" s="186">
        <v>3</v>
      </c>
      <c r="AP74" s="186">
        <v>3</v>
      </c>
      <c r="AQ74" s="186">
        <v>23</v>
      </c>
      <c r="AR74" s="186">
        <v>0</v>
      </c>
      <c r="AS74" s="186">
        <v>1</v>
      </c>
      <c r="AT74" s="186">
        <v>1</v>
      </c>
      <c r="AU74" s="186">
        <v>4.3478260869565215</v>
      </c>
      <c r="AV74" s="186">
        <v>0</v>
      </c>
      <c r="AW74" s="186">
        <v>1</v>
      </c>
      <c r="AX74" s="186">
        <v>1</v>
      </c>
      <c r="AY74" s="186">
        <v>4.3478260869565215</v>
      </c>
      <c r="AZ74" s="186">
        <v>8.695652173913043</v>
      </c>
      <c r="BA74" s="186">
        <v>0</v>
      </c>
      <c r="BB74" s="186">
        <v>2</v>
      </c>
      <c r="BC74" s="186">
        <v>2</v>
      </c>
      <c r="BD74" s="186">
        <v>23</v>
      </c>
      <c r="BE74" s="186">
        <v>0</v>
      </c>
      <c r="BF74" s="186">
        <v>1</v>
      </c>
      <c r="BG74" s="186">
        <v>1</v>
      </c>
      <c r="BH74" s="186">
        <v>4.3478260869565215</v>
      </c>
      <c r="BI74" s="186">
        <v>0</v>
      </c>
      <c r="BJ74" s="186">
        <v>1</v>
      </c>
      <c r="BK74" s="186">
        <v>1</v>
      </c>
      <c r="BL74" s="186">
        <v>4.3478260869565215</v>
      </c>
      <c r="BM74" s="186">
        <v>8.695652173913043</v>
      </c>
      <c r="BN74" s="186">
        <v>0</v>
      </c>
      <c r="BO74" s="186">
        <v>2</v>
      </c>
      <c r="BP74" s="186">
        <v>2</v>
      </c>
      <c r="BQ74" s="404">
        <v>23</v>
      </c>
      <c r="BR74" s="101">
        <v>0</v>
      </c>
      <c r="BS74" s="101">
        <v>1</v>
      </c>
      <c r="BT74" s="101">
        <v>1</v>
      </c>
      <c r="BU74" s="102">
        <v>4.3478260869565215</v>
      </c>
      <c r="BV74" s="101">
        <v>0</v>
      </c>
      <c r="BW74" s="101">
        <v>2</v>
      </c>
      <c r="BX74" s="101">
        <v>2</v>
      </c>
      <c r="BY74" s="91">
        <v>8.695652173913043</v>
      </c>
      <c r="BZ74" s="102">
        <v>13.043478260869565</v>
      </c>
      <c r="CA74" s="83">
        <v>0</v>
      </c>
      <c r="CB74" s="83">
        <v>3</v>
      </c>
      <c r="CC74" s="103">
        <v>3</v>
      </c>
    </row>
    <row r="75" spans="1:81">
      <c r="A75" s="5">
        <v>664</v>
      </c>
      <c r="B75" s="5" t="s">
        <v>167</v>
      </c>
      <c r="C75" s="5">
        <v>664</v>
      </c>
      <c r="D75" s="74">
        <v>660</v>
      </c>
      <c r="E75" s="101">
        <v>0</v>
      </c>
      <c r="F75" s="101">
        <v>657</v>
      </c>
      <c r="G75" s="101">
        <v>657</v>
      </c>
      <c r="H75" s="102">
        <v>99.545454545454547</v>
      </c>
      <c r="I75" s="101">
        <v>1</v>
      </c>
      <c r="J75" s="101">
        <v>244</v>
      </c>
      <c r="K75" s="101">
        <v>245</v>
      </c>
      <c r="L75" s="91">
        <v>36.969696969696969</v>
      </c>
      <c r="M75" s="102">
        <v>136.51515151515153</v>
      </c>
      <c r="N75" s="83">
        <v>1</v>
      </c>
      <c r="O75" s="83">
        <v>901</v>
      </c>
      <c r="P75" s="188">
        <v>902</v>
      </c>
      <c r="Q75" s="103">
        <v>660</v>
      </c>
      <c r="R75" s="103">
        <v>0</v>
      </c>
      <c r="S75" s="103">
        <v>674</v>
      </c>
      <c r="T75" s="103">
        <v>674</v>
      </c>
      <c r="U75" s="103">
        <v>102.12121212121212</v>
      </c>
      <c r="V75" s="103">
        <v>1</v>
      </c>
      <c r="W75" s="103">
        <v>229</v>
      </c>
      <c r="X75" s="103">
        <v>230</v>
      </c>
      <c r="Y75" s="103">
        <v>34.696969696969695</v>
      </c>
      <c r="Z75" s="103">
        <v>136.81818181818181</v>
      </c>
      <c r="AA75" s="103">
        <v>1</v>
      </c>
      <c r="AB75" s="103">
        <v>903</v>
      </c>
      <c r="AC75" s="103">
        <v>904</v>
      </c>
      <c r="AD75" s="186">
        <v>660</v>
      </c>
      <c r="AE75" s="186">
        <v>0</v>
      </c>
      <c r="AF75" s="186">
        <v>679</v>
      </c>
      <c r="AG75" s="186">
        <v>679</v>
      </c>
      <c r="AH75" s="186">
        <v>102.87878787878788</v>
      </c>
      <c r="AI75" s="186">
        <v>1</v>
      </c>
      <c r="AJ75" s="186">
        <v>235</v>
      </c>
      <c r="AK75" s="186">
        <v>236</v>
      </c>
      <c r="AL75" s="186">
        <v>35.606060606060609</v>
      </c>
      <c r="AM75" s="186">
        <v>138.48484848484847</v>
      </c>
      <c r="AN75" s="186">
        <v>1</v>
      </c>
      <c r="AO75" s="186">
        <v>914</v>
      </c>
      <c r="AP75" s="186">
        <v>915</v>
      </c>
      <c r="AQ75" s="186">
        <v>660</v>
      </c>
      <c r="AR75" s="186">
        <v>0</v>
      </c>
      <c r="AS75" s="186">
        <v>694</v>
      </c>
      <c r="AT75" s="186">
        <v>694</v>
      </c>
      <c r="AU75" s="186">
        <v>105.15151515151516</v>
      </c>
      <c r="AV75" s="186">
        <v>1</v>
      </c>
      <c r="AW75" s="186">
        <v>229</v>
      </c>
      <c r="AX75" s="186">
        <v>230</v>
      </c>
      <c r="AY75" s="186">
        <v>34.696969696969695</v>
      </c>
      <c r="AZ75" s="186">
        <v>139.84848484848484</v>
      </c>
      <c r="BA75" s="186">
        <v>1</v>
      </c>
      <c r="BB75" s="186">
        <v>923</v>
      </c>
      <c r="BC75" s="186">
        <v>924</v>
      </c>
      <c r="BD75" s="186">
        <v>660</v>
      </c>
      <c r="BE75" s="186">
        <v>0</v>
      </c>
      <c r="BF75" s="186">
        <v>708</v>
      </c>
      <c r="BG75" s="186">
        <v>708</v>
      </c>
      <c r="BH75" s="186">
        <v>107.27272727272728</v>
      </c>
      <c r="BI75" s="186">
        <v>1</v>
      </c>
      <c r="BJ75" s="186">
        <v>242</v>
      </c>
      <c r="BK75" s="186">
        <v>243</v>
      </c>
      <c r="BL75" s="186">
        <v>36.666666666666664</v>
      </c>
      <c r="BM75" s="186">
        <v>143.93939393939394</v>
      </c>
      <c r="BN75" s="186">
        <v>1</v>
      </c>
      <c r="BO75" s="186">
        <v>950</v>
      </c>
      <c r="BP75" s="186">
        <v>951</v>
      </c>
      <c r="BQ75" s="404">
        <v>660</v>
      </c>
      <c r="BR75" s="101">
        <v>0</v>
      </c>
      <c r="BS75" s="101">
        <v>721</v>
      </c>
      <c r="BT75" s="101">
        <v>721</v>
      </c>
      <c r="BU75" s="102">
        <v>109.24242424242425</v>
      </c>
      <c r="BV75" s="101">
        <v>1</v>
      </c>
      <c r="BW75" s="101">
        <v>246</v>
      </c>
      <c r="BX75" s="101">
        <v>247</v>
      </c>
      <c r="BY75" s="91">
        <v>37.272727272727273</v>
      </c>
      <c r="BZ75" s="102">
        <v>146.5151515151515</v>
      </c>
      <c r="CA75" s="83">
        <v>1</v>
      </c>
      <c r="CB75" s="83">
        <v>967</v>
      </c>
      <c r="CC75" s="103">
        <v>968</v>
      </c>
    </row>
    <row r="76" spans="1:81">
      <c r="A76" s="5">
        <v>686</v>
      </c>
      <c r="B76" s="11" t="s">
        <v>168</v>
      </c>
      <c r="C76" s="5">
        <v>686</v>
      </c>
      <c r="D76" s="74">
        <v>418</v>
      </c>
      <c r="E76" s="101">
        <v>1</v>
      </c>
      <c r="F76" s="101">
        <v>341</v>
      </c>
      <c r="G76" s="101">
        <v>342</v>
      </c>
      <c r="H76" s="102">
        <v>81.578947368421055</v>
      </c>
      <c r="I76" s="101">
        <v>1</v>
      </c>
      <c r="J76" s="101">
        <v>148</v>
      </c>
      <c r="K76" s="101">
        <v>149</v>
      </c>
      <c r="L76" s="91">
        <v>35.406698564593306</v>
      </c>
      <c r="M76" s="102">
        <v>116.98564593301435</v>
      </c>
      <c r="N76" s="83">
        <v>2</v>
      </c>
      <c r="O76" s="83">
        <v>489</v>
      </c>
      <c r="P76" s="188">
        <v>491</v>
      </c>
      <c r="Q76" s="103">
        <v>418</v>
      </c>
      <c r="R76" s="103">
        <v>1</v>
      </c>
      <c r="S76" s="103">
        <v>345</v>
      </c>
      <c r="T76" s="103">
        <v>346</v>
      </c>
      <c r="U76" s="103">
        <v>82.535885167464116</v>
      </c>
      <c r="V76" s="103">
        <v>0</v>
      </c>
      <c r="W76" s="103">
        <v>165</v>
      </c>
      <c r="X76" s="103">
        <v>165</v>
      </c>
      <c r="Y76" s="103">
        <v>39.473684210526315</v>
      </c>
      <c r="Z76" s="103">
        <v>122.00956937799043</v>
      </c>
      <c r="AA76" s="103">
        <v>1</v>
      </c>
      <c r="AB76" s="103">
        <v>510</v>
      </c>
      <c r="AC76" s="103">
        <v>511</v>
      </c>
      <c r="AD76" s="186">
        <v>418</v>
      </c>
      <c r="AE76" s="186">
        <v>1</v>
      </c>
      <c r="AF76" s="186">
        <v>352</v>
      </c>
      <c r="AG76" s="186">
        <v>353</v>
      </c>
      <c r="AH76" s="186">
        <v>84.210526315789465</v>
      </c>
      <c r="AI76" s="186">
        <v>0</v>
      </c>
      <c r="AJ76" s="186">
        <v>160</v>
      </c>
      <c r="AK76" s="186">
        <v>160</v>
      </c>
      <c r="AL76" s="186">
        <v>38.277511961722489</v>
      </c>
      <c r="AM76" s="186">
        <v>122.48803827751196</v>
      </c>
      <c r="AN76" s="186">
        <v>1</v>
      </c>
      <c r="AO76" s="186">
        <v>512</v>
      </c>
      <c r="AP76" s="186">
        <v>513</v>
      </c>
      <c r="AQ76" s="186">
        <v>418</v>
      </c>
      <c r="AR76" s="186">
        <v>1</v>
      </c>
      <c r="AS76" s="186">
        <v>358</v>
      </c>
      <c r="AT76" s="186">
        <v>359</v>
      </c>
      <c r="AU76" s="186">
        <v>85.645933014354071</v>
      </c>
      <c r="AV76" s="186">
        <v>0</v>
      </c>
      <c r="AW76" s="186">
        <v>151</v>
      </c>
      <c r="AX76" s="186">
        <v>151</v>
      </c>
      <c r="AY76" s="186">
        <v>36.124401913875595</v>
      </c>
      <c r="AZ76" s="186">
        <v>121.77033492822966</v>
      </c>
      <c r="BA76" s="186">
        <v>1</v>
      </c>
      <c r="BB76" s="186">
        <v>509</v>
      </c>
      <c r="BC76" s="186">
        <v>510</v>
      </c>
      <c r="BD76" s="186">
        <v>418</v>
      </c>
      <c r="BE76" s="186">
        <v>1</v>
      </c>
      <c r="BF76" s="186">
        <v>361</v>
      </c>
      <c r="BG76" s="186">
        <v>362</v>
      </c>
      <c r="BH76" s="186">
        <v>86.36363636363636</v>
      </c>
      <c r="BI76" s="186">
        <v>0</v>
      </c>
      <c r="BJ76" s="186">
        <v>147</v>
      </c>
      <c r="BK76" s="186">
        <v>147</v>
      </c>
      <c r="BL76" s="186">
        <v>35.167464114832534</v>
      </c>
      <c r="BM76" s="186">
        <v>121.53110047846889</v>
      </c>
      <c r="BN76" s="186">
        <v>1</v>
      </c>
      <c r="BO76" s="186">
        <v>508</v>
      </c>
      <c r="BP76" s="186">
        <v>509</v>
      </c>
      <c r="BQ76" s="404">
        <v>418</v>
      </c>
      <c r="BR76" s="101">
        <v>1</v>
      </c>
      <c r="BS76" s="101">
        <v>361</v>
      </c>
      <c r="BT76" s="101">
        <v>362</v>
      </c>
      <c r="BU76" s="102">
        <v>86.36363636363636</v>
      </c>
      <c r="BV76" s="101">
        <v>0</v>
      </c>
      <c r="BW76" s="101">
        <v>147</v>
      </c>
      <c r="BX76" s="101">
        <v>147</v>
      </c>
      <c r="BY76" s="91">
        <v>35.167464114832534</v>
      </c>
      <c r="BZ76" s="102">
        <v>121.53110047846889</v>
      </c>
      <c r="CA76" s="83">
        <v>1</v>
      </c>
      <c r="CB76" s="83">
        <v>508</v>
      </c>
      <c r="CC76" s="103">
        <v>509</v>
      </c>
    </row>
    <row r="77" spans="1:81">
      <c r="A77" s="5">
        <v>819</v>
      </c>
      <c r="B77" s="8" t="s">
        <v>169</v>
      </c>
      <c r="C77" s="5">
        <v>819</v>
      </c>
      <c r="D77" s="74">
        <v>18</v>
      </c>
      <c r="E77" s="101">
        <v>0</v>
      </c>
      <c r="F77" s="101">
        <v>10</v>
      </c>
      <c r="G77" s="101">
        <v>10</v>
      </c>
      <c r="H77" s="102">
        <v>55.555555555555557</v>
      </c>
      <c r="I77" s="101">
        <v>0</v>
      </c>
      <c r="J77" s="101">
        <v>0</v>
      </c>
      <c r="K77" s="101">
        <v>0</v>
      </c>
      <c r="L77" s="91">
        <v>0</v>
      </c>
      <c r="M77" s="102">
        <v>55.555555555555557</v>
      </c>
      <c r="N77" s="83">
        <v>0</v>
      </c>
      <c r="O77" s="83">
        <v>10</v>
      </c>
      <c r="P77" s="188">
        <v>10</v>
      </c>
      <c r="Q77" s="103">
        <v>18</v>
      </c>
      <c r="R77" s="103">
        <v>0</v>
      </c>
      <c r="S77" s="103">
        <v>10</v>
      </c>
      <c r="T77" s="103">
        <v>10</v>
      </c>
      <c r="U77" s="103">
        <v>55.555555555555557</v>
      </c>
      <c r="V77" s="103">
        <v>0</v>
      </c>
      <c r="W77" s="103">
        <v>1</v>
      </c>
      <c r="X77" s="103">
        <v>1</v>
      </c>
      <c r="Y77" s="103">
        <v>5.5555555555555554</v>
      </c>
      <c r="Z77" s="103">
        <v>61.111111111111114</v>
      </c>
      <c r="AA77" s="103">
        <v>0</v>
      </c>
      <c r="AB77" s="103">
        <v>11</v>
      </c>
      <c r="AC77" s="103">
        <v>11</v>
      </c>
      <c r="AD77" s="186">
        <v>18</v>
      </c>
      <c r="AE77" s="186">
        <v>0</v>
      </c>
      <c r="AF77" s="186">
        <v>15</v>
      </c>
      <c r="AG77" s="186">
        <v>15</v>
      </c>
      <c r="AH77" s="186">
        <v>83.333333333333343</v>
      </c>
      <c r="AI77" s="186">
        <v>0</v>
      </c>
      <c r="AJ77" s="186">
        <v>1</v>
      </c>
      <c r="AK77" s="186">
        <v>1</v>
      </c>
      <c r="AL77" s="186">
        <v>5.5555555555555554</v>
      </c>
      <c r="AM77" s="186">
        <v>88.888888888888886</v>
      </c>
      <c r="AN77" s="186">
        <v>0</v>
      </c>
      <c r="AO77" s="186">
        <v>16</v>
      </c>
      <c r="AP77" s="186">
        <v>16</v>
      </c>
      <c r="AQ77" s="186">
        <v>18</v>
      </c>
      <c r="AR77" s="186">
        <v>0</v>
      </c>
      <c r="AS77" s="186">
        <v>14</v>
      </c>
      <c r="AT77" s="186">
        <v>14</v>
      </c>
      <c r="AU77" s="186">
        <v>77.777777777777786</v>
      </c>
      <c r="AV77" s="186">
        <v>0</v>
      </c>
      <c r="AW77" s="186">
        <v>3</v>
      </c>
      <c r="AX77" s="186">
        <v>3</v>
      </c>
      <c r="AY77" s="186">
        <v>16.666666666666664</v>
      </c>
      <c r="AZ77" s="186">
        <v>94.444444444444443</v>
      </c>
      <c r="BA77" s="186">
        <v>0</v>
      </c>
      <c r="BB77" s="186">
        <v>17</v>
      </c>
      <c r="BC77" s="186">
        <v>17</v>
      </c>
      <c r="BD77" s="186">
        <v>18</v>
      </c>
      <c r="BE77" s="186">
        <v>0</v>
      </c>
      <c r="BF77" s="186">
        <v>14</v>
      </c>
      <c r="BG77" s="186">
        <v>14</v>
      </c>
      <c r="BH77" s="186">
        <v>77.777777777777786</v>
      </c>
      <c r="BI77" s="186">
        <v>0</v>
      </c>
      <c r="BJ77" s="186">
        <v>3</v>
      </c>
      <c r="BK77" s="186">
        <v>3</v>
      </c>
      <c r="BL77" s="186">
        <v>16.666666666666664</v>
      </c>
      <c r="BM77" s="186">
        <v>94.444444444444443</v>
      </c>
      <c r="BN77" s="186">
        <v>0</v>
      </c>
      <c r="BO77" s="186">
        <v>17</v>
      </c>
      <c r="BP77" s="186">
        <v>17</v>
      </c>
      <c r="BQ77" s="404">
        <v>18</v>
      </c>
      <c r="BR77" s="101">
        <v>0</v>
      </c>
      <c r="BS77" s="101">
        <v>13</v>
      </c>
      <c r="BT77" s="101">
        <v>13</v>
      </c>
      <c r="BU77" s="102">
        <v>72.222222222222214</v>
      </c>
      <c r="BV77" s="101">
        <v>0</v>
      </c>
      <c r="BW77" s="101">
        <v>3</v>
      </c>
      <c r="BX77" s="101">
        <v>3</v>
      </c>
      <c r="BY77" s="91">
        <v>16.666666666666664</v>
      </c>
      <c r="BZ77" s="102">
        <v>88.888888888888886</v>
      </c>
      <c r="CA77" s="83">
        <v>0</v>
      </c>
      <c r="CB77" s="83">
        <v>16</v>
      </c>
      <c r="CC77" s="103">
        <v>16</v>
      </c>
    </row>
    <row r="78" spans="1:81">
      <c r="A78" s="5">
        <v>854</v>
      </c>
      <c r="B78" s="8" t="s">
        <v>170</v>
      </c>
      <c r="C78" s="5">
        <v>854</v>
      </c>
      <c r="D78" s="74">
        <v>15</v>
      </c>
      <c r="E78" s="101">
        <v>0</v>
      </c>
      <c r="F78" s="101">
        <v>13</v>
      </c>
      <c r="G78" s="101">
        <v>13</v>
      </c>
      <c r="H78" s="102">
        <v>86.666666666666671</v>
      </c>
      <c r="I78" s="101">
        <v>0</v>
      </c>
      <c r="J78" s="101">
        <v>4</v>
      </c>
      <c r="K78" s="101">
        <v>4</v>
      </c>
      <c r="L78" s="91">
        <v>26.666666666666668</v>
      </c>
      <c r="M78" s="102">
        <v>113.33333333333333</v>
      </c>
      <c r="N78" s="83">
        <v>0</v>
      </c>
      <c r="O78" s="83">
        <v>17</v>
      </c>
      <c r="P78" s="188">
        <v>17</v>
      </c>
      <c r="Q78" s="103">
        <v>15</v>
      </c>
      <c r="R78" s="103">
        <v>0</v>
      </c>
      <c r="S78" s="103">
        <v>13</v>
      </c>
      <c r="T78" s="103">
        <v>13</v>
      </c>
      <c r="U78" s="103">
        <v>86.666666666666671</v>
      </c>
      <c r="V78" s="103">
        <v>0</v>
      </c>
      <c r="W78" s="103">
        <v>7</v>
      </c>
      <c r="X78" s="103">
        <v>7</v>
      </c>
      <c r="Y78" s="103">
        <v>46.666666666666664</v>
      </c>
      <c r="Z78" s="103">
        <v>133.33333333333331</v>
      </c>
      <c r="AA78" s="103">
        <v>0</v>
      </c>
      <c r="AB78" s="103">
        <v>20</v>
      </c>
      <c r="AC78" s="103">
        <v>20</v>
      </c>
      <c r="AD78" s="186">
        <v>15</v>
      </c>
      <c r="AE78" s="186">
        <v>0</v>
      </c>
      <c r="AF78" s="186">
        <v>13</v>
      </c>
      <c r="AG78" s="186">
        <v>13</v>
      </c>
      <c r="AH78" s="186">
        <v>86.666666666666671</v>
      </c>
      <c r="AI78" s="186">
        <v>0</v>
      </c>
      <c r="AJ78" s="186">
        <v>9</v>
      </c>
      <c r="AK78" s="186">
        <v>9</v>
      </c>
      <c r="AL78" s="186">
        <v>60</v>
      </c>
      <c r="AM78" s="186">
        <v>146.66666666666666</v>
      </c>
      <c r="AN78" s="186">
        <v>0</v>
      </c>
      <c r="AO78" s="186">
        <v>22</v>
      </c>
      <c r="AP78" s="186">
        <v>22</v>
      </c>
      <c r="AQ78" s="186">
        <v>15</v>
      </c>
      <c r="AR78" s="186">
        <v>0</v>
      </c>
      <c r="AS78" s="186">
        <v>13</v>
      </c>
      <c r="AT78" s="186">
        <v>13</v>
      </c>
      <c r="AU78" s="186">
        <v>86.666666666666671</v>
      </c>
      <c r="AV78" s="186">
        <v>0</v>
      </c>
      <c r="AW78" s="186">
        <v>8</v>
      </c>
      <c r="AX78" s="186">
        <v>8</v>
      </c>
      <c r="AY78" s="186">
        <v>53.333333333333336</v>
      </c>
      <c r="AZ78" s="186">
        <v>140</v>
      </c>
      <c r="BA78" s="186">
        <v>0</v>
      </c>
      <c r="BB78" s="186">
        <v>21</v>
      </c>
      <c r="BC78" s="186">
        <v>21</v>
      </c>
      <c r="BD78" s="186">
        <v>15</v>
      </c>
      <c r="BE78" s="186">
        <v>0</v>
      </c>
      <c r="BF78" s="186">
        <v>13</v>
      </c>
      <c r="BG78" s="186">
        <v>13</v>
      </c>
      <c r="BH78" s="186">
        <v>86.666666666666671</v>
      </c>
      <c r="BI78" s="186">
        <v>0</v>
      </c>
      <c r="BJ78" s="186">
        <v>8</v>
      </c>
      <c r="BK78" s="186">
        <v>8</v>
      </c>
      <c r="BL78" s="186">
        <v>53.333333333333336</v>
      </c>
      <c r="BM78" s="186">
        <v>140</v>
      </c>
      <c r="BN78" s="186">
        <v>0</v>
      </c>
      <c r="BO78" s="186">
        <v>21</v>
      </c>
      <c r="BP78" s="186">
        <v>21</v>
      </c>
      <c r="BQ78" s="404">
        <v>15</v>
      </c>
      <c r="BR78" s="101">
        <v>0</v>
      </c>
      <c r="BS78" s="101">
        <v>12</v>
      </c>
      <c r="BT78" s="101">
        <v>12</v>
      </c>
      <c r="BU78" s="102">
        <v>80</v>
      </c>
      <c r="BV78" s="101">
        <v>0</v>
      </c>
      <c r="BW78" s="101">
        <v>6</v>
      </c>
      <c r="BX78" s="101">
        <v>6</v>
      </c>
      <c r="BY78" s="91">
        <v>40</v>
      </c>
      <c r="BZ78" s="102">
        <v>120</v>
      </c>
      <c r="CA78" s="83">
        <v>0</v>
      </c>
      <c r="CB78" s="83">
        <v>18</v>
      </c>
      <c r="CC78" s="103">
        <v>18</v>
      </c>
    </row>
    <row r="79" spans="1:81">
      <c r="A79" s="5">
        <v>887</v>
      </c>
      <c r="B79" s="8" t="s">
        <v>171</v>
      </c>
      <c r="C79" s="5">
        <v>887</v>
      </c>
      <c r="D79" s="74">
        <v>175</v>
      </c>
      <c r="E79" s="101">
        <v>1</v>
      </c>
      <c r="F79" s="101">
        <v>210</v>
      </c>
      <c r="G79" s="101">
        <v>211</v>
      </c>
      <c r="H79" s="102">
        <v>120</v>
      </c>
      <c r="I79" s="101">
        <v>0</v>
      </c>
      <c r="J79" s="101">
        <v>35</v>
      </c>
      <c r="K79" s="101">
        <v>35</v>
      </c>
      <c r="L79" s="91">
        <v>20</v>
      </c>
      <c r="M79" s="102">
        <v>140</v>
      </c>
      <c r="N79" s="83">
        <v>1</v>
      </c>
      <c r="O79" s="83">
        <v>245</v>
      </c>
      <c r="P79" s="188">
        <v>246</v>
      </c>
      <c r="Q79" s="103">
        <v>175</v>
      </c>
      <c r="R79" s="103">
        <v>1</v>
      </c>
      <c r="S79" s="103">
        <v>212</v>
      </c>
      <c r="T79" s="103">
        <v>213</v>
      </c>
      <c r="U79" s="103">
        <v>121.14285714285715</v>
      </c>
      <c r="V79" s="103">
        <v>0</v>
      </c>
      <c r="W79" s="103">
        <v>37</v>
      </c>
      <c r="X79" s="103">
        <v>37</v>
      </c>
      <c r="Y79" s="103">
        <v>21.142857142857142</v>
      </c>
      <c r="Z79" s="103">
        <v>142.28571428571428</v>
      </c>
      <c r="AA79" s="103">
        <v>1</v>
      </c>
      <c r="AB79" s="103">
        <v>249</v>
      </c>
      <c r="AC79" s="103">
        <v>250</v>
      </c>
      <c r="AD79" s="186">
        <v>175</v>
      </c>
      <c r="AE79" s="186">
        <v>0</v>
      </c>
      <c r="AF79" s="186">
        <v>212</v>
      </c>
      <c r="AG79" s="186">
        <v>212</v>
      </c>
      <c r="AH79" s="186">
        <v>121.14285714285715</v>
      </c>
      <c r="AI79" s="186">
        <v>0</v>
      </c>
      <c r="AJ79" s="186">
        <v>35</v>
      </c>
      <c r="AK79" s="186">
        <v>35</v>
      </c>
      <c r="AL79" s="186">
        <v>20</v>
      </c>
      <c r="AM79" s="186">
        <v>141.14285714285714</v>
      </c>
      <c r="AN79" s="186">
        <v>0</v>
      </c>
      <c r="AO79" s="186">
        <v>247</v>
      </c>
      <c r="AP79" s="186">
        <v>247</v>
      </c>
      <c r="AQ79" s="186">
        <v>175</v>
      </c>
      <c r="AR79" s="186">
        <v>0</v>
      </c>
      <c r="AS79" s="186">
        <v>212</v>
      </c>
      <c r="AT79" s="186">
        <v>212</v>
      </c>
      <c r="AU79" s="186">
        <v>121.14285714285715</v>
      </c>
      <c r="AV79" s="186">
        <v>0</v>
      </c>
      <c r="AW79" s="186">
        <v>32</v>
      </c>
      <c r="AX79" s="186">
        <v>32</v>
      </c>
      <c r="AY79" s="186">
        <v>18.285714285714285</v>
      </c>
      <c r="AZ79" s="186">
        <v>139.42857142857144</v>
      </c>
      <c r="BA79" s="186">
        <v>0</v>
      </c>
      <c r="BB79" s="186">
        <v>244</v>
      </c>
      <c r="BC79" s="186">
        <v>244</v>
      </c>
      <c r="BD79" s="186">
        <v>175</v>
      </c>
      <c r="BE79" s="186">
        <v>0</v>
      </c>
      <c r="BF79" s="186">
        <v>211</v>
      </c>
      <c r="BG79" s="186">
        <v>211</v>
      </c>
      <c r="BH79" s="186">
        <v>120.57142857142857</v>
      </c>
      <c r="BI79" s="186">
        <v>0</v>
      </c>
      <c r="BJ79" s="186">
        <v>35</v>
      </c>
      <c r="BK79" s="186">
        <v>35</v>
      </c>
      <c r="BL79" s="186">
        <v>20</v>
      </c>
      <c r="BM79" s="186">
        <v>140.57142857142856</v>
      </c>
      <c r="BN79" s="186">
        <v>0</v>
      </c>
      <c r="BO79" s="186">
        <v>246</v>
      </c>
      <c r="BP79" s="186">
        <v>246</v>
      </c>
      <c r="BQ79" s="404">
        <v>175</v>
      </c>
      <c r="BR79" s="101">
        <v>0</v>
      </c>
      <c r="BS79" s="101">
        <v>217</v>
      </c>
      <c r="BT79" s="101">
        <v>217</v>
      </c>
      <c r="BU79" s="102">
        <v>124</v>
      </c>
      <c r="BV79" s="101">
        <v>0</v>
      </c>
      <c r="BW79" s="101">
        <v>31</v>
      </c>
      <c r="BX79" s="101">
        <v>31</v>
      </c>
      <c r="BY79" s="91">
        <v>17.714285714285712</v>
      </c>
      <c r="BZ79" s="102">
        <v>141.71428571428569</v>
      </c>
      <c r="CA79" s="83">
        <v>0</v>
      </c>
      <c r="CB79" s="83">
        <v>248</v>
      </c>
      <c r="CC79" s="103">
        <v>248</v>
      </c>
    </row>
    <row r="80" spans="1:81">
      <c r="A80" s="2"/>
      <c r="B80" s="9" t="s">
        <v>172</v>
      </c>
      <c r="C80" s="2"/>
      <c r="D80" s="37">
        <v>29153</v>
      </c>
      <c r="E80" s="37">
        <v>11</v>
      </c>
      <c r="F80" s="37">
        <v>18424</v>
      </c>
      <c r="G80" s="37">
        <v>18435</v>
      </c>
      <c r="H80" s="88">
        <v>63.197612595616235</v>
      </c>
      <c r="I80" s="37">
        <v>17</v>
      </c>
      <c r="J80" s="37">
        <v>11376</v>
      </c>
      <c r="K80" s="37">
        <v>11393</v>
      </c>
      <c r="L80" s="92">
        <v>39.021713031248929</v>
      </c>
      <c r="M80" s="86">
        <v>102.21932562686516</v>
      </c>
      <c r="N80" s="174">
        <v>28</v>
      </c>
      <c r="O80" s="174">
        <v>29800</v>
      </c>
      <c r="P80" s="402">
        <v>29828</v>
      </c>
      <c r="Q80" s="174">
        <v>29153</v>
      </c>
      <c r="R80" s="174">
        <v>11</v>
      </c>
      <c r="S80" s="174">
        <v>18721</v>
      </c>
      <c r="T80" s="174">
        <v>18732</v>
      </c>
      <c r="U80" s="174">
        <v>64.216375673172578</v>
      </c>
      <c r="V80" s="174">
        <v>15</v>
      </c>
      <c r="W80" s="174">
        <v>11494</v>
      </c>
      <c r="X80" s="174">
        <v>11509</v>
      </c>
      <c r="Y80" s="174">
        <v>39.426474119301616</v>
      </c>
      <c r="Z80" s="174">
        <v>103.64284979247418</v>
      </c>
      <c r="AA80" s="174">
        <v>26</v>
      </c>
      <c r="AB80" s="174">
        <v>30215</v>
      </c>
      <c r="AC80" s="174">
        <v>30241</v>
      </c>
      <c r="AD80" s="417">
        <v>29153</v>
      </c>
      <c r="AE80" s="417">
        <v>2</v>
      </c>
      <c r="AF80" s="417">
        <v>19037</v>
      </c>
      <c r="AG80" s="417">
        <v>19039</v>
      </c>
      <c r="AH80" s="417">
        <v>65.300312146262812</v>
      </c>
      <c r="AI80" s="417">
        <v>15</v>
      </c>
      <c r="AJ80" s="417">
        <v>11521</v>
      </c>
      <c r="AK80" s="417">
        <v>11536</v>
      </c>
      <c r="AL80" s="417">
        <v>39.519088944534012</v>
      </c>
      <c r="AM80" s="417">
        <v>104.81940109079684</v>
      </c>
      <c r="AN80" s="417">
        <v>17</v>
      </c>
      <c r="AO80" s="417">
        <v>30558</v>
      </c>
      <c r="AP80" s="417">
        <v>30575</v>
      </c>
      <c r="AQ80" s="417">
        <v>29153</v>
      </c>
      <c r="AR80" s="417">
        <v>2</v>
      </c>
      <c r="AS80" s="417">
        <v>19361</v>
      </c>
      <c r="AT80" s="417">
        <v>19363</v>
      </c>
      <c r="AU80" s="417">
        <v>66.411690049051558</v>
      </c>
      <c r="AV80" s="417">
        <v>14</v>
      </c>
      <c r="AW80" s="417">
        <v>11567</v>
      </c>
      <c r="AX80" s="417">
        <v>11581</v>
      </c>
      <c r="AY80" s="417">
        <v>39.676877165300311</v>
      </c>
      <c r="AZ80" s="417">
        <v>106.08856721435187</v>
      </c>
      <c r="BA80" s="417">
        <v>16</v>
      </c>
      <c r="BB80" s="417">
        <v>30928</v>
      </c>
      <c r="BC80" s="417">
        <v>30944</v>
      </c>
      <c r="BD80" s="417">
        <v>29153</v>
      </c>
      <c r="BE80" s="417">
        <v>2</v>
      </c>
      <c r="BF80" s="417">
        <v>19577</v>
      </c>
      <c r="BG80" s="417">
        <v>19579</v>
      </c>
      <c r="BH80" s="417">
        <v>67.152608650910722</v>
      </c>
      <c r="BI80" s="417">
        <v>11</v>
      </c>
      <c r="BJ80" s="417">
        <v>11781</v>
      </c>
      <c r="BK80" s="417">
        <v>11792</v>
      </c>
      <c r="BL80" s="417">
        <v>40.410935409734847</v>
      </c>
      <c r="BM80" s="417">
        <v>107.56354406064557</v>
      </c>
      <c r="BN80" s="417">
        <v>13</v>
      </c>
      <c r="BO80" s="417">
        <v>31358</v>
      </c>
      <c r="BP80" s="417">
        <v>31371</v>
      </c>
      <c r="BQ80" s="85">
        <v>29153</v>
      </c>
      <c r="BR80" s="37">
        <v>2</v>
      </c>
      <c r="BS80" s="37">
        <v>19876</v>
      </c>
      <c r="BT80" s="37">
        <v>19878</v>
      </c>
      <c r="BU80" s="88">
        <v>68.178232085891679</v>
      </c>
      <c r="BV80" s="37">
        <v>10</v>
      </c>
      <c r="BW80" s="37">
        <v>11758</v>
      </c>
      <c r="BX80" s="37">
        <v>11768</v>
      </c>
      <c r="BY80" s="92">
        <v>40.332041299351694</v>
      </c>
      <c r="BZ80" s="86">
        <v>108.51027338524337</v>
      </c>
      <c r="CA80" s="174">
        <v>12</v>
      </c>
      <c r="CB80" s="174">
        <v>31634</v>
      </c>
      <c r="CC80" s="174">
        <v>31646</v>
      </c>
    </row>
    <row r="81" spans="1:81">
      <c r="A81" s="5">
        <v>2</v>
      </c>
      <c r="B81" s="8" t="s">
        <v>173</v>
      </c>
      <c r="C81" s="5">
        <v>2</v>
      </c>
      <c r="D81" s="74">
        <v>229</v>
      </c>
      <c r="E81" s="101">
        <v>0</v>
      </c>
      <c r="F81" s="101">
        <v>86</v>
      </c>
      <c r="G81" s="101">
        <v>86</v>
      </c>
      <c r="H81" s="102">
        <v>37.554585152838428</v>
      </c>
      <c r="I81" s="101">
        <v>0</v>
      </c>
      <c r="J81" s="101">
        <v>24</v>
      </c>
      <c r="K81" s="101">
        <v>24</v>
      </c>
      <c r="L81" s="91">
        <v>10.480349344978166</v>
      </c>
      <c r="M81" s="102">
        <v>48.034934497816593</v>
      </c>
      <c r="N81" s="83">
        <v>0</v>
      </c>
      <c r="O81" s="83">
        <v>110</v>
      </c>
      <c r="P81" s="188">
        <v>110</v>
      </c>
      <c r="Q81" s="103">
        <v>229</v>
      </c>
      <c r="R81" s="103">
        <v>0</v>
      </c>
      <c r="S81" s="103">
        <v>78</v>
      </c>
      <c r="T81" s="103">
        <v>78</v>
      </c>
      <c r="U81" s="103">
        <v>34.061135371179041</v>
      </c>
      <c r="V81" s="103">
        <v>0</v>
      </c>
      <c r="W81" s="103">
        <v>25</v>
      </c>
      <c r="X81" s="103">
        <v>25</v>
      </c>
      <c r="Y81" s="103">
        <v>10.91703056768559</v>
      </c>
      <c r="Z81" s="103">
        <v>44.978165938864628</v>
      </c>
      <c r="AA81" s="103">
        <v>0</v>
      </c>
      <c r="AB81" s="103">
        <v>103</v>
      </c>
      <c r="AC81" s="103">
        <v>103</v>
      </c>
      <c r="AD81" s="186">
        <v>229</v>
      </c>
      <c r="AE81" s="186">
        <v>0</v>
      </c>
      <c r="AF81" s="186">
        <v>75</v>
      </c>
      <c r="AG81" s="186">
        <v>75</v>
      </c>
      <c r="AH81" s="186">
        <v>32.751091703056765</v>
      </c>
      <c r="AI81" s="186">
        <v>0</v>
      </c>
      <c r="AJ81" s="186">
        <v>34</v>
      </c>
      <c r="AK81" s="186">
        <v>34</v>
      </c>
      <c r="AL81" s="186">
        <v>14.847161572052403</v>
      </c>
      <c r="AM81" s="186">
        <v>47.598253275109172</v>
      </c>
      <c r="AN81" s="186">
        <v>0</v>
      </c>
      <c r="AO81" s="186">
        <v>109</v>
      </c>
      <c r="AP81" s="186">
        <v>109</v>
      </c>
      <c r="AQ81" s="186">
        <v>229</v>
      </c>
      <c r="AR81" s="186">
        <v>0</v>
      </c>
      <c r="AS81" s="186">
        <v>79</v>
      </c>
      <c r="AT81" s="186">
        <v>79</v>
      </c>
      <c r="AU81" s="186">
        <v>34.497816593886469</v>
      </c>
      <c r="AV81" s="186">
        <v>0</v>
      </c>
      <c r="AW81" s="186">
        <v>36</v>
      </c>
      <c r="AX81" s="186">
        <v>36</v>
      </c>
      <c r="AY81" s="186">
        <v>15.72052401746725</v>
      </c>
      <c r="AZ81" s="186">
        <v>50.21834061135371</v>
      </c>
      <c r="BA81" s="186">
        <v>0</v>
      </c>
      <c r="BB81" s="186">
        <v>115</v>
      </c>
      <c r="BC81" s="186">
        <v>115</v>
      </c>
      <c r="BD81" s="186">
        <v>229</v>
      </c>
      <c r="BE81" s="186">
        <v>0</v>
      </c>
      <c r="BF81" s="186">
        <v>84</v>
      </c>
      <c r="BG81" s="186">
        <v>84</v>
      </c>
      <c r="BH81" s="186">
        <v>36.681222707423586</v>
      </c>
      <c r="BI81" s="186">
        <v>0</v>
      </c>
      <c r="BJ81" s="186">
        <v>34</v>
      </c>
      <c r="BK81" s="186">
        <v>34</v>
      </c>
      <c r="BL81" s="186">
        <v>14.847161572052403</v>
      </c>
      <c r="BM81" s="186">
        <v>51.528384279475979</v>
      </c>
      <c r="BN81" s="186">
        <v>0</v>
      </c>
      <c r="BO81" s="186">
        <v>118</v>
      </c>
      <c r="BP81" s="186">
        <v>118</v>
      </c>
      <c r="BQ81" s="404">
        <v>229</v>
      </c>
      <c r="BR81" s="101">
        <v>0</v>
      </c>
      <c r="BS81" s="101">
        <v>89</v>
      </c>
      <c r="BT81" s="101">
        <v>89</v>
      </c>
      <c r="BU81" s="102">
        <v>38.864628820960704</v>
      </c>
      <c r="BV81" s="101">
        <v>0</v>
      </c>
      <c r="BW81" s="101">
        <v>33</v>
      </c>
      <c r="BX81" s="101">
        <v>33</v>
      </c>
      <c r="BY81" s="91">
        <v>14.410480349344979</v>
      </c>
      <c r="BZ81" s="102">
        <v>53.275109170305676</v>
      </c>
      <c r="CA81" s="83">
        <v>0</v>
      </c>
      <c r="CB81" s="83">
        <v>122</v>
      </c>
      <c r="CC81" s="103">
        <v>122</v>
      </c>
    </row>
    <row r="82" spans="1:81">
      <c r="A82" s="5">
        <v>21</v>
      </c>
      <c r="B82" s="8" t="s">
        <v>174</v>
      </c>
      <c r="C82" s="5">
        <v>21</v>
      </c>
      <c r="D82" s="74">
        <v>39</v>
      </c>
      <c r="E82" s="101">
        <v>0</v>
      </c>
      <c r="F82" s="101">
        <v>28</v>
      </c>
      <c r="G82" s="101">
        <v>28</v>
      </c>
      <c r="H82" s="102">
        <v>71.794871794871796</v>
      </c>
      <c r="I82" s="101">
        <v>0</v>
      </c>
      <c r="J82" s="101">
        <v>0</v>
      </c>
      <c r="K82" s="101">
        <v>0</v>
      </c>
      <c r="L82" s="91">
        <v>0</v>
      </c>
      <c r="M82" s="102">
        <v>71.794871794871796</v>
      </c>
      <c r="N82" s="83">
        <v>0</v>
      </c>
      <c r="O82" s="83">
        <v>28</v>
      </c>
      <c r="P82" s="188">
        <v>28</v>
      </c>
      <c r="Q82" s="103">
        <v>39</v>
      </c>
      <c r="R82" s="103">
        <v>0</v>
      </c>
      <c r="S82" s="103">
        <v>23</v>
      </c>
      <c r="T82" s="103">
        <v>23</v>
      </c>
      <c r="U82" s="103">
        <v>58.974358974358978</v>
      </c>
      <c r="V82" s="103">
        <v>0</v>
      </c>
      <c r="W82" s="103">
        <v>1</v>
      </c>
      <c r="X82" s="103">
        <v>1</v>
      </c>
      <c r="Y82" s="103">
        <v>2.5641025641025639</v>
      </c>
      <c r="Z82" s="103">
        <v>61.53846153846154</v>
      </c>
      <c r="AA82" s="103">
        <v>0</v>
      </c>
      <c r="AB82" s="103">
        <v>24</v>
      </c>
      <c r="AC82" s="103">
        <v>24</v>
      </c>
      <c r="AD82" s="186">
        <v>39</v>
      </c>
      <c r="AE82" s="186">
        <v>0</v>
      </c>
      <c r="AF82" s="186">
        <v>22</v>
      </c>
      <c r="AG82" s="186">
        <v>22</v>
      </c>
      <c r="AH82" s="186">
        <v>56.410256410256409</v>
      </c>
      <c r="AI82" s="186">
        <v>0</v>
      </c>
      <c r="AJ82" s="186">
        <v>1</v>
      </c>
      <c r="AK82" s="186">
        <v>1</v>
      </c>
      <c r="AL82" s="186">
        <v>2.5641025641025639</v>
      </c>
      <c r="AM82" s="186">
        <v>58.974358974358978</v>
      </c>
      <c r="AN82" s="186">
        <v>0</v>
      </c>
      <c r="AO82" s="186">
        <v>23</v>
      </c>
      <c r="AP82" s="186">
        <v>23</v>
      </c>
      <c r="AQ82" s="186">
        <v>39</v>
      </c>
      <c r="AR82" s="186">
        <v>0</v>
      </c>
      <c r="AS82" s="186">
        <v>23</v>
      </c>
      <c r="AT82" s="186">
        <v>23</v>
      </c>
      <c r="AU82" s="186">
        <v>58.974358974358978</v>
      </c>
      <c r="AV82" s="186">
        <v>0</v>
      </c>
      <c r="AW82" s="186">
        <v>1</v>
      </c>
      <c r="AX82" s="186">
        <v>1</v>
      </c>
      <c r="AY82" s="186">
        <v>2.5641025641025639</v>
      </c>
      <c r="AZ82" s="186">
        <v>61.53846153846154</v>
      </c>
      <c r="BA82" s="186">
        <v>0</v>
      </c>
      <c r="BB82" s="186">
        <v>24</v>
      </c>
      <c r="BC82" s="186">
        <v>24</v>
      </c>
      <c r="BD82" s="186">
        <v>39</v>
      </c>
      <c r="BE82" s="186">
        <v>0</v>
      </c>
      <c r="BF82" s="186">
        <v>23</v>
      </c>
      <c r="BG82" s="186">
        <v>23</v>
      </c>
      <c r="BH82" s="186">
        <v>58.974358974358978</v>
      </c>
      <c r="BI82" s="186">
        <v>0</v>
      </c>
      <c r="BJ82" s="186">
        <v>1</v>
      </c>
      <c r="BK82" s="186">
        <v>1</v>
      </c>
      <c r="BL82" s="186">
        <v>2.5641025641025639</v>
      </c>
      <c r="BM82" s="186">
        <v>61.53846153846154</v>
      </c>
      <c r="BN82" s="186">
        <v>0</v>
      </c>
      <c r="BO82" s="186">
        <v>24</v>
      </c>
      <c r="BP82" s="186">
        <v>24</v>
      </c>
      <c r="BQ82" s="404">
        <v>39</v>
      </c>
      <c r="BR82" s="101">
        <v>0</v>
      </c>
      <c r="BS82" s="101">
        <v>23</v>
      </c>
      <c r="BT82" s="101">
        <v>23</v>
      </c>
      <c r="BU82" s="102">
        <v>58.974358974358978</v>
      </c>
      <c r="BV82" s="101">
        <v>0</v>
      </c>
      <c r="BW82" s="101">
        <v>1</v>
      </c>
      <c r="BX82" s="101">
        <v>1</v>
      </c>
      <c r="BY82" s="91">
        <v>2.5641025641025639</v>
      </c>
      <c r="BZ82" s="102">
        <v>61.53846153846154</v>
      </c>
      <c r="CA82" s="83">
        <v>0</v>
      </c>
      <c r="CB82" s="83">
        <v>24</v>
      </c>
      <c r="CC82" s="103">
        <v>24</v>
      </c>
    </row>
    <row r="83" spans="1:81">
      <c r="A83" s="5">
        <v>55</v>
      </c>
      <c r="B83" s="8" t="s">
        <v>175</v>
      </c>
      <c r="C83" s="5">
        <v>55</v>
      </c>
      <c r="D83" s="74">
        <v>24</v>
      </c>
      <c r="E83" s="101">
        <v>0</v>
      </c>
      <c r="F83" s="101">
        <v>18</v>
      </c>
      <c r="G83" s="101">
        <v>18</v>
      </c>
      <c r="H83" s="102">
        <v>75</v>
      </c>
      <c r="I83" s="101">
        <v>0</v>
      </c>
      <c r="J83" s="101">
        <v>6</v>
      </c>
      <c r="K83" s="101">
        <v>6</v>
      </c>
      <c r="L83" s="91">
        <v>25</v>
      </c>
      <c r="M83" s="102">
        <v>100</v>
      </c>
      <c r="N83" s="83">
        <v>0</v>
      </c>
      <c r="O83" s="83">
        <v>24</v>
      </c>
      <c r="P83" s="188">
        <v>24</v>
      </c>
      <c r="Q83" s="103">
        <v>24</v>
      </c>
      <c r="R83" s="103">
        <v>0</v>
      </c>
      <c r="S83" s="103">
        <v>20</v>
      </c>
      <c r="T83" s="103">
        <v>20</v>
      </c>
      <c r="U83" s="103">
        <v>83.333333333333343</v>
      </c>
      <c r="V83" s="103">
        <v>0</v>
      </c>
      <c r="W83" s="103">
        <v>8</v>
      </c>
      <c r="X83" s="103">
        <v>8</v>
      </c>
      <c r="Y83" s="103">
        <v>33.333333333333329</v>
      </c>
      <c r="Z83" s="103">
        <v>116.66666666666667</v>
      </c>
      <c r="AA83" s="103">
        <v>0</v>
      </c>
      <c r="AB83" s="103">
        <v>28</v>
      </c>
      <c r="AC83" s="103">
        <v>28</v>
      </c>
      <c r="AD83" s="186">
        <v>24</v>
      </c>
      <c r="AE83" s="186">
        <v>0</v>
      </c>
      <c r="AF83" s="186">
        <v>20</v>
      </c>
      <c r="AG83" s="186">
        <v>20</v>
      </c>
      <c r="AH83" s="186">
        <v>83.333333333333343</v>
      </c>
      <c r="AI83" s="186">
        <v>0</v>
      </c>
      <c r="AJ83" s="186">
        <v>8</v>
      </c>
      <c r="AK83" s="186">
        <v>8</v>
      </c>
      <c r="AL83" s="186">
        <v>33.333333333333329</v>
      </c>
      <c r="AM83" s="186">
        <v>116.66666666666667</v>
      </c>
      <c r="AN83" s="186">
        <v>0</v>
      </c>
      <c r="AO83" s="186">
        <v>28</v>
      </c>
      <c r="AP83" s="186">
        <v>28</v>
      </c>
      <c r="AQ83" s="186">
        <v>24</v>
      </c>
      <c r="AR83" s="186">
        <v>0</v>
      </c>
      <c r="AS83" s="186">
        <v>19</v>
      </c>
      <c r="AT83" s="186">
        <v>19</v>
      </c>
      <c r="AU83" s="186">
        <v>79.166666666666657</v>
      </c>
      <c r="AV83" s="186">
        <v>0</v>
      </c>
      <c r="AW83" s="186">
        <v>8</v>
      </c>
      <c r="AX83" s="186">
        <v>8</v>
      </c>
      <c r="AY83" s="186">
        <v>33.333333333333329</v>
      </c>
      <c r="AZ83" s="186">
        <v>112.5</v>
      </c>
      <c r="BA83" s="186">
        <v>0</v>
      </c>
      <c r="BB83" s="186">
        <v>27</v>
      </c>
      <c r="BC83" s="186">
        <v>27</v>
      </c>
      <c r="BD83" s="186">
        <v>24</v>
      </c>
      <c r="BE83" s="186">
        <v>0</v>
      </c>
      <c r="BF83" s="186">
        <v>23</v>
      </c>
      <c r="BG83" s="186">
        <v>23</v>
      </c>
      <c r="BH83" s="186">
        <v>95.833333333333343</v>
      </c>
      <c r="BI83" s="186">
        <v>0</v>
      </c>
      <c r="BJ83" s="186">
        <v>8</v>
      </c>
      <c r="BK83" s="186">
        <v>8</v>
      </c>
      <c r="BL83" s="186">
        <v>33.333333333333329</v>
      </c>
      <c r="BM83" s="186">
        <v>129.16666666666669</v>
      </c>
      <c r="BN83" s="186">
        <v>0</v>
      </c>
      <c r="BO83" s="186">
        <v>31</v>
      </c>
      <c r="BP83" s="186">
        <v>31</v>
      </c>
      <c r="BQ83" s="404">
        <v>24</v>
      </c>
      <c r="BR83" s="101">
        <v>0</v>
      </c>
      <c r="BS83" s="101">
        <v>23</v>
      </c>
      <c r="BT83" s="101">
        <v>23</v>
      </c>
      <c r="BU83" s="102">
        <v>95.833333333333343</v>
      </c>
      <c r="BV83" s="101">
        <v>0</v>
      </c>
      <c r="BW83" s="101">
        <v>8</v>
      </c>
      <c r="BX83" s="101">
        <v>8</v>
      </c>
      <c r="BY83" s="91">
        <v>33.333333333333329</v>
      </c>
      <c r="BZ83" s="102">
        <v>129.16666666666669</v>
      </c>
      <c r="CA83" s="83">
        <v>0</v>
      </c>
      <c r="CB83" s="83">
        <v>31</v>
      </c>
      <c r="CC83" s="103">
        <v>31</v>
      </c>
    </row>
    <row r="84" spans="1:81" ht="26.25">
      <c r="A84" s="5">
        <v>148</v>
      </c>
      <c r="B84" s="13" t="s">
        <v>176</v>
      </c>
      <c r="C84" s="5">
        <v>148</v>
      </c>
      <c r="D84" s="74">
        <v>2905</v>
      </c>
      <c r="E84" s="101">
        <v>0</v>
      </c>
      <c r="F84" s="101">
        <v>1661</v>
      </c>
      <c r="G84" s="101">
        <v>1661</v>
      </c>
      <c r="H84" s="102">
        <v>57.177280550774526</v>
      </c>
      <c r="I84" s="101">
        <v>0</v>
      </c>
      <c r="J84" s="101">
        <v>1151</v>
      </c>
      <c r="K84" s="101">
        <v>1151</v>
      </c>
      <c r="L84" s="91">
        <v>39.621342512908782</v>
      </c>
      <c r="M84" s="102">
        <v>96.798623063683308</v>
      </c>
      <c r="N84" s="83">
        <v>0</v>
      </c>
      <c r="O84" s="83">
        <v>2812</v>
      </c>
      <c r="P84" s="188">
        <v>2812</v>
      </c>
      <c r="Q84" s="103">
        <v>2905</v>
      </c>
      <c r="R84" s="103">
        <v>0</v>
      </c>
      <c r="S84" s="103">
        <v>1668</v>
      </c>
      <c r="T84" s="103">
        <v>1668</v>
      </c>
      <c r="U84" s="103">
        <v>57.418244406196216</v>
      </c>
      <c r="V84" s="103">
        <v>0</v>
      </c>
      <c r="W84" s="103">
        <v>1198</v>
      </c>
      <c r="X84" s="103">
        <v>1198</v>
      </c>
      <c r="Y84" s="103">
        <v>41.239242685025815</v>
      </c>
      <c r="Z84" s="103">
        <v>98.657487091222023</v>
      </c>
      <c r="AA84" s="103">
        <v>0</v>
      </c>
      <c r="AB84" s="103">
        <v>2866</v>
      </c>
      <c r="AC84" s="103">
        <v>2866</v>
      </c>
      <c r="AD84" s="186">
        <v>2905</v>
      </c>
      <c r="AE84" s="186">
        <v>0</v>
      </c>
      <c r="AF84" s="186">
        <v>1714</v>
      </c>
      <c r="AG84" s="186">
        <v>1714</v>
      </c>
      <c r="AH84" s="186">
        <v>59.001721170395868</v>
      </c>
      <c r="AI84" s="186">
        <v>0</v>
      </c>
      <c r="AJ84" s="186">
        <v>1169</v>
      </c>
      <c r="AK84" s="186">
        <v>1169</v>
      </c>
      <c r="AL84" s="186">
        <v>40.240963855421683</v>
      </c>
      <c r="AM84" s="186">
        <v>99.242685025817551</v>
      </c>
      <c r="AN84" s="186">
        <v>0</v>
      </c>
      <c r="AO84" s="186">
        <v>2883</v>
      </c>
      <c r="AP84" s="186">
        <v>2883</v>
      </c>
      <c r="AQ84" s="186">
        <v>2905</v>
      </c>
      <c r="AR84" s="186">
        <v>0</v>
      </c>
      <c r="AS84" s="186">
        <v>1724</v>
      </c>
      <c r="AT84" s="186">
        <v>1724</v>
      </c>
      <c r="AU84" s="186">
        <v>59.345955249569705</v>
      </c>
      <c r="AV84" s="186">
        <v>0</v>
      </c>
      <c r="AW84" s="186">
        <v>1187</v>
      </c>
      <c r="AX84" s="186">
        <v>1187</v>
      </c>
      <c r="AY84" s="186">
        <v>40.860585197934597</v>
      </c>
      <c r="AZ84" s="186">
        <v>100.2065404475043</v>
      </c>
      <c r="BA84" s="186">
        <v>0</v>
      </c>
      <c r="BB84" s="186">
        <v>2911</v>
      </c>
      <c r="BC84" s="186">
        <v>2911</v>
      </c>
      <c r="BD84" s="186">
        <v>2905</v>
      </c>
      <c r="BE84" s="186">
        <v>0</v>
      </c>
      <c r="BF84" s="186">
        <v>1722</v>
      </c>
      <c r="BG84" s="186">
        <v>1722</v>
      </c>
      <c r="BH84" s="186">
        <v>59.277108433734938</v>
      </c>
      <c r="BI84" s="186">
        <v>0</v>
      </c>
      <c r="BJ84" s="186">
        <v>1245</v>
      </c>
      <c r="BK84" s="186">
        <v>1245</v>
      </c>
      <c r="BL84" s="186">
        <v>42.857142857142854</v>
      </c>
      <c r="BM84" s="186">
        <v>102.13425129087778</v>
      </c>
      <c r="BN84" s="186">
        <v>0</v>
      </c>
      <c r="BO84" s="186">
        <v>2967</v>
      </c>
      <c r="BP84" s="186">
        <v>2967</v>
      </c>
      <c r="BQ84" s="404">
        <v>2905</v>
      </c>
      <c r="BR84" s="101">
        <v>0</v>
      </c>
      <c r="BS84" s="101">
        <v>1790</v>
      </c>
      <c r="BT84" s="101">
        <v>1790</v>
      </c>
      <c r="BU84" s="102">
        <v>61.617900172117032</v>
      </c>
      <c r="BV84" s="101">
        <v>0</v>
      </c>
      <c r="BW84" s="101">
        <v>1207</v>
      </c>
      <c r="BX84" s="101">
        <v>1207</v>
      </c>
      <c r="BY84" s="91">
        <v>41.549053356282272</v>
      </c>
      <c r="BZ84" s="102">
        <v>103.1669535283993</v>
      </c>
      <c r="CA84" s="83">
        <v>0</v>
      </c>
      <c r="CB84" s="83">
        <v>2997</v>
      </c>
      <c r="CC84" s="103">
        <v>2997</v>
      </c>
    </row>
    <row r="85" spans="1:81">
      <c r="A85" s="5">
        <v>197</v>
      </c>
      <c r="B85" s="8" t="s">
        <v>177</v>
      </c>
      <c r="C85" s="5">
        <v>197</v>
      </c>
      <c r="D85" s="74">
        <v>243</v>
      </c>
      <c r="E85" s="101">
        <v>0</v>
      </c>
      <c r="F85" s="101">
        <v>315</v>
      </c>
      <c r="G85" s="101">
        <v>315</v>
      </c>
      <c r="H85" s="102">
        <v>129.62962962962962</v>
      </c>
      <c r="I85" s="101">
        <v>0</v>
      </c>
      <c r="J85" s="101">
        <v>33</v>
      </c>
      <c r="K85" s="101">
        <v>33</v>
      </c>
      <c r="L85" s="91">
        <v>13.580246913580247</v>
      </c>
      <c r="M85" s="102">
        <v>143.20987654320987</v>
      </c>
      <c r="N85" s="83">
        <v>0</v>
      </c>
      <c r="O85" s="83">
        <v>348</v>
      </c>
      <c r="P85" s="188">
        <v>348</v>
      </c>
      <c r="Q85" s="103">
        <v>243</v>
      </c>
      <c r="R85" s="103">
        <v>0</v>
      </c>
      <c r="S85" s="103">
        <v>322</v>
      </c>
      <c r="T85" s="103">
        <v>322</v>
      </c>
      <c r="U85" s="103">
        <v>132.51028806584361</v>
      </c>
      <c r="V85" s="103">
        <v>0</v>
      </c>
      <c r="W85" s="103">
        <v>35</v>
      </c>
      <c r="X85" s="103">
        <v>35</v>
      </c>
      <c r="Y85" s="103">
        <v>14.403292181069959</v>
      </c>
      <c r="Z85" s="103">
        <v>146.9135802469136</v>
      </c>
      <c r="AA85" s="103">
        <v>0</v>
      </c>
      <c r="AB85" s="103">
        <v>357</v>
      </c>
      <c r="AC85" s="103">
        <v>357</v>
      </c>
      <c r="AD85" s="186">
        <v>243</v>
      </c>
      <c r="AE85" s="186">
        <v>0</v>
      </c>
      <c r="AF85" s="186">
        <v>320</v>
      </c>
      <c r="AG85" s="186">
        <v>320</v>
      </c>
      <c r="AH85" s="186">
        <v>131.68724279835391</v>
      </c>
      <c r="AI85" s="186">
        <v>0</v>
      </c>
      <c r="AJ85" s="186">
        <v>41</v>
      </c>
      <c r="AK85" s="186">
        <v>41</v>
      </c>
      <c r="AL85" s="186">
        <v>16.872427983539097</v>
      </c>
      <c r="AM85" s="186">
        <v>148.559670781893</v>
      </c>
      <c r="AN85" s="186">
        <v>0</v>
      </c>
      <c r="AO85" s="186">
        <v>361</v>
      </c>
      <c r="AP85" s="186">
        <v>361</v>
      </c>
      <c r="AQ85" s="186">
        <v>243</v>
      </c>
      <c r="AR85" s="186">
        <v>0</v>
      </c>
      <c r="AS85" s="186">
        <v>322</v>
      </c>
      <c r="AT85" s="186">
        <v>322</v>
      </c>
      <c r="AU85" s="186">
        <v>132.51028806584361</v>
      </c>
      <c r="AV85" s="186">
        <v>0</v>
      </c>
      <c r="AW85" s="186">
        <v>39</v>
      </c>
      <c r="AX85" s="186">
        <v>39</v>
      </c>
      <c r="AY85" s="186">
        <v>16.049382716049383</v>
      </c>
      <c r="AZ85" s="186">
        <v>148.559670781893</v>
      </c>
      <c r="BA85" s="186">
        <v>0</v>
      </c>
      <c r="BB85" s="186">
        <v>361</v>
      </c>
      <c r="BC85" s="186">
        <v>361</v>
      </c>
      <c r="BD85" s="186">
        <v>243</v>
      </c>
      <c r="BE85" s="186">
        <v>0</v>
      </c>
      <c r="BF85" s="186">
        <v>318</v>
      </c>
      <c r="BG85" s="186">
        <v>318</v>
      </c>
      <c r="BH85" s="186">
        <v>130.8641975308642</v>
      </c>
      <c r="BI85" s="186">
        <v>0</v>
      </c>
      <c r="BJ85" s="186">
        <v>40</v>
      </c>
      <c r="BK85" s="186">
        <v>40</v>
      </c>
      <c r="BL85" s="186">
        <v>16.460905349794238</v>
      </c>
      <c r="BM85" s="186">
        <v>147.32510288065842</v>
      </c>
      <c r="BN85" s="186">
        <v>0</v>
      </c>
      <c r="BO85" s="186">
        <v>358</v>
      </c>
      <c r="BP85" s="186">
        <v>358</v>
      </c>
      <c r="BQ85" s="404">
        <v>243</v>
      </c>
      <c r="BR85" s="101">
        <v>0</v>
      </c>
      <c r="BS85" s="101">
        <v>321</v>
      </c>
      <c r="BT85" s="101">
        <v>321</v>
      </c>
      <c r="BU85" s="102">
        <v>132.09876543209879</v>
      </c>
      <c r="BV85" s="101">
        <v>0</v>
      </c>
      <c r="BW85" s="101">
        <v>39</v>
      </c>
      <c r="BX85" s="101">
        <v>39</v>
      </c>
      <c r="BY85" s="91">
        <v>16.049382716049383</v>
      </c>
      <c r="BZ85" s="102">
        <v>148.14814814814815</v>
      </c>
      <c r="CA85" s="83">
        <v>0</v>
      </c>
      <c r="CB85" s="83">
        <v>360</v>
      </c>
      <c r="CC85" s="103">
        <v>360</v>
      </c>
    </row>
    <row r="86" spans="1:81">
      <c r="A86" s="5">
        <v>206</v>
      </c>
      <c r="B86" s="8" t="s">
        <v>178</v>
      </c>
      <c r="C86" s="5">
        <v>206</v>
      </c>
      <c r="D86" s="74">
        <v>21</v>
      </c>
      <c r="E86" s="101">
        <v>0</v>
      </c>
      <c r="F86" s="101">
        <v>18</v>
      </c>
      <c r="G86" s="101">
        <v>18</v>
      </c>
      <c r="H86" s="102">
        <v>85.714285714285708</v>
      </c>
      <c r="I86" s="101">
        <v>0</v>
      </c>
      <c r="J86" s="101">
        <v>6</v>
      </c>
      <c r="K86" s="101">
        <v>6</v>
      </c>
      <c r="L86" s="91">
        <v>28.571428571428569</v>
      </c>
      <c r="M86" s="102">
        <v>114.28571428571428</v>
      </c>
      <c r="N86" s="83">
        <v>0</v>
      </c>
      <c r="O86" s="83">
        <v>24</v>
      </c>
      <c r="P86" s="188">
        <v>24</v>
      </c>
      <c r="Q86" s="103">
        <v>21</v>
      </c>
      <c r="R86" s="103">
        <v>0</v>
      </c>
      <c r="S86" s="103">
        <v>18</v>
      </c>
      <c r="T86" s="103">
        <v>18</v>
      </c>
      <c r="U86" s="103">
        <v>85.714285714285708</v>
      </c>
      <c r="V86" s="103">
        <v>0</v>
      </c>
      <c r="W86" s="103">
        <v>6</v>
      </c>
      <c r="X86" s="103">
        <v>6</v>
      </c>
      <c r="Y86" s="103">
        <v>28.571428571428569</v>
      </c>
      <c r="Z86" s="103">
        <v>114.28571428571428</v>
      </c>
      <c r="AA86" s="103">
        <v>0</v>
      </c>
      <c r="AB86" s="103">
        <v>24</v>
      </c>
      <c r="AC86" s="103">
        <v>24</v>
      </c>
      <c r="AD86" s="186">
        <v>21</v>
      </c>
      <c r="AE86" s="186">
        <v>0</v>
      </c>
      <c r="AF86" s="186">
        <v>17</v>
      </c>
      <c r="AG86" s="186">
        <v>17</v>
      </c>
      <c r="AH86" s="186">
        <v>80.952380952380949</v>
      </c>
      <c r="AI86" s="186">
        <v>0</v>
      </c>
      <c r="AJ86" s="186">
        <v>5</v>
      </c>
      <c r="AK86" s="186">
        <v>5</v>
      </c>
      <c r="AL86" s="186">
        <v>23.809523809523807</v>
      </c>
      <c r="AM86" s="186">
        <v>104.76190476190477</v>
      </c>
      <c r="AN86" s="186">
        <v>0</v>
      </c>
      <c r="AO86" s="186">
        <v>22</v>
      </c>
      <c r="AP86" s="186">
        <v>22</v>
      </c>
      <c r="AQ86" s="186">
        <v>21</v>
      </c>
      <c r="AR86" s="186">
        <v>0</v>
      </c>
      <c r="AS86" s="186">
        <v>17</v>
      </c>
      <c r="AT86" s="186">
        <v>17</v>
      </c>
      <c r="AU86" s="186">
        <v>80.952380952380949</v>
      </c>
      <c r="AV86" s="186">
        <v>0</v>
      </c>
      <c r="AW86" s="186">
        <v>5</v>
      </c>
      <c r="AX86" s="186">
        <v>5</v>
      </c>
      <c r="AY86" s="186">
        <v>23.809523809523807</v>
      </c>
      <c r="AZ86" s="186">
        <v>104.76190476190477</v>
      </c>
      <c r="BA86" s="186">
        <v>0</v>
      </c>
      <c r="BB86" s="186">
        <v>22</v>
      </c>
      <c r="BC86" s="186">
        <v>22</v>
      </c>
      <c r="BD86" s="186">
        <v>21</v>
      </c>
      <c r="BE86" s="186">
        <v>0</v>
      </c>
      <c r="BF86" s="186">
        <v>17</v>
      </c>
      <c r="BG86" s="186">
        <v>17</v>
      </c>
      <c r="BH86" s="186">
        <v>80.952380952380949</v>
      </c>
      <c r="BI86" s="186">
        <v>0</v>
      </c>
      <c r="BJ86" s="186">
        <v>3</v>
      </c>
      <c r="BK86" s="186">
        <v>3</v>
      </c>
      <c r="BL86" s="186">
        <v>14.285714285714285</v>
      </c>
      <c r="BM86" s="186">
        <v>95.238095238095227</v>
      </c>
      <c r="BN86" s="186">
        <v>0</v>
      </c>
      <c r="BO86" s="186">
        <v>20</v>
      </c>
      <c r="BP86" s="186">
        <v>20</v>
      </c>
      <c r="BQ86" s="404">
        <v>21</v>
      </c>
      <c r="BR86" s="101">
        <v>0</v>
      </c>
      <c r="BS86" s="101">
        <v>17</v>
      </c>
      <c r="BT86" s="101">
        <v>17</v>
      </c>
      <c r="BU86" s="102">
        <v>80.952380952380949</v>
      </c>
      <c r="BV86" s="101">
        <v>0</v>
      </c>
      <c r="BW86" s="101">
        <v>3</v>
      </c>
      <c r="BX86" s="101">
        <v>3</v>
      </c>
      <c r="BY86" s="91">
        <v>14.285714285714285</v>
      </c>
      <c r="BZ86" s="102">
        <v>95.238095238095227</v>
      </c>
      <c r="CA86" s="83">
        <v>0</v>
      </c>
      <c r="CB86" s="83">
        <v>20</v>
      </c>
      <c r="CC86" s="103">
        <v>20</v>
      </c>
    </row>
    <row r="87" spans="1:81">
      <c r="A87" s="5">
        <v>313</v>
      </c>
      <c r="B87" s="8" t="s">
        <v>179</v>
      </c>
      <c r="C87" s="5">
        <v>313</v>
      </c>
      <c r="D87" s="74">
        <v>209</v>
      </c>
      <c r="E87" s="101">
        <v>0</v>
      </c>
      <c r="F87" s="101">
        <v>188</v>
      </c>
      <c r="G87" s="101">
        <v>188</v>
      </c>
      <c r="H87" s="102">
        <v>89.952153110047846</v>
      </c>
      <c r="I87" s="101">
        <v>0</v>
      </c>
      <c r="J87" s="101">
        <v>55</v>
      </c>
      <c r="K87" s="101">
        <v>55</v>
      </c>
      <c r="L87" s="91">
        <v>26.315789473684209</v>
      </c>
      <c r="M87" s="102">
        <v>116.26794258373205</v>
      </c>
      <c r="N87" s="83">
        <v>0</v>
      </c>
      <c r="O87" s="83">
        <v>243</v>
      </c>
      <c r="P87" s="188">
        <v>243</v>
      </c>
      <c r="Q87" s="103">
        <v>209</v>
      </c>
      <c r="R87" s="103">
        <v>0</v>
      </c>
      <c r="S87" s="103">
        <v>194</v>
      </c>
      <c r="T87" s="103">
        <v>194</v>
      </c>
      <c r="U87" s="103">
        <v>92.822966507177028</v>
      </c>
      <c r="V87" s="103">
        <v>0</v>
      </c>
      <c r="W87" s="103">
        <v>57</v>
      </c>
      <c r="X87" s="103">
        <v>57</v>
      </c>
      <c r="Y87" s="103">
        <v>27.27272727272727</v>
      </c>
      <c r="Z87" s="103">
        <v>120.09569377990429</v>
      </c>
      <c r="AA87" s="103">
        <v>0</v>
      </c>
      <c r="AB87" s="103">
        <v>251</v>
      </c>
      <c r="AC87" s="103">
        <v>251</v>
      </c>
      <c r="AD87" s="186">
        <v>209</v>
      </c>
      <c r="AE87" s="186">
        <v>0</v>
      </c>
      <c r="AF87" s="186">
        <v>205</v>
      </c>
      <c r="AG87" s="186">
        <v>205</v>
      </c>
      <c r="AH87" s="186">
        <v>98.086124401913878</v>
      </c>
      <c r="AI87" s="186">
        <v>0</v>
      </c>
      <c r="AJ87" s="186">
        <v>58</v>
      </c>
      <c r="AK87" s="186">
        <v>58</v>
      </c>
      <c r="AL87" s="186">
        <v>27.751196172248804</v>
      </c>
      <c r="AM87" s="186">
        <v>125.83732057416267</v>
      </c>
      <c r="AN87" s="186">
        <v>0</v>
      </c>
      <c r="AO87" s="186">
        <v>263</v>
      </c>
      <c r="AP87" s="186">
        <v>263</v>
      </c>
      <c r="AQ87" s="186">
        <v>209</v>
      </c>
      <c r="AR87" s="186">
        <v>0</v>
      </c>
      <c r="AS87" s="186">
        <v>210</v>
      </c>
      <c r="AT87" s="186">
        <v>210</v>
      </c>
      <c r="AU87" s="186">
        <v>100.47846889952152</v>
      </c>
      <c r="AV87" s="186">
        <v>0</v>
      </c>
      <c r="AW87" s="186">
        <v>58</v>
      </c>
      <c r="AX87" s="186">
        <v>58</v>
      </c>
      <c r="AY87" s="186">
        <v>27.751196172248804</v>
      </c>
      <c r="AZ87" s="186">
        <v>128.22966507177034</v>
      </c>
      <c r="BA87" s="186">
        <v>0</v>
      </c>
      <c r="BB87" s="186">
        <v>268</v>
      </c>
      <c r="BC87" s="186">
        <v>268</v>
      </c>
      <c r="BD87" s="186">
        <v>209</v>
      </c>
      <c r="BE87" s="186">
        <v>0</v>
      </c>
      <c r="BF87" s="186">
        <v>214</v>
      </c>
      <c r="BG87" s="186">
        <v>214</v>
      </c>
      <c r="BH87" s="186">
        <v>102.39234449760765</v>
      </c>
      <c r="BI87" s="186">
        <v>0</v>
      </c>
      <c r="BJ87" s="186">
        <v>57</v>
      </c>
      <c r="BK87" s="186">
        <v>57</v>
      </c>
      <c r="BL87" s="186">
        <v>27.27272727272727</v>
      </c>
      <c r="BM87" s="186">
        <v>129.66507177033492</v>
      </c>
      <c r="BN87" s="186">
        <v>0</v>
      </c>
      <c r="BO87" s="186">
        <v>271</v>
      </c>
      <c r="BP87" s="186">
        <v>271</v>
      </c>
      <c r="BQ87" s="404">
        <v>209</v>
      </c>
      <c r="BR87" s="101">
        <v>0</v>
      </c>
      <c r="BS87" s="101">
        <v>224</v>
      </c>
      <c r="BT87" s="101">
        <v>224</v>
      </c>
      <c r="BU87" s="102">
        <v>107.17703349282297</v>
      </c>
      <c r="BV87" s="101">
        <v>0</v>
      </c>
      <c r="BW87" s="101">
        <v>49</v>
      </c>
      <c r="BX87" s="101">
        <v>49</v>
      </c>
      <c r="BY87" s="91">
        <v>23.444976076555022</v>
      </c>
      <c r="BZ87" s="102">
        <v>130.62200956937801</v>
      </c>
      <c r="CA87" s="83">
        <v>0</v>
      </c>
      <c r="CB87" s="83">
        <v>273</v>
      </c>
      <c r="CC87" s="103">
        <v>273</v>
      </c>
    </row>
    <row r="88" spans="1:81">
      <c r="A88" s="5">
        <v>318</v>
      </c>
      <c r="B88" s="8" t="s">
        <v>180</v>
      </c>
      <c r="C88" s="5">
        <v>318</v>
      </c>
      <c r="D88" s="74">
        <v>2499</v>
      </c>
      <c r="E88" s="101">
        <v>0</v>
      </c>
      <c r="F88" s="101">
        <v>1530</v>
      </c>
      <c r="G88" s="101">
        <v>1530</v>
      </c>
      <c r="H88" s="102">
        <v>61.224489795918366</v>
      </c>
      <c r="I88" s="101">
        <v>2</v>
      </c>
      <c r="J88" s="101">
        <v>1059</v>
      </c>
      <c r="K88" s="101">
        <v>1061</v>
      </c>
      <c r="L88" s="91">
        <v>42.376950780312121</v>
      </c>
      <c r="M88" s="102">
        <v>103.60144057623049</v>
      </c>
      <c r="N88" s="83">
        <v>2</v>
      </c>
      <c r="O88" s="83">
        <v>2589</v>
      </c>
      <c r="P88" s="188">
        <v>2591</v>
      </c>
      <c r="Q88" s="103">
        <v>2499</v>
      </c>
      <c r="R88" s="103">
        <v>0</v>
      </c>
      <c r="S88" s="103">
        <v>1592</v>
      </c>
      <c r="T88" s="103">
        <v>1592</v>
      </c>
      <c r="U88" s="103">
        <v>63.705482192877149</v>
      </c>
      <c r="V88" s="103">
        <v>2</v>
      </c>
      <c r="W88" s="103">
        <v>1028</v>
      </c>
      <c r="X88" s="103">
        <v>1030</v>
      </c>
      <c r="Y88" s="103">
        <v>41.13645458183273</v>
      </c>
      <c r="Z88" s="103">
        <v>104.84193677470988</v>
      </c>
      <c r="AA88" s="103">
        <v>2</v>
      </c>
      <c r="AB88" s="103">
        <v>2620</v>
      </c>
      <c r="AC88" s="103">
        <v>2622</v>
      </c>
      <c r="AD88" s="186">
        <v>2499</v>
      </c>
      <c r="AE88" s="186">
        <v>0</v>
      </c>
      <c r="AF88" s="186">
        <v>1616</v>
      </c>
      <c r="AG88" s="186">
        <v>1616</v>
      </c>
      <c r="AH88" s="186">
        <v>64.665866346538621</v>
      </c>
      <c r="AI88" s="186">
        <v>2</v>
      </c>
      <c r="AJ88" s="186">
        <v>1004</v>
      </c>
      <c r="AK88" s="186">
        <v>1006</v>
      </c>
      <c r="AL88" s="186">
        <v>40.176070428171265</v>
      </c>
      <c r="AM88" s="186">
        <v>104.84193677470988</v>
      </c>
      <c r="AN88" s="186">
        <v>2</v>
      </c>
      <c r="AO88" s="186">
        <v>2620</v>
      </c>
      <c r="AP88" s="186">
        <v>2622</v>
      </c>
      <c r="AQ88" s="186">
        <v>2499</v>
      </c>
      <c r="AR88" s="186">
        <v>0</v>
      </c>
      <c r="AS88" s="186">
        <v>1655</v>
      </c>
      <c r="AT88" s="186">
        <v>1655</v>
      </c>
      <c r="AU88" s="186">
        <v>66.226490596238492</v>
      </c>
      <c r="AV88" s="186">
        <v>1</v>
      </c>
      <c r="AW88" s="186">
        <v>1018</v>
      </c>
      <c r="AX88" s="186">
        <v>1019</v>
      </c>
      <c r="AY88" s="186">
        <v>40.736294517807124</v>
      </c>
      <c r="AZ88" s="186">
        <v>106.96278511404562</v>
      </c>
      <c r="BA88" s="186">
        <v>1</v>
      </c>
      <c r="BB88" s="186">
        <v>2673</v>
      </c>
      <c r="BC88" s="186">
        <v>2674</v>
      </c>
      <c r="BD88" s="186">
        <v>2499</v>
      </c>
      <c r="BE88" s="186">
        <v>0</v>
      </c>
      <c r="BF88" s="186">
        <v>1682</v>
      </c>
      <c r="BG88" s="186">
        <v>1682</v>
      </c>
      <c r="BH88" s="186">
        <v>67.306922769107643</v>
      </c>
      <c r="BI88" s="186">
        <v>1</v>
      </c>
      <c r="BJ88" s="186">
        <v>1011</v>
      </c>
      <c r="BK88" s="186">
        <v>1012</v>
      </c>
      <c r="BL88" s="186">
        <v>40.456182472989191</v>
      </c>
      <c r="BM88" s="186">
        <v>107.76310524209684</v>
      </c>
      <c r="BN88" s="186">
        <v>1</v>
      </c>
      <c r="BO88" s="186">
        <v>2693</v>
      </c>
      <c r="BP88" s="186">
        <v>2694</v>
      </c>
      <c r="BQ88" s="404">
        <v>2499</v>
      </c>
      <c r="BR88" s="101">
        <v>0</v>
      </c>
      <c r="BS88" s="101">
        <v>1702</v>
      </c>
      <c r="BT88" s="101">
        <v>1702</v>
      </c>
      <c r="BU88" s="102">
        <v>68.107242897158855</v>
      </c>
      <c r="BV88" s="101">
        <v>1</v>
      </c>
      <c r="BW88" s="101">
        <v>1029</v>
      </c>
      <c r="BX88" s="101">
        <v>1030</v>
      </c>
      <c r="BY88" s="91">
        <v>41.17647058823529</v>
      </c>
      <c r="BZ88" s="102">
        <v>109.28371348539416</v>
      </c>
      <c r="CA88" s="83">
        <v>1</v>
      </c>
      <c r="CB88" s="83">
        <v>2731</v>
      </c>
      <c r="CC88" s="103">
        <v>2732</v>
      </c>
    </row>
    <row r="89" spans="1:81">
      <c r="A89" s="5">
        <v>321</v>
      </c>
      <c r="B89" s="8" t="s">
        <v>181</v>
      </c>
      <c r="C89" s="5">
        <v>321</v>
      </c>
      <c r="D89" s="74">
        <v>802</v>
      </c>
      <c r="E89" s="101">
        <v>0</v>
      </c>
      <c r="F89" s="101">
        <v>742</v>
      </c>
      <c r="G89" s="101">
        <v>742</v>
      </c>
      <c r="H89" s="102">
        <v>92.518703241895267</v>
      </c>
      <c r="I89" s="101">
        <v>0</v>
      </c>
      <c r="J89" s="101">
        <v>177</v>
      </c>
      <c r="K89" s="101">
        <v>177</v>
      </c>
      <c r="L89" s="91">
        <v>22.069825436408976</v>
      </c>
      <c r="M89" s="102">
        <v>114.58852867830424</v>
      </c>
      <c r="N89" s="83">
        <v>0</v>
      </c>
      <c r="O89" s="83">
        <v>919</v>
      </c>
      <c r="P89" s="188">
        <v>919</v>
      </c>
      <c r="Q89" s="103">
        <v>802</v>
      </c>
      <c r="R89" s="103">
        <v>0</v>
      </c>
      <c r="S89" s="103">
        <v>762</v>
      </c>
      <c r="T89" s="103">
        <v>762</v>
      </c>
      <c r="U89" s="103">
        <v>95.012468827930178</v>
      </c>
      <c r="V89" s="103">
        <v>0</v>
      </c>
      <c r="W89" s="103">
        <v>172</v>
      </c>
      <c r="X89" s="103">
        <v>172</v>
      </c>
      <c r="Y89" s="103">
        <v>21.446384039900249</v>
      </c>
      <c r="Z89" s="103">
        <v>116.45885286783042</v>
      </c>
      <c r="AA89" s="103">
        <v>0</v>
      </c>
      <c r="AB89" s="103">
        <v>934</v>
      </c>
      <c r="AC89" s="103">
        <v>934</v>
      </c>
      <c r="AD89" s="186">
        <v>802</v>
      </c>
      <c r="AE89" s="186">
        <v>0</v>
      </c>
      <c r="AF89" s="186">
        <v>762</v>
      </c>
      <c r="AG89" s="186">
        <v>762</v>
      </c>
      <c r="AH89" s="186">
        <v>95.012468827930178</v>
      </c>
      <c r="AI89" s="186">
        <v>0</v>
      </c>
      <c r="AJ89" s="186">
        <v>176</v>
      </c>
      <c r="AK89" s="186">
        <v>176</v>
      </c>
      <c r="AL89" s="186">
        <v>21.945137157107229</v>
      </c>
      <c r="AM89" s="186">
        <v>116.95760598503742</v>
      </c>
      <c r="AN89" s="186">
        <v>0</v>
      </c>
      <c r="AO89" s="186">
        <v>938</v>
      </c>
      <c r="AP89" s="186">
        <v>938</v>
      </c>
      <c r="AQ89" s="186">
        <v>802</v>
      </c>
      <c r="AR89" s="186">
        <v>0</v>
      </c>
      <c r="AS89" s="186">
        <v>758</v>
      </c>
      <c r="AT89" s="186">
        <v>758</v>
      </c>
      <c r="AU89" s="186">
        <v>94.51371571072319</v>
      </c>
      <c r="AV89" s="186">
        <v>0</v>
      </c>
      <c r="AW89" s="186">
        <v>198</v>
      </c>
      <c r="AX89" s="186">
        <v>198</v>
      </c>
      <c r="AY89" s="186">
        <v>24.688279301745634</v>
      </c>
      <c r="AZ89" s="186">
        <v>119.20199501246881</v>
      </c>
      <c r="BA89" s="186">
        <v>0</v>
      </c>
      <c r="BB89" s="186">
        <v>956</v>
      </c>
      <c r="BC89" s="186">
        <v>956</v>
      </c>
      <c r="BD89" s="186">
        <v>802</v>
      </c>
      <c r="BE89" s="186">
        <v>0</v>
      </c>
      <c r="BF89" s="186">
        <v>761</v>
      </c>
      <c r="BG89" s="186">
        <v>761</v>
      </c>
      <c r="BH89" s="186">
        <v>94.887780548628427</v>
      </c>
      <c r="BI89" s="186">
        <v>0</v>
      </c>
      <c r="BJ89" s="186">
        <v>204</v>
      </c>
      <c r="BK89" s="186">
        <v>204</v>
      </c>
      <c r="BL89" s="186">
        <v>25.436408977556109</v>
      </c>
      <c r="BM89" s="186">
        <v>120.32418952618454</v>
      </c>
      <c r="BN89" s="186">
        <v>0</v>
      </c>
      <c r="BO89" s="186">
        <v>965</v>
      </c>
      <c r="BP89" s="186">
        <v>965</v>
      </c>
      <c r="BQ89" s="404">
        <v>802</v>
      </c>
      <c r="BR89" s="101">
        <v>0</v>
      </c>
      <c r="BS89" s="101">
        <v>773</v>
      </c>
      <c r="BT89" s="101">
        <v>773</v>
      </c>
      <c r="BU89" s="102">
        <v>96.384039900249377</v>
      </c>
      <c r="BV89" s="101">
        <v>0</v>
      </c>
      <c r="BW89" s="101">
        <v>204</v>
      </c>
      <c r="BX89" s="101">
        <v>204</v>
      </c>
      <c r="BY89" s="91">
        <v>25.436408977556109</v>
      </c>
      <c r="BZ89" s="102">
        <v>121.82044887780548</v>
      </c>
      <c r="CA89" s="83">
        <v>0</v>
      </c>
      <c r="CB89" s="83">
        <v>977</v>
      </c>
      <c r="CC89" s="103">
        <v>977</v>
      </c>
    </row>
    <row r="90" spans="1:81">
      <c r="A90" s="5">
        <v>376</v>
      </c>
      <c r="B90" s="8" t="s">
        <v>182</v>
      </c>
      <c r="C90" s="5">
        <v>376</v>
      </c>
      <c r="D90" s="74">
        <v>1993</v>
      </c>
      <c r="E90" s="101">
        <v>1</v>
      </c>
      <c r="F90" s="101">
        <v>1340</v>
      </c>
      <c r="G90" s="101">
        <v>1341</v>
      </c>
      <c r="H90" s="102">
        <v>67.235323632714511</v>
      </c>
      <c r="I90" s="101">
        <v>3</v>
      </c>
      <c r="J90" s="101">
        <v>1086</v>
      </c>
      <c r="K90" s="101">
        <v>1089</v>
      </c>
      <c r="L90" s="91">
        <v>54.49071751128951</v>
      </c>
      <c r="M90" s="102">
        <v>121.726041144004</v>
      </c>
      <c r="N90" s="83">
        <v>4</v>
      </c>
      <c r="O90" s="83">
        <v>2426</v>
      </c>
      <c r="P90" s="188">
        <v>2430</v>
      </c>
      <c r="Q90" s="103">
        <v>1993</v>
      </c>
      <c r="R90" s="103">
        <v>1</v>
      </c>
      <c r="S90" s="103">
        <v>1349</v>
      </c>
      <c r="T90" s="103">
        <v>1350</v>
      </c>
      <c r="U90" s="103">
        <v>67.686904164576006</v>
      </c>
      <c r="V90" s="103">
        <v>3</v>
      </c>
      <c r="W90" s="103">
        <v>1113</v>
      </c>
      <c r="X90" s="103">
        <v>1116</v>
      </c>
      <c r="Y90" s="103">
        <v>55.84545910687406</v>
      </c>
      <c r="Z90" s="103">
        <v>123.53236327145008</v>
      </c>
      <c r="AA90" s="103">
        <v>4</v>
      </c>
      <c r="AB90" s="103">
        <v>2462</v>
      </c>
      <c r="AC90" s="103">
        <v>2466</v>
      </c>
      <c r="AD90" s="186">
        <v>1993</v>
      </c>
      <c r="AE90" s="186">
        <v>1</v>
      </c>
      <c r="AF90" s="186">
        <v>1370</v>
      </c>
      <c r="AG90" s="186">
        <v>1371</v>
      </c>
      <c r="AH90" s="186">
        <v>68.74059207225288</v>
      </c>
      <c r="AI90" s="186">
        <v>3</v>
      </c>
      <c r="AJ90" s="186">
        <v>1107</v>
      </c>
      <c r="AK90" s="186">
        <v>1110</v>
      </c>
      <c r="AL90" s="186">
        <v>55.544405418966377</v>
      </c>
      <c r="AM90" s="186">
        <v>124.28499749121926</v>
      </c>
      <c r="AN90" s="186">
        <v>4</v>
      </c>
      <c r="AO90" s="186">
        <v>2477</v>
      </c>
      <c r="AP90" s="186">
        <v>2481</v>
      </c>
      <c r="AQ90" s="186">
        <v>1993</v>
      </c>
      <c r="AR90" s="186">
        <v>1</v>
      </c>
      <c r="AS90" s="186">
        <v>1384</v>
      </c>
      <c r="AT90" s="186">
        <v>1385</v>
      </c>
      <c r="AU90" s="186">
        <v>69.443050677370792</v>
      </c>
      <c r="AV90" s="186">
        <v>3</v>
      </c>
      <c r="AW90" s="186">
        <v>1088</v>
      </c>
      <c r="AX90" s="186">
        <v>1091</v>
      </c>
      <c r="AY90" s="186">
        <v>54.591068740592078</v>
      </c>
      <c r="AZ90" s="186">
        <v>124.03411941796287</v>
      </c>
      <c r="BA90" s="186">
        <v>4</v>
      </c>
      <c r="BB90" s="186">
        <v>2472</v>
      </c>
      <c r="BC90" s="186">
        <v>2476</v>
      </c>
      <c r="BD90" s="186">
        <v>1993</v>
      </c>
      <c r="BE90" s="186">
        <v>1</v>
      </c>
      <c r="BF90" s="186">
        <v>1401</v>
      </c>
      <c r="BG90" s="186">
        <v>1402</v>
      </c>
      <c r="BH90" s="186">
        <v>70.296036126442544</v>
      </c>
      <c r="BI90" s="186">
        <v>3</v>
      </c>
      <c r="BJ90" s="186">
        <v>1090</v>
      </c>
      <c r="BK90" s="186">
        <v>1093</v>
      </c>
      <c r="BL90" s="186">
        <v>54.691419969894625</v>
      </c>
      <c r="BM90" s="186">
        <v>124.98745609633718</v>
      </c>
      <c r="BN90" s="186">
        <v>4</v>
      </c>
      <c r="BO90" s="186">
        <v>2491</v>
      </c>
      <c r="BP90" s="186">
        <v>2495</v>
      </c>
      <c r="BQ90" s="404">
        <v>1993</v>
      </c>
      <c r="BR90" s="101">
        <v>1</v>
      </c>
      <c r="BS90" s="101">
        <v>1450</v>
      </c>
      <c r="BT90" s="101">
        <v>1451</v>
      </c>
      <c r="BU90" s="102">
        <v>72.754641244355241</v>
      </c>
      <c r="BV90" s="101">
        <v>1</v>
      </c>
      <c r="BW90" s="101">
        <v>1062</v>
      </c>
      <c r="BX90" s="101">
        <v>1063</v>
      </c>
      <c r="BY90" s="91">
        <v>53.286502759658802</v>
      </c>
      <c r="BZ90" s="102">
        <v>126.04114400401404</v>
      </c>
      <c r="CA90" s="83">
        <v>2</v>
      </c>
      <c r="CB90" s="83">
        <v>2512</v>
      </c>
      <c r="CC90" s="103">
        <v>2514</v>
      </c>
    </row>
    <row r="91" spans="1:81">
      <c r="A91" s="5">
        <v>400</v>
      </c>
      <c r="B91" s="8" t="s">
        <v>183</v>
      </c>
      <c r="C91" s="5">
        <v>400</v>
      </c>
      <c r="D91" s="74">
        <v>291</v>
      </c>
      <c r="E91" s="101">
        <v>0</v>
      </c>
      <c r="F91" s="101">
        <v>252</v>
      </c>
      <c r="G91" s="101">
        <v>252</v>
      </c>
      <c r="H91" s="102">
        <v>86.597938144329902</v>
      </c>
      <c r="I91" s="101">
        <v>0</v>
      </c>
      <c r="J91" s="101">
        <v>155</v>
      </c>
      <c r="K91" s="101">
        <v>155</v>
      </c>
      <c r="L91" s="91">
        <v>53.264604810996566</v>
      </c>
      <c r="M91" s="102">
        <v>139.86254295532646</v>
      </c>
      <c r="N91" s="83">
        <v>0</v>
      </c>
      <c r="O91" s="83">
        <v>407</v>
      </c>
      <c r="P91" s="188">
        <v>407</v>
      </c>
      <c r="Q91" s="103">
        <v>291</v>
      </c>
      <c r="R91" s="103">
        <v>0</v>
      </c>
      <c r="S91" s="103">
        <v>264</v>
      </c>
      <c r="T91" s="103">
        <v>264</v>
      </c>
      <c r="U91" s="103">
        <v>90.721649484536087</v>
      </c>
      <c r="V91" s="103">
        <v>0</v>
      </c>
      <c r="W91" s="103">
        <v>153</v>
      </c>
      <c r="X91" s="103">
        <v>153</v>
      </c>
      <c r="Y91" s="103">
        <v>52.577319587628871</v>
      </c>
      <c r="Z91" s="103">
        <v>143.29896907216494</v>
      </c>
      <c r="AA91" s="103">
        <v>0</v>
      </c>
      <c r="AB91" s="103">
        <v>417</v>
      </c>
      <c r="AC91" s="103">
        <v>417</v>
      </c>
      <c r="AD91" s="186">
        <v>291</v>
      </c>
      <c r="AE91" s="186">
        <v>0</v>
      </c>
      <c r="AF91" s="186">
        <v>271</v>
      </c>
      <c r="AG91" s="186">
        <v>271</v>
      </c>
      <c r="AH91" s="186">
        <v>93.12714776632302</v>
      </c>
      <c r="AI91" s="186">
        <v>0</v>
      </c>
      <c r="AJ91" s="186">
        <v>152</v>
      </c>
      <c r="AK91" s="186">
        <v>152</v>
      </c>
      <c r="AL91" s="186">
        <v>52.233676975945023</v>
      </c>
      <c r="AM91" s="186">
        <v>145.36082474226802</v>
      </c>
      <c r="AN91" s="186">
        <v>0</v>
      </c>
      <c r="AO91" s="186">
        <v>423</v>
      </c>
      <c r="AP91" s="186">
        <v>423</v>
      </c>
      <c r="AQ91" s="186">
        <v>291</v>
      </c>
      <c r="AR91" s="186">
        <v>0</v>
      </c>
      <c r="AS91" s="186">
        <v>274</v>
      </c>
      <c r="AT91" s="186">
        <v>274</v>
      </c>
      <c r="AU91" s="186">
        <v>94.158075601374563</v>
      </c>
      <c r="AV91" s="186">
        <v>0</v>
      </c>
      <c r="AW91" s="186">
        <v>159</v>
      </c>
      <c r="AX91" s="186">
        <v>159</v>
      </c>
      <c r="AY91" s="186">
        <v>54.639175257731956</v>
      </c>
      <c r="AZ91" s="186">
        <v>148.79725085910653</v>
      </c>
      <c r="BA91" s="186">
        <v>0</v>
      </c>
      <c r="BB91" s="186">
        <v>433</v>
      </c>
      <c r="BC91" s="186">
        <v>433</v>
      </c>
      <c r="BD91" s="186">
        <v>291</v>
      </c>
      <c r="BE91" s="186">
        <v>0</v>
      </c>
      <c r="BF91" s="186">
        <v>283</v>
      </c>
      <c r="BG91" s="186">
        <v>283</v>
      </c>
      <c r="BH91" s="186">
        <v>97.250859106529205</v>
      </c>
      <c r="BI91" s="186">
        <v>0</v>
      </c>
      <c r="BJ91" s="186">
        <v>158</v>
      </c>
      <c r="BK91" s="186">
        <v>158</v>
      </c>
      <c r="BL91" s="186">
        <v>54.295532646048109</v>
      </c>
      <c r="BM91" s="186">
        <v>151.54639175257731</v>
      </c>
      <c r="BN91" s="186">
        <v>0</v>
      </c>
      <c r="BO91" s="186">
        <v>441</v>
      </c>
      <c r="BP91" s="186">
        <v>441</v>
      </c>
      <c r="BQ91" s="404">
        <v>291</v>
      </c>
      <c r="BR91" s="101">
        <v>0</v>
      </c>
      <c r="BS91" s="101">
        <v>295</v>
      </c>
      <c r="BT91" s="101">
        <v>295</v>
      </c>
      <c r="BU91" s="102">
        <v>101.37457044673539</v>
      </c>
      <c r="BV91" s="101">
        <v>0</v>
      </c>
      <c r="BW91" s="101">
        <v>147</v>
      </c>
      <c r="BX91" s="101">
        <v>147</v>
      </c>
      <c r="BY91" s="91">
        <v>50.515463917525771</v>
      </c>
      <c r="BZ91" s="102">
        <v>151.89003436426117</v>
      </c>
      <c r="CA91" s="83">
        <v>0</v>
      </c>
      <c r="CB91" s="83">
        <v>442</v>
      </c>
      <c r="CC91" s="103">
        <v>442</v>
      </c>
    </row>
    <row r="92" spans="1:81">
      <c r="A92" s="5">
        <v>440</v>
      </c>
      <c r="B92" s="8" t="s">
        <v>184</v>
      </c>
      <c r="C92" s="5">
        <v>440</v>
      </c>
      <c r="D92" s="74">
        <v>5807</v>
      </c>
      <c r="E92" s="101">
        <v>10</v>
      </c>
      <c r="F92" s="101">
        <v>4193</v>
      </c>
      <c r="G92" s="101">
        <v>4203</v>
      </c>
      <c r="H92" s="102">
        <v>72.205958326158083</v>
      </c>
      <c r="I92" s="101">
        <v>4</v>
      </c>
      <c r="J92" s="101">
        <v>1896</v>
      </c>
      <c r="K92" s="101">
        <v>1900</v>
      </c>
      <c r="L92" s="91">
        <v>32.65024969863957</v>
      </c>
      <c r="M92" s="102">
        <v>104.85620802479765</v>
      </c>
      <c r="N92" s="83">
        <v>14</v>
      </c>
      <c r="O92" s="83">
        <v>6089</v>
      </c>
      <c r="P92" s="188">
        <v>6103</v>
      </c>
      <c r="Q92" s="103">
        <v>5807</v>
      </c>
      <c r="R92" s="103">
        <v>10</v>
      </c>
      <c r="S92" s="103">
        <v>4261</v>
      </c>
      <c r="T92" s="103">
        <v>4271</v>
      </c>
      <c r="U92" s="103">
        <v>73.376958842775963</v>
      </c>
      <c r="V92" s="103">
        <v>3</v>
      </c>
      <c r="W92" s="103">
        <v>1902</v>
      </c>
      <c r="X92" s="103">
        <v>1905</v>
      </c>
      <c r="Y92" s="103">
        <v>32.753573273635268</v>
      </c>
      <c r="Z92" s="103">
        <v>106.13053211641123</v>
      </c>
      <c r="AA92" s="103">
        <v>13</v>
      </c>
      <c r="AB92" s="103">
        <v>6163</v>
      </c>
      <c r="AC92" s="103">
        <v>6176</v>
      </c>
      <c r="AD92" s="186">
        <v>5807</v>
      </c>
      <c r="AE92" s="186">
        <v>1</v>
      </c>
      <c r="AF92" s="186">
        <v>4318</v>
      </c>
      <c r="AG92" s="186">
        <v>4319</v>
      </c>
      <c r="AH92" s="186">
        <v>74.358532805235058</v>
      </c>
      <c r="AI92" s="186">
        <v>3</v>
      </c>
      <c r="AJ92" s="186">
        <v>1920</v>
      </c>
      <c r="AK92" s="186">
        <v>1923</v>
      </c>
      <c r="AL92" s="186">
        <v>33.06354399862235</v>
      </c>
      <c r="AM92" s="186">
        <v>107.42207680385741</v>
      </c>
      <c r="AN92" s="186">
        <v>4</v>
      </c>
      <c r="AO92" s="186">
        <v>6238</v>
      </c>
      <c r="AP92" s="186">
        <v>6242</v>
      </c>
      <c r="AQ92" s="186">
        <v>5807</v>
      </c>
      <c r="AR92" s="186">
        <v>1</v>
      </c>
      <c r="AS92" s="186">
        <v>4380</v>
      </c>
      <c r="AT92" s="186">
        <v>4381</v>
      </c>
      <c r="AU92" s="186">
        <v>75.426209746857239</v>
      </c>
      <c r="AV92" s="186">
        <v>3</v>
      </c>
      <c r="AW92" s="186">
        <v>1924</v>
      </c>
      <c r="AX92" s="186">
        <v>1927</v>
      </c>
      <c r="AY92" s="186">
        <v>33.132426381952818</v>
      </c>
      <c r="AZ92" s="186">
        <v>108.55863612881005</v>
      </c>
      <c r="BA92" s="186">
        <v>4</v>
      </c>
      <c r="BB92" s="186">
        <v>6304</v>
      </c>
      <c r="BC92" s="186">
        <v>6308</v>
      </c>
      <c r="BD92" s="186">
        <v>5807</v>
      </c>
      <c r="BE92" s="186">
        <v>1</v>
      </c>
      <c r="BF92" s="186">
        <v>4382</v>
      </c>
      <c r="BG92" s="186">
        <v>4383</v>
      </c>
      <c r="BH92" s="186">
        <v>75.460650938522477</v>
      </c>
      <c r="BI92" s="186">
        <v>2</v>
      </c>
      <c r="BJ92" s="186">
        <v>2003</v>
      </c>
      <c r="BK92" s="186">
        <v>2005</v>
      </c>
      <c r="BL92" s="186">
        <v>34.492853452729463</v>
      </c>
      <c r="BM92" s="186">
        <v>109.95350439125193</v>
      </c>
      <c r="BN92" s="186">
        <v>3</v>
      </c>
      <c r="BO92" s="186">
        <v>6385</v>
      </c>
      <c r="BP92" s="186">
        <v>6388</v>
      </c>
      <c r="BQ92" s="404">
        <v>5807</v>
      </c>
      <c r="BR92" s="101">
        <v>1</v>
      </c>
      <c r="BS92" s="101">
        <v>4420</v>
      </c>
      <c r="BT92" s="101">
        <v>4421</v>
      </c>
      <c r="BU92" s="102">
        <v>76.115033580161878</v>
      </c>
      <c r="BV92" s="101">
        <v>2</v>
      </c>
      <c r="BW92" s="101">
        <v>1996</v>
      </c>
      <c r="BX92" s="101">
        <v>1998</v>
      </c>
      <c r="BY92" s="91">
        <v>34.372309281901153</v>
      </c>
      <c r="BZ92" s="102">
        <v>110.48734286206303</v>
      </c>
      <c r="CA92" s="83">
        <v>3</v>
      </c>
      <c r="CB92" s="83">
        <v>6416</v>
      </c>
      <c r="CC92" s="103">
        <v>6419</v>
      </c>
    </row>
    <row r="93" spans="1:81">
      <c r="A93" s="5">
        <v>483</v>
      </c>
      <c r="B93" s="8" t="s">
        <v>185</v>
      </c>
      <c r="C93" s="5">
        <v>483</v>
      </c>
      <c r="D93" s="74">
        <v>21</v>
      </c>
      <c r="E93" s="101">
        <v>0</v>
      </c>
      <c r="F93" s="101">
        <v>13</v>
      </c>
      <c r="G93" s="101">
        <v>13</v>
      </c>
      <c r="H93" s="102">
        <v>61.904761904761905</v>
      </c>
      <c r="I93" s="101">
        <v>0</v>
      </c>
      <c r="J93" s="101">
        <v>0</v>
      </c>
      <c r="K93" s="101">
        <v>0</v>
      </c>
      <c r="L93" s="91">
        <v>0</v>
      </c>
      <c r="M93" s="102">
        <v>61.904761904761905</v>
      </c>
      <c r="N93" s="83">
        <v>0</v>
      </c>
      <c r="O93" s="83">
        <v>13</v>
      </c>
      <c r="P93" s="188">
        <v>13</v>
      </c>
      <c r="Q93" s="103">
        <v>21</v>
      </c>
      <c r="R93" s="103">
        <v>0</v>
      </c>
      <c r="S93" s="103">
        <v>13</v>
      </c>
      <c r="T93" s="103">
        <v>13</v>
      </c>
      <c r="U93" s="103">
        <v>61.904761904761905</v>
      </c>
      <c r="V93" s="103">
        <v>0</v>
      </c>
      <c r="W93" s="103">
        <v>0</v>
      </c>
      <c r="X93" s="103">
        <v>0</v>
      </c>
      <c r="Y93" s="103">
        <v>0</v>
      </c>
      <c r="Z93" s="103">
        <v>61.904761904761905</v>
      </c>
      <c r="AA93" s="103">
        <v>0</v>
      </c>
      <c r="AB93" s="103">
        <v>13</v>
      </c>
      <c r="AC93" s="103">
        <v>13</v>
      </c>
      <c r="AD93" s="186">
        <v>21</v>
      </c>
      <c r="AE93" s="186">
        <v>0</v>
      </c>
      <c r="AF93" s="186">
        <v>13</v>
      </c>
      <c r="AG93" s="186">
        <v>13</v>
      </c>
      <c r="AH93" s="186">
        <v>61.904761904761905</v>
      </c>
      <c r="AI93" s="186">
        <v>0</v>
      </c>
      <c r="AJ93" s="186">
        <v>0</v>
      </c>
      <c r="AK93" s="186">
        <v>0</v>
      </c>
      <c r="AL93" s="186">
        <v>0</v>
      </c>
      <c r="AM93" s="186">
        <v>61.904761904761905</v>
      </c>
      <c r="AN93" s="186">
        <v>0</v>
      </c>
      <c r="AO93" s="186">
        <v>13</v>
      </c>
      <c r="AP93" s="186">
        <v>13</v>
      </c>
      <c r="AQ93" s="186">
        <v>21</v>
      </c>
      <c r="AR93" s="186">
        <v>0</v>
      </c>
      <c r="AS93" s="186">
        <v>13</v>
      </c>
      <c r="AT93" s="186">
        <v>13</v>
      </c>
      <c r="AU93" s="186">
        <v>61.904761904761905</v>
      </c>
      <c r="AV93" s="186">
        <v>0</v>
      </c>
      <c r="AW93" s="186">
        <v>0</v>
      </c>
      <c r="AX93" s="186">
        <v>0</v>
      </c>
      <c r="AY93" s="186">
        <v>0</v>
      </c>
      <c r="AZ93" s="186">
        <v>61.904761904761905</v>
      </c>
      <c r="BA93" s="186">
        <v>0</v>
      </c>
      <c r="BB93" s="186">
        <v>13</v>
      </c>
      <c r="BC93" s="186">
        <v>13</v>
      </c>
      <c r="BD93" s="186">
        <v>21</v>
      </c>
      <c r="BE93" s="186">
        <v>0</v>
      </c>
      <c r="BF93" s="186">
        <v>13</v>
      </c>
      <c r="BG93" s="186">
        <v>13</v>
      </c>
      <c r="BH93" s="186">
        <v>61.904761904761905</v>
      </c>
      <c r="BI93" s="186">
        <v>0</v>
      </c>
      <c r="BJ93" s="186">
        <v>0</v>
      </c>
      <c r="BK93" s="186">
        <v>0</v>
      </c>
      <c r="BL93" s="186">
        <v>0</v>
      </c>
      <c r="BM93" s="186">
        <v>61.904761904761905</v>
      </c>
      <c r="BN93" s="186">
        <v>0</v>
      </c>
      <c r="BO93" s="186">
        <v>13</v>
      </c>
      <c r="BP93" s="186">
        <v>13</v>
      </c>
      <c r="BQ93" s="404">
        <v>21</v>
      </c>
      <c r="BR93" s="101">
        <v>0</v>
      </c>
      <c r="BS93" s="101">
        <v>12</v>
      </c>
      <c r="BT93" s="101">
        <v>12</v>
      </c>
      <c r="BU93" s="102">
        <v>57.142857142857139</v>
      </c>
      <c r="BV93" s="101">
        <v>0</v>
      </c>
      <c r="BW93" s="101">
        <v>0</v>
      </c>
      <c r="BX93" s="101">
        <v>0</v>
      </c>
      <c r="BY93" s="91">
        <v>0</v>
      </c>
      <c r="BZ93" s="102">
        <v>57.142857142857139</v>
      </c>
      <c r="CA93" s="83">
        <v>0</v>
      </c>
      <c r="CB93" s="83">
        <v>12</v>
      </c>
      <c r="CC93" s="103">
        <v>12</v>
      </c>
    </row>
    <row r="94" spans="1:81">
      <c r="A94" s="5">
        <v>541</v>
      </c>
      <c r="B94" s="100" t="s">
        <v>268</v>
      </c>
      <c r="C94" s="5">
        <v>541</v>
      </c>
      <c r="D94" s="74">
        <v>1021</v>
      </c>
      <c r="E94" s="101">
        <v>0</v>
      </c>
      <c r="F94" s="101">
        <v>891</v>
      </c>
      <c r="G94" s="101">
        <v>891</v>
      </c>
      <c r="H94" s="102">
        <v>87.267384916748284</v>
      </c>
      <c r="I94" s="101">
        <v>1</v>
      </c>
      <c r="J94" s="101">
        <v>234</v>
      </c>
      <c r="K94" s="101">
        <v>235</v>
      </c>
      <c r="L94" s="91">
        <v>22.918707149853084</v>
      </c>
      <c r="M94" s="102">
        <v>110.18609206660138</v>
      </c>
      <c r="N94" s="83">
        <v>1</v>
      </c>
      <c r="O94" s="83">
        <v>1125</v>
      </c>
      <c r="P94" s="188">
        <v>1126</v>
      </c>
      <c r="Q94" s="103">
        <v>1021</v>
      </c>
      <c r="R94" s="103">
        <v>0</v>
      </c>
      <c r="S94" s="103">
        <v>903</v>
      </c>
      <c r="T94" s="103">
        <v>903</v>
      </c>
      <c r="U94" s="103">
        <v>88.442703232125368</v>
      </c>
      <c r="V94" s="103">
        <v>0</v>
      </c>
      <c r="W94" s="103">
        <v>239</v>
      </c>
      <c r="X94" s="103">
        <v>239</v>
      </c>
      <c r="Y94" s="103">
        <v>23.408423114593536</v>
      </c>
      <c r="Z94" s="103">
        <v>111.8511263467189</v>
      </c>
      <c r="AA94" s="103">
        <v>0</v>
      </c>
      <c r="AB94" s="103">
        <v>1142</v>
      </c>
      <c r="AC94" s="103">
        <v>1142</v>
      </c>
      <c r="AD94" s="186">
        <v>1021</v>
      </c>
      <c r="AE94" s="186">
        <v>0</v>
      </c>
      <c r="AF94" s="186">
        <v>924</v>
      </c>
      <c r="AG94" s="186">
        <v>924</v>
      </c>
      <c r="AH94" s="186">
        <v>90.499510284035253</v>
      </c>
      <c r="AI94" s="186">
        <v>0</v>
      </c>
      <c r="AJ94" s="186">
        <v>233</v>
      </c>
      <c r="AK94" s="186">
        <v>233</v>
      </c>
      <c r="AL94" s="186">
        <v>22.820763956904997</v>
      </c>
      <c r="AM94" s="186">
        <v>113.32027424094025</v>
      </c>
      <c r="AN94" s="186">
        <v>0</v>
      </c>
      <c r="AO94" s="186">
        <v>1157</v>
      </c>
      <c r="AP94" s="186">
        <v>1157</v>
      </c>
      <c r="AQ94" s="186">
        <v>1021</v>
      </c>
      <c r="AR94" s="186">
        <v>0</v>
      </c>
      <c r="AS94" s="186">
        <v>936</v>
      </c>
      <c r="AT94" s="186">
        <v>936</v>
      </c>
      <c r="AU94" s="186">
        <v>91.674828599412336</v>
      </c>
      <c r="AV94" s="186">
        <v>0</v>
      </c>
      <c r="AW94" s="186">
        <v>232</v>
      </c>
      <c r="AX94" s="186">
        <v>232</v>
      </c>
      <c r="AY94" s="186">
        <v>22.722820763956904</v>
      </c>
      <c r="AZ94" s="186">
        <v>114.39764936336925</v>
      </c>
      <c r="BA94" s="186">
        <v>0</v>
      </c>
      <c r="BB94" s="186">
        <v>1168</v>
      </c>
      <c r="BC94" s="186">
        <v>1168</v>
      </c>
      <c r="BD94" s="186">
        <v>1021</v>
      </c>
      <c r="BE94" s="186">
        <v>0</v>
      </c>
      <c r="BF94" s="186">
        <v>961</v>
      </c>
      <c r="BG94" s="186">
        <v>961</v>
      </c>
      <c r="BH94" s="186">
        <v>94.123408423114597</v>
      </c>
      <c r="BI94" s="186">
        <v>0</v>
      </c>
      <c r="BJ94" s="186">
        <v>227</v>
      </c>
      <c r="BK94" s="186">
        <v>227</v>
      </c>
      <c r="BL94" s="186">
        <v>22.233104799216456</v>
      </c>
      <c r="BM94" s="186">
        <v>116.35651322233105</v>
      </c>
      <c r="BN94" s="186">
        <v>0</v>
      </c>
      <c r="BO94" s="186">
        <v>1188</v>
      </c>
      <c r="BP94" s="186">
        <v>1188</v>
      </c>
      <c r="BQ94" s="404">
        <v>1021</v>
      </c>
      <c r="BR94" s="101">
        <v>0</v>
      </c>
      <c r="BS94" s="101">
        <v>962</v>
      </c>
      <c r="BT94" s="101">
        <v>962</v>
      </c>
      <c r="BU94" s="102">
        <v>94.221351616062691</v>
      </c>
      <c r="BV94" s="101">
        <v>0</v>
      </c>
      <c r="BW94" s="101">
        <v>232</v>
      </c>
      <c r="BX94" s="101">
        <v>232</v>
      </c>
      <c r="BY94" s="91">
        <v>22.722820763956904</v>
      </c>
      <c r="BZ94" s="102">
        <v>116.94417238001959</v>
      </c>
      <c r="CA94" s="83">
        <v>0</v>
      </c>
      <c r="CB94" s="83">
        <v>1194</v>
      </c>
      <c r="CC94" s="103">
        <v>1194</v>
      </c>
    </row>
    <row r="95" spans="1:81">
      <c r="A95" s="5">
        <v>607</v>
      </c>
      <c r="B95" s="100" t="s">
        <v>269</v>
      </c>
      <c r="C95" s="5">
        <v>607</v>
      </c>
      <c r="D95" s="74">
        <v>841</v>
      </c>
      <c r="E95" s="101">
        <v>0</v>
      </c>
      <c r="F95" s="101">
        <v>393</v>
      </c>
      <c r="G95" s="101">
        <v>393</v>
      </c>
      <c r="H95" s="102">
        <v>46.730083234244944</v>
      </c>
      <c r="I95" s="101">
        <v>0</v>
      </c>
      <c r="J95" s="101">
        <v>393</v>
      </c>
      <c r="K95" s="101">
        <v>393</v>
      </c>
      <c r="L95" s="91">
        <v>46.730083234244944</v>
      </c>
      <c r="M95" s="102">
        <v>93.460166468489888</v>
      </c>
      <c r="N95" s="83">
        <v>0</v>
      </c>
      <c r="O95" s="83">
        <v>786</v>
      </c>
      <c r="P95" s="188">
        <v>786</v>
      </c>
      <c r="Q95" s="103">
        <v>841</v>
      </c>
      <c r="R95" s="103">
        <v>0</v>
      </c>
      <c r="S95" s="103">
        <v>396</v>
      </c>
      <c r="T95" s="103">
        <v>396</v>
      </c>
      <c r="U95" s="103">
        <v>47.086801426872768</v>
      </c>
      <c r="V95" s="103">
        <v>0</v>
      </c>
      <c r="W95" s="103">
        <v>414</v>
      </c>
      <c r="X95" s="103">
        <v>414</v>
      </c>
      <c r="Y95" s="103">
        <v>49.227110582639718</v>
      </c>
      <c r="Z95" s="103">
        <v>96.313912009512478</v>
      </c>
      <c r="AA95" s="103">
        <v>0</v>
      </c>
      <c r="AB95" s="103">
        <v>810</v>
      </c>
      <c r="AC95" s="103">
        <v>810</v>
      </c>
      <c r="AD95" s="186">
        <v>841</v>
      </c>
      <c r="AE95" s="186">
        <v>0</v>
      </c>
      <c r="AF95" s="186">
        <v>406</v>
      </c>
      <c r="AG95" s="186">
        <v>406</v>
      </c>
      <c r="AH95" s="186">
        <v>48.275862068965516</v>
      </c>
      <c r="AI95" s="186">
        <v>0</v>
      </c>
      <c r="AJ95" s="186">
        <v>417</v>
      </c>
      <c r="AK95" s="186">
        <v>417</v>
      </c>
      <c r="AL95" s="186">
        <v>49.583828775267541</v>
      </c>
      <c r="AM95" s="186">
        <v>97.859690844233057</v>
      </c>
      <c r="AN95" s="186">
        <v>0</v>
      </c>
      <c r="AO95" s="186">
        <v>823</v>
      </c>
      <c r="AP95" s="186">
        <v>823</v>
      </c>
      <c r="AQ95" s="186">
        <v>841</v>
      </c>
      <c r="AR95" s="186">
        <v>0</v>
      </c>
      <c r="AS95" s="186">
        <v>419</v>
      </c>
      <c r="AT95" s="186">
        <v>419</v>
      </c>
      <c r="AU95" s="186">
        <v>49.821640903686088</v>
      </c>
      <c r="AV95" s="186">
        <v>0</v>
      </c>
      <c r="AW95" s="186">
        <v>425</v>
      </c>
      <c r="AX95" s="186">
        <v>425</v>
      </c>
      <c r="AY95" s="186">
        <v>50.535077288941736</v>
      </c>
      <c r="AZ95" s="186">
        <v>100.35671819262781</v>
      </c>
      <c r="BA95" s="186">
        <v>0</v>
      </c>
      <c r="BB95" s="186">
        <v>844</v>
      </c>
      <c r="BC95" s="186">
        <v>844</v>
      </c>
      <c r="BD95" s="186">
        <v>841</v>
      </c>
      <c r="BE95" s="186">
        <v>0</v>
      </c>
      <c r="BF95" s="186">
        <v>412</v>
      </c>
      <c r="BG95" s="186">
        <v>412</v>
      </c>
      <c r="BH95" s="186">
        <v>48.989298454221164</v>
      </c>
      <c r="BI95" s="186">
        <v>0</v>
      </c>
      <c r="BJ95" s="186">
        <v>446</v>
      </c>
      <c r="BK95" s="186">
        <v>446</v>
      </c>
      <c r="BL95" s="186">
        <v>53.032104637336509</v>
      </c>
      <c r="BM95" s="186">
        <v>102.02140309155767</v>
      </c>
      <c r="BN95" s="186">
        <v>0</v>
      </c>
      <c r="BO95" s="186">
        <v>858</v>
      </c>
      <c r="BP95" s="186">
        <v>858</v>
      </c>
      <c r="BQ95" s="404">
        <v>841</v>
      </c>
      <c r="BR95" s="101">
        <v>0</v>
      </c>
      <c r="BS95" s="101">
        <v>410</v>
      </c>
      <c r="BT95" s="101">
        <v>410</v>
      </c>
      <c r="BU95" s="102">
        <v>48.751486325802617</v>
      </c>
      <c r="BV95" s="101">
        <v>1</v>
      </c>
      <c r="BW95" s="101">
        <v>457</v>
      </c>
      <c r="BX95" s="101">
        <v>458</v>
      </c>
      <c r="BY95" s="91">
        <v>54.340071343638527</v>
      </c>
      <c r="BZ95" s="102">
        <v>103.09155766944113</v>
      </c>
      <c r="CA95" s="83">
        <v>1</v>
      </c>
      <c r="CB95" s="83">
        <v>867</v>
      </c>
      <c r="CC95" s="103">
        <v>868</v>
      </c>
    </row>
    <row r="96" spans="1:81">
      <c r="A96" s="5">
        <v>615</v>
      </c>
      <c r="B96" s="8" t="s">
        <v>188</v>
      </c>
      <c r="C96" s="5">
        <v>615</v>
      </c>
      <c r="D96" s="74">
        <v>8751</v>
      </c>
      <c r="E96" s="101">
        <v>0</v>
      </c>
      <c r="F96" s="101">
        <v>3858</v>
      </c>
      <c r="G96" s="101">
        <v>3858</v>
      </c>
      <c r="H96" s="102">
        <v>44.086390126842645</v>
      </c>
      <c r="I96" s="101">
        <v>6</v>
      </c>
      <c r="J96" s="101">
        <v>4286</v>
      </c>
      <c r="K96" s="101">
        <v>4292</v>
      </c>
      <c r="L96" s="91">
        <v>48.977259741743801</v>
      </c>
      <c r="M96" s="102">
        <v>93.063649868586452</v>
      </c>
      <c r="N96" s="83">
        <v>6</v>
      </c>
      <c r="O96" s="83">
        <v>8144</v>
      </c>
      <c r="P96" s="188">
        <v>8150</v>
      </c>
      <c r="Q96" s="103">
        <v>8751</v>
      </c>
      <c r="R96" s="103">
        <v>0</v>
      </c>
      <c r="S96" s="103">
        <v>3911</v>
      </c>
      <c r="T96" s="103">
        <v>3911</v>
      </c>
      <c r="U96" s="103">
        <v>44.692035195977603</v>
      </c>
      <c r="V96" s="103">
        <v>6</v>
      </c>
      <c r="W96" s="103">
        <v>4328</v>
      </c>
      <c r="X96" s="103">
        <v>4334</v>
      </c>
      <c r="Y96" s="103">
        <v>49.457204890869619</v>
      </c>
      <c r="Z96" s="103">
        <v>94.149240086847215</v>
      </c>
      <c r="AA96" s="103">
        <v>6</v>
      </c>
      <c r="AB96" s="103">
        <v>8239</v>
      </c>
      <c r="AC96" s="103">
        <v>8245</v>
      </c>
      <c r="AD96" s="186">
        <v>8751</v>
      </c>
      <c r="AE96" s="186">
        <v>0</v>
      </c>
      <c r="AF96" s="186">
        <v>3998</v>
      </c>
      <c r="AG96" s="186">
        <v>3998</v>
      </c>
      <c r="AH96" s="186">
        <v>45.686207290595362</v>
      </c>
      <c r="AI96" s="186">
        <v>6</v>
      </c>
      <c r="AJ96" s="186">
        <v>4387</v>
      </c>
      <c r="AK96" s="186">
        <v>4393</v>
      </c>
      <c r="AL96" s="186">
        <v>50.131413552736824</v>
      </c>
      <c r="AM96" s="186">
        <v>95.817620843332179</v>
      </c>
      <c r="AN96" s="186">
        <v>6</v>
      </c>
      <c r="AO96" s="186">
        <v>8385</v>
      </c>
      <c r="AP96" s="186">
        <v>8391</v>
      </c>
      <c r="AQ96" s="186">
        <v>8751</v>
      </c>
      <c r="AR96" s="186">
        <v>0</v>
      </c>
      <c r="AS96" s="186">
        <v>4107</v>
      </c>
      <c r="AT96" s="186">
        <v>4107</v>
      </c>
      <c r="AU96" s="186">
        <v>46.931779225231402</v>
      </c>
      <c r="AV96" s="186">
        <v>6</v>
      </c>
      <c r="AW96" s="186">
        <v>4390</v>
      </c>
      <c r="AX96" s="186">
        <v>4396</v>
      </c>
      <c r="AY96" s="186">
        <v>50.165695349102954</v>
      </c>
      <c r="AZ96" s="186">
        <v>97.09747457433437</v>
      </c>
      <c r="BA96" s="186">
        <v>6</v>
      </c>
      <c r="BB96" s="186">
        <v>8497</v>
      </c>
      <c r="BC96" s="186">
        <v>8503</v>
      </c>
      <c r="BD96" s="186">
        <v>8751</v>
      </c>
      <c r="BE96" s="186">
        <v>0</v>
      </c>
      <c r="BF96" s="186">
        <v>4219</v>
      </c>
      <c r="BG96" s="186">
        <v>4219</v>
      </c>
      <c r="BH96" s="186">
        <v>48.211632956233572</v>
      </c>
      <c r="BI96" s="186">
        <v>4</v>
      </c>
      <c r="BJ96" s="186">
        <v>4421</v>
      </c>
      <c r="BK96" s="186">
        <v>4425</v>
      </c>
      <c r="BL96" s="186">
        <v>50.519940578219632</v>
      </c>
      <c r="BM96" s="186">
        <v>98.731573534453204</v>
      </c>
      <c r="BN96" s="186">
        <v>4</v>
      </c>
      <c r="BO96" s="186">
        <v>8640</v>
      </c>
      <c r="BP96" s="186">
        <v>8644</v>
      </c>
      <c r="BQ96" s="404">
        <v>8751</v>
      </c>
      <c r="BR96" s="101">
        <v>0</v>
      </c>
      <c r="BS96" s="101">
        <v>4271</v>
      </c>
      <c r="BT96" s="101">
        <v>4271</v>
      </c>
      <c r="BU96" s="102">
        <v>48.805850759913156</v>
      </c>
      <c r="BV96" s="101">
        <v>4</v>
      </c>
      <c r="BW96" s="101">
        <v>4457</v>
      </c>
      <c r="BX96" s="101">
        <v>4461</v>
      </c>
      <c r="BY96" s="91">
        <v>50.93132213461319</v>
      </c>
      <c r="BZ96" s="102">
        <v>99.737172894526338</v>
      </c>
      <c r="CA96" s="83">
        <v>4</v>
      </c>
      <c r="CB96" s="83">
        <v>8728</v>
      </c>
      <c r="CC96" s="103">
        <v>8732</v>
      </c>
    </row>
    <row r="97" spans="1:81">
      <c r="A97" s="5">
        <v>649</v>
      </c>
      <c r="B97" s="8" t="s">
        <v>189</v>
      </c>
      <c r="C97" s="5">
        <v>649</v>
      </c>
      <c r="D97" s="74">
        <v>103</v>
      </c>
      <c r="E97" s="101">
        <v>0</v>
      </c>
      <c r="F97" s="101">
        <v>109</v>
      </c>
      <c r="G97" s="101">
        <v>109</v>
      </c>
      <c r="H97" s="102">
        <v>105.8252427184466</v>
      </c>
      <c r="I97" s="101">
        <v>0</v>
      </c>
      <c r="J97" s="101">
        <v>7</v>
      </c>
      <c r="K97" s="101">
        <v>7</v>
      </c>
      <c r="L97" s="91">
        <v>6.7961165048543686</v>
      </c>
      <c r="M97" s="102">
        <v>112.62135922330097</v>
      </c>
      <c r="N97" s="83">
        <v>0</v>
      </c>
      <c r="O97" s="83">
        <v>116</v>
      </c>
      <c r="P97" s="188">
        <v>116</v>
      </c>
      <c r="Q97" s="103">
        <v>103</v>
      </c>
      <c r="R97" s="103">
        <v>0</v>
      </c>
      <c r="S97" s="103">
        <v>110</v>
      </c>
      <c r="T97" s="103">
        <v>110</v>
      </c>
      <c r="U97" s="103">
        <v>106.79611650485437</v>
      </c>
      <c r="V97" s="103">
        <v>0</v>
      </c>
      <c r="W97" s="103">
        <v>7</v>
      </c>
      <c r="X97" s="103">
        <v>7</v>
      </c>
      <c r="Y97" s="103">
        <v>6.7961165048543686</v>
      </c>
      <c r="Z97" s="103">
        <v>113.59223300970874</v>
      </c>
      <c r="AA97" s="103">
        <v>0</v>
      </c>
      <c r="AB97" s="103">
        <v>117</v>
      </c>
      <c r="AC97" s="103">
        <v>117</v>
      </c>
      <c r="AD97" s="186">
        <v>103</v>
      </c>
      <c r="AE97" s="186">
        <v>0</v>
      </c>
      <c r="AF97" s="186">
        <v>110</v>
      </c>
      <c r="AG97" s="186">
        <v>110</v>
      </c>
      <c r="AH97" s="186">
        <v>106.79611650485437</v>
      </c>
      <c r="AI97" s="186">
        <v>0</v>
      </c>
      <c r="AJ97" s="186">
        <v>6</v>
      </c>
      <c r="AK97" s="186">
        <v>6</v>
      </c>
      <c r="AL97" s="186">
        <v>5.825242718446602</v>
      </c>
      <c r="AM97" s="186">
        <v>112.62135922330097</v>
      </c>
      <c r="AN97" s="186">
        <v>0</v>
      </c>
      <c r="AO97" s="186">
        <v>116</v>
      </c>
      <c r="AP97" s="186">
        <v>116</v>
      </c>
      <c r="AQ97" s="186">
        <v>103</v>
      </c>
      <c r="AR97" s="186">
        <v>0</v>
      </c>
      <c r="AS97" s="186">
        <v>110</v>
      </c>
      <c r="AT97" s="186">
        <v>110</v>
      </c>
      <c r="AU97" s="186">
        <v>106.79611650485437</v>
      </c>
      <c r="AV97" s="186">
        <v>0</v>
      </c>
      <c r="AW97" s="186">
        <v>5</v>
      </c>
      <c r="AX97" s="186">
        <v>5</v>
      </c>
      <c r="AY97" s="186">
        <v>4.8543689320388346</v>
      </c>
      <c r="AZ97" s="186">
        <v>111.65048543689321</v>
      </c>
      <c r="BA97" s="186">
        <v>0</v>
      </c>
      <c r="BB97" s="186">
        <v>115</v>
      </c>
      <c r="BC97" s="186">
        <v>115</v>
      </c>
      <c r="BD97" s="186">
        <v>103</v>
      </c>
      <c r="BE97" s="186">
        <v>0</v>
      </c>
      <c r="BF97" s="186">
        <v>109</v>
      </c>
      <c r="BG97" s="186">
        <v>109</v>
      </c>
      <c r="BH97" s="186">
        <v>105.8252427184466</v>
      </c>
      <c r="BI97" s="186">
        <v>0</v>
      </c>
      <c r="BJ97" s="186">
        <v>5</v>
      </c>
      <c r="BK97" s="186">
        <v>5</v>
      </c>
      <c r="BL97" s="186">
        <v>4.8543689320388346</v>
      </c>
      <c r="BM97" s="186">
        <v>110.67961165048543</v>
      </c>
      <c r="BN97" s="186">
        <v>0</v>
      </c>
      <c r="BO97" s="186">
        <v>114</v>
      </c>
      <c r="BP97" s="186">
        <v>114</v>
      </c>
      <c r="BQ97" s="404">
        <v>103</v>
      </c>
      <c r="BR97" s="101">
        <v>0</v>
      </c>
      <c r="BS97" s="101">
        <v>106</v>
      </c>
      <c r="BT97" s="101">
        <v>106</v>
      </c>
      <c r="BU97" s="102">
        <v>102.91262135922329</v>
      </c>
      <c r="BV97" s="101">
        <v>0</v>
      </c>
      <c r="BW97" s="101">
        <v>6</v>
      </c>
      <c r="BX97" s="101">
        <v>6</v>
      </c>
      <c r="BY97" s="91">
        <v>5.825242718446602</v>
      </c>
      <c r="BZ97" s="102">
        <v>108.7378640776699</v>
      </c>
      <c r="CA97" s="83">
        <v>0</v>
      </c>
      <c r="CB97" s="83">
        <v>112</v>
      </c>
      <c r="CC97" s="103">
        <v>112</v>
      </c>
    </row>
    <row r="98" spans="1:81">
      <c r="A98" s="5">
        <v>652</v>
      </c>
      <c r="B98" s="8" t="s">
        <v>190</v>
      </c>
      <c r="C98" s="5">
        <v>652</v>
      </c>
      <c r="D98" s="74">
        <v>58</v>
      </c>
      <c r="E98" s="101">
        <v>0</v>
      </c>
      <c r="F98" s="101">
        <v>11</v>
      </c>
      <c r="G98" s="101">
        <v>11</v>
      </c>
      <c r="H98" s="102">
        <v>18.96551724137931</v>
      </c>
      <c r="I98" s="101">
        <v>0</v>
      </c>
      <c r="J98" s="101">
        <v>0</v>
      </c>
      <c r="K98" s="101">
        <v>0</v>
      </c>
      <c r="L98" s="91">
        <v>0</v>
      </c>
      <c r="M98" s="102">
        <v>18.96551724137931</v>
      </c>
      <c r="N98" s="83">
        <v>0</v>
      </c>
      <c r="O98" s="83">
        <v>11</v>
      </c>
      <c r="P98" s="188">
        <v>11</v>
      </c>
      <c r="Q98" s="103">
        <v>58</v>
      </c>
      <c r="R98" s="103">
        <v>0</v>
      </c>
      <c r="S98" s="103">
        <v>12</v>
      </c>
      <c r="T98" s="103">
        <v>12</v>
      </c>
      <c r="U98" s="103">
        <v>20.689655172413794</v>
      </c>
      <c r="V98" s="103">
        <v>0</v>
      </c>
      <c r="W98" s="103">
        <v>1</v>
      </c>
      <c r="X98" s="103">
        <v>1</v>
      </c>
      <c r="Y98" s="103">
        <v>1.7241379310344827</v>
      </c>
      <c r="Z98" s="103">
        <v>22.413793103448278</v>
      </c>
      <c r="AA98" s="103">
        <v>0</v>
      </c>
      <c r="AB98" s="103">
        <v>13</v>
      </c>
      <c r="AC98" s="103">
        <v>13</v>
      </c>
      <c r="AD98" s="186">
        <v>58</v>
      </c>
      <c r="AE98" s="186">
        <v>0</v>
      </c>
      <c r="AF98" s="186">
        <v>13</v>
      </c>
      <c r="AG98" s="186">
        <v>13</v>
      </c>
      <c r="AH98" s="186">
        <v>22.413793103448278</v>
      </c>
      <c r="AI98" s="186">
        <v>0</v>
      </c>
      <c r="AJ98" s="186">
        <v>2</v>
      </c>
      <c r="AK98" s="186">
        <v>2</v>
      </c>
      <c r="AL98" s="186">
        <v>3.4482758620689653</v>
      </c>
      <c r="AM98" s="186">
        <v>25.862068965517242</v>
      </c>
      <c r="AN98" s="186">
        <v>0</v>
      </c>
      <c r="AO98" s="186">
        <v>15</v>
      </c>
      <c r="AP98" s="186">
        <v>15</v>
      </c>
      <c r="AQ98" s="186">
        <v>58</v>
      </c>
      <c r="AR98" s="186">
        <v>0</v>
      </c>
      <c r="AS98" s="186">
        <v>14</v>
      </c>
      <c r="AT98" s="186">
        <v>14</v>
      </c>
      <c r="AU98" s="186">
        <v>24.137931034482758</v>
      </c>
      <c r="AV98" s="186">
        <v>0</v>
      </c>
      <c r="AW98" s="186">
        <v>3</v>
      </c>
      <c r="AX98" s="186">
        <v>3</v>
      </c>
      <c r="AY98" s="186">
        <v>5.1724137931034484</v>
      </c>
      <c r="AZ98" s="186">
        <v>29.310344827586203</v>
      </c>
      <c r="BA98" s="186">
        <v>0</v>
      </c>
      <c r="BB98" s="186">
        <v>17</v>
      </c>
      <c r="BC98" s="186">
        <v>17</v>
      </c>
      <c r="BD98" s="186">
        <v>58</v>
      </c>
      <c r="BE98" s="186">
        <v>0</v>
      </c>
      <c r="BF98" s="186">
        <v>14</v>
      </c>
      <c r="BG98" s="186">
        <v>14</v>
      </c>
      <c r="BH98" s="186">
        <v>24.137931034482758</v>
      </c>
      <c r="BI98" s="186">
        <v>0</v>
      </c>
      <c r="BJ98" s="186">
        <v>3</v>
      </c>
      <c r="BK98" s="186">
        <v>3</v>
      </c>
      <c r="BL98" s="186">
        <v>5.1724137931034484</v>
      </c>
      <c r="BM98" s="186">
        <v>29.310344827586203</v>
      </c>
      <c r="BN98" s="186">
        <v>0</v>
      </c>
      <c r="BO98" s="186">
        <v>17</v>
      </c>
      <c r="BP98" s="186">
        <v>17</v>
      </c>
      <c r="BQ98" s="404">
        <v>58</v>
      </c>
      <c r="BR98" s="101">
        <v>0</v>
      </c>
      <c r="BS98" s="101">
        <v>15</v>
      </c>
      <c r="BT98" s="101">
        <v>15</v>
      </c>
      <c r="BU98" s="102">
        <v>25.862068965517242</v>
      </c>
      <c r="BV98" s="101">
        <v>0</v>
      </c>
      <c r="BW98" s="101">
        <v>1</v>
      </c>
      <c r="BX98" s="101">
        <v>1</v>
      </c>
      <c r="BY98" s="91">
        <v>1.7241379310344827</v>
      </c>
      <c r="BZ98" s="102">
        <v>27.586206896551722</v>
      </c>
      <c r="CA98" s="83">
        <v>0</v>
      </c>
      <c r="CB98" s="83">
        <v>16</v>
      </c>
      <c r="CC98" s="103">
        <v>16</v>
      </c>
    </row>
    <row r="99" spans="1:81">
      <c r="A99" s="5">
        <v>660</v>
      </c>
      <c r="B99" s="8" t="s">
        <v>191</v>
      </c>
      <c r="C99" s="5">
        <v>660</v>
      </c>
      <c r="D99" s="74">
        <v>183</v>
      </c>
      <c r="E99" s="101">
        <v>0</v>
      </c>
      <c r="F99" s="101">
        <v>234</v>
      </c>
      <c r="G99" s="101">
        <v>234</v>
      </c>
      <c r="H99" s="102">
        <v>127.86885245901641</v>
      </c>
      <c r="I99" s="101">
        <v>0</v>
      </c>
      <c r="J99" s="101">
        <v>24</v>
      </c>
      <c r="K99" s="101">
        <v>24</v>
      </c>
      <c r="L99" s="91">
        <v>13.114754098360656</v>
      </c>
      <c r="M99" s="102">
        <v>140.98360655737704</v>
      </c>
      <c r="N99" s="83">
        <v>0</v>
      </c>
      <c r="O99" s="83">
        <v>258</v>
      </c>
      <c r="P99" s="188">
        <v>258</v>
      </c>
      <c r="Q99" s="103">
        <v>183</v>
      </c>
      <c r="R99" s="103">
        <v>0</v>
      </c>
      <c r="S99" s="103">
        <v>235</v>
      </c>
      <c r="T99" s="103">
        <v>235</v>
      </c>
      <c r="U99" s="103">
        <v>128.41530054644809</v>
      </c>
      <c r="V99" s="103">
        <v>0</v>
      </c>
      <c r="W99" s="103">
        <v>23</v>
      </c>
      <c r="X99" s="103">
        <v>23</v>
      </c>
      <c r="Y99" s="103">
        <v>12.568306010928962</v>
      </c>
      <c r="Z99" s="103">
        <v>140.98360655737704</v>
      </c>
      <c r="AA99" s="103">
        <v>0</v>
      </c>
      <c r="AB99" s="103">
        <v>258</v>
      </c>
      <c r="AC99" s="103">
        <v>258</v>
      </c>
      <c r="AD99" s="186">
        <v>183</v>
      </c>
      <c r="AE99" s="186">
        <v>0</v>
      </c>
      <c r="AF99" s="186">
        <v>233</v>
      </c>
      <c r="AG99" s="186">
        <v>233</v>
      </c>
      <c r="AH99" s="186">
        <v>127.32240437158471</v>
      </c>
      <c r="AI99" s="186">
        <v>0</v>
      </c>
      <c r="AJ99" s="186">
        <v>29</v>
      </c>
      <c r="AK99" s="186">
        <v>29</v>
      </c>
      <c r="AL99" s="186">
        <v>15.846994535519126</v>
      </c>
      <c r="AM99" s="186">
        <v>143.16939890710384</v>
      </c>
      <c r="AN99" s="186">
        <v>0</v>
      </c>
      <c r="AO99" s="186">
        <v>262</v>
      </c>
      <c r="AP99" s="186">
        <v>262</v>
      </c>
      <c r="AQ99" s="186">
        <v>183</v>
      </c>
      <c r="AR99" s="186">
        <v>0</v>
      </c>
      <c r="AS99" s="186">
        <v>239</v>
      </c>
      <c r="AT99" s="186">
        <v>239</v>
      </c>
      <c r="AU99" s="186">
        <v>130.60109289617486</v>
      </c>
      <c r="AV99" s="186">
        <v>0</v>
      </c>
      <c r="AW99" s="186">
        <v>28</v>
      </c>
      <c r="AX99" s="186">
        <v>28</v>
      </c>
      <c r="AY99" s="186">
        <v>15.300546448087433</v>
      </c>
      <c r="AZ99" s="186">
        <v>145.90163934426229</v>
      </c>
      <c r="BA99" s="186">
        <v>0</v>
      </c>
      <c r="BB99" s="186">
        <v>267</v>
      </c>
      <c r="BC99" s="186">
        <v>267</v>
      </c>
      <c r="BD99" s="186">
        <v>183</v>
      </c>
      <c r="BE99" s="186">
        <v>0</v>
      </c>
      <c r="BF99" s="186">
        <v>241</v>
      </c>
      <c r="BG99" s="186">
        <v>241</v>
      </c>
      <c r="BH99" s="186">
        <v>131.69398907103823</v>
      </c>
      <c r="BI99" s="186">
        <v>0</v>
      </c>
      <c r="BJ99" s="186">
        <v>29</v>
      </c>
      <c r="BK99" s="186">
        <v>29</v>
      </c>
      <c r="BL99" s="186">
        <v>15.846994535519126</v>
      </c>
      <c r="BM99" s="186">
        <v>147.54098360655738</v>
      </c>
      <c r="BN99" s="186">
        <v>0</v>
      </c>
      <c r="BO99" s="186">
        <v>270</v>
      </c>
      <c r="BP99" s="186">
        <v>270</v>
      </c>
      <c r="BQ99" s="404">
        <v>183</v>
      </c>
      <c r="BR99" s="101">
        <v>0</v>
      </c>
      <c r="BS99" s="101">
        <v>242</v>
      </c>
      <c r="BT99" s="101">
        <v>242</v>
      </c>
      <c r="BU99" s="102">
        <v>132.24043715846994</v>
      </c>
      <c r="BV99" s="101">
        <v>0</v>
      </c>
      <c r="BW99" s="101">
        <v>32</v>
      </c>
      <c r="BX99" s="101">
        <v>32</v>
      </c>
      <c r="BY99" s="91">
        <v>17.486338797814209</v>
      </c>
      <c r="BZ99" s="102">
        <v>149.72677595628417</v>
      </c>
      <c r="CA99" s="83">
        <v>0</v>
      </c>
      <c r="CB99" s="83">
        <v>274</v>
      </c>
      <c r="CC99" s="103">
        <v>274</v>
      </c>
    </row>
    <row r="100" spans="1:81">
      <c r="A100" s="5">
        <v>667</v>
      </c>
      <c r="B100" s="8" t="s">
        <v>192</v>
      </c>
      <c r="C100" s="5">
        <v>667</v>
      </c>
      <c r="D100" s="74">
        <v>191</v>
      </c>
      <c r="E100" s="101">
        <v>0</v>
      </c>
      <c r="F100" s="101">
        <v>186</v>
      </c>
      <c r="G100" s="101">
        <v>186</v>
      </c>
      <c r="H100" s="102">
        <v>97.382198952879577</v>
      </c>
      <c r="I100" s="101">
        <v>0</v>
      </c>
      <c r="J100" s="101">
        <v>19</v>
      </c>
      <c r="K100" s="101">
        <v>19</v>
      </c>
      <c r="L100" s="91">
        <v>9.9476439790575917</v>
      </c>
      <c r="M100" s="102">
        <v>107.32984293193716</v>
      </c>
      <c r="N100" s="83">
        <v>0</v>
      </c>
      <c r="O100" s="83">
        <v>205</v>
      </c>
      <c r="P100" s="188">
        <v>205</v>
      </c>
      <c r="Q100" s="103">
        <v>191</v>
      </c>
      <c r="R100" s="103">
        <v>0</v>
      </c>
      <c r="S100" s="103">
        <v>188</v>
      </c>
      <c r="T100" s="103">
        <v>188</v>
      </c>
      <c r="U100" s="103">
        <v>98.429319371727757</v>
      </c>
      <c r="V100" s="103">
        <v>0</v>
      </c>
      <c r="W100" s="103">
        <v>17</v>
      </c>
      <c r="X100" s="103">
        <v>17</v>
      </c>
      <c r="Y100" s="103">
        <v>8.9005235602094235</v>
      </c>
      <c r="Z100" s="103">
        <v>107.32984293193716</v>
      </c>
      <c r="AA100" s="103">
        <v>0</v>
      </c>
      <c r="AB100" s="103">
        <v>205</v>
      </c>
      <c r="AC100" s="103">
        <v>205</v>
      </c>
      <c r="AD100" s="186">
        <v>191</v>
      </c>
      <c r="AE100" s="186">
        <v>0</v>
      </c>
      <c r="AF100" s="186">
        <v>191</v>
      </c>
      <c r="AG100" s="186">
        <v>191</v>
      </c>
      <c r="AH100" s="186">
        <v>100</v>
      </c>
      <c r="AI100" s="186">
        <v>0</v>
      </c>
      <c r="AJ100" s="186">
        <v>13</v>
      </c>
      <c r="AK100" s="186">
        <v>13</v>
      </c>
      <c r="AL100" s="186">
        <v>6.8062827225130889</v>
      </c>
      <c r="AM100" s="186">
        <v>106.80628272251309</v>
      </c>
      <c r="AN100" s="186">
        <v>0</v>
      </c>
      <c r="AO100" s="186">
        <v>204</v>
      </c>
      <c r="AP100" s="186">
        <v>204</v>
      </c>
      <c r="AQ100" s="186">
        <v>191</v>
      </c>
      <c r="AR100" s="186">
        <v>0</v>
      </c>
      <c r="AS100" s="186">
        <v>192</v>
      </c>
      <c r="AT100" s="186">
        <v>192</v>
      </c>
      <c r="AU100" s="186">
        <v>100.52356020942408</v>
      </c>
      <c r="AV100" s="186">
        <v>0</v>
      </c>
      <c r="AW100" s="186">
        <v>12</v>
      </c>
      <c r="AX100" s="186">
        <v>12</v>
      </c>
      <c r="AY100" s="186">
        <v>6.2827225130890048</v>
      </c>
      <c r="AZ100" s="186">
        <v>106.80628272251309</v>
      </c>
      <c r="BA100" s="186">
        <v>0</v>
      </c>
      <c r="BB100" s="186">
        <v>204</v>
      </c>
      <c r="BC100" s="186">
        <v>204</v>
      </c>
      <c r="BD100" s="186">
        <v>191</v>
      </c>
      <c r="BE100" s="186">
        <v>0</v>
      </c>
      <c r="BF100" s="186">
        <v>193</v>
      </c>
      <c r="BG100" s="186">
        <v>193</v>
      </c>
      <c r="BH100" s="186">
        <v>101.04712041884815</v>
      </c>
      <c r="BI100" s="186">
        <v>0</v>
      </c>
      <c r="BJ100" s="186">
        <v>13</v>
      </c>
      <c r="BK100" s="186">
        <v>13</v>
      </c>
      <c r="BL100" s="186">
        <v>6.8062827225130889</v>
      </c>
      <c r="BM100" s="186">
        <v>107.85340314136124</v>
      </c>
      <c r="BN100" s="186">
        <v>0</v>
      </c>
      <c r="BO100" s="186">
        <v>206</v>
      </c>
      <c r="BP100" s="186">
        <v>206</v>
      </c>
      <c r="BQ100" s="404">
        <v>191</v>
      </c>
      <c r="BR100" s="101">
        <v>0</v>
      </c>
      <c r="BS100" s="101">
        <v>198</v>
      </c>
      <c r="BT100" s="101">
        <v>198</v>
      </c>
      <c r="BU100" s="102">
        <v>103.66492146596859</v>
      </c>
      <c r="BV100" s="101">
        <v>0</v>
      </c>
      <c r="BW100" s="101">
        <v>13</v>
      </c>
      <c r="BX100" s="101">
        <v>13</v>
      </c>
      <c r="BY100" s="91">
        <v>6.8062827225130889</v>
      </c>
      <c r="BZ100" s="102">
        <v>110.47120418848169</v>
      </c>
      <c r="CA100" s="83">
        <v>0</v>
      </c>
      <c r="CB100" s="83">
        <v>211</v>
      </c>
      <c r="CC100" s="103">
        <v>211</v>
      </c>
    </row>
    <row r="101" spans="1:81">
      <c r="A101" s="5">
        <v>674</v>
      </c>
      <c r="B101" s="100" t="s">
        <v>270</v>
      </c>
      <c r="C101" s="5">
        <v>674</v>
      </c>
      <c r="D101" s="74">
        <v>336</v>
      </c>
      <c r="E101" s="101">
        <v>0</v>
      </c>
      <c r="F101" s="101">
        <v>299</v>
      </c>
      <c r="G101" s="101">
        <v>299</v>
      </c>
      <c r="H101" s="102">
        <v>88.988095238095227</v>
      </c>
      <c r="I101" s="101">
        <v>0</v>
      </c>
      <c r="J101" s="101">
        <v>47</v>
      </c>
      <c r="K101" s="101">
        <v>47</v>
      </c>
      <c r="L101" s="91">
        <v>13.988095238095239</v>
      </c>
      <c r="M101" s="102">
        <v>102.97619047619047</v>
      </c>
      <c r="N101" s="83">
        <v>0</v>
      </c>
      <c r="O101" s="83">
        <v>346</v>
      </c>
      <c r="P101" s="188">
        <v>346</v>
      </c>
      <c r="Q101" s="103">
        <v>336</v>
      </c>
      <c r="R101" s="103">
        <v>0</v>
      </c>
      <c r="S101" s="103">
        <v>301</v>
      </c>
      <c r="T101" s="103">
        <v>301</v>
      </c>
      <c r="U101" s="103">
        <v>89.583333333333343</v>
      </c>
      <c r="V101" s="103">
        <v>0</v>
      </c>
      <c r="W101" s="103">
        <v>54</v>
      </c>
      <c r="X101" s="103">
        <v>54</v>
      </c>
      <c r="Y101" s="103">
        <v>16.071428571428573</v>
      </c>
      <c r="Z101" s="103">
        <v>105.65476190476191</v>
      </c>
      <c r="AA101" s="103">
        <v>0</v>
      </c>
      <c r="AB101" s="103">
        <v>355</v>
      </c>
      <c r="AC101" s="103">
        <v>355</v>
      </c>
      <c r="AD101" s="186">
        <v>336</v>
      </c>
      <c r="AE101" s="186">
        <v>0</v>
      </c>
      <c r="AF101" s="186">
        <v>319</v>
      </c>
      <c r="AG101" s="186">
        <v>319</v>
      </c>
      <c r="AH101" s="186">
        <v>94.94047619047619</v>
      </c>
      <c r="AI101" s="186">
        <v>0</v>
      </c>
      <c r="AJ101" s="186">
        <v>48</v>
      </c>
      <c r="AK101" s="186">
        <v>48</v>
      </c>
      <c r="AL101" s="186">
        <v>14.285714285714285</v>
      </c>
      <c r="AM101" s="186">
        <v>109.22619047619047</v>
      </c>
      <c r="AN101" s="186">
        <v>0</v>
      </c>
      <c r="AO101" s="186">
        <v>367</v>
      </c>
      <c r="AP101" s="186">
        <v>367</v>
      </c>
      <c r="AQ101" s="186">
        <v>336</v>
      </c>
      <c r="AR101" s="186">
        <v>0</v>
      </c>
      <c r="AS101" s="186">
        <v>322</v>
      </c>
      <c r="AT101" s="186">
        <v>322</v>
      </c>
      <c r="AU101" s="186">
        <v>95.833333333333343</v>
      </c>
      <c r="AV101" s="186">
        <v>0</v>
      </c>
      <c r="AW101" s="186">
        <v>42</v>
      </c>
      <c r="AX101" s="186">
        <v>42</v>
      </c>
      <c r="AY101" s="186">
        <v>12.5</v>
      </c>
      <c r="AZ101" s="186">
        <v>108.33333333333333</v>
      </c>
      <c r="BA101" s="186">
        <v>0</v>
      </c>
      <c r="BB101" s="186">
        <v>364</v>
      </c>
      <c r="BC101" s="186">
        <v>364</v>
      </c>
      <c r="BD101" s="186">
        <v>336</v>
      </c>
      <c r="BE101" s="186">
        <v>0</v>
      </c>
      <c r="BF101" s="186">
        <v>329</v>
      </c>
      <c r="BG101" s="186">
        <v>329</v>
      </c>
      <c r="BH101" s="186">
        <v>97.916666666666657</v>
      </c>
      <c r="BI101" s="186">
        <v>0</v>
      </c>
      <c r="BJ101" s="186">
        <v>37</v>
      </c>
      <c r="BK101" s="186">
        <v>37</v>
      </c>
      <c r="BL101" s="186">
        <v>11.011904761904761</v>
      </c>
      <c r="BM101" s="186">
        <v>108.92857142857142</v>
      </c>
      <c r="BN101" s="186">
        <v>0</v>
      </c>
      <c r="BO101" s="186">
        <v>366</v>
      </c>
      <c r="BP101" s="186">
        <v>366</v>
      </c>
      <c r="BQ101" s="404">
        <v>336</v>
      </c>
      <c r="BR101" s="101">
        <v>0</v>
      </c>
      <c r="BS101" s="101">
        <v>329</v>
      </c>
      <c r="BT101" s="101">
        <v>329</v>
      </c>
      <c r="BU101" s="102">
        <v>97.916666666666657</v>
      </c>
      <c r="BV101" s="101">
        <v>0</v>
      </c>
      <c r="BW101" s="101">
        <v>40</v>
      </c>
      <c r="BX101" s="101">
        <v>40</v>
      </c>
      <c r="BY101" s="91">
        <v>11.904761904761903</v>
      </c>
      <c r="BZ101" s="102">
        <v>109.82142857142858</v>
      </c>
      <c r="CA101" s="83">
        <v>0</v>
      </c>
      <c r="CB101" s="83">
        <v>369</v>
      </c>
      <c r="CC101" s="103">
        <v>369</v>
      </c>
    </row>
    <row r="102" spans="1:81">
      <c r="A102" s="5">
        <v>697</v>
      </c>
      <c r="B102" s="14" t="s">
        <v>194</v>
      </c>
      <c r="C102" s="5">
        <v>697</v>
      </c>
      <c r="D102" s="74">
        <v>1747</v>
      </c>
      <c r="E102" s="101">
        <v>0</v>
      </c>
      <c r="F102" s="101">
        <v>1452</v>
      </c>
      <c r="G102" s="101">
        <v>1452</v>
      </c>
      <c r="H102" s="102">
        <v>83.113909559244419</v>
      </c>
      <c r="I102" s="101">
        <v>1</v>
      </c>
      <c r="J102" s="101">
        <v>646</v>
      </c>
      <c r="K102" s="101">
        <v>647</v>
      </c>
      <c r="L102" s="91">
        <v>36.97767601602748</v>
      </c>
      <c r="M102" s="102">
        <v>120.09158557527189</v>
      </c>
      <c r="N102" s="83">
        <v>1</v>
      </c>
      <c r="O102" s="83">
        <v>2098</v>
      </c>
      <c r="P102" s="188">
        <v>2099</v>
      </c>
      <c r="Q102" s="103">
        <v>1747</v>
      </c>
      <c r="R102" s="103">
        <v>0</v>
      </c>
      <c r="S102" s="103">
        <v>1488</v>
      </c>
      <c r="T102" s="103">
        <v>1488</v>
      </c>
      <c r="U102" s="103">
        <v>85.174585002862045</v>
      </c>
      <c r="V102" s="103">
        <v>1</v>
      </c>
      <c r="W102" s="103">
        <v>648</v>
      </c>
      <c r="X102" s="103">
        <v>649</v>
      </c>
      <c r="Y102" s="103">
        <v>37.092157985117346</v>
      </c>
      <c r="Z102" s="103">
        <v>122.2667429879794</v>
      </c>
      <c r="AA102" s="103">
        <v>1</v>
      </c>
      <c r="AB102" s="103">
        <v>2136</v>
      </c>
      <c r="AC102" s="103">
        <v>2137</v>
      </c>
      <c r="AD102" s="186">
        <v>1747</v>
      </c>
      <c r="AE102" s="186">
        <v>0</v>
      </c>
      <c r="AF102" s="186">
        <v>1501</v>
      </c>
      <c r="AG102" s="186">
        <v>1501</v>
      </c>
      <c r="AH102" s="186">
        <v>85.918717801946201</v>
      </c>
      <c r="AI102" s="186">
        <v>1</v>
      </c>
      <c r="AJ102" s="186">
        <v>648</v>
      </c>
      <c r="AK102" s="186">
        <v>649</v>
      </c>
      <c r="AL102" s="186">
        <v>37.092157985117346</v>
      </c>
      <c r="AM102" s="186">
        <v>123.01087578706354</v>
      </c>
      <c r="AN102" s="186">
        <v>1</v>
      </c>
      <c r="AO102" s="186">
        <v>2149</v>
      </c>
      <c r="AP102" s="186">
        <v>2150</v>
      </c>
      <c r="AQ102" s="186">
        <v>1747</v>
      </c>
      <c r="AR102" s="186">
        <v>0</v>
      </c>
      <c r="AS102" s="186">
        <v>1539</v>
      </c>
      <c r="AT102" s="186">
        <v>1539</v>
      </c>
      <c r="AU102" s="186">
        <v>88.093875214653693</v>
      </c>
      <c r="AV102" s="186">
        <v>1</v>
      </c>
      <c r="AW102" s="186">
        <v>648</v>
      </c>
      <c r="AX102" s="186">
        <v>649</v>
      </c>
      <c r="AY102" s="186">
        <v>37.092157985117346</v>
      </c>
      <c r="AZ102" s="186">
        <v>125.18603319977105</v>
      </c>
      <c r="BA102" s="186">
        <v>1</v>
      </c>
      <c r="BB102" s="186">
        <v>2187</v>
      </c>
      <c r="BC102" s="186">
        <v>2188</v>
      </c>
      <c r="BD102" s="186">
        <v>1747</v>
      </c>
      <c r="BE102" s="186">
        <v>0</v>
      </c>
      <c r="BF102" s="186">
        <v>1541</v>
      </c>
      <c r="BG102" s="186">
        <v>1541</v>
      </c>
      <c r="BH102" s="186">
        <v>88.208357183743558</v>
      </c>
      <c r="BI102" s="186">
        <v>1</v>
      </c>
      <c r="BJ102" s="186">
        <v>681</v>
      </c>
      <c r="BK102" s="186">
        <v>682</v>
      </c>
      <c r="BL102" s="186">
        <v>38.981110475100174</v>
      </c>
      <c r="BM102" s="186">
        <v>127.18946765884374</v>
      </c>
      <c r="BN102" s="186">
        <v>1</v>
      </c>
      <c r="BO102" s="186">
        <v>2222</v>
      </c>
      <c r="BP102" s="186">
        <v>2223</v>
      </c>
      <c r="BQ102" s="404">
        <v>1747</v>
      </c>
      <c r="BR102" s="101">
        <v>0</v>
      </c>
      <c r="BS102" s="101">
        <v>1561</v>
      </c>
      <c r="BT102" s="101">
        <v>1561</v>
      </c>
      <c r="BU102" s="102">
        <v>89.353176874642244</v>
      </c>
      <c r="BV102" s="101">
        <v>1</v>
      </c>
      <c r="BW102" s="101">
        <v>670</v>
      </c>
      <c r="BX102" s="101">
        <v>671</v>
      </c>
      <c r="BY102" s="91">
        <v>38.351459645105898</v>
      </c>
      <c r="BZ102" s="102">
        <v>127.70463651974815</v>
      </c>
      <c r="CA102" s="83">
        <v>1</v>
      </c>
      <c r="CB102" s="83">
        <v>2231</v>
      </c>
      <c r="CC102" s="103">
        <v>2232</v>
      </c>
    </row>
    <row r="103" spans="1:81">
      <c r="A103" s="5">
        <v>756</v>
      </c>
      <c r="B103" s="8" t="s">
        <v>195</v>
      </c>
      <c r="C103" s="5">
        <v>756</v>
      </c>
      <c r="D103" s="74">
        <v>839</v>
      </c>
      <c r="E103" s="101">
        <v>0</v>
      </c>
      <c r="F103" s="101">
        <v>607</v>
      </c>
      <c r="G103" s="101">
        <v>607</v>
      </c>
      <c r="H103" s="102">
        <v>72.348033373063174</v>
      </c>
      <c r="I103" s="101">
        <v>0</v>
      </c>
      <c r="J103" s="101">
        <v>72</v>
      </c>
      <c r="K103" s="101">
        <v>72</v>
      </c>
      <c r="L103" s="91">
        <v>8.5816448152562579</v>
      </c>
      <c r="M103" s="102">
        <v>80.929678188319429</v>
      </c>
      <c r="N103" s="83">
        <v>0</v>
      </c>
      <c r="O103" s="83">
        <v>679</v>
      </c>
      <c r="P103" s="188">
        <v>679</v>
      </c>
      <c r="Q103" s="103">
        <v>839</v>
      </c>
      <c r="R103" s="103">
        <v>0</v>
      </c>
      <c r="S103" s="103">
        <v>613</v>
      </c>
      <c r="T103" s="103">
        <v>613</v>
      </c>
      <c r="U103" s="103">
        <v>73.063170441001191</v>
      </c>
      <c r="V103" s="103">
        <v>0</v>
      </c>
      <c r="W103" s="103">
        <v>65</v>
      </c>
      <c r="X103" s="103">
        <v>65</v>
      </c>
      <c r="Y103" s="103">
        <v>7.7473182359952322</v>
      </c>
      <c r="Z103" s="103">
        <v>80.810488676996428</v>
      </c>
      <c r="AA103" s="103">
        <v>0</v>
      </c>
      <c r="AB103" s="103">
        <v>678</v>
      </c>
      <c r="AC103" s="103">
        <v>678</v>
      </c>
      <c r="AD103" s="186">
        <v>839</v>
      </c>
      <c r="AE103" s="186">
        <v>0</v>
      </c>
      <c r="AF103" s="186">
        <v>619</v>
      </c>
      <c r="AG103" s="186">
        <v>619</v>
      </c>
      <c r="AH103" s="186">
        <v>73.778307508939207</v>
      </c>
      <c r="AI103" s="186">
        <v>0</v>
      </c>
      <c r="AJ103" s="186">
        <v>63</v>
      </c>
      <c r="AK103" s="186">
        <v>63</v>
      </c>
      <c r="AL103" s="186">
        <v>7.5089392133492252</v>
      </c>
      <c r="AM103" s="186">
        <v>81.287246722288444</v>
      </c>
      <c r="AN103" s="186">
        <v>0</v>
      </c>
      <c r="AO103" s="186">
        <v>682</v>
      </c>
      <c r="AP103" s="186">
        <v>682</v>
      </c>
      <c r="AQ103" s="186">
        <v>839</v>
      </c>
      <c r="AR103" s="186">
        <v>0</v>
      </c>
      <c r="AS103" s="186">
        <v>625</v>
      </c>
      <c r="AT103" s="186">
        <v>625</v>
      </c>
      <c r="AU103" s="186">
        <v>74.493444576877238</v>
      </c>
      <c r="AV103" s="186">
        <v>0</v>
      </c>
      <c r="AW103" s="186">
        <v>61</v>
      </c>
      <c r="AX103" s="186">
        <v>61</v>
      </c>
      <c r="AY103" s="186">
        <v>7.2705601907032182</v>
      </c>
      <c r="AZ103" s="186">
        <v>81.76400476758046</v>
      </c>
      <c r="BA103" s="186">
        <v>0</v>
      </c>
      <c r="BB103" s="186">
        <v>686</v>
      </c>
      <c r="BC103" s="186">
        <v>686</v>
      </c>
      <c r="BD103" s="186">
        <v>839</v>
      </c>
      <c r="BE103" s="186">
        <v>0</v>
      </c>
      <c r="BF103" s="186">
        <v>635</v>
      </c>
      <c r="BG103" s="186">
        <v>635</v>
      </c>
      <c r="BH103" s="186">
        <v>75.68533969010727</v>
      </c>
      <c r="BI103" s="186">
        <v>0</v>
      </c>
      <c r="BJ103" s="186">
        <v>65</v>
      </c>
      <c r="BK103" s="186">
        <v>65</v>
      </c>
      <c r="BL103" s="186">
        <v>7.7473182359952322</v>
      </c>
      <c r="BM103" s="186">
        <v>83.432657926102507</v>
      </c>
      <c r="BN103" s="186">
        <v>0</v>
      </c>
      <c r="BO103" s="186">
        <v>700</v>
      </c>
      <c r="BP103" s="186">
        <v>700</v>
      </c>
      <c r="BQ103" s="404">
        <v>839</v>
      </c>
      <c r="BR103" s="101">
        <v>0</v>
      </c>
      <c r="BS103" s="101">
        <v>643</v>
      </c>
      <c r="BT103" s="101">
        <v>643</v>
      </c>
      <c r="BU103" s="102">
        <v>76.638855780691301</v>
      </c>
      <c r="BV103" s="101">
        <v>0</v>
      </c>
      <c r="BW103" s="101">
        <v>72</v>
      </c>
      <c r="BX103" s="101">
        <v>72</v>
      </c>
      <c r="BY103" s="91">
        <v>8.5816448152562579</v>
      </c>
      <c r="BZ103" s="102">
        <v>85.220500595947556</v>
      </c>
      <c r="CA103" s="83">
        <v>0</v>
      </c>
      <c r="CB103" s="83">
        <v>715</v>
      </c>
      <c r="CC103" s="103">
        <v>715</v>
      </c>
    </row>
    <row r="104" spans="1:81" ht="25.5">
      <c r="A104" s="70">
        <v>9814</v>
      </c>
      <c r="B104" s="175" t="s">
        <v>196</v>
      </c>
      <c r="C104" s="70">
        <v>9814</v>
      </c>
      <c r="D104" s="37">
        <v>3173</v>
      </c>
      <c r="E104" s="37">
        <v>5</v>
      </c>
      <c r="F104" s="37">
        <v>2714</v>
      </c>
      <c r="G104" s="37">
        <v>2719</v>
      </c>
      <c r="H104" s="88">
        <v>85.53419476835802</v>
      </c>
      <c r="I104" s="37">
        <v>2</v>
      </c>
      <c r="J104" s="37">
        <v>672</v>
      </c>
      <c r="K104" s="37">
        <v>674</v>
      </c>
      <c r="L104" s="92">
        <v>21.178695241096754</v>
      </c>
      <c r="M104" s="86">
        <v>106.71289000945477</v>
      </c>
      <c r="N104" s="37">
        <v>7</v>
      </c>
      <c r="O104" s="37">
        <v>3386</v>
      </c>
      <c r="P104" s="400">
        <v>3393</v>
      </c>
      <c r="Q104" s="37">
        <v>3173</v>
      </c>
      <c r="R104" s="37">
        <v>5</v>
      </c>
      <c r="S104" s="37">
        <v>2751</v>
      </c>
      <c r="T104" s="37">
        <v>2756</v>
      </c>
      <c r="U104" s="37">
        <v>86.700283643239842</v>
      </c>
      <c r="V104" s="37">
        <v>3</v>
      </c>
      <c r="W104" s="37">
        <v>672</v>
      </c>
      <c r="X104" s="37">
        <v>675</v>
      </c>
      <c r="Y104" s="37">
        <v>21.178695241096754</v>
      </c>
      <c r="Z104" s="37">
        <v>107.87897888433659</v>
      </c>
      <c r="AA104" s="37">
        <v>8</v>
      </c>
      <c r="AB104" s="37">
        <v>3423</v>
      </c>
      <c r="AC104" s="37">
        <v>3431</v>
      </c>
      <c r="AD104" s="85">
        <v>3173</v>
      </c>
      <c r="AE104" s="85">
        <v>0</v>
      </c>
      <c r="AF104" s="85">
        <v>2783</v>
      </c>
      <c r="AG104" s="85">
        <v>2783</v>
      </c>
      <c r="AH104" s="85">
        <v>87.708792940434918</v>
      </c>
      <c r="AI104" s="85">
        <v>2</v>
      </c>
      <c r="AJ104" s="85">
        <v>657</v>
      </c>
      <c r="AK104" s="85">
        <v>659</v>
      </c>
      <c r="AL104" s="85">
        <v>20.705956508036557</v>
      </c>
      <c r="AM104" s="85">
        <v>108.41474944847147</v>
      </c>
      <c r="AN104" s="85">
        <v>2</v>
      </c>
      <c r="AO104" s="85">
        <v>3440</v>
      </c>
      <c r="AP104" s="85">
        <v>3442</v>
      </c>
      <c r="AQ104" s="85">
        <v>3173</v>
      </c>
      <c r="AR104" s="85">
        <v>0</v>
      </c>
      <c r="AS104" s="85">
        <v>2822</v>
      </c>
      <c r="AT104" s="85">
        <v>2822</v>
      </c>
      <c r="AU104" s="85">
        <v>88.937913646391436</v>
      </c>
      <c r="AV104" s="85">
        <v>2</v>
      </c>
      <c r="AW104" s="85">
        <v>661</v>
      </c>
      <c r="AX104" s="85">
        <v>663</v>
      </c>
      <c r="AY104" s="85">
        <v>20.832020170185945</v>
      </c>
      <c r="AZ104" s="85">
        <v>109.76993381657738</v>
      </c>
      <c r="BA104" s="85">
        <v>2</v>
      </c>
      <c r="BB104" s="85">
        <v>3483</v>
      </c>
      <c r="BC104" s="85">
        <v>3485</v>
      </c>
      <c r="BD104" s="85">
        <v>3173</v>
      </c>
      <c r="BE104" s="85">
        <v>0</v>
      </c>
      <c r="BF104" s="85">
        <v>2854</v>
      </c>
      <c r="BG104" s="85">
        <v>2854</v>
      </c>
      <c r="BH104" s="85">
        <v>89.946422943586512</v>
      </c>
      <c r="BI104" s="85">
        <v>2</v>
      </c>
      <c r="BJ104" s="85">
        <v>666</v>
      </c>
      <c r="BK104" s="85">
        <v>668</v>
      </c>
      <c r="BL104" s="85">
        <v>20.989599747872674</v>
      </c>
      <c r="BM104" s="85">
        <v>110.93602269145919</v>
      </c>
      <c r="BN104" s="85">
        <v>2</v>
      </c>
      <c r="BO104" s="85">
        <v>3520</v>
      </c>
      <c r="BP104" s="85">
        <v>3522</v>
      </c>
      <c r="BQ104" s="85">
        <v>3173</v>
      </c>
      <c r="BR104" s="37">
        <v>0</v>
      </c>
      <c r="BS104" s="37">
        <v>2872</v>
      </c>
      <c r="BT104" s="37">
        <v>2872</v>
      </c>
      <c r="BU104" s="88">
        <v>90.513709423258746</v>
      </c>
      <c r="BV104" s="37">
        <v>2</v>
      </c>
      <c r="BW104" s="37">
        <v>669</v>
      </c>
      <c r="BX104" s="37">
        <v>671</v>
      </c>
      <c r="BY104" s="92">
        <v>21.084147494484714</v>
      </c>
      <c r="BZ104" s="86">
        <v>111.59785691774347</v>
      </c>
      <c r="CA104" s="37">
        <v>2</v>
      </c>
      <c r="CB104" s="37">
        <v>3541</v>
      </c>
      <c r="CC104" s="37">
        <v>3543</v>
      </c>
    </row>
    <row r="105" spans="1:81">
      <c r="A105" s="5">
        <v>30</v>
      </c>
      <c r="B105" s="8" t="s">
        <v>197</v>
      </c>
      <c r="C105" s="5">
        <v>30</v>
      </c>
      <c r="D105" s="74">
        <v>653</v>
      </c>
      <c r="E105" s="101">
        <v>5</v>
      </c>
      <c r="F105" s="101">
        <v>597</v>
      </c>
      <c r="G105" s="101">
        <v>602</v>
      </c>
      <c r="H105" s="102">
        <v>91.424196018376719</v>
      </c>
      <c r="I105" s="101">
        <v>2</v>
      </c>
      <c r="J105" s="101">
        <v>335</v>
      </c>
      <c r="K105" s="101">
        <v>337</v>
      </c>
      <c r="L105" s="91">
        <v>51.301684532924966</v>
      </c>
      <c r="M105" s="102">
        <v>142.72588055130169</v>
      </c>
      <c r="N105" s="83">
        <v>7</v>
      </c>
      <c r="O105" s="83">
        <v>932</v>
      </c>
      <c r="P105" s="188">
        <v>939</v>
      </c>
      <c r="Q105" s="103">
        <v>653</v>
      </c>
      <c r="R105" s="103">
        <v>5</v>
      </c>
      <c r="S105" s="103">
        <v>618</v>
      </c>
      <c r="T105" s="103">
        <v>623</v>
      </c>
      <c r="U105" s="103">
        <v>94.640122511485444</v>
      </c>
      <c r="V105" s="103">
        <v>2</v>
      </c>
      <c r="W105" s="103">
        <v>332</v>
      </c>
      <c r="X105" s="103">
        <v>334</v>
      </c>
      <c r="Y105" s="103">
        <v>50.842266462480858</v>
      </c>
      <c r="Z105" s="103">
        <v>145.48238897396629</v>
      </c>
      <c r="AA105" s="103">
        <v>7</v>
      </c>
      <c r="AB105" s="103">
        <v>950</v>
      </c>
      <c r="AC105" s="103">
        <v>957</v>
      </c>
      <c r="AD105" s="186">
        <v>653</v>
      </c>
      <c r="AE105" s="186">
        <v>0</v>
      </c>
      <c r="AF105" s="186">
        <v>625</v>
      </c>
      <c r="AG105" s="186">
        <v>625</v>
      </c>
      <c r="AH105" s="186">
        <v>95.712098009188367</v>
      </c>
      <c r="AI105" s="186">
        <v>2</v>
      </c>
      <c r="AJ105" s="186">
        <v>340</v>
      </c>
      <c r="AK105" s="186">
        <v>342</v>
      </c>
      <c r="AL105" s="186">
        <v>52.067381316998471</v>
      </c>
      <c r="AM105" s="186">
        <v>147.77947932618682</v>
      </c>
      <c r="AN105" s="186">
        <v>2</v>
      </c>
      <c r="AO105" s="186">
        <v>965</v>
      </c>
      <c r="AP105" s="186">
        <v>967</v>
      </c>
      <c r="AQ105" s="186">
        <v>653</v>
      </c>
      <c r="AR105" s="186">
        <v>0</v>
      </c>
      <c r="AS105" s="186">
        <v>631</v>
      </c>
      <c r="AT105" s="186">
        <v>631</v>
      </c>
      <c r="AU105" s="186">
        <v>96.63093415007657</v>
      </c>
      <c r="AV105" s="186">
        <v>2</v>
      </c>
      <c r="AW105" s="186">
        <v>343</v>
      </c>
      <c r="AX105" s="186">
        <v>345</v>
      </c>
      <c r="AY105" s="186">
        <v>52.526799387442566</v>
      </c>
      <c r="AZ105" s="186">
        <v>149.15773353751914</v>
      </c>
      <c r="BA105" s="186">
        <v>2</v>
      </c>
      <c r="BB105" s="186">
        <v>974</v>
      </c>
      <c r="BC105" s="186">
        <v>976</v>
      </c>
      <c r="BD105" s="186">
        <v>653</v>
      </c>
      <c r="BE105" s="186">
        <v>0</v>
      </c>
      <c r="BF105" s="186">
        <v>642</v>
      </c>
      <c r="BG105" s="186">
        <v>642</v>
      </c>
      <c r="BH105" s="186">
        <v>98.315467075038285</v>
      </c>
      <c r="BI105" s="186">
        <v>2</v>
      </c>
      <c r="BJ105" s="186">
        <v>334</v>
      </c>
      <c r="BK105" s="186">
        <v>336</v>
      </c>
      <c r="BL105" s="186">
        <v>51.148545176110261</v>
      </c>
      <c r="BM105" s="186">
        <v>149.46401225114855</v>
      </c>
      <c r="BN105" s="186">
        <v>2</v>
      </c>
      <c r="BO105" s="186">
        <v>976</v>
      </c>
      <c r="BP105" s="186">
        <v>978</v>
      </c>
      <c r="BQ105" s="404">
        <v>653</v>
      </c>
      <c r="BR105" s="101">
        <v>0</v>
      </c>
      <c r="BS105" s="101">
        <v>641</v>
      </c>
      <c r="BT105" s="101">
        <v>641</v>
      </c>
      <c r="BU105" s="102">
        <v>98.16232771822358</v>
      </c>
      <c r="BV105" s="101">
        <v>2</v>
      </c>
      <c r="BW105" s="101">
        <v>347</v>
      </c>
      <c r="BX105" s="101">
        <v>349</v>
      </c>
      <c r="BY105" s="91">
        <v>53.13935681470138</v>
      </c>
      <c r="BZ105" s="102">
        <v>151.30168453292495</v>
      </c>
      <c r="CA105" s="83">
        <v>2</v>
      </c>
      <c r="CB105" s="83">
        <v>988</v>
      </c>
      <c r="CC105" s="103">
        <v>990</v>
      </c>
    </row>
    <row r="106" spans="1:81">
      <c r="A106" s="5">
        <v>34</v>
      </c>
      <c r="B106" s="8" t="s">
        <v>198</v>
      </c>
      <c r="C106" s="5">
        <v>34</v>
      </c>
      <c r="D106" s="74">
        <v>373</v>
      </c>
      <c r="E106" s="101">
        <v>0</v>
      </c>
      <c r="F106" s="101">
        <v>398</v>
      </c>
      <c r="G106" s="101">
        <v>398</v>
      </c>
      <c r="H106" s="102">
        <v>106.70241286863271</v>
      </c>
      <c r="I106" s="101">
        <v>0</v>
      </c>
      <c r="J106" s="101">
        <v>70</v>
      </c>
      <c r="K106" s="101">
        <v>70</v>
      </c>
      <c r="L106" s="91">
        <v>18.766756032171582</v>
      </c>
      <c r="M106" s="102">
        <v>125.46916890080428</v>
      </c>
      <c r="N106" s="83">
        <v>0</v>
      </c>
      <c r="O106" s="83">
        <v>468</v>
      </c>
      <c r="P106" s="188">
        <v>468</v>
      </c>
      <c r="Q106" s="103">
        <v>373</v>
      </c>
      <c r="R106" s="103">
        <v>0</v>
      </c>
      <c r="S106" s="103">
        <v>401</v>
      </c>
      <c r="T106" s="103">
        <v>401</v>
      </c>
      <c r="U106" s="103">
        <v>107.50670241286863</v>
      </c>
      <c r="V106" s="103">
        <v>0</v>
      </c>
      <c r="W106" s="103">
        <v>64</v>
      </c>
      <c r="X106" s="103">
        <v>64</v>
      </c>
      <c r="Y106" s="103">
        <v>17.158176943699733</v>
      </c>
      <c r="Z106" s="103">
        <v>124.66487935656836</v>
      </c>
      <c r="AA106" s="103">
        <v>0</v>
      </c>
      <c r="AB106" s="103">
        <v>465</v>
      </c>
      <c r="AC106" s="103">
        <v>465</v>
      </c>
      <c r="AD106" s="186">
        <v>373</v>
      </c>
      <c r="AE106" s="186">
        <v>0</v>
      </c>
      <c r="AF106" s="186">
        <v>403</v>
      </c>
      <c r="AG106" s="186">
        <v>403</v>
      </c>
      <c r="AH106" s="186">
        <v>108.04289544235925</v>
      </c>
      <c r="AI106" s="186">
        <v>0</v>
      </c>
      <c r="AJ106" s="186">
        <v>61</v>
      </c>
      <c r="AK106" s="186">
        <v>61</v>
      </c>
      <c r="AL106" s="186">
        <v>16.353887399463808</v>
      </c>
      <c r="AM106" s="186">
        <v>124.39678284182305</v>
      </c>
      <c r="AN106" s="186">
        <v>0</v>
      </c>
      <c r="AO106" s="186">
        <v>464</v>
      </c>
      <c r="AP106" s="186">
        <v>464</v>
      </c>
      <c r="AQ106" s="186">
        <v>373</v>
      </c>
      <c r="AR106" s="186">
        <v>0</v>
      </c>
      <c r="AS106" s="186">
        <v>406</v>
      </c>
      <c r="AT106" s="186">
        <v>406</v>
      </c>
      <c r="AU106" s="186">
        <v>108.84718498659518</v>
      </c>
      <c r="AV106" s="186">
        <v>0</v>
      </c>
      <c r="AW106" s="186">
        <v>61</v>
      </c>
      <c r="AX106" s="186">
        <v>61</v>
      </c>
      <c r="AY106" s="186">
        <v>16.353887399463808</v>
      </c>
      <c r="AZ106" s="186">
        <v>125.20107238605898</v>
      </c>
      <c r="BA106" s="186">
        <v>0</v>
      </c>
      <c r="BB106" s="186">
        <v>467</v>
      </c>
      <c r="BC106" s="186">
        <v>467</v>
      </c>
      <c r="BD106" s="186">
        <v>373</v>
      </c>
      <c r="BE106" s="186">
        <v>0</v>
      </c>
      <c r="BF106" s="186">
        <v>409</v>
      </c>
      <c r="BG106" s="186">
        <v>409</v>
      </c>
      <c r="BH106" s="186">
        <v>109.65147453083111</v>
      </c>
      <c r="BI106" s="186">
        <v>0</v>
      </c>
      <c r="BJ106" s="186">
        <v>65</v>
      </c>
      <c r="BK106" s="186">
        <v>65</v>
      </c>
      <c r="BL106" s="186">
        <v>17.426273458445042</v>
      </c>
      <c r="BM106" s="186">
        <v>127.07774798927613</v>
      </c>
      <c r="BN106" s="186">
        <v>0</v>
      </c>
      <c r="BO106" s="186">
        <v>474</v>
      </c>
      <c r="BP106" s="186">
        <v>474</v>
      </c>
      <c r="BQ106" s="404">
        <v>373</v>
      </c>
      <c r="BR106" s="101">
        <v>0</v>
      </c>
      <c r="BS106" s="101">
        <v>409</v>
      </c>
      <c r="BT106" s="101">
        <v>409</v>
      </c>
      <c r="BU106" s="102">
        <v>109.65147453083111</v>
      </c>
      <c r="BV106" s="101">
        <v>0</v>
      </c>
      <c r="BW106" s="101">
        <v>58</v>
      </c>
      <c r="BX106" s="101">
        <v>58</v>
      </c>
      <c r="BY106" s="91">
        <v>15.549597855227882</v>
      </c>
      <c r="BZ106" s="102">
        <v>125.20107238605898</v>
      </c>
      <c r="CA106" s="83">
        <v>0</v>
      </c>
      <c r="CB106" s="83">
        <v>467</v>
      </c>
      <c r="CC106" s="103">
        <v>467</v>
      </c>
    </row>
    <row r="107" spans="1:81">
      <c r="A107" s="5">
        <v>36</v>
      </c>
      <c r="B107" s="8" t="s">
        <v>199</v>
      </c>
      <c r="C107" s="5">
        <v>36</v>
      </c>
      <c r="D107" s="74">
        <v>165</v>
      </c>
      <c r="E107" s="101">
        <v>0</v>
      </c>
      <c r="F107" s="101">
        <v>66</v>
      </c>
      <c r="G107" s="101">
        <v>66</v>
      </c>
      <c r="H107" s="102">
        <v>40</v>
      </c>
      <c r="I107" s="101">
        <v>0</v>
      </c>
      <c r="J107" s="101">
        <v>23</v>
      </c>
      <c r="K107" s="101">
        <v>23</v>
      </c>
      <c r="L107" s="91">
        <v>13.939393939393941</v>
      </c>
      <c r="M107" s="102">
        <v>53.939393939393945</v>
      </c>
      <c r="N107" s="83">
        <v>0</v>
      </c>
      <c r="O107" s="83">
        <v>89</v>
      </c>
      <c r="P107" s="188">
        <v>89</v>
      </c>
      <c r="Q107" s="103">
        <v>165</v>
      </c>
      <c r="R107" s="103">
        <v>0</v>
      </c>
      <c r="S107" s="103">
        <v>66</v>
      </c>
      <c r="T107" s="103">
        <v>66</v>
      </c>
      <c r="U107" s="103">
        <v>40</v>
      </c>
      <c r="V107" s="103">
        <v>1</v>
      </c>
      <c r="W107" s="103">
        <v>26</v>
      </c>
      <c r="X107" s="103">
        <v>27</v>
      </c>
      <c r="Y107" s="103">
        <v>15.757575757575756</v>
      </c>
      <c r="Z107" s="103">
        <v>55.757575757575765</v>
      </c>
      <c r="AA107" s="103">
        <v>1</v>
      </c>
      <c r="AB107" s="103">
        <v>92</v>
      </c>
      <c r="AC107" s="103">
        <v>93</v>
      </c>
      <c r="AD107" s="186">
        <v>165</v>
      </c>
      <c r="AE107" s="186">
        <v>0</v>
      </c>
      <c r="AF107" s="186">
        <v>66</v>
      </c>
      <c r="AG107" s="186">
        <v>66</v>
      </c>
      <c r="AH107" s="186">
        <v>40</v>
      </c>
      <c r="AI107" s="186">
        <v>0</v>
      </c>
      <c r="AJ107" s="186">
        <v>25</v>
      </c>
      <c r="AK107" s="186">
        <v>25</v>
      </c>
      <c r="AL107" s="186">
        <v>15.151515151515152</v>
      </c>
      <c r="AM107" s="186">
        <v>55.151515151515149</v>
      </c>
      <c r="AN107" s="186">
        <v>0</v>
      </c>
      <c r="AO107" s="186">
        <v>91</v>
      </c>
      <c r="AP107" s="186">
        <v>91</v>
      </c>
      <c r="AQ107" s="186">
        <v>165</v>
      </c>
      <c r="AR107" s="186">
        <v>0</v>
      </c>
      <c r="AS107" s="186">
        <v>67</v>
      </c>
      <c r="AT107" s="186">
        <v>67</v>
      </c>
      <c r="AU107" s="186">
        <v>40.606060606060609</v>
      </c>
      <c r="AV107" s="186">
        <v>0</v>
      </c>
      <c r="AW107" s="186">
        <v>26</v>
      </c>
      <c r="AX107" s="186">
        <v>26</v>
      </c>
      <c r="AY107" s="186">
        <v>15.757575757575756</v>
      </c>
      <c r="AZ107" s="186">
        <v>56.36363636363636</v>
      </c>
      <c r="BA107" s="186">
        <v>0</v>
      </c>
      <c r="BB107" s="186">
        <v>93</v>
      </c>
      <c r="BC107" s="186">
        <v>93</v>
      </c>
      <c r="BD107" s="186">
        <v>165</v>
      </c>
      <c r="BE107" s="186">
        <v>0</v>
      </c>
      <c r="BF107" s="186">
        <v>71</v>
      </c>
      <c r="BG107" s="186">
        <v>71</v>
      </c>
      <c r="BH107" s="186">
        <v>43.030303030303031</v>
      </c>
      <c r="BI107" s="186">
        <v>0</v>
      </c>
      <c r="BJ107" s="186">
        <v>24</v>
      </c>
      <c r="BK107" s="186">
        <v>24</v>
      </c>
      <c r="BL107" s="186">
        <v>14.545454545454545</v>
      </c>
      <c r="BM107" s="186">
        <v>57.575757575757578</v>
      </c>
      <c r="BN107" s="186">
        <v>0</v>
      </c>
      <c r="BO107" s="186">
        <v>95</v>
      </c>
      <c r="BP107" s="186">
        <v>95</v>
      </c>
      <c r="BQ107" s="404">
        <v>165</v>
      </c>
      <c r="BR107" s="101">
        <v>0</v>
      </c>
      <c r="BS107" s="101">
        <v>70</v>
      </c>
      <c r="BT107" s="101">
        <v>70</v>
      </c>
      <c r="BU107" s="102">
        <v>42.424242424242422</v>
      </c>
      <c r="BV107" s="101">
        <v>0</v>
      </c>
      <c r="BW107" s="101">
        <v>25</v>
      </c>
      <c r="BX107" s="101">
        <v>25</v>
      </c>
      <c r="BY107" s="91">
        <v>15.151515151515152</v>
      </c>
      <c r="BZ107" s="102">
        <v>57.575757575757578</v>
      </c>
      <c r="CA107" s="83">
        <v>0</v>
      </c>
      <c r="CB107" s="83">
        <v>95</v>
      </c>
      <c r="CC107" s="103">
        <v>95</v>
      </c>
    </row>
    <row r="108" spans="1:81">
      <c r="A108" s="5">
        <v>91</v>
      </c>
      <c r="B108" s="8" t="s">
        <v>200</v>
      </c>
      <c r="C108" s="5">
        <v>91</v>
      </c>
      <c r="D108" s="74">
        <v>93</v>
      </c>
      <c r="E108" s="101">
        <v>0</v>
      </c>
      <c r="F108" s="101">
        <v>59</v>
      </c>
      <c r="G108" s="101">
        <v>59</v>
      </c>
      <c r="H108" s="102">
        <v>63.44086021505376</v>
      </c>
      <c r="I108" s="101">
        <v>0</v>
      </c>
      <c r="J108" s="101">
        <v>1</v>
      </c>
      <c r="K108" s="101">
        <v>1</v>
      </c>
      <c r="L108" s="91">
        <v>1.0752688172043012</v>
      </c>
      <c r="M108" s="102">
        <v>64.516129032258064</v>
      </c>
      <c r="N108" s="83">
        <v>0</v>
      </c>
      <c r="O108" s="83">
        <v>60</v>
      </c>
      <c r="P108" s="188">
        <v>60</v>
      </c>
      <c r="Q108" s="103">
        <v>93</v>
      </c>
      <c r="R108" s="103">
        <v>0</v>
      </c>
      <c r="S108" s="103">
        <v>61</v>
      </c>
      <c r="T108" s="103">
        <v>61</v>
      </c>
      <c r="U108" s="103">
        <v>65.591397849462368</v>
      </c>
      <c r="V108" s="103">
        <v>0</v>
      </c>
      <c r="W108" s="103">
        <v>1</v>
      </c>
      <c r="X108" s="103">
        <v>1</v>
      </c>
      <c r="Y108" s="103">
        <v>1.0752688172043012</v>
      </c>
      <c r="Z108" s="103">
        <v>66.666666666666657</v>
      </c>
      <c r="AA108" s="103">
        <v>0</v>
      </c>
      <c r="AB108" s="103">
        <v>62</v>
      </c>
      <c r="AC108" s="103">
        <v>62</v>
      </c>
      <c r="AD108" s="186">
        <v>93</v>
      </c>
      <c r="AE108" s="186">
        <v>0</v>
      </c>
      <c r="AF108" s="186">
        <v>60</v>
      </c>
      <c r="AG108" s="186">
        <v>60</v>
      </c>
      <c r="AH108" s="186">
        <v>64.516129032258064</v>
      </c>
      <c r="AI108" s="186">
        <v>0</v>
      </c>
      <c r="AJ108" s="186">
        <v>1</v>
      </c>
      <c r="AK108" s="186">
        <v>1</v>
      </c>
      <c r="AL108" s="186">
        <v>1.0752688172043012</v>
      </c>
      <c r="AM108" s="186">
        <v>65.591397849462368</v>
      </c>
      <c r="AN108" s="186">
        <v>0</v>
      </c>
      <c r="AO108" s="186">
        <v>61</v>
      </c>
      <c r="AP108" s="186">
        <v>61</v>
      </c>
      <c r="AQ108" s="186">
        <v>93</v>
      </c>
      <c r="AR108" s="186">
        <v>0</v>
      </c>
      <c r="AS108" s="186">
        <v>60</v>
      </c>
      <c r="AT108" s="186">
        <v>60</v>
      </c>
      <c r="AU108" s="186">
        <v>64.516129032258064</v>
      </c>
      <c r="AV108" s="186">
        <v>0</v>
      </c>
      <c r="AW108" s="186">
        <v>1</v>
      </c>
      <c r="AX108" s="186">
        <v>1</v>
      </c>
      <c r="AY108" s="186">
        <v>1.0752688172043012</v>
      </c>
      <c r="AZ108" s="186">
        <v>65.591397849462368</v>
      </c>
      <c r="BA108" s="186">
        <v>0</v>
      </c>
      <c r="BB108" s="186">
        <v>61</v>
      </c>
      <c r="BC108" s="186">
        <v>61</v>
      </c>
      <c r="BD108" s="186">
        <v>93</v>
      </c>
      <c r="BE108" s="186">
        <v>0</v>
      </c>
      <c r="BF108" s="186">
        <v>63</v>
      </c>
      <c r="BG108" s="186">
        <v>63</v>
      </c>
      <c r="BH108" s="186">
        <v>67.741935483870961</v>
      </c>
      <c r="BI108" s="186">
        <v>0</v>
      </c>
      <c r="BJ108" s="186">
        <v>4</v>
      </c>
      <c r="BK108" s="186">
        <v>4</v>
      </c>
      <c r="BL108" s="186">
        <v>4.3010752688172049</v>
      </c>
      <c r="BM108" s="186">
        <v>72.043010752688176</v>
      </c>
      <c r="BN108" s="186">
        <v>0</v>
      </c>
      <c r="BO108" s="186">
        <v>67</v>
      </c>
      <c r="BP108" s="186">
        <v>67</v>
      </c>
      <c r="BQ108" s="404">
        <v>93</v>
      </c>
      <c r="BR108" s="101">
        <v>0</v>
      </c>
      <c r="BS108" s="101">
        <v>62</v>
      </c>
      <c r="BT108" s="101">
        <v>62</v>
      </c>
      <c r="BU108" s="102">
        <v>66.666666666666657</v>
      </c>
      <c r="BV108" s="101">
        <v>0</v>
      </c>
      <c r="BW108" s="101">
        <v>3</v>
      </c>
      <c r="BX108" s="101">
        <v>3</v>
      </c>
      <c r="BY108" s="91">
        <v>3.225806451612903</v>
      </c>
      <c r="BZ108" s="102">
        <v>69.892473118279568</v>
      </c>
      <c r="CA108" s="83">
        <v>0</v>
      </c>
      <c r="CB108" s="83">
        <v>65</v>
      </c>
      <c r="CC108" s="103">
        <v>65</v>
      </c>
    </row>
    <row r="109" spans="1:81">
      <c r="A109" s="5">
        <v>93</v>
      </c>
      <c r="B109" s="8" t="s">
        <v>201</v>
      </c>
      <c r="C109" s="5">
        <v>93</v>
      </c>
      <c r="D109" s="74">
        <v>52</v>
      </c>
      <c r="E109" s="101">
        <v>0</v>
      </c>
      <c r="F109" s="101">
        <v>63</v>
      </c>
      <c r="G109" s="101">
        <v>63</v>
      </c>
      <c r="H109" s="102">
        <v>121.15384615384615</v>
      </c>
      <c r="I109" s="101">
        <v>0</v>
      </c>
      <c r="J109" s="101">
        <v>5</v>
      </c>
      <c r="K109" s="101">
        <v>5</v>
      </c>
      <c r="L109" s="91">
        <v>9.6153846153846168</v>
      </c>
      <c r="M109" s="102">
        <v>130.76923076923077</v>
      </c>
      <c r="N109" s="83">
        <v>0</v>
      </c>
      <c r="O109" s="83">
        <v>68</v>
      </c>
      <c r="P109" s="188">
        <v>68</v>
      </c>
      <c r="Q109" s="103">
        <v>52</v>
      </c>
      <c r="R109" s="103">
        <v>0</v>
      </c>
      <c r="S109" s="103">
        <v>70</v>
      </c>
      <c r="T109" s="103">
        <v>70</v>
      </c>
      <c r="U109" s="103">
        <v>134.61538461538461</v>
      </c>
      <c r="V109" s="103">
        <v>0</v>
      </c>
      <c r="W109" s="103">
        <v>6</v>
      </c>
      <c r="X109" s="103">
        <v>6</v>
      </c>
      <c r="Y109" s="103">
        <v>11.538461538461538</v>
      </c>
      <c r="Z109" s="103">
        <v>146.15384615384613</v>
      </c>
      <c r="AA109" s="103">
        <v>0</v>
      </c>
      <c r="AB109" s="103">
        <v>76</v>
      </c>
      <c r="AC109" s="103">
        <v>76</v>
      </c>
      <c r="AD109" s="186">
        <v>52</v>
      </c>
      <c r="AE109" s="186">
        <v>0</v>
      </c>
      <c r="AF109" s="186">
        <v>72</v>
      </c>
      <c r="AG109" s="186">
        <v>72</v>
      </c>
      <c r="AH109" s="186">
        <v>138.46153846153845</v>
      </c>
      <c r="AI109" s="186">
        <v>0</v>
      </c>
      <c r="AJ109" s="186">
        <v>6</v>
      </c>
      <c r="AK109" s="186">
        <v>6</v>
      </c>
      <c r="AL109" s="186">
        <v>11.538461538461538</v>
      </c>
      <c r="AM109" s="186">
        <v>150</v>
      </c>
      <c r="AN109" s="186">
        <v>0</v>
      </c>
      <c r="AO109" s="186">
        <v>78</v>
      </c>
      <c r="AP109" s="186">
        <v>78</v>
      </c>
      <c r="AQ109" s="186">
        <v>52</v>
      </c>
      <c r="AR109" s="186">
        <v>0</v>
      </c>
      <c r="AS109" s="186">
        <v>80</v>
      </c>
      <c r="AT109" s="186">
        <v>80</v>
      </c>
      <c r="AU109" s="186">
        <v>153.84615384615387</v>
      </c>
      <c r="AV109" s="186">
        <v>0</v>
      </c>
      <c r="AW109" s="186">
        <v>5</v>
      </c>
      <c r="AX109" s="186">
        <v>5</v>
      </c>
      <c r="AY109" s="186">
        <v>9.6153846153846168</v>
      </c>
      <c r="AZ109" s="186">
        <v>163.46153846153845</v>
      </c>
      <c r="BA109" s="186">
        <v>0</v>
      </c>
      <c r="BB109" s="186">
        <v>85</v>
      </c>
      <c r="BC109" s="186">
        <v>85</v>
      </c>
      <c r="BD109" s="186">
        <v>52</v>
      </c>
      <c r="BE109" s="186">
        <v>0</v>
      </c>
      <c r="BF109" s="186">
        <v>84</v>
      </c>
      <c r="BG109" s="186">
        <v>84</v>
      </c>
      <c r="BH109" s="186">
        <v>161.53846153846155</v>
      </c>
      <c r="BI109" s="186">
        <v>0</v>
      </c>
      <c r="BJ109" s="186">
        <v>3</v>
      </c>
      <c r="BK109" s="186">
        <v>3</v>
      </c>
      <c r="BL109" s="186">
        <v>5.7692307692307692</v>
      </c>
      <c r="BM109" s="186">
        <v>167.30769230769232</v>
      </c>
      <c r="BN109" s="186">
        <v>0</v>
      </c>
      <c r="BO109" s="186">
        <v>87</v>
      </c>
      <c r="BP109" s="186">
        <v>87</v>
      </c>
      <c r="BQ109" s="404">
        <v>52</v>
      </c>
      <c r="BR109" s="101">
        <v>0</v>
      </c>
      <c r="BS109" s="101">
        <v>87</v>
      </c>
      <c r="BT109" s="101">
        <v>87</v>
      </c>
      <c r="BU109" s="102">
        <v>167.30769230769232</v>
      </c>
      <c r="BV109" s="101">
        <v>0</v>
      </c>
      <c r="BW109" s="101">
        <v>1</v>
      </c>
      <c r="BX109" s="101">
        <v>1</v>
      </c>
      <c r="BY109" s="91">
        <v>1.9230769230769231</v>
      </c>
      <c r="BZ109" s="102">
        <v>169.23076923076923</v>
      </c>
      <c r="CA109" s="83">
        <v>0</v>
      </c>
      <c r="CB109" s="83">
        <v>88</v>
      </c>
      <c r="CC109" s="103">
        <v>88</v>
      </c>
    </row>
    <row r="110" spans="1:81">
      <c r="A110" s="5">
        <v>101</v>
      </c>
      <c r="B110" s="5" t="s">
        <v>202</v>
      </c>
      <c r="C110" s="5">
        <v>101</v>
      </c>
      <c r="D110" s="74">
        <v>332</v>
      </c>
      <c r="E110" s="101">
        <v>0</v>
      </c>
      <c r="F110" s="101">
        <v>311</v>
      </c>
      <c r="G110" s="101">
        <v>311</v>
      </c>
      <c r="H110" s="102">
        <v>93.674698795180717</v>
      </c>
      <c r="I110" s="101">
        <v>0</v>
      </c>
      <c r="J110" s="101">
        <v>29</v>
      </c>
      <c r="K110" s="101">
        <v>29</v>
      </c>
      <c r="L110" s="91">
        <v>8.7349397590361448</v>
      </c>
      <c r="M110" s="102">
        <v>102.40963855421687</v>
      </c>
      <c r="N110" s="83">
        <v>0</v>
      </c>
      <c r="O110" s="83">
        <v>340</v>
      </c>
      <c r="P110" s="188">
        <v>340</v>
      </c>
      <c r="Q110" s="103">
        <v>332</v>
      </c>
      <c r="R110" s="103">
        <v>0</v>
      </c>
      <c r="S110" s="103">
        <v>319</v>
      </c>
      <c r="T110" s="103">
        <v>319</v>
      </c>
      <c r="U110" s="103">
        <v>96.084337349397586</v>
      </c>
      <c r="V110" s="103">
        <v>0</v>
      </c>
      <c r="W110" s="103">
        <v>24</v>
      </c>
      <c r="X110" s="103">
        <v>24</v>
      </c>
      <c r="Y110" s="103">
        <v>7.2289156626506017</v>
      </c>
      <c r="Z110" s="103">
        <v>103.31325301204819</v>
      </c>
      <c r="AA110" s="103">
        <v>0</v>
      </c>
      <c r="AB110" s="103">
        <v>343</v>
      </c>
      <c r="AC110" s="103">
        <v>343</v>
      </c>
      <c r="AD110" s="186">
        <v>332</v>
      </c>
      <c r="AE110" s="186">
        <v>0</v>
      </c>
      <c r="AF110" s="186">
        <v>319</v>
      </c>
      <c r="AG110" s="186">
        <v>319</v>
      </c>
      <c r="AH110" s="186">
        <v>96.084337349397586</v>
      </c>
      <c r="AI110" s="186">
        <v>0</v>
      </c>
      <c r="AJ110" s="186">
        <v>20</v>
      </c>
      <c r="AK110" s="186">
        <v>20</v>
      </c>
      <c r="AL110" s="186">
        <v>6.024096385542169</v>
      </c>
      <c r="AM110" s="186">
        <v>102.10843373493977</v>
      </c>
      <c r="AN110" s="186">
        <v>0</v>
      </c>
      <c r="AO110" s="186">
        <v>339</v>
      </c>
      <c r="AP110" s="186">
        <v>339</v>
      </c>
      <c r="AQ110" s="186">
        <v>332</v>
      </c>
      <c r="AR110" s="186">
        <v>0</v>
      </c>
      <c r="AS110" s="186">
        <v>325</v>
      </c>
      <c r="AT110" s="186">
        <v>325</v>
      </c>
      <c r="AU110" s="186">
        <v>97.891566265060234</v>
      </c>
      <c r="AV110" s="186">
        <v>0</v>
      </c>
      <c r="AW110" s="186">
        <v>23</v>
      </c>
      <c r="AX110" s="186">
        <v>23</v>
      </c>
      <c r="AY110" s="186">
        <v>6.927710843373494</v>
      </c>
      <c r="AZ110" s="186">
        <v>104.81927710843372</v>
      </c>
      <c r="BA110" s="186">
        <v>0</v>
      </c>
      <c r="BB110" s="186">
        <v>348</v>
      </c>
      <c r="BC110" s="186">
        <v>348</v>
      </c>
      <c r="BD110" s="186">
        <v>332</v>
      </c>
      <c r="BE110" s="186">
        <v>0</v>
      </c>
      <c r="BF110" s="186">
        <v>326</v>
      </c>
      <c r="BG110" s="186">
        <v>326</v>
      </c>
      <c r="BH110" s="186">
        <v>98.192771084337352</v>
      </c>
      <c r="BI110" s="186">
        <v>0</v>
      </c>
      <c r="BJ110" s="186">
        <v>28</v>
      </c>
      <c r="BK110" s="186">
        <v>28</v>
      </c>
      <c r="BL110" s="186">
        <v>8.4337349397590362</v>
      </c>
      <c r="BM110" s="186">
        <v>106.62650602409639</v>
      </c>
      <c r="BN110" s="186">
        <v>0</v>
      </c>
      <c r="BO110" s="186">
        <v>354</v>
      </c>
      <c r="BP110" s="186">
        <v>354</v>
      </c>
      <c r="BQ110" s="404">
        <v>332</v>
      </c>
      <c r="BR110" s="101">
        <v>0</v>
      </c>
      <c r="BS110" s="101">
        <v>325</v>
      </c>
      <c r="BT110" s="101">
        <v>325</v>
      </c>
      <c r="BU110" s="102">
        <v>97.891566265060234</v>
      </c>
      <c r="BV110" s="101">
        <v>0</v>
      </c>
      <c r="BW110" s="101">
        <v>28</v>
      </c>
      <c r="BX110" s="101">
        <v>28</v>
      </c>
      <c r="BY110" s="91">
        <v>8.4337349397590362</v>
      </c>
      <c r="BZ110" s="102">
        <v>106.32530120481927</v>
      </c>
      <c r="CA110" s="83">
        <v>0</v>
      </c>
      <c r="CB110" s="83">
        <v>353</v>
      </c>
      <c r="CC110" s="103">
        <v>353</v>
      </c>
    </row>
    <row r="111" spans="1:81">
      <c r="A111" s="5">
        <v>145</v>
      </c>
      <c r="B111" s="8" t="s">
        <v>203</v>
      </c>
      <c r="C111" s="5">
        <v>145</v>
      </c>
      <c r="D111" s="74">
        <v>18</v>
      </c>
      <c r="E111" s="101">
        <v>0</v>
      </c>
      <c r="F111" s="101">
        <v>21</v>
      </c>
      <c r="G111" s="101">
        <v>21</v>
      </c>
      <c r="H111" s="102">
        <v>116.66666666666667</v>
      </c>
      <c r="I111" s="101">
        <v>0</v>
      </c>
      <c r="J111" s="101">
        <v>1</v>
      </c>
      <c r="K111" s="101">
        <v>1</v>
      </c>
      <c r="L111" s="91">
        <v>5.5555555555555554</v>
      </c>
      <c r="M111" s="102">
        <v>122.22222222222223</v>
      </c>
      <c r="N111" s="83">
        <v>0</v>
      </c>
      <c r="O111" s="83">
        <v>22</v>
      </c>
      <c r="P111" s="188">
        <v>22</v>
      </c>
      <c r="Q111" s="103">
        <v>18</v>
      </c>
      <c r="R111" s="103">
        <v>0</v>
      </c>
      <c r="S111" s="103">
        <v>20</v>
      </c>
      <c r="T111" s="103">
        <v>20</v>
      </c>
      <c r="U111" s="103">
        <v>111.11111111111111</v>
      </c>
      <c r="V111" s="103">
        <v>0</v>
      </c>
      <c r="W111" s="103">
        <v>2</v>
      </c>
      <c r="X111" s="103">
        <v>2</v>
      </c>
      <c r="Y111" s="103">
        <v>11.111111111111111</v>
      </c>
      <c r="Z111" s="103">
        <v>122.22222222222223</v>
      </c>
      <c r="AA111" s="103">
        <v>0</v>
      </c>
      <c r="AB111" s="103">
        <v>22</v>
      </c>
      <c r="AC111" s="103">
        <v>22</v>
      </c>
      <c r="AD111" s="186">
        <v>18</v>
      </c>
      <c r="AE111" s="186">
        <v>0</v>
      </c>
      <c r="AF111" s="186">
        <v>21</v>
      </c>
      <c r="AG111" s="186">
        <v>21</v>
      </c>
      <c r="AH111" s="186">
        <v>116.66666666666667</v>
      </c>
      <c r="AI111" s="186">
        <v>0</v>
      </c>
      <c r="AJ111" s="186">
        <v>1</v>
      </c>
      <c r="AK111" s="186">
        <v>1</v>
      </c>
      <c r="AL111" s="186">
        <v>5.5555555555555554</v>
      </c>
      <c r="AM111" s="186">
        <v>122.22222222222223</v>
      </c>
      <c r="AN111" s="186">
        <v>0</v>
      </c>
      <c r="AO111" s="186">
        <v>22</v>
      </c>
      <c r="AP111" s="186">
        <v>22</v>
      </c>
      <c r="AQ111" s="186">
        <v>18</v>
      </c>
      <c r="AR111" s="186">
        <v>0</v>
      </c>
      <c r="AS111" s="186">
        <v>24</v>
      </c>
      <c r="AT111" s="186">
        <v>24</v>
      </c>
      <c r="AU111" s="186">
        <v>133.33333333333331</v>
      </c>
      <c r="AV111" s="186">
        <v>0</v>
      </c>
      <c r="AW111" s="186">
        <v>1</v>
      </c>
      <c r="AX111" s="186">
        <v>1</v>
      </c>
      <c r="AY111" s="186">
        <v>5.5555555555555554</v>
      </c>
      <c r="AZ111" s="186">
        <v>138.88888888888889</v>
      </c>
      <c r="BA111" s="186">
        <v>0</v>
      </c>
      <c r="BB111" s="186">
        <v>25</v>
      </c>
      <c r="BC111" s="186">
        <v>25</v>
      </c>
      <c r="BD111" s="186">
        <v>18</v>
      </c>
      <c r="BE111" s="186">
        <v>0</v>
      </c>
      <c r="BF111" s="186">
        <v>25</v>
      </c>
      <c r="BG111" s="186">
        <v>25</v>
      </c>
      <c r="BH111" s="186">
        <v>138.88888888888889</v>
      </c>
      <c r="BI111" s="186">
        <v>0</v>
      </c>
      <c r="BJ111" s="186">
        <v>1</v>
      </c>
      <c r="BK111" s="186">
        <v>1</v>
      </c>
      <c r="BL111" s="186">
        <v>5.5555555555555554</v>
      </c>
      <c r="BM111" s="186">
        <v>144.44444444444443</v>
      </c>
      <c r="BN111" s="186">
        <v>0</v>
      </c>
      <c r="BO111" s="186">
        <v>26</v>
      </c>
      <c r="BP111" s="186">
        <v>26</v>
      </c>
      <c r="BQ111" s="404">
        <v>18</v>
      </c>
      <c r="BR111" s="101">
        <v>0</v>
      </c>
      <c r="BS111" s="101">
        <v>28</v>
      </c>
      <c r="BT111" s="101">
        <v>28</v>
      </c>
      <c r="BU111" s="102">
        <v>155.55555555555557</v>
      </c>
      <c r="BV111" s="101">
        <v>0</v>
      </c>
      <c r="BW111" s="101">
        <v>0</v>
      </c>
      <c r="BX111" s="101">
        <v>0</v>
      </c>
      <c r="BY111" s="91">
        <v>0</v>
      </c>
      <c r="BZ111" s="102">
        <v>155.55555555555557</v>
      </c>
      <c r="CA111" s="83">
        <v>0</v>
      </c>
      <c r="CB111" s="83">
        <v>28</v>
      </c>
      <c r="CC111" s="103">
        <v>28</v>
      </c>
    </row>
    <row r="112" spans="1:81">
      <c r="A112" s="5">
        <v>209</v>
      </c>
      <c r="B112" s="8" t="s">
        <v>204</v>
      </c>
      <c r="C112" s="5">
        <v>209</v>
      </c>
      <c r="D112" s="74">
        <v>82</v>
      </c>
      <c r="E112" s="101">
        <v>0</v>
      </c>
      <c r="F112" s="101">
        <v>95</v>
      </c>
      <c r="G112" s="101">
        <v>95</v>
      </c>
      <c r="H112" s="102">
        <v>115.85365853658536</v>
      </c>
      <c r="I112" s="101">
        <v>0</v>
      </c>
      <c r="J112" s="101">
        <v>5</v>
      </c>
      <c r="K112" s="101">
        <v>5</v>
      </c>
      <c r="L112" s="91">
        <v>6.0975609756097562</v>
      </c>
      <c r="M112" s="102">
        <v>121.95121951219512</v>
      </c>
      <c r="N112" s="83">
        <v>0</v>
      </c>
      <c r="O112" s="83">
        <v>100</v>
      </c>
      <c r="P112" s="188">
        <v>100</v>
      </c>
      <c r="Q112" s="103">
        <v>82</v>
      </c>
      <c r="R112" s="103">
        <v>0</v>
      </c>
      <c r="S112" s="103">
        <v>97</v>
      </c>
      <c r="T112" s="103">
        <v>97</v>
      </c>
      <c r="U112" s="103">
        <v>118.29268292682926</v>
      </c>
      <c r="V112" s="103">
        <v>0</v>
      </c>
      <c r="W112" s="103">
        <v>5</v>
      </c>
      <c r="X112" s="103">
        <v>5</v>
      </c>
      <c r="Y112" s="103">
        <v>6.0975609756097562</v>
      </c>
      <c r="Z112" s="103">
        <v>124.39024390243902</v>
      </c>
      <c r="AA112" s="103">
        <v>0</v>
      </c>
      <c r="AB112" s="103">
        <v>102</v>
      </c>
      <c r="AC112" s="103">
        <v>102</v>
      </c>
      <c r="AD112" s="186">
        <v>82</v>
      </c>
      <c r="AE112" s="186">
        <v>0</v>
      </c>
      <c r="AF112" s="186">
        <v>100</v>
      </c>
      <c r="AG112" s="186">
        <v>100</v>
      </c>
      <c r="AH112" s="186">
        <v>121.95121951219512</v>
      </c>
      <c r="AI112" s="186">
        <v>0</v>
      </c>
      <c r="AJ112" s="186">
        <v>5</v>
      </c>
      <c r="AK112" s="186">
        <v>5</v>
      </c>
      <c r="AL112" s="186">
        <v>6.0975609756097562</v>
      </c>
      <c r="AM112" s="186">
        <v>128.04878048780489</v>
      </c>
      <c r="AN112" s="186">
        <v>0</v>
      </c>
      <c r="AO112" s="186">
        <v>105</v>
      </c>
      <c r="AP112" s="186">
        <v>105</v>
      </c>
      <c r="AQ112" s="186">
        <v>82</v>
      </c>
      <c r="AR112" s="186">
        <v>0</v>
      </c>
      <c r="AS112" s="186">
        <v>98</v>
      </c>
      <c r="AT112" s="186">
        <v>98</v>
      </c>
      <c r="AU112" s="186">
        <v>119.51219512195121</v>
      </c>
      <c r="AV112" s="186">
        <v>0</v>
      </c>
      <c r="AW112" s="186">
        <v>7</v>
      </c>
      <c r="AX112" s="186">
        <v>7</v>
      </c>
      <c r="AY112" s="186">
        <v>8.536585365853659</v>
      </c>
      <c r="AZ112" s="186">
        <v>128.04878048780489</v>
      </c>
      <c r="BA112" s="186">
        <v>0</v>
      </c>
      <c r="BB112" s="186">
        <v>105</v>
      </c>
      <c r="BC112" s="186">
        <v>105</v>
      </c>
      <c r="BD112" s="186">
        <v>82</v>
      </c>
      <c r="BE112" s="186">
        <v>0</v>
      </c>
      <c r="BF112" s="186">
        <v>100</v>
      </c>
      <c r="BG112" s="186">
        <v>100</v>
      </c>
      <c r="BH112" s="186">
        <v>121.95121951219512</v>
      </c>
      <c r="BI112" s="186">
        <v>0</v>
      </c>
      <c r="BJ112" s="186">
        <v>4</v>
      </c>
      <c r="BK112" s="186">
        <v>4</v>
      </c>
      <c r="BL112" s="186">
        <v>4.8780487804878048</v>
      </c>
      <c r="BM112" s="186">
        <v>126.82926829268293</v>
      </c>
      <c r="BN112" s="186">
        <v>0</v>
      </c>
      <c r="BO112" s="186">
        <v>104</v>
      </c>
      <c r="BP112" s="186">
        <v>104</v>
      </c>
      <c r="BQ112" s="404">
        <v>82</v>
      </c>
      <c r="BR112" s="101">
        <v>0</v>
      </c>
      <c r="BS112" s="101">
        <v>101</v>
      </c>
      <c r="BT112" s="101">
        <v>101</v>
      </c>
      <c r="BU112" s="102">
        <v>123.17073170731707</v>
      </c>
      <c r="BV112" s="101">
        <v>0</v>
      </c>
      <c r="BW112" s="101">
        <v>4</v>
      </c>
      <c r="BX112" s="101">
        <v>4</v>
      </c>
      <c r="BY112" s="91">
        <v>4.8780487804878048</v>
      </c>
      <c r="BZ112" s="102">
        <v>128.04878048780489</v>
      </c>
      <c r="CA112" s="83">
        <v>0</v>
      </c>
      <c r="CB112" s="83">
        <v>105</v>
      </c>
      <c r="CC112" s="103">
        <v>105</v>
      </c>
    </row>
    <row r="113" spans="1:81">
      <c r="A113" s="5">
        <v>282</v>
      </c>
      <c r="B113" s="8" t="s">
        <v>205</v>
      </c>
      <c r="C113" s="5">
        <v>282</v>
      </c>
      <c r="D113" s="74">
        <v>201</v>
      </c>
      <c r="E113" s="101">
        <v>0</v>
      </c>
      <c r="F113" s="101">
        <v>156</v>
      </c>
      <c r="G113" s="101">
        <v>156</v>
      </c>
      <c r="H113" s="102">
        <v>77.611940298507463</v>
      </c>
      <c r="I113" s="101">
        <v>0</v>
      </c>
      <c r="J113" s="101">
        <v>36</v>
      </c>
      <c r="K113" s="101">
        <v>36</v>
      </c>
      <c r="L113" s="91">
        <v>17.910447761194028</v>
      </c>
      <c r="M113" s="102">
        <v>95.522388059701484</v>
      </c>
      <c r="N113" s="83">
        <v>0</v>
      </c>
      <c r="O113" s="83">
        <v>192</v>
      </c>
      <c r="P113" s="188">
        <v>192</v>
      </c>
      <c r="Q113" s="103">
        <v>201</v>
      </c>
      <c r="R113" s="103">
        <v>0</v>
      </c>
      <c r="S113" s="103">
        <v>156</v>
      </c>
      <c r="T113" s="103">
        <v>156</v>
      </c>
      <c r="U113" s="103">
        <v>77.611940298507463</v>
      </c>
      <c r="V113" s="103">
        <v>0</v>
      </c>
      <c r="W113" s="103">
        <v>40</v>
      </c>
      <c r="X113" s="103">
        <v>40</v>
      </c>
      <c r="Y113" s="103">
        <v>19.900497512437813</v>
      </c>
      <c r="Z113" s="103">
        <v>97.512437810945272</v>
      </c>
      <c r="AA113" s="103">
        <v>0</v>
      </c>
      <c r="AB113" s="103">
        <v>196</v>
      </c>
      <c r="AC113" s="103">
        <v>196</v>
      </c>
      <c r="AD113" s="186">
        <v>201</v>
      </c>
      <c r="AE113" s="186">
        <v>0</v>
      </c>
      <c r="AF113" s="186">
        <v>158</v>
      </c>
      <c r="AG113" s="186">
        <v>158</v>
      </c>
      <c r="AH113" s="186">
        <v>78.606965174129357</v>
      </c>
      <c r="AI113" s="186">
        <v>0</v>
      </c>
      <c r="AJ113" s="186">
        <v>38</v>
      </c>
      <c r="AK113" s="186">
        <v>38</v>
      </c>
      <c r="AL113" s="186">
        <v>18.905472636815919</v>
      </c>
      <c r="AM113" s="186">
        <v>97.512437810945272</v>
      </c>
      <c r="AN113" s="186">
        <v>0</v>
      </c>
      <c r="AO113" s="186">
        <v>196</v>
      </c>
      <c r="AP113" s="186">
        <v>196</v>
      </c>
      <c r="AQ113" s="186">
        <v>201</v>
      </c>
      <c r="AR113" s="186">
        <v>0</v>
      </c>
      <c r="AS113" s="186">
        <v>164</v>
      </c>
      <c r="AT113" s="186">
        <v>164</v>
      </c>
      <c r="AU113" s="186">
        <v>81.592039800995025</v>
      </c>
      <c r="AV113" s="186">
        <v>0</v>
      </c>
      <c r="AW113" s="186">
        <v>34</v>
      </c>
      <c r="AX113" s="186">
        <v>34</v>
      </c>
      <c r="AY113" s="186">
        <v>16.915422885572141</v>
      </c>
      <c r="AZ113" s="186">
        <v>98.507462686567166</v>
      </c>
      <c r="BA113" s="186">
        <v>0</v>
      </c>
      <c r="BB113" s="186">
        <v>198</v>
      </c>
      <c r="BC113" s="186">
        <v>198</v>
      </c>
      <c r="BD113" s="186">
        <v>201</v>
      </c>
      <c r="BE113" s="186">
        <v>0</v>
      </c>
      <c r="BF113" s="186">
        <v>166</v>
      </c>
      <c r="BG113" s="186">
        <v>166</v>
      </c>
      <c r="BH113" s="186">
        <v>82.587064676616919</v>
      </c>
      <c r="BI113" s="186">
        <v>0</v>
      </c>
      <c r="BJ113" s="186">
        <v>39</v>
      </c>
      <c r="BK113" s="186">
        <v>39</v>
      </c>
      <c r="BL113" s="186">
        <v>19.402985074626866</v>
      </c>
      <c r="BM113" s="186">
        <v>101.99004975124377</v>
      </c>
      <c r="BN113" s="186">
        <v>0</v>
      </c>
      <c r="BO113" s="186">
        <v>205</v>
      </c>
      <c r="BP113" s="186">
        <v>205</v>
      </c>
      <c r="BQ113" s="404">
        <v>201</v>
      </c>
      <c r="BR113" s="101">
        <v>0</v>
      </c>
      <c r="BS113" s="101">
        <v>171</v>
      </c>
      <c r="BT113" s="101">
        <v>171</v>
      </c>
      <c r="BU113" s="102">
        <v>85.074626865671647</v>
      </c>
      <c r="BV113" s="101">
        <v>0</v>
      </c>
      <c r="BW113" s="101">
        <v>37</v>
      </c>
      <c r="BX113" s="101">
        <v>37</v>
      </c>
      <c r="BY113" s="91">
        <v>18.407960199004975</v>
      </c>
      <c r="BZ113" s="102">
        <v>103.48258706467661</v>
      </c>
      <c r="CA113" s="83">
        <v>0</v>
      </c>
      <c r="CB113" s="83">
        <v>208</v>
      </c>
      <c r="CC113" s="103">
        <v>208</v>
      </c>
    </row>
    <row r="114" spans="1:81">
      <c r="A114" s="5">
        <v>353</v>
      </c>
      <c r="B114" s="8" t="s">
        <v>206</v>
      </c>
      <c r="C114" s="5">
        <v>353</v>
      </c>
      <c r="D114" s="74">
        <v>17</v>
      </c>
      <c r="E114" s="101">
        <v>0</v>
      </c>
      <c r="F114" s="101">
        <v>17</v>
      </c>
      <c r="G114" s="101">
        <v>17</v>
      </c>
      <c r="H114" s="102">
        <v>100</v>
      </c>
      <c r="I114" s="101">
        <v>0</v>
      </c>
      <c r="J114" s="101">
        <v>4</v>
      </c>
      <c r="K114" s="101">
        <v>4</v>
      </c>
      <c r="L114" s="91">
        <v>23.52941176470588</v>
      </c>
      <c r="M114" s="102">
        <v>123.52941176470588</v>
      </c>
      <c r="N114" s="83">
        <v>0</v>
      </c>
      <c r="O114" s="83">
        <v>21</v>
      </c>
      <c r="P114" s="188">
        <v>21</v>
      </c>
      <c r="Q114" s="103">
        <v>17</v>
      </c>
      <c r="R114" s="103">
        <v>0</v>
      </c>
      <c r="S114" s="103">
        <v>17</v>
      </c>
      <c r="T114" s="103">
        <v>17</v>
      </c>
      <c r="U114" s="103">
        <v>100</v>
      </c>
      <c r="V114" s="103">
        <v>0</v>
      </c>
      <c r="W114" s="103">
        <v>4</v>
      </c>
      <c r="X114" s="103">
        <v>4</v>
      </c>
      <c r="Y114" s="103">
        <v>23.52941176470588</v>
      </c>
      <c r="Z114" s="103">
        <v>123.52941176470588</v>
      </c>
      <c r="AA114" s="103">
        <v>0</v>
      </c>
      <c r="AB114" s="103">
        <v>21</v>
      </c>
      <c r="AC114" s="103">
        <v>21</v>
      </c>
      <c r="AD114" s="186">
        <v>17</v>
      </c>
      <c r="AE114" s="186">
        <v>0</v>
      </c>
      <c r="AF114" s="186">
        <v>18</v>
      </c>
      <c r="AG114" s="186">
        <v>18</v>
      </c>
      <c r="AH114" s="186">
        <v>105.88235294117648</v>
      </c>
      <c r="AI114" s="186">
        <v>0</v>
      </c>
      <c r="AJ114" s="186">
        <v>4</v>
      </c>
      <c r="AK114" s="186">
        <v>4</v>
      </c>
      <c r="AL114" s="186">
        <v>23.52941176470588</v>
      </c>
      <c r="AM114" s="186">
        <v>129.41176470588235</v>
      </c>
      <c r="AN114" s="186">
        <v>0</v>
      </c>
      <c r="AO114" s="186">
        <v>22</v>
      </c>
      <c r="AP114" s="186">
        <v>22</v>
      </c>
      <c r="AQ114" s="186">
        <v>17</v>
      </c>
      <c r="AR114" s="186">
        <v>0</v>
      </c>
      <c r="AS114" s="186">
        <v>17</v>
      </c>
      <c r="AT114" s="186">
        <v>17</v>
      </c>
      <c r="AU114" s="186">
        <v>100</v>
      </c>
      <c r="AV114" s="186">
        <v>0</v>
      </c>
      <c r="AW114" s="186">
        <v>5</v>
      </c>
      <c r="AX114" s="186">
        <v>5</v>
      </c>
      <c r="AY114" s="186">
        <v>29.411764705882355</v>
      </c>
      <c r="AZ114" s="186">
        <v>129.41176470588235</v>
      </c>
      <c r="BA114" s="186">
        <v>0</v>
      </c>
      <c r="BB114" s="186">
        <v>22</v>
      </c>
      <c r="BC114" s="186">
        <v>22</v>
      </c>
      <c r="BD114" s="186">
        <v>17</v>
      </c>
      <c r="BE114" s="186">
        <v>0</v>
      </c>
      <c r="BF114" s="186">
        <v>17</v>
      </c>
      <c r="BG114" s="186">
        <v>17</v>
      </c>
      <c r="BH114" s="186">
        <v>100</v>
      </c>
      <c r="BI114" s="186">
        <v>0</v>
      </c>
      <c r="BJ114" s="186">
        <v>5</v>
      </c>
      <c r="BK114" s="186">
        <v>5</v>
      </c>
      <c r="BL114" s="186">
        <v>29.411764705882355</v>
      </c>
      <c r="BM114" s="186">
        <v>129.41176470588235</v>
      </c>
      <c r="BN114" s="186">
        <v>0</v>
      </c>
      <c r="BO114" s="186">
        <v>22</v>
      </c>
      <c r="BP114" s="186">
        <v>22</v>
      </c>
      <c r="BQ114" s="404">
        <v>17</v>
      </c>
      <c r="BR114" s="101">
        <v>0</v>
      </c>
      <c r="BS114" s="101">
        <v>18</v>
      </c>
      <c r="BT114" s="101">
        <v>18</v>
      </c>
      <c r="BU114" s="102">
        <v>105.88235294117648</v>
      </c>
      <c r="BV114" s="101">
        <v>0</v>
      </c>
      <c r="BW114" s="101">
        <v>5</v>
      </c>
      <c r="BX114" s="101">
        <v>5</v>
      </c>
      <c r="BY114" s="91">
        <v>29.411764705882355</v>
      </c>
      <c r="BZ114" s="102">
        <v>135.29411764705884</v>
      </c>
      <c r="CA114" s="83">
        <v>0</v>
      </c>
      <c r="CB114" s="83">
        <v>23</v>
      </c>
      <c r="CC114" s="103">
        <v>23</v>
      </c>
    </row>
    <row r="115" spans="1:81">
      <c r="A115" s="5">
        <v>364</v>
      </c>
      <c r="B115" s="8" t="s">
        <v>207</v>
      </c>
      <c r="C115" s="5">
        <v>364</v>
      </c>
      <c r="D115" s="74">
        <v>132</v>
      </c>
      <c r="E115" s="101">
        <v>0</v>
      </c>
      <c r="F115" s="101">
        <v>87</v>
      </c>
      <c r="G115" s="101">
        <v>87</v>
      </c>
      <c r="H115" s="102">
        <v>65.909090909090907</v>
      </c>
      <c r="I115" s="101">
        <v>0</v>
      </c>
      <c r="J115" s="101">
        <v>23</v>
      </c>
      <c r="K115" s="101">
        <v>23</v>
      </c>
      <c r="L115" s="91">
        <v>17.424242424242426</v>
      </c>
      <c r="M115" s="102">
        <v>83.333333333333343</v>
      </c>
      <c r="N115" s="83">
        <v>0</v>
      </c>
      <c r="O115" s="83">
        <v>110</v>
      </c>
      <c r="P115" s="188">
        <v>110</v>
      </c>
      <c r="Q115" s="103">
        <v>132</v>
      </c>
      <c r="R115" s="103">
        <v>0</v>
      </c>
      <c r="S115" s="103">
        <v>84</v>
      </c>
      <c r="T115" s="103">
        <v>84</v>
      </c>
      <c r="U115" s="103">
        <v>63.636363636363633</v>
      </c>
      <c r="V115" s="103">
        <v>0</v>
      </c>
      <c r="W115" s="103">
        <v>29</v>
      </c>
      <c r="X115" s="103">
        <v>29</v>
      </c>
      <c r="Y115" s="103">
        <v>21.969696969696969</v>
      </c>
      <c r="Z115" s="103">
        <v>85.606060606060609</v>
      </c>
      <c r="AA115" s="103">
        <v>0</v>
      </c>
      <c r="AB115" s="103">
        <v>113</v>
      </c>
      <c r="AC115" s="103">
        <v>113</v>
      </c>
      <c r="AD115" s="186">
        <v>132</v>
      </c>
      <c r="AE115" s="186">
        <v>0</v>
      </c>
      <c r="AF115" s="186">
        <v>86</v>
      </c>
      <c r="AG115" s="186">
        <v>86</v>
      </c>
      <c r="AH115" s="186">
        <v>65.151515151515156</v>
      </c>
      <c r="AI115" s="186">
        <v>0</v>
      </c>
      <c r="AJ115" s="186">
        <v>26</v>
      </c>
      <c r="AK115" s="186">
        <v>26</v>
      </c>
      <c r="AL115" s="186">
        <v>19.696969696969695</v>
      </c>
      <c r="AM115" s="186">
        <v>84.848484848484844</v>
      </c>
      <c r="AN115" s="186">
        <v>0</v>
      </c>
      <c r="AO115" s="186">
        <v>112</v>
      </c>
      <c r="AP115" s="186">
        <v>112</v>
      </c>
      <c r="AQ115" s="186">
        <v>132</v>
      </c>
      <c r="AR115" s="186">
        <v>0</v>
      </c>
      <c r="AS115" s="186">
        <v>84</v>
      </c>
      <c r="AT115" s="186">
        <v>84</v>
      </c>
      <c r="AU115" s="186">
        <v>63.636363636363633</v>
      </c>
      <c r="AV115" s="186">
        <v>0</v>
      </c>
      <c r="AW115" s="186">
        <v>28</v>
      </c>
      <c r="AX115" s="186">
        <v>28</v>
      </c>
      <c r="AY115" s="186">
        <v>21.212121212121211</v>
      </c>
      <c r="AZ115" s="186">
        <v>84.848484848484844</v>
      </c>
      <c r="BA115" s="186">
        <v>0</v>
      </c>
      <c r="BB115" s="186">
        <v>112</v>
      </c>
      <c r="BC115" s="186">
        <v>112</v>
      </c>
      <c r="BD115" s="186">
        <v>132</v>
      </c>
      <c r="BE115" s="186">
        <v>0</v>
      </c>
      <c r="BF115" s="186">
        <v>87</v>
      </c>
      <c r="BG115" s="186">
        <v>87</v>
      </c>
      <c r="BH115" s="186">
        <v>65.909090909090907</v>
      </c>
      <c r="BI115" s="186">
        <v>0</v>
      </c>
      <c r="BJ115" s="186">
        <v>28</v>
      </c>
      <c r="BK115" s="186">
        <v>28</v>
      </c>
      <c r="BL115" s="186">
        <v>21.212121212121211</v>
      </c>
      <c r="BM115" s="186">
        <v>87.121212121212125</v>
      </c>
      <c r="BN115" s="186">
        <v>0</v>
      </c>
      <c r="BO115" s="186">
        <v>115</v>
      </c>
      <c r="BP115" s="186">
        <v>115</v>
      </c>
      <c r="BQ115" s="404">
        <v>132</v>
      </c>
      <c r="BR115" s="101">
        <v>0</v>
      </c>
      <c r="BS115" s="101">
        <v>87</v>
      </c>
      <c r="BT115" s="101">
        <v>87</v>
      </c>
      <c r="BU115" s="102">
        <v>65.909090909090907</v>
      </c>
      <c r="BV115" s="101">
        <v>0</v>
      </c>
      <c r="BW115" s="101">
        <v>31</v>
      </c>
      <c r="BX115" s="101">
        <v>31</v>
      </c>
      <c r="BY115" s="91">
        <v>23.484848484848484</v>
      </c>
      <c r="BZ115" s="102">
        <v>89.393939393939391</v>
      </c>
      <c r="CA115" s="83">
        <v>0</v>
      </c>
      <c r="CB115" s="83">
        <v>118</v>
      </c>
      <c r="CC115" s="103">
        <v>118</v>
      </c>
    </row>
    <row r="116" spans="1:81">
      <c r="A116" s="5">
        <v>368</v>
      </c>
      <c r="B116" s="8" t="s">
        <v>208</v>
      </c>
      <c r="C116" s="5">
        <v>368</v>
      </c>
      <c r="D116" s="74">
        <v>90</v>
      </c>
      <c r="E116" s="101">
        <v>0</v>
      </c>
      <c r="F116" s="101">
        <v>70</v>
      </c>
      <c r="G116" s="101">
        <v>70</v>
      </c>
      <c r="H116" s="102">
        <v>77.777777777777786</v>
      </c>
      <c r="I116" s="101">
        <v>0</v>
      </c>
      <c r="J116" s="101">
        <v>24</v>
      </c>
      <c r="K116" s="101">
        <v>24</v>
      </c>
      <c r="L116" s="91">
        <v>26.666666666666668</v>
      </c>
      <c r="M116" s="102">
        <v>104.44444444444446</v>
      </c>
      <c r="N116" s="83">
        <v>0</v>
      </c>
      <c r="O116" s="83">
        <v>94</v>
      </c>
      <c r="P116" s="188">
        <v>94</v>
      </c>
      <c r="Q116" s="103">
        <v>90</v>
      </c>
      <c r="R116" s="103">
        <v>0</v>
      </c>
      <c r="S116" s="103">
        <v>65</v>
      </c>
      <c r="T116" s="103">
        <v>65</v>
      </c>
      <c r="U116" s="103">
        <v>72.222222222222214</v>
      </c>
      <c r="V116" s="103">
        <v>0</v>
      </c>
      <c r="W116" s="103">
        <v>31</v>
      </c>
      <c r="X116" s="103">
        <v>31</v>
      </c>
      <c r="Y116" s="103">
        <v>34.444444444444443</v>
      </c>
      <c r="Z116" s="103">
        <v>106.66666666666667</v>
      </c>
      <c r="AA116" s="103">
        <v>0</v>
      </c>
      <c r="AB116" s="103">
        <v>96</v>
      </c>
      <c r="AC116" s="103">
        <v>96</v>
      </c>
      <c r="AD116" s="186">
        <v>90</v>
      </c>
      <c r="AE116" s="186">
        <v>0</v>
      </c>
      <c r="AF116" s="186">
        <v>63</v>
      </c>
      <c r="AG116" s="186">
        <v>63</v>
      </c>
      <c r="AH116" s="186">
        <v>70</v>
      </c>
      <c r="AI116" s="186">
        <v>0</v>
      </c>
      <c r="AJ116" s="186">
        <v>30</v>
      </c>
      <c r="AK116" s="186">
        <v>30</v>
      </c>
      <c r="AL116" s="186">
        <v>33.333333333333329</v>
      </c>
      <c r="AM116" s="186">
        <v>103.33333333333334</v>
      </c>
      <c r="AN116" s="186">
        <v>0</v>
      </c>
      <c r="AO116" s="186">
        <v>93</v>
      </c>
      <c r="AP116" s="186">
        <v>93</v>
      </c>
      <c r="AQ116" s="186">
        <v>90</v>
      </c>
      <c r="AR116" s="186">
        <v>0</v>
      </c>
      <c r="AS116" s="186">
        <v>66</v>
      </c>
      <c r="AT116" s="186">
        <v>66</v>
      </c>
      <c r="AU116" s="186">
        <v>73.333333333333329</v>
      </c>
      <c r="AV116" s="186">
        <v>0</v>
      </c>
      <c r="AW116" s="186">
        <v>29</v>
      </c>
      <c r="AX116" s="186">
        <v>29</v>
      </c>
      <c r="AY116" s="186">
        <v>32.222222222222221</v>
      </c>
      <c r="AZ116" s="186">
        <v>105.55555555555556</v>
      </c>
      <c r="BA116" s="186">
        <v>0</v>
      </c>
      <c r="BB116" s="186">
        <v>95</v>
      </c>
      <c r="BC116" s="186">
        <v>95</v>
      </c>
      <c r="BD116" s="186">
        <v>90</v>
      </c>
      <c r="BE116" s="186">
        <v>0</v>
      </c>
      <c r="BF116" s="186">
        <v>69</v>
      </c>
      <c r="BG116" s="186">
        <v>69</v>
      </c>
      <c r="BH116" s="186">
        <v>76.666666666666671</v>
      </c>
      <c r="BI116" s="186">
        <v>0</v>
      </c>
      <c r="BJ116" s="186">
        <v>23</v>
      </c>
      <c r="BK116" s="186">
        <v>23</v>
      </c>
      <c r="BL116" s="186">
        <v>25.555555555555554</v>
      </c>
      <c r="BM116" s="186">
        <v>102.22222222222221</v>
      </c>
      <c r="BN116" s="186">
        <v>0</v>
      </c>
      <c r="BO116" s="186">
        <v>92</v>
      </c>
      <c r="BP116" s="186">
        <v>92</v>
      </c>
      <c r="BQ116" s="404">
        <v>90</v>
      </c>
      <c r="BR116" s="101">
        <v>0</v>
      </c>
      <c r="BS116" s="101">
        <v>71</v>
      </c>
      <c r="BT116" s="101">
        <v>71</v>
      </c>
      <c r="BU116" s="102">
        <v>78.888888888888886</v>
      </c>
      <c r="BV116" s="101">
        <v>0</v>
      </c>
      <c r="BW116" s="101">
        <v>23</v>
      </c>
      <c r="BX116" s="101">
        <v>23</v>
      </c>
      <c r="BY116" s="91">
        <v>25.555555555555554</v>
      </c>
      <c r="BZ116" s="102">
        <v>104.44444444444446</v>
      </c>
      <c r="CA116" s="83">
        <v>0</v>
      </c>
      <c r="CB116" s="83">
        <v>94</v>
      </c>
      <c r="CC116" s="103">
        <v>94</v>
      </c>
    </row>
    <row r="117" spans="1:81">
      <c r="A117" s="5">
        <v>390</v>
      </c>
      <c r="B117" s="8" t="s">
        <v>209</v>
      </c>
      <c r="C117" s="5">
        <v>390</v>
      </c>
      <c r="D117" s="74">
        <v>159</v>
      </c>
      <c r="E117" s="101">
        <v>0</v>
      </c>
      <c r="F117" s="101">
        <v>123</v>
      </c>
      <c r="G117" s="101">
        <v>123</v>
      </c>
      <c r="H117" s="102">
        <v>77.358490566037744</v>
      </c>
      <c r="I117" s="101">
        <v>0</v>
      </c>
      <c r="J117" s="101">
        <v>16</v>
      </c>
      <c r="K117" s="101">
        <v>16</v>
      </c>
      <c r="L117" s="91">
        <v>10.062893081761008</v>
      </c>
      <c r="M117" s="102">
        <v>87.421383647798748</v>
      </c>
      <c r="N117" s="83">
        <v>0</v>
      </c>
      <c r="O117" s="83">
        <v>139</v>
      </c>
      <c r="P117" s="188">
        <v>139</v>
      </c>
      <c r="Q117" s="103">
        <v>159</v>
      </c>
      <c r="R117" s="103">
        <v>0</v>
      </c>
      <c r="S117" s="103">
        <v>129</v>
      </c>
      <c r="T117" s="103">
        <v>129</v>
      </c>
      <c r="U117" s="103">
        <v>81.132075471698116</v>
      </c>
      <c r="V117" s="103">
        <v>0</v>
      </c>
      <c r="W117" s="103">
        <v>16</v>
      </c>
      <c r="X117" s="103">
        <v>16</v>
      </c>
      <c r="Y117" s="103">
        <v>10.062893081761008</v>
      </c>
      <c r="Z117" s="103">
        <v>91.19496855345912</v>
      </c>
      <c r="AA117" s="103">
        <v>0</v>
      </c>
      <c r="AB117" s="103">
        <v>145</v>
      </c>
      <c r="AC117" s="103">
        <v>145</v>
      </c>
      <c r="AD117" s="186">
        <v>159</v>
      </c>
      <c r="AE117" s="186">
        <v>0</v>
      </c>
      <c r="AF117" s="186">
        <v>128</v>
      </c>
      <c r="AG117" s="186">
        <v>128</v>
      </c>
      <c r="AH117" s="186">
        <v>80.503144654088061</v>
      </c>
      <c r="AI117" s="186">
        <v>0</v>
      </c>
      <c r="AJ117" s="186">
        <v>16</v>
      </c>
      <c r="AK117" s="186">
        <v>16</v>
      </c>
      <c r="AL117" s="186">
        <v>10.062893081761008</v>
      </c>
      <c r="AM117" s="186">
        <v>90.566037735849065</v>
      </c>
      <c r="AN117" s="186">
        <v>0</v>
      </c>
      <c r="AO117" s="186">
        <v>144</v>
      </c>
      <c r="AP117" s="186">
        <v>144</v>
      </c>
      <c r="AQ117" s="186">
        <v>159</v>
      </c>
      <c r="AR117" s="186">
        <v>0</v>
      </c>
      <c r="AS117" s="186">
        <v>130</v>
      </c>
      <c r="AT117" s="186">
        <v>130</v>
      </c>
      <c r="AU117" s="186">
        <v>81.761006289308185</v>
      </c>
      <c r="AV117" s="186">
        <v>0</v>
      </c>
      <c r="AW117" s="186">
        <v>15</v>
      </c>
      <c r="AX117" s="186">
        <v>15</v>
      </c>
      <c r="AY117" s="186">
        <v>9.433962264150944</v>
      </c>
      <c r="AZ117" s="186">
        <v>91.19496855345912</v>
      </c>
      <c r="BA117" s="186">
        <v>0</v>
      </c>
      <c r="BB117" s="186">
        <v>145</v>
      </c>
      <c r="BC117" s="186">
        <v>145</v>
      </c>
      <c r="BD117" s="186">
        <v>159</v>
      </c>
      <c r="BE117" s="186">
        <v>0</v>
      </c>
      <c r="BF117" s="186">
        <v>126</v>
      </c>
      <c r="BG117" s="186">
        <v>126</v>
      </c>
      <c r="BH117" s="186">
        <v>79.245283018867923</v>
      </c>
      <c r="BI117" s="186">
        <v>0</v>
      </c>
      <c r="BJ117" s="186">
        <v>16</v>
      </c>
      <c r="BK117" s="186">
        <v>16</v>
      </c>
      <c r="BL117" s="186">
        <v>10.062893081761008</v>
      </c>
      <c r="BM117" s="186">
        <v>89.308176100628927</v>
      </c>
      <c r="BN117" s="186">
        <v>0</v>
      </c>
      <c r="BO117" s="186">
        <v>142</v>
      </c>
      <c r="BP117" s="186">
        <v>142</v>
      </c>
      <c r="BQ117" s="404">
        <v>159</v>
      </c>
      <c r="BR117" s="101">
        <v>0</v>
      </c>
      <c r="BS117" s="101">
        <v>127</v>
      </c>
      <c r="BT117" s="101">
        <v>127</v>
      </c>
      <c r="BU117" s="102">
        <v>79.874213836477992</v>
      </c>
      <c r="BV117" s="101">
        <v>0</v>
      </c>
      <c r="BW117" s="101">
        <v>18</v>
      </c>
      <c r="BX117" s="101">
        <v>18</v>
      </c>
      <c r="BY117" s="91">
        <v>11.320754716981133</v>
      </c>
      <c r="BZ117" s="102">
        <v>91.19496855345912</v>
      </c>
      <c r="CA117" s="83">
        <v>0</v>
      </c>
      <c r="CB117" s="83">
        <v>145</v>
      </c>
      <c r="CC117" s="103">
        <v>145</v>
      </c>
    </row>
    <row r="118" spans="1:81">
      <c r="A118" s="5">
        <v>467</v>
      </c>
      <c r="B118" s="8" t="s">
        <v>210</v>
      </c>
      <c r="C118" s="5">
        <v>467</v>
      </c>
      <c r="D118" s="74">
        <v>11</v>
      </c>
      <c r="E118" s="101">
        <v>0</v>
      </c>
      <c r="F118" s="101">
        <v>8</v>
      </c>
      <c r="G118" s="101">
        <v>8</v>
      </c>
      <c r="H118" s="102">
        <v>72.727272727272734</v>
      </c>
      <c r="I118" s="101">
        <v>0</v>
      </c>
      <c r="J118" s="101">
        <v>6</v>
      </c>
      <c r="K118" s="101">
        <v>6</v>
      </c>
      <c r="L118" s="91">
        <v>54.54545454545454</v>
      </c>
      <c r="M118" s="102">
        <v>127.27272727272727</v>
      </c>
      <c r="N118" s="83">
        <v>0</v>
      </c>
      <c r="O118" s="83">
        <v>14</v>
      </c>
      <c r="P118" s="188">
        <v>14</v>
      </c>
      <c r="Q118" s="103">
        <v>11</v>
      </c>
      <c r="R118" s="103">
        <v>0</v>
      </c>
      <c r="S118" s="103">
        <v>7</v>
      </c>
      <c r="T118" s="103">
        <v>7</v>
      </c>
      <c r="U118" s="103">
        <v>63.636363636363633</v>
      </c>
      <c r="V118" s="103">
        <v>0</v>
      </c>
      <c r="W118" s="103">
        <v>6</v>
      </c>
      <c r="X118" s="103">
        <v>6</v>
      </c>
      <c r="Y118" s="103">
        <v>54.54545454545454</v>
      </c>
      <c r="Z118" s="103">
        <v>118.18181818181819</v>
      </c>
      <c r="AA118" s="103">
        <v>0</v>
      </c>
      <c r="AB118" s="103">
        <v>13</v>
      </c>
      <c r="AC118" s="103">
        <v>13</v>
      </c>
      <c r="AD118" s="186">
        <v>11</v>
      </c>
      <c r="AE118" s="186">
        <v>0</v>
      </c>
      <c r="AF118" s="186">
        <v>7</v>
      </c>
      <c r="AG118" s="186">
        <v>7</v>
      </c>
      <c r="AH118" s="186">
        <v>63.636363636363633</v>
      </c>
      <c r="AI118" s="186">
        <v>0</v>
      </c>
      <c r="AJ118" s="186">
        <v>6</v>
      </c>
      <c r="AK118" s="186">
        <v>6</v>
      </c>
      <c r="AL118" s="186">
        <v>54.54545454545454</v>
      </c>
      <c r="AM118" s="186">
        <v>118.18181818181819</v>
      </c>
      <c r="AN118" s="186">
        <v>0</v>
      </c>
      <c r="AO118" s="186">
        <v>13</v>
      </c>
      <c r="AP118" s="186">
        <v>13</v>
      </c>
      <c r="AQ118" s="186">
        <v>11</v>
      </c>
      <c r="AR118" s="186">
        <v>0</v>
      </c>
      <c r="AS118" s="186">
        <v>6</v>
      </c>
      <c r="AT118" s="186">
        <v>6</v>
      </c>
      <c r="AU118" s="186">
        <v>54.54545454545454</v>
      </c>
      <c r="AV118" s="186">
        <v>0</v>
      </c>
      <c r="AW118" s="186">
        <v>6</v>
      </c>
      <c r="AX118" s="186">
        <v>6</v>
      </c>
      <c r="AY118" s="186">
        <v>54.54545454545454</v>
      </c>
      <c r="AZ118" s="186">
        <v>109.09090909090908</v>
      </c>
      <c r="BA118" s="186">
        <v>0</v>
      </c>
      <c r="BB118" s="186">
        <v>12</v>
      </c>
      <c r="BC118" s="186">
        <v>12</v>
      </c>
      <c r="BD118" s="186">
        <v>11</v>
      </c>
      <c r="BE118" s="186">
        <v>0</v>
      </c>
      <c r="BF118" s="186">
        <v>7</v>
      </c>
      <c r="BG118" s="186">
        <v>7</v>
      </c>
      <c r="BH118" s="186">
        <v>63.636363636363633</v>
      </c>
      <c r="BI118" s="186">
        <v>0</v>
      </c>
      <c r="BJ118" s="186">
        <v>6</v>
      </c>
      <c r="BK118" s="186">
        <v>6</v>
      </c>
      <c r="BL118" s="186">
        <v>54.54545454545454</v>
      </c>
      <c r="BM118" s="186">
        <v>118.18181818181819</v>
      </c>
      <c r="BN118" s="186">
        <v>0</v>
      </c>
      <c r="BO118" s="186">
        <v>13</v>
      </c>
      <c r="BP118" s="186">
        <v>13</v>
      </c>
      <c r="BQ118" s="404">
        <v>11</v>
      </c>
      <c r="BR118" s="101">
        <v>0</v>
      </c>
      <c r="BS118" s="101">
        <v>7</v>
      </c>
      <c r="BT118" s="101">
        <v>7</v>
      </c>
      <c r="BU118" s="102">
        <v>63.636363636363633</v>
      </c>
      <c r="BV118" s="101">
        <v>0</v>
      </c>
      <c r="BW118" s="101">
        <v>6</v>
      </c>
      <c r="BX118" s="101">
        <v>6</v>
      </c>
      <c r="BY118" s="91">
        <v>54.54545454545454</v>
      </c>
      <c r="BZ118" s="102">
        <v>118.18181818181819</v>
      </c>
      <c r="CA118" s="83">
        <v>0</v>
      </c>
      <c r="CB118" s="83">
        <v>13</v>
      </c>
      <c r="CC118" s="103">
        <v>13</v>
      </c>
    </row>
    <row r="119" spans="1:81">
      <c r="A119" s="5">
        <v>576</v>
      </c>
      <c r="B119" s="8" t="s">
        <v>211</v>
      </c>
      <c r="C119" s="5">
        <v>576</v>
      </c>
      <c r="D119" s="74">
        <v>14</v>
      </c>
      <c r="E119" s="101">
        <v>0</v>
      </c>
      <c r="F119" s="101">
        <v>11</v>
      </c>
      <c r="G119" s="101">
        <v>11</v>
      </c>
      <c r="H119" s="102">
        <v>78.571428571428569</v>
      </c>
      <c r="I119" s="101">
        <v>0</v>
      </c>
      <c r="J119" s="101">
        <v>3</v>
      </c>
      <c r="K119" s="101">
        <v>3</v>
      </c>
      <c r="L119" s="91">
        <v>21.428571428571427</v>
      </c>
      <c r="M119" s="102">
        <v>100</v>
      </c>
      <c r="N119" s="83">
        <v>0</v>
      </c>
      <c r="O119" s="83">
        <v>14</v>
      </c>
      <c r="P119" s="188">
        <v>14</v>
      </c>
      <c r="Q119" s="103">
        <v>14</v>
      </c>
      <c r="R119" s="103">
        <v>0</v>
      </c>
      <c r="S119" s="103">
        <v>11</v>
      </c>
      <c r="T119" s="103">
        <v>11</v>
      </c>
      <c r="U119" s="103">
        <v>78.571428571428569</v>
      </c>
      <c r="V119" s="103">
        <v>0</v>
      </c>
      <c r="W119" s="103">
        <v>3</v>
      </c>
      <c r="X119" s="103">
        <v>3</v>
      </c>
      <c r="Y119" s="103">
        <v>21.428571428571427</v>
      </c>
      <c r="Z119" s="103">
        <v>100</v>
      </c>
      <c r="AA119" s="103">
        <v>0</v>
      </c>
      <c r="AB119" s="103">
        <v>14</v>
      </c>
      <c r="AC119" s="103">
        <v>14</v>
      </c>
      <c r="AD119" s="186">
        <v>14</v>
      </c>
      <c r="AE119" s="186">
        <v>0</v>
      </c>
      <c r="AF119" s="186">
        <v>12</v>
      </c>
      <c r="AG119" s="186">
        <v>12</v>
      </c>
      <c r="AH119" s="186">
        <v>85.714285714285708</v>
      </c>
      <c r="AI119" s="186">
        <v>0</v>
      </c>
      <c r="AJ119" s="186">
        <v>3</v>
      </c>
      <c r="AK119" s="186">
        <v>3</v>
      </c>
      <c r="AL119" s="186">
        <v>21.428571428571427</v>
      </c>
      <c r="AM119" s="186">
        <v>107.14285714285714</v>
      </c>
      <c r="AN119" s="186">
        <v>0</v>
      </c>
      <c r="AO119" s="186">
        <v>15</v>
      </c>
      <c r="AP119" s="186">
        <v>15</v>
      </c>
      <c r="AQ119" s="186">
        <v>14</v>
      </c>
      <c r="AR119" s="186">
        <v>0</v>
      </c>
      <c r="AS119" s="186">
        <v>13</v>
      </c>
      <c r="AT119" s="186">
        <v>13</v>
      </c>
      <c r="AU119" s="186">
        <v>92.857142857142861</v>
      </c>
      <c r="AV119" s="186">
        <v>0</v>
      </c>
      <c r="AW119" s="186">
        <v>2</v>
      </c>
      <c r="AX119" s="186">
        <v>2</v>
      </c>
      <c r="AY119" s="186">
        <v>14.285714285714285</v>
      </c>
      <c r="AZ119" s="186">
        <v>107.14285714285714</v>
      </c>
      <c r="BA119" s="186">
        <v>0</v>
      </c>
      <c r="BB119" s="186">
        <v>15</v>
      </c>
      <c r="BC119" s="186">
        <v>15</v>
      </c>
      <c r="BD119" s="186">
        <v>14</v>
      </c>
      <c r="BE119" s="186">
        <v>0</v>
      </c>
      <c r="BF119" s="186">
        <v>13</v>
      </c>
      <c r="BG119" s="186">
        <v>13</v>
      </c>
      <c r="BH119" s="186">
        <v>92.857142857142861</v>
      </c>
      <c r="BI119" s="186">
        <v>0</v>
      </c>
      <c r="BJ119" s="186">
        <v>2</v>
      </c>
      <c r="BK119" s="186">
        <v>2</v>
      </c>
      <c r="BL119" s="186">
        <v>14.285714285714285</v>
      </c>
      <c r="BM119" s="186">
        <v>107.14285714285714</v>
      </c>
      <c r="BN119" s="186">
        <v>0</v>
      </c>
      <c r="BO119" s="186">
        <v>15</v>
      </c>
      <c r="BP119" s="186">
        <v>15</v>
      </c>
      <c r="BQ119" s="404">
        <v>14</v>
      </c>
      <c r="BR119" s="101">
        <v>0</v>
      </c>
      <c r="BS119" s="101">
        <v>13</v>
      </c>
      <c r="BT119" s="101">
        <v>13</v>
      </c>
      <c r="BU119" s="102">
        <v>92.857142857142861</v>
      </c>
      <c r="BV119" s="101">
        <v>0</v>
      </c>
      <c r="BW119" s="101">
        <v>2</v>
      </c>
      <c r="BX119" s="101">
        <v>2</v>
      </c>
      <c r="BY119" s="91">
        <v>14.285714285714285</v>
      </c>
      <c r="BZ119" s="102">
        <v>107.14285714285714</v>
      </c>
      <c r="CA119" s="83">
        <v>0</v>
      </c>
      <c r="CB119" s="83">
        <v>15</v>
      </c>
      <c r="CC119" s="103">
        <v>15</v>
      </c>
    </row>
    <row r="120" spans="1:81">
      <c r="A120" s="5">
        <v>642</v>
      </c>
      <c r="B120" s="8" t="s">
        <v>212</v>
      </c>
      <c r="C120" s="5">
        <v>642</v>
      </c>
      <c r="D120" s="74">
        <v>162</v>
      </c>
      <c r="E120" s="101">
        <v>0</v>
      </c>
      <c r="F120" s="101">
        <v>146</v>
      </c>
      <c r="G120" s="101">
        <v>146</v>
      </c>
      <c r="H120" s="102">
        <v>90.123456790123456</v>
      </c>
      <c r="I120" s="101">
        <v>0</v>
      </c>
      <c r="J120" s="101">
        <v>12</v>
      </c>
      <c r="K120" s="101">
        <v>12</v>
      </c>
      <c r="L120" s="91">
        <v>7.4074074074074066</v>
      </c>
      <c r="M120" s="102">
        <v>97.53086419753086</v>
      </c>
      <c r="N120" s="83">
        <v>0</v>
      </c>
      <c r="O120" s="83">
        <v>158</v>
      </c>
      <c r="P120" s="188">
        <v>158</v>
      </c>
      <c r="Q120" s="103">
        <v>162</v>
      </c>
      <c r="R120" s="103">
        <v>0</v>
      </c>
      <c r="S120" s="103">
        <v>145</v>
      </c>
      <c r="T120" s="103">
        <v>145</v>
      </c>
      <c r="U120" s="103">
        <v>89.506172839506178</v>
      </c>
      <c r="V120" s="103">
        <v>0</v>
      </c>
      <c r="W120" s="103">
        <v>12</v>
      </c>
      <c r="X120" s="103">
        <v>12</v>
      </c>
      <c r="Y120" s="103">
        <v>7.4074074074074066</v>
      </c>
      <c r="Z120" s="103">
        <v>96.913580246913583</v>
      </c>
      <c r="AA120" s="103">
        <v>0</v>
      </c>
      <c r="AB120" s="103">
        <v>157</v>
      </c>
      <c r="AC120" s="103">
        <v>157</v>
      </c>
      <c r="AD120" s="186">
        <v>162</v>
      </c>
      <c r="AE120" s="186">
        <v>0</v>
      </c>
      <c r="AF120" s="186">
        <v>147</v>
      </c>
      <c r="AG120" s="186">
        <v>147</v>
      </c>
      <c r="AH120" s="186">
        <v>90.740740740740748</v>
      </c>
      <c r="AI120" s="186">
        <v>0</v>
      </c>
      <c r="AJ120" s="186">
        <v>12</v>
      </c>
      <c r="AK120" s="186">
        <v>12</v>
      </c>
      <c r="AL120" s="186">
        <v>7.4074074074074066</v>
      </c>
      <c r="AM120" s="186">
        <v>98.148148148148152</v>
      </c>
      <c r="AN120" s="186">
        <v>0</v>
      </c>
      <c r="AO120" s="186">
        <v>159</v>
      </c>
      <c r="AP120" s="186">
        <v>159</v>
      </c>
      <c r="AQ120" s="186">
        <v>162</v>
      </c>
      <c r="AR120" s="186">
        <v>0</v>
      </c>
      <c r="AS120" s="186">
        <v>149</v>
      </c>
      <c r="AT120" s="186">
        <v>149</v>
      </c>
      <c r="AU120" s="186">
        <v>91.975308641975303</v>
      </c>
      <c r="AV120" s="186">
        <v>0</v>
      </c>
      <c r="AW120" s="186">
        <v>12</v>
      </c>
      <c r="AX120" s="186">
        <v>12</v>
      </c>
      <c r="AY120" s="186">
        <v>7.4074074074074066</v>
      </c>
      <c r="AZ120" s="186">
        <v>99.382716049382708</v>
      </c>
      <c r="BA120" s="186">
        <v>0</v>
      </c>
      <c r="BB120" s="186">
        <v>161</v>
      </c>
      <c r="BC120" s="186">
        <v>161</v>
      </c>
      <c r="BD120" s="186">
        <v>162</v>
      </c>
      <c r="BE120" s="186">
        <v>0</v>
      </c>
      <c r="BF120" s="186">
        <v>145</v>
      </c>
      <c r="BG120" s="186">
        <v>145</v>
      </c>
      <c r="BH120" s="186">
        <v>89.506172839506178</v>
      </c>
      <c r="BI120" s="186">
        <v>0</v>
      </c>
      <c r="BJ120" s="186">
        <v>12</v>
      </c>
      <c r="BK120" s="186">
        <v>12</v>
      </c>
      <c r="BL120" s="186">
        <v>7.4074074074074066</v>
      </c>
      <c r="BM120" s="186">
        <v>96.913580246913583</v>
      </c>
      <c r="BN120" s="186">
        <v>0</v>
      </c>
      <c r="BO120" s="186">
        <v>157</v>
      </c>
      <c r="BP120" s="186">
        <v>157</v>
      </c>
      <c r="BQ120" s="404">
        <v>162</v>
      </c>
      <c r="BR120" s="101">
        <v>0</v>
      </c>
      <c r="BS120" s="101">
        <v>146</v>
      </c>
      <c r="BT120" s="101">
        <v>146</v>
      </c>
      <c r="BU120" s="102">
        <v>90.123456790123456</v>
      </c>
      <c r="BV120" s="101">
        <v>0</v>
      </c>
      <c r="BW120" s="101">
        <v>12</v>
      </c>
      <c r="BX120" s="101">
        <v>12</v>
      </c>
      <c r="BY120" s="91">
        <v>7.4074074074074066</v>
      </c>
      <c r="BZ120" s="102">
        <v>97.53086419753086</v>
      </c>
      <c r="CA120" s="83">
        <v>0</v>
      </c>
      <c r="CB120" s="83">
        <v>158</v>
      </c>
      <c r="CC120" s="103">
        <v>158</v>
      </c>
    </row>
    <row r="121" spans="1:81">
      <c r="A121" s="5">
        <v>679</v>
      </c>
      <c r="B121" s="8" t="s">
        <v>213</v>
      </c>
      <c r="C121" s="5">
        <v>679</v>
      </c>
      <c r="D121" s="74">
        <v>186</v>
      </c>
      <c r="E121" s="101">
        <v>0</v>
      </c>
      <c r="F121" s="101">
        <v>170</v>
      </c>
      <c r="G121" s="101">
        <v>170</v>
      </c>
      <c r="H121" s="102">
        <v>91.397849462365585</v>
      </c>
      <c r="I121" s="101">
        <v>0</v>
      </c>
      <c r="J121" s="101">
        <v>9</v>
      </c>
      <c r="K121" s="101">
        <v>9</v>
      </c>
      <c r="L121" s="91">
        <v>4.838709677419355</v>
      </c>
      <c r="M121" s="102">
        <v>96.236559139784944</v>
      </c>
      <c r="N121" s="83">
        <v>0</v>
      </c>
      <c r="O121" s="83">
        <v>179</v>
      </c>
      <c r="P121" s="188">
        <v>179</v>
      </c>
      <c r="Q121" s="103">
        <v>186</v>
      </c>
      <c r="R121" s="103">
        <v>0</v>
      </c>
      <c r="S121" s="103">
        <v>167</v>
      </c>
      <c r="T121" s="103">
        <v>167</v>
      </c>
      <c r="U121" s="103">
        <v>89.784946236559136</v>
      </c>
      <c r="V121" s="103">
        <v>0</v>
      </c>
      <c r="W121" s="103">
        <v>12</v>
      </c>
      <c r="X121" s="103">
        <v>12</v>
      </c>
      <c r="Y121" s="103">
        <v>6.4516129032258061</v>
      </c>
      <c r="Z121" s="103">
        <v>96.236559139784944</v>
      </c>
      <c r="AA121" s="103">
        <v>0</v>
      </c>
      <c r="AB121" s="103">
        <v>179</v>
      </c>
      <c r="AC121" s="103">
        <v>179</v>
      </c>
      <c r="AD121" s="186">
        <v>186</v>
      </c>
      <c r="AE121" s="186">
        <v>0</v>
      </c>
      <c r="AF121" s="186">
        <v>171</v>
      </c>
      <c r="AG121" s="186">
        <v>171</v>
      </c>
      <c r="AH121" s="186">
        <v>91.935483870967744</v>
      </c>
      <c r="AI121" s="186">
        <v>0</v>
      </c>
      <c r="AJ121" s="186">
        <v>8</v>
      </c>
      <c r="AK121" s="186">
        <v>8</v>
      </c>
      <c r="AL121" s="186">
        <v>4.3010752688172049</v>
      </c>
      <c r="AM121" s="186">
        <v>96.236559139784944</v>
      </c>
      <c r="AN121" s="186">
        <v>0</v>
      </c>
      <c r="AO121" s="186">
        <v>179</v>
      </c>
      <c r="AP121" s="186">
        <v>179</v>
      </c>
      <c r="AQ121" s="186">
        <v>186</v>
      </c>
      <c r="AR121" s="186">
        <v>0</v>
      </c>
      <c r="AS121" s="186">
        <v>168</v>
      </c>
      <c r="AT121" s="186">
        <v>168</v>
      </c>
      <c r="AU121" s="186">
        <v>90.322580645161281</v>
      </c>
      <c r="AV121" s="186">
        <v>0</v>
      </c>
      <c r="AW121" s="186">
        <v>11</v>
      </c>
      <c r="AX121" s="186">
        <v>11</v>
      </c>
      <c r="AY121" s="186">
        <v>5.913978494623656</v>
      </c>
      <c r="AZ121" s="186">
        <v>96.236559139784944</v>
      </c>
      <c r="BA121" s="186">
        <v>0</v>
      </c>
      <c r="BB121" s="186">
        <v>179</v>
      </c>
      <c r="BC121" s="186">
        <v>179</v>
      </c>
      <c r="BD121" s="186">
        <v>186</v>
      </c>
      <c r="BE121" s="186">
        <v>0</v>
      </c>
      <c r="BF121" s="186">
        <v>170</v>
      </c>
      <c r="BG121" s="186">
        <v>170</v>
      </c>
      <c r="BH121" s="186">
        <v>91.397849462365585</v>
      </c>
      <c r="BI121" s="186">
        <v>0</v>
      </c>
      <c r="BJ121" s="186">
        <v>13</v>
      </c>
      <c r="BK121" s="186">
        <v>13</v>
      </c>
      <c r="BL121" s="186">
        <v>6.9892473118279561</v>
      </c>
      <c r="BM121" s="186">
        <v>98.387096774193552</v>
      </c>
      <c r="BN121" s="186">
        <v>0</v>
      </c>
      <c r="BO121" s="186">
        <v>183</v>
      </c>
      <c r="BP121" s="186">
        <v>183</v>
      </c>
      <c r="BQ121" s="404">
        <v>186</v>
      </c>
      <c r="BR121" s="101">
        <v>0</v>
      </c>
      <c r="BS121" s="101">
        <v>173</v>
      </c>
      <c r="BT121" s="101">
        <v>173</v>
      </c>
      <c r="BU121" s="102">
        <v>93.010752688172033</v>
      </c>
      <c r="BV121" s="101">
        <v>0</v>
      </c>
      <c r="BW121" s="101">
        <v>11</v>
      </c>
      <c r="BX121" s="101">
        <v>11</v>
      </c>
      <c r="BY121" s="91">
        <v>5.913978494623656</v>
      </c>
      <c r="BZ121" s="102">
        <v>98.924731182795696</v>
      </c>
      <c r="CA121" s="83">
        <v>0</v>
      </c>
      <c r="CB121" s="83">
        <v>184</v>
      </c>
      <c r="CC121" s="103">
        <v>184</v>
      </c>
    </row>
    <row r="122" spans="1:81">
      <c r="A122" s="5">
        <v>789</v>
      </c>
      <c r="B122" s="8" t="s">
        <v>214</v>
      </c>
      <c r="C122" s="5">
        <v>789</v>
      </c>
      <c r="D122" s="74">
        <v>97</v>
      </c>
      <c r="E122" s="101">
        <v>0</v>
      </c>
      <c r="F122" s="101">
        <v>93</v>
      </c>
      <c r="G122" s="101">
        <v>93</v>
      </c>
      <c r="H122" s="102">
        <v>95.876288659793815</v>
      </c>
      <c r="I122" s="101">
        <v>0</v>
      </c>
      <c r="J122" s="101">
        <v>12</v>
      </c>
      <c r="K122" s="101">
        <v>12</v>
      </c>
      <c r="L122" s="91">
        <v>12.371134020618557</v>
      </c>
      <c r="M122" s="102">
        <v>108.24742268041237</v>
      </c>
      <c r="N122" s="83">
        <v>0</v>
      </c>
      <c r="O122" s="83">
        <v>105</v>
      </c>
      <c r="P122" s="188">
        <v>105</v>
      </c>
      <c r="Q122" s="103">
        <v>97</v>
      </c>
      <c r="R122" s="103">
        <v>0</v>
      </c>
      <c r="S122" s="103">
        <v>94</v>
      </c>
      <c r="T122" s="103">
        <v>94</v>
      </c>
      <c r="U122" s="103">
        <v>96.907216494845358</v>
      </c>
      <c r="V122" s="103">
        <v>0</v>
      </c>
      <c r="W122" s="103">
        <v>10</v>
      </c>
      <c r="X122" s="103">
        <v>10</v>
      </c>
      <c r="Y122" s="103">
        <v>10.309278350515463</v>
      </c>
      <c r="Z122" s="103">
        <v>107.21649484536083</v>
      </c>
      <c r="AA122" s="103">
        <v>0</v>
      </c>
      <c r="AB122" s="103">
        <v>104</v>
      </c>
      <c r="AC122" s="103">
        <v>104</v>
      </c>
      <c r="AD122" s="186">
        <v>97</v>
      </c>
      <c r="AE122" s="186">
        <v>0</v>
      </c>
      <c r="AF122" s="186">
        <v>95</v>
      </c>
      <c r="AG122" s="186">
        <v>95</v>
      </c>
      <c r="AH122" s="186">
        <v>97.9381443298969</v>
      </c>
      <c r="AI122" s="186">
        <v>0</v>
      </c>
      <c r="AJ122" s="186">
        <v>11</v>
      </c>
      <c r="AK122" s="186">
        <v>11</v>
      </c>
      <c r="AL122" s="186">
        <v>11.340206185567011</v>
      </c>
      <c r="AM122" s="186">
        <v>109.27835051546391</v>
      </c>
      <c r="AN122" s="186">
        <v>0</v>
      </c>
      <c r="AO122" s="186">
        <v>106</v>
      </c>
      <c r="AP122" s="186">
        <v>106</v>
      </c>
      <c r="AQ122" s="186">
        <v>97</v>
      </c>
      <c r="AR122" s="186">
        <v>0</v>
      </c>
      <c r="AS122" s="186">
        <v>95</v>
      </c>
      <c r="AT122" s="186">
        <v>95</v>
      </c>
      <c r="AU122" s="186">
        <v>97.9381443298969</v>
      </c>
      <c r="AV122" s="186">
        <v>0</v>
      </c>
      <c r="AW122" s="186">
        <v>13</v>
      </c>
      <c r="AX122" s="186">
        <v>13</v>
      </c>
      <c r="AY122" s="186">
        <v>13.402061855670103</v>
      </c>
      <c r="AZ122" s="186">
        <v>111.34020618556701</v>
      </c>
      <c r="BA122" s="186">
        <v>0</v>
      </c>
      <c r="BB122" s="186">
        <v>108</v>
      </c>
      <c r="BC122" s="186">
        <v>108</v>
      </c>
      <c r="BD122" s="186">
        <v>97</v>
      </c>
      <c r="BE122" s="186">
        <v>0</v>
      </c>
      <c r="BF122" s="186">
        <v>95</v>
      </c>
      <c r="BG122" s="186">
        <v>95</v>
      </c>
      <c r="BH122" s="186">
        <v>97.9381443298969</v>
      </c>
      <c r="BI122" s="186">
        <v>0</v>
      </c>
      <c r="BJ122" s="186">
        <v>13</v>
      </c>
      <c r="BK122" s="186">
        <v>13</v>
      </c>
      <c r="BL122" s="186">
        <v>13.402061855670103</v>
      </c>
      <c r="BM122" s="186">
        <v>111.34020618556701</v>
      </c>
      <c r="BN122" s="186">
        <v>0</v>
      </c>
      <c r="BO122" s="186">
        <v>108</v>
      </c>
      <c r="BP122" s="186">
        <v>108</v>
      </c>
      <c r="BQ122" s="404">
        <v>97</v>
      </c>
      <c r="BR122" s="101">
        <v>0</v>
      </c>
      <c r="BS122" s="101">
        <v>97</v>
      </c>
      <c r="BT122" s="101">
        <v>97</v>
      </c>
      <c r="BU122" s="102">
        <v>100</v>
      </c>
      <c r="BV122" s="101">
        <v>0</v>
      </c>
      <c r="BW122" s="101">
        <v>12</v>
      </c>
      <c r="BX122" s="101">
        <v>12</v>
      </c>
      <c r="BY122" s="91">
        <v>12.371134020618557</v>
      </c>
      <c r="BZ122" s="102">
        <v>112.37113402061856</v>
      </c>
      <c r="CA122" s="83">
        <v>0</v>
      </c>
      <c r="CB122" s="83">
        <v>109</v>
      </c>
      <c r="CC122" s="103">
        <v>109</v>
      </c>
    </row>
    <row r="123" spans="1:81">
      <c r="A123" s="5">
        <v>792</v>
      </c>
      <c r="B123" s="8" t="s">
        <v>215</v>
      </c>
      <c r="C123" s="5">
        <v>792</v>
      </c>
      <c r="D123" s="74">
        <v>51</v>
      </c>
      <c r="E123" s="101">
        <v>0</v>
      </c>
      <c r="F123" s="101">
        <v>25</v>
      </c>
      <c r="G123" s="101">
        <v>25</v>
      </c>
      <c r="H123" s="102">
        <v>49.019607843137251</v>
      </c>
      <c r="I123" s="101">
        <v>0</v>
      </c>
      <c r="J123" s="101">
        <v>3</v>
      </c>
      <c r="K123" s="101">
        <v>3</v>
      </c>
      <c r="L123" s="91">
        <v>5.8823529411764701</v>
      </c>
      <c r="M123" s="102">
        <v>54.901960784313729</v>
      </c>
      <c r="N123" s="83">
        <v>0</v>
      </c>
      <c r="O123" s="83">
        <v>28</v>
      </c>
      <c r="P123" s="188">
        <v>28</v>
      </c>
      <c r="Q123" s="103">
        <v>51</v>
      </c>
      <c r="R123" s="103">
        <v>0</v>
      </c>
      <c r="S123" s="103">
        <v>24</v>
      </c>
      <c r="T123" s="103">
        <v>24</v>
      </c>
      <c r="U123" s="103">
        <v>47.058823529411761</v>
      </c>
      <c r="V123" s="103">
        <v>0</v>
      </c>
      <c r="W123" s="103">
        <v>0</v>
      </c>
      <c r="X123" s="103">
        <v>0</v>
      </c>
      <c r="Y123" s="103">
        <v>0</v>
      </c>
      <c r="Z123" s="103">
        <v>47.058823529411761</v>
      </c>
      <c r="AA123" s="103">
        <v>0</v>
      </c>
      <c r="AB123" s="103">
        <v>24</v>
      </c>
      <c r="AC123" s="103">
        <v>24</v>
      </c>
      <c r="AD123" s="186">
        <v>51</v>
      </c>
      <c r="AE123" s="186">
        <v>0</v>
      </c>
      <c r="AF123" s="186">
        <v>24</v>
      </c>
      <c r="AG123" s="186">
        <v>24</v>
      </c>
      <c r="AH123" s="186">
        <v>47.058823529411761</v>
      </c>
      <c r="AI123" s="186">
        <v>0</v>
      </c>
      <c r="AJ123" s="186">
        <v>0</v>
      </c>
      <c r="AK123" s="186">
        <v>0</v>
      </c>
      <c r="AL123" s="186">
        <v>0</v>
      </c>
      <c r="AM123" s="186">
        <v>47.058823529411761</v>
      </c>
      <c r="AN123" s="186">
        <v>0</v>
      </c>
      <c r="AO123" s="186">
        <v>24</v>
      </c>
      <c r="AP123" s="186">
        <v>24</v>
      </c>
      <c r="AQ123" s="186">
        <v>51</v>
      </c>
      <c r="AR123" s="186">
        <v>0</v>
      </c>
      <c r="AS123" s="186">
        <v>24</v>
      </c>
      <c r="AT123" s="186">
        <v>24</v>
      </c>
      <c r="AU123" s="186">
        <v>47.058823529411761</v>
      </c>
      <c r="AV123" s="186">
        <v>0</v>
      </c>
      <c r="AW123" s="186">
        <v>0</v>
      </c>
      <c r="AX123" s="186">
        <v>0</v>
      </c>
      <c r="AY123" s="186">
        <v>0</v>
      </c>
      <c r="AZ123" s="186">
        <v>47.058823529411761</v>
      </c>
      <c r="BA123" s="186">
        <v>0</v>
      </c>
      <c r="BB123" s="186">
        <v>24</v>
      </c>
      <c r="BC123" s="186">
        <v>24</v>
      </c>
      <c r="BD123" s="186">
        <v>51</v>
      </c>
      <c r="BE123" s="186">
        <v>0</v>
      </c>
      <c r="BF123" s="186">
        <v>24</v>
      </c>
      <c r="BG123" s="186">
        <v>24</v>
      </c>
      <c r="BH123" s="186">
        <v>47.058823529411761</v>
      </c>
      <c r="BI123" s="186">
        <v>0</v>
      </c>
      <c r="BJ123" s="186">
        <v>0</v>
      </c>
      <c r="BK123" s="186">
        <v>0</v>
      </c>
      <c r="BL123" s="186">
        <v>0</v>
      </c>
      <c r="BM123" s="186">
        <v>47.058823529411761</v>
      </c>
      <c r="BN123" s="186">
        <v>0</v>
      </c>
      <c r="BO123" s="186">
        <v>24</v>
      </c>
      <c r="BP123" s="186">
        <v>24</v>
      </c>
      <c r="BQ123" s="404">
        <v>51</v>
      </c>
      <c r="BR123" s="101">
        <v>0</v>
      </c>
      <c r="BS123" s="101">
        <v>22</v>
      </c>
      <c r="BT123" s="101">
        <v>22</v>
      </c>
      <c r="BU123" s="102">
        <v>43.137254901960787</v>
      </c>
      <c r="BV123" s="101">
        <v>0</v>
      </c>
      <c r="BW123" s="101">
        <v>0</v>
      </c>
      <c r="BX123" s="101">
        <v>0</v>
      </c>
      <c r="BY123" s="91">
        <v>0</v>
      </c>
      <c r="BZ123" s="102">
        <v>43.137254901960787</v>
      </c>
      <c r="CA123" s="83">
        <v>0</v>
      </c>
      <c r="CB123" s="83">
        <v>22</v>
      </c>
      <c r="CC123" s="103">
        <v>22</v>
      </c>
    </row>
    <row r="124" spans="1:81">
      <c r="A124" s="5">
        <v>809</v>
      </c>
      <c r="B124" s="8" t="s">
        <v>216</v>
      </c>
      <c r="C124" s="5">
        <v>809</v>
      </c>
      <c r="D124" s="74">
        <v>36</v>
      </c>
      <c r="E124" s="101">
        <v>0</v>
      </c>
      <c r="F124" s="101">
        <v>13</v>
      </c>
      <c r="G124" s="101">
        <v>13</v>
      </c>
      <c r="H124" s="102">
        <v>36.111111111111107</v>
      </c>
      <c r="I124" s="101">
        <v>0</v>
      </c>
      <c r="J124" s="101">
        <v>19</v>
      </c>
      <c r="K124" s="101">
        <v>19</v>
      </c>
      <c r="L124" s="91">
        <v>52.777777777777779</v>
      </c>
      <c r="M124" s="102">
        <v>88.888888888888886</v>
      </c>
      <c r="N124" s="83">
        <v>0</v>
      </c>
      <c r="O124" s="83">
        <v>32</v>
      </c>
      <c r="P124" s="188">
        <v>32</v>
      </c>
      <c r="Q124" s="103">
        <v>36</v>
      </c>
      <c r="R124" s="103">
        <v>0</v>
      </c>
      <c r="S124" s="103">
        <v>13</v>
      </c>
      <c r="T124" s="103">
        <v>13</v>
      </c>
      <c r="U124" s="103">
        <v>36.111111111111107</v>
      </c>
      <c r="V124" s="103">
        <v>0</v>
      </c>
      <c r="W124" s="103">
        <v>14</v>
      </c>
      <c r="X124" s="103">
        <v>14</v>
      </c>
      <c r="Y124" s="103">
        <v>38.888888888888893</v>
      </c>
      <c r="Z124" s="103">
        <v>75</v>
      </c>
      <c r="AA124" s="103">
        <v>0</v>
      </c>
      <c r="AB124" s="103">
        <v>27</v>
      </c>
      <c r="AC124" s="103">
        <v>27</v>
      </c>
      <c r="AD124" s="186">
        <v>36</v>
      </c>
      <c r="AE124" s="186">
        <v>0</v>
      </c>
      <c r="AF124" s="186">
        <v>15</v>
      </c>
      <c r="AG124" s="186">
        <v>15</v>
      </c>
      <c r="AH124" s="186">
        <v>41.666666666666671</v>
      </c>
      <c r="AI124" s="186">
        <v>0</v>
      </c>
      <c r="AJ124" s="186">
        <v>14</v>
      </c>
      <c r="AK124" s="186">
        <v>14</v>
      </c>
      <c r="AL124" s="186">
        <v>38.888888888888893</v>
      </c>
      <c r="AM124" s="186">
        <v>80.555555555555557</v>
      </c>
      <c r="AN124" s="186">
        <v>0</v>
      </c>
      <c r="AO124" s="186">
        <v>29</v>
      </c>
      <c r="AP124" s="186">
        <v>29</v>
      </c>
      <c r="AQ124" s="186">
        <v>36</v>
      </c>
      <c r="AR124" s="186">
        <v>0</v>
      </c>
      <c r="AS124" s="186">
        <v>15</v>
      </c>
      <c r="AT124" s="186">
        <v>15</v>
      </c>
      <c r="AU124" s="186">
        <v>41.666666666666671</v>
      </c>
      <c r="AV124" s="186">
        <v>0</v>
      </c>
      <c r="AW124" s="186">
        <v>11</v>
      </c>
      <c r="AX124" s="186">
        <v>11</v>
      </c>
      <c r="AY124" s="186">
        <v>30.555555555555557</v>
      </c>
      <c r="AZ124" s="186">
        <v>72.222222222222214</v>
      </c>
      <c r="BA124" s="186">
        <v>0</v>
      </c>
      <c r="BB124" s="186">
        <v>26</v>
      </c>
      <c r="BC124" s="186">
        <v>26</v>
      </c>
      <c r="BD124" s="186">
        <v>36</v>
      </c>
      <c r="BE124" s="186">
        <v>0</v>
      </c>
      <c r="BF124" s="186">
        <v>13</v>
      </c>
      <c r="BG124" s="186">
        <v>13</v>
      </c>
      <c r="BH124" s="186">
        <v>36.111111111111107</v>
      </c>
      <c r="BI124" s="186">
        <v>0</v>
      </c>
      <c r="BJ124" s="186">
        <v>13</v>
      </c>
      <c r="BK124" s="186">
        <v>13</v>
      </c>
      <c r="BL124" s="186">
        <v>36.111111111111107</v>
      </c>
      <c r="BM124" s="186">
        <v>72.222222222222214</v>
      </c>
      <c r="BN124" s="186">
        <v>0</v>
      </c>
      <c r="BO124" s="186">
        <v>26</v>
      </c>
      <c r="BP124" s="186">
        <v>26</v>
      </c>
      <c r="BQ124" s="404">
        <v>36</v>
      </c>
      <c r="BR124" s="101">
        <v>0</v>
      </c>
      <c r="BS124" s="101">
        <v>13</v>
      </c>
      <c r="BT124" s="101">
        <v>13</v>
      </c>
      <c r="BU124" s="102">
        <v>36.111111111111107</v>
      </c>
      <c r="BV124" s="101">
        <v>0</v>
      </c>
      <c r="BW124" s="101">
        <v>14</v>
      </c>
      <c r="BX124" s="101">
        <v>14</v>
      </c>
      <c r="BY124" s="91">
        <v>38.888888888888893</v>
      </c>
      <c r="BZ124" s="102">
        <v>75</v>
      </c>
      <c r="CA124" s="83">
        <v>0</v>
      </c>
      <c r="CB124" s="83">
        <v>27</v>
      </c>
      <c r="CC124" s="103">
        <v>27</v>
      </c>
    </row>
    <row r="125" spans="1:81">
      <c r="A125" s="5">
        <v>847</v>
      </c>
      <c r="B125" s="8" t="s">
        <v>217</v>
      </c>
      <c r="C125" s="5">
        <v>847</v>
      </c>
      <c r="D125" s="74">
        <v>116</v>
      </c>
      <c r="E125" s="101">
        <v>0</v>
      </c>
      <c r="F125" s="101">
        <v>107</v>
      </c>
      <c r="G125" s="101">
        <v>107</v>
      </c>
      <c r="H125" s="102">
        <v>92.241379310344826</v>
      </c>
      <c r="I125" s="101">
        <v>0</v>
      </c>
      <c r="J125" s="101">
        <v>9</v>
      </c>
      <c r="K125" s="101">
        <v>9</v>
      </c>
      <c r="L125" s="91">
        <v>7.7586206896551726</v>
      </c>
      <c r="M125" s="102">
        <v>100</v>
      </c>
      <c r="N125" s="83">
        <v>0</v>
      </c>
      <c r="O125" s="83">
        <v>116</v>
      </c>
      <c r="P125" s="188">
        <v>116</v>
      </c>
      <c r="Q125" s="103">
        <v>116</v>
      </c>
      <c r="R125" s="103">
        <v>0</v>
      </c>
      <c r="S125" s="103">
        <v>105</v>
      </c>
      <c r="T125" s="103">
        <v>105</v>
      </c>
      <c r="U125" s="103">
        <v>90.517241379310349</v>
      </c>
      <c r="V125" s="103">
        <v>0</v>
      </c>
      <c r="W125" s="103">
        <v>9</v>
      </c>
      <c r="X125" s="103">
        <v>9</v>
      </c>
      <c r="Y125" s="103">
        <v>7.7586206896551726</v>
      </c>
      <c r="Z125" s="103">
        <v>98.275862068965509</v>
      </c>
      <c r="AA125" s="103">
        <v>0</v>
      </c>
      <c r="AB125" s="103">
        <v>114</v>
      </c>
      <c r="AC125" s="103">
        <v>114</v>
      </c>
      <c r="AD125" s="186">
        <v>116</v>
      </c>
      <c r="AE125" s="186">
        <v>0</v>
      </c>
      <c r="AF125" s="186">
        <v>111</v>
      </c>
      <c r="AG125" s="186">
        <v>111</v>
      </c>
      <c r="AH125" s="186">
        <v>95.689655172413794</v>
      </c>
      <c r="AI125" s="186">
        <v>0</v>
      </c>
      <c r="AJ125" s="186">
        <v>7</v>
      </c>
      <c r="AK125" s="186">
        <v>7</v>
      </c>
      <c r="AL125" s="186">
        <v>6.0344827586206895</v>
      </c>
      <c r="AM125" s="186">
        <v>101.72413793103448</v>
      </c>
      <c r="AN125" s="186">
        <v>0</v>
      </c>
      <c r="AO125" s="186">
        <v>118</v>
      </c>
      <c r="AP125" s="186">
        <v>118</v>
      </c>
      <c r="AQ125" s="186">
        <v>116</v>
      </c>
      <c r="AR125" s="186">
        <v>0</v>
      </c>
      <c r="AS125" s="186">
        <v>114</v>
      </c>
      <c r="AT125" s="186">
        <v>114</v>
      </c>
      <c r="AU125" s="186">
        <v>98.275862068965509</v>
      </c>
      <c r="AV125" s="186">
        <v>0</v>
      </c>
      <c r="AW125" s="186">
        <v>8</v>
      </c>
      <c r="AX125" s="186">
        <v>8</v>
      </c>
      <c r="AY125" s="186">
        <v>6.8965517241379306</v>
      </c>
      <c r="AZ125" s="186">
        <v>105.17241379310344</v>
      </c>
      <c r="BA125" s="186">
        <v>0</v>
      </c>
      <c r="BB125" s="186">
        <v>122</v>
      </c>
      <c r="BC125" s="186">
        <v>122</v>
      </c>
      <c r="BD125" s="186">
        <v>116</v>
      </c>
      <c r="BE125" s="186">
        <v>0</v>
      </c>
      <c r="BF125" s="186">
        <v>117</v>
      </c>
      <c r="BG125" s="186">
        <v>117</v>
      </c>
      <c r="BH125" s="186">
        <v>100.86206896551724</v>
      </c>
      <c r="BI125" s="186">
        <v>0</v>
      </c>
      <c r="BJ125" s="186">
        <v>10</v>
      </c>
      <c r="BK125" s="186">
        <v>10</v>
      </c>
      <c r="BL125" s="186">
        <v>8.6206896551724146</v>
      </c>
      <c r="BM125" s="186">
        <v>109.48275862068965</v>
      </c>
      <c r="BN125" s="186">
        <v>0</v>
      </c>
      <c r="BO125" s="186">
        <v>127</v>
      </c>
      <c r="BP125" s="186">
        <v>127</v>
      </c>
      <c r="BQ125" s="404">
        <v>116</v>
      </c>
      <c r="BR125" s="101">
        <v>0</v>
      </c>
      <c r="BS125" s="101">
        <v>118</v>
      </c>
      <c r="BT125" s="101">
        <v>118</v>
      </c>
      <c r="BU125" s="102">
        <v>101.72413793103448</v>
      </c>
      <c r="BV125" s="101">
        <v>0</v>
      </c>
      <c r="BW125" s="101">
        <v>10</v>
      </c>
      <c r="BX125" s="101">
        <v>10</v>
      </c>
      <c r="BY125" s="91">
        <v>8.6206896551724146</v>
      </c>
      <c r="BZ125" s="102">
        <v>110.34482758620689</v>
      </c>
      <c r="CA125" s="83">
        <v>0</v>
      </c>
      <c r="CB125" s="83">
        <v>128</v>
      </c>
      <c r="CC125" s="103">
        <v>128</v>
      </c>
    </row>
    <row r="126" spans="1:81">
      <c r="A126" s="5">
        <v>856</v>
      </c>
      <c r="B126" s="8" t="s">
        <v>218</v>
      </c>
      <c r="C126" s="5">
        <v>856</v>
      </c>
      <c r="D126" s="74">
        <v>17</v>
      </c>
      <c r="E126" s="101">
        <v>0</v>
      </c>
      <c r="F126" s="101">
        <v>9</v>
      </c>
      <c r="G126" s="101">
        <v>9</v>
      </c>
      <c r="H126" s="102">
        <v>52.941176470588239</v>
      </c>
      <c r="I126" s="101">
        <v>0</v>
      </c>
      <c r="J126" s="101">
        <v>5</v>
      </c>
      <c r="K126" s="101">
        <v>5</v>
      </c>
      <c r="L126" s="91">
        <v>29.411764705882355</v>
      </c>
      <c r="M126" s="102">
        <v>82.35294117647058</v>
      </c>
      <c r="N126" s="83">
        <v>0</v>
      </c>
      <c r="O126" s="83">
        <v>14</v>
      </c>
      <c r="P126" s="188">
        <v>14</v>
      </c>
      <c r="Q126" s="103">
        <v>17</v>
      </c>
      <c r="R126" s="103">
        <v>0</v>
      </c>
      <c r="S126" s="103">
        <v>12</v>
      </c>
      <c r="T126" s="103">
        <v>12</v>
      </c>
      <c r="U126" s="103">
        <v>70.588235294117652</v>
      </c>
      <c r="V126" s="103">
        <v>0</v>
      </c>
      <c r="W126" s="103">
        <v>4</v>
      </c>
      <c r="X126" s="103">
        <v>4</v>
      </c>
      <c r="Y126" s="103">
        <v>23.52941176470588</v>
      </c>
      <c r="Z126" s="103">
        <v>94.117647058823522</v>
      </c>
      <c r="AA126" s="103">
        <v>0</v>
      </c>
      <c r="AB126" s="103">
        <v>16</v>
      </c>
      <c r="AC126" s="103">
        <v>16</v>
      </c>
      <c r="AD126" s="186">
        <v>17</v>
      </c>
      <c r="AE126" s="186">
        <v>0</v>
      </c>
      <c r="AF126" s="186">
        <v>13</v>
      </c>
      <c r="AG126" s="186">
        <v>13</v>
      </c>
      <c r="AH126" s="186">
        <v>76.470588235294116</v>
      </c>
      <c r="AI126" s="186">
        <v>0</v>
      </c>
      <c r="AJ126" s="186">
        <v>2</v>
      </c>
      <c r="AK126" s="186">
        <v>2</v>
      </c>
      <c r="AL126" s="186">
        <v>11.76470588235294</v>
      </c>
      <c r="AM126" s="186">
        <v>88.235294117647058</v>
      </c>
      <c r="AN126" s="186">
        <v>0</v>
      </c>
      <c r="AO126" s="186">
        <v>15</v>
      </c>
      <c r="AP126" s="186">
        <v>15</v>
      </c>
      <c r="AQ126" s="186">
        <v>17</v>
      </c>
      <c r="AR126" s="186">
        <v>0</v>
      </c>
      <c r="AS126" s="186">
        <v>13</v>
      </c>
      <c r="AT126" s="186">
        <v>13</v>
      </c>
      <c r="AU126" s="186">
        <v>76.470588235294116</v>
      </c>
      <c r="AV126" s="186">
        <v>0</v>
      </c>
      <c r="AW126" s="186">
        <v>2</v>
      </c>
      <c r="AX126" s="186">
        <v>2</v>
      </c>
      <c r="AY126" s="186">
        <v>11.76470588235294</v>
      </c>
      <c r="AZ126" s="186">
        <v>88.235294117647058</v>
      </c>
      <c r="BA126" s="186">
        <v>0</v>
      </c>
      <c r="BB126" s="186">
        <v>15</v>
      </c>
      <c r="BC126" s="186">
        <v>15</v>
      </c>
      <c r="BD126" s="186">
        <v>17</v>
      </c>
      <c r="BE126" s="186">
        <v>0</v>
      </c>
      <c r="BF126" s="186">
        <v>10</v>
      </c>
      <c r="BG126" s="186">
        <v>10</v>
      </c>
      <c r="BH126" s="186">
        <v>58.82352941176471</v>
      </c>
      <c r="BI126" s="186">
        <v>0</v>
      </c>
      <c r="BJ126" s="186">
        <v>4</v>
      </c>
      <c r="BK126" s="186">
        <v>4</v>
      </c>
      <c r="BL126" s="186">
        <v>23.52941176470588</v>
      </c>
      <c r="BM126" s="186">
        <v>82.35294117647058</v>
      </c>
      <c r="BN126" s="186">
        <v>0</v>
      </c>
      <c r="BO126" s="186">
        <v>14</v>
      </c>
      <c r="BP126" s="186">
        <v>14</v>
      </c>
      <c r="BQ126" s="404">
        <v>17</v>
      </c>
      <c r="BR126" s="101">
        <v>0</v>
      </c>
      <c r="BS126" s="101">
        <v>10</v>
      </c>
      <c r="BT126" s="101">
        <v>10</v>
      </c>
      <c r="BU126" s="102">
        <v>58.82352941176471</v>
      </c>
      <c r="BV126" s="101">
        <v>0</v>
      </c>
      <c r="BW126" s="101">
        <v>3</v>
      </c>
      <c r="BX126" s="101">
        <v>3</v>
      </c>
      <c r="BY126" s="91">
        <v>17.647058823529413</v>
      </c>
      <c r="BZ126" s="102">
        <v>76.470588235294116</v>
      </c>
      <c r="CA126" s="83">
        <v>0</v>
      </c>
      <c r="CB126" s="83">
        <v>13</v>
      </c>
      <c r="CC126" s="103">
        <v>13</v>
      </c>
    </row>
    <row r="127" spans="1:81">
      <c r="A127" s="5">
        <v>861</v>
      </c>
      <c r="B127" s="8" t="s">
        <v>219</v>
      </c>
      <c r="C127" s="5">
        <v>861</v>
      </c>
      <c r="D127" s="74">
        <v>116</v>
      </c>
      <c r="E127" s="101">
        <v>0</v>
      </c>
      <c r="F127" s="101">
        <v>69</v>
      </c>
      <c r="G127" s="101">
        <v>69</v>
      </c>
      <c r="H127" s="102">
        <v>59.482758620689658</v>
      </c>
      <c r="I127" s="101">
        <v>0</v>
      </c>
      <c r="J127" s="101">
        <v>22</v>
      </c>
      <c r="K127" s="101">
        <v>22</v>
      </c>
      <c r="L127" s="91">
        <v>18.96551724137931</v>
      </c>
      <c r="M127" s="102">
        <v>78.448275862068968</v>
      </c>
      <c r="N127" s="83">
        <v>0</v>
      </c>
      <c r="O127" s="83">
        <v>91</v>
      </c>
      <c r="P127" s="188">
        <v>91</v>
      </c>
      <c r="Q127" s="103">
        <v>116</v>
      </c>
      <c r="R127" s="103">
        <v>0</v>
      </c>
      <c r="S127" s="103">
        <v>70</v>
      </c>
      <c r="T127" s="103">
        <v>70</v>
      </c>
      <c r="U127" s="103">
        <v>60.344827586206897</v>
      </c>
      <c r="V127" s="103">
        <v>0</v>
      </c>
      <c r="W127" s="103">
        <v>22</v>
      </c>
      <c r="X127" s="103">
        <v>22</v>
      </c>
      <c r="Y127" s="103">
        <v>18.96551724137931</v>
      </c>
      <c r="Z127" s="103">
        <v>79.310344827586206</v>
      </c>
      <c r="AA127" s="103">
        <v>0</v>
      </c>
      <c r="AB127" s="103">
        <v>92</v>
      </c>
      <c r="AC127" s="103">
        <v>92</v>
      </c>
      <c r="AD127" s="186">
        <v>116</v>
      </c>
      <c r="AE127" s="186">
        <v>0</v>
      </c>
      <c r="AF127" s="186">
        <v>69</v>
      </c>
      <c r="AG127" s="186">
        <v>69</v>
      </c>
      <c r="AH127" s="186">
        <v>59.482758620689658</v>
      </c>
      <c r="AI127" s="186">
        <v>0</v>
      </c>
      <c r="AJ127" s="186">
        <v>21</v>
      </c>
      <c r="AK127" s="186">
        <v>21</v>
      </c>
      <c r="AL127" s="186">
        <v>18.103448275862068</v>
      </c>
      <c r="AM127" s="186">
        <v>77.58620689655173</v>
      </c>
      <c r="AN127" s="186">
        <v>0</v>
      </c>
      <c r="AO127" s="186">
        <v>90</v>
      </c>
      <c r="AP127" s="186">
        <v>90</v>
      </c>
      <c r="AQ127" s="186">
        <v>116</v>
      </c>
      <c r="AR127" s="186">
        <v>0</v>
      </c>
      <c r="AS127" s="186">
        <v>73</v>
      </c>
      <c r="AT127" s="186">
        <v>73</v>
      </c>
      <c r="AU127" s="186">
        <v>62.931034482758619</v>
      </c>
      <c r="AV127" s="186">
        <v>0</v>
      </c>
      <c r="AW127" s="186">
        <v>18</v>
      </c>
      <c r="AX127" s="186">
        <v>18</v>
      </c>
      <c r="AY127" s="186">
        <v>15.517241379310345</v>
      </c>
      <c r="AZ127" s="186">
        <v>78.448275862068968</v>
      </c>
      <c r="BA127" s="186">
        <v>0</v>
      </c>
      <c r="BB127" s="186">
        <v>91</v>
      </c>
      <c r="BC127" s="186">
        <v>91</v>
      </c>
      <c r="BD127" s="186">
        <v>116</v>
      </c>
      <c r="BE127" s="186">
        <v>0</v>
      </c>
      <c r="BF127" s="186">
        <v>75</v>
      </c>
      <c r="BG127" s="186">
        <v>75</v>
      </c>
      <c r="BH127" s="186">
        <v>64.65517241379311</v>
      </c>
      <c r="BI127" s="186">
        <v>0</v>
      </c>
      <c r="BJ127" s="186">
        <v>19</v>
      </c>
      <c r="BK127" s="186">
        <v>19</v>
      </c>
      <c r="BL127" s="186">
        <v>16.379310344827587</v>
      </c>
      <c r="BM127" s="186">
        <v>81.034482758620683</v>
      </c>
      <c r="BN127" s="186">
        <v>0</v>
      </c>
      <c r="BO127" s="186">
        <v>94</v>
      </c>
      <c r="BP127" s="186">
        <v>94</v>
      </c>
      <c r="BQ127" s="404">
        <v>116</v>
      </c>
      <c r="BR127" s="101">
        <v>0</v>
      </c>
      <c r="BS127" s="101">
        <v>76</v>
      </c>
      <c r="BT127" s="101">
        <v>76</v>
      </c>
      <c r="BU127" s="102">
        <v>65.517241379310349</v>
      </c>
      <c r="BV127" s="101">
        <v>0</v>
      </c>
      <c r="BW127" s="101">
        <v>19</v>
      </c>
      <c r="BX127" s="101">
        <v>19</v>
      </c>
      <c r="BY127" s="91">
        <v>16.379310344827587</v>
      </c>
      <c r="BZ127" s="102">
        <v>81.896551724137936</v>
      </c>
      <c r="CA127" s="83">
        <v>0</v>
      </c>
      <c r="CB127" s="83">
        <v>95</v>
      </c>
      <c r="CC127" s="103">
        <v>95</v>
      </c>
    </row>
    <row r="128" spans="1:81" ht="25.5">
      <c r="A128" s="84">
        <v>2454</v>
      </c>
      <c r="B128" s="175" t="s">
        <v>220</v>
      </c>
      <c r="C128" s="84">
        <v>2454</v>
      </c>
      <c r="D128" s="37">
        <v>192494</v>
      </c>
      <c r="E128" s="37">
        <v>4</v>
      </c>
      <c r="F128" s="37">
        <v>96177</v>
      </c>
      <c r="G128" s="37">
        <v>96181</v>
      </c>
      <c r="H128" s="88">
        <v>49.963635230188991</v>
      </c>
      <c r="I128" s="37">
        <v>217</v>
      </c>
      <c r="J128" s="37">
        <v>60308</v>
      </c>
      <c r="K128" s="37">
        <v>60525</v>
      </c>
      <c r="L128" s="92">
        <v>31.329807682317373</v>
      </c>
      <c r="M128" s="86">
        <v>81.293442912506364</v>
      </c>
      <c r="N128" s="174">
        <v>221</v>
      </c>
      <c r="O128" s="37">
        <v>156485</v>
      </c>
      <c r="P128" s="400">
        <v>156706</v>
      </c>
      <c r="Q128" s="37">
        <v>192494</v>
      </c>
      <c r="R128" s="37">
        <v>4</v>
      </c>
      <c r="S128" s="37">
        <v>98463</v>
      </c>
      <c r="T128" s="37">
        <v>98467</v>
      </c>
      <c r="U128" s="37">
        <v>51.151204712874168</v>
      </c>
      <c r="V128" s="37">
        <v>196</v>
      </c>
      <c r="W128" s="37">
        <v>60346</v>
      </c>
      <c r="X128" s="37">
        <v>60542</v>
      </c>
      <c r="Y128" s="37">
        <v>31.349548557357632</v>
      </c>
      <c r="Z128" s="37">
        <v>82.500753270231797</v>
      </c>
      <c r="AA128" s="37">
        <v>200</v>
      </c>
      <c r="AB128" s="37">
        <v>158809</v>
      </c>
      <c r="AC128" s="37">
        <v>159009</v>
      </c>
      <c r="AD128" s="85">
        <v>192494</v>
      </c>
      <c r="AE128" s="85">
        <v>2</v>
      </c>
      <c r="AF128" s="85">
        <v>99647</v>
      </c>
      <c r="AG128" s="85">
        <v>99649</v>
      </c>
      <c r="AH128" s="85">
        <v>51.766288819391768</v>
      </c>
      <c r="AI128" s="85">
        <v>188</v>
      </c>
      <c r="AJ128" s="85">
        <v>60931</v>
      </c>
      <c r="AK128" s="85">
        <v>61119</v>
      </c>
      <c r="AL128" s="85">
        <v>31.653454133635332</v>
      </c>
      <c r="AM128" s="85">
        <v>83.419742953027111</v>
      </c>
      <c r="AN128" s="85">
        <v>190</v>
      </c>
      <c r="AO128" s="85">
        <v>160578</v>
      </c>
      <c r="AP128" s="85">
        <v>160768</v>
      </c>
      <c r="AQ128" s="85">
        <v>192494</v>
      </c>
      <c r="AR128" s="85">
        <v>0</v>
      </c>
      <c r="AS128" s="85">
        <v>100994</v>
      </c>
      <c r="AT128" s="85">
        <v>100994</v>
      </c>
      <c r="AU128" s="85">
        <v>52.466050889897865</v>
      </c>
      <c r="AV128" s="85">
        <v>182</v>
      </c>
      <c r="AW128" s="85">
        <v>61026</v>
      </c>
      <c r="AX128" s="85">
        <v>61208</v>
      </c>
      <c r="AY128" s="85">
        <v>31.70280632123599</v>
      </c>
      <c r="AZ128" s="85">
        <v>84.168857211133854</v>
      </c>
      <c r="BA128" s="85">
        <v>182</v>
      </c>
      <c r="BB128" s="85">
        <v>162020</v>
      </c>
      <c r="BC128" s="85">
        <v>162202</v>
      </c>
      <c r="BD128" s="85">
        <v>192494</v>
      </c>
      <c r="BE128" s="85">
        <v>0</v>
      </c>
      <c r="BF128" s="85">
        <v>102398</v>
      </c>
      <c r="BG128" s="85">
        <v>102398</v>
      </c>
      <c r="BH128" s="85">
        <v>53.195424272964352</v>
      </c>
      <c r="BI128" s="85">
        <v>136</v>
      </c>
      <c r="BJ128" s="85">
        <v>61465</v>
      </c>
      <c r="BK128" s="85">
        <v>61601</v>
      </c>
      <c r="BL128" s="85">
        <v>31.930865377622158</v>
      </c>
      <c r="BM128" s="85">
        <v>85.1262896505865</v>
      </c>
      <c r="BN128" s="85">
        <v>136</v>
      </c>
      <c r="BO128" s="85">
        <v>163863</v>
      </c>
      <c r="BP128" s="85">
        <v>163999</v>
      </c>
      <c r="BQ128" s="85">
        <v>192494</v>
      </c>
      <c r="BR128" s="37">
        <v>0</v>
      </c>
      <c r="BS128" s="37">
        <v>103913</v>
      </c>
      <c r="BT128" s="37">
        <v>103913</v>
      </c>
      <c r="BU128" s="88">
        <v>53.982461791016867</v>
      </c>
      <c r="BV128" s="37">
        <v>116</v>
      </c>
      <c r="BW128" s="37">
        <v>61834</v>
      </c>
      <c r="BX128" s="37">
        <v>61950</v>
      </c>
      <c r="BY128" s="92">
        <v>32.122559664197325</v>
      </c>
      <c r="BZ128" s="86">
        <v>86.105021455214199</v>
      </c>
      <c r="CA128" s="174">
        <v>116</v>
      </c>
      <c r="CB128" s="37">
        <v>165747</v>
      </c>
      <c r="CC128" s="37">
        <v>165863</v>
      </c>
    </row>
    <row r="129" spans="1:81">
      <c r="A129" s="5">
        <v>1</v>
      </c>
      <c r="B129" s="5" t="s">
        <v>221</v>
      </c>
      <c r="C129" s="5">
        <v>1</v>
      </c>
      <c r="D129" s="74">
        <v>139931</v>
      </c>
      <c r="E129" s="101">
        <v>2</v>
      </c>
      <c r="F129" s="101">
        <v>65238</v>
      </c>
      <c r="G129" s="101">
        <v>65240</v>
      </c>
      <c r="H129" s="102">
        <v>46.621549192101824</v>
      </c>
      <c r="I129" s="101">
        <v>140</v>
      </c>
      <c r="J129" s="101">
        <v>40349</v>
      </c>
      <c r="K129" s="101">
        <v>40489</v>
      </c>
      <c r="L129" s="91">
        <v>28.834925784851105</v>
      </c>
      <c r="M129" s="102">
        <v>75.456474976952919</v>
      </c>
      <c r="N129" s="83">
        <v>142</v>
      </c>
      <c r="O129" s="83">
        <v>105587</v>
      </c>
      <c r="P129" s="399">
        <v>105729</v>
      </c>
      <c r="Q129" s="101">
        <v>139931</v>
      </c>
      <c r="R129" s="101">
        <v>2</v>
      </c>
      <c r="S129" s="101">
        <v>67338</v>
      </c>
      <c r="T129" s="101">
        <v>67340</v>
      </c>
      <c r="U129" s="101">
        <v>48.122288842358017</v>
      </c>
      <c r="V129" s="101">
        <v>130</v>
      </c>
      <c r="W129" s="101">
        <v>40225</v>
      </c>
      <c r="X129" s="101">
        <v>40355</v>
      </c>
      <c r="Y129" s="101">
        <v>28.746310681693121</v>
      </c>
      <c r="Z129" s="101">
        <v>76.868599524051135</v>
      </c>
      <c r="AA129" s="101">
        <v>132</v>
      </c>
      <c r="AB129" s="101">
        <v>107563</v>
      </c>
      <c r="AC129" s="101">
        <v>107695</v>
      </c>
      <c r="AD129" s="415">
        <v>139931</v>
      </c>
      <c r="AE129" s="415">
        <v>0</v>
      </c>
      <c r="AF129" s="415">
        <v>67981</v>
      </c>
      <c r="AG129" s="415">
        <v>67981</v>
      </c>
      <c r="AH129" s="415">
        <v>48.58180103050789</v>
      </c>
      <c r="AI129" s="415">
        <v>124</v>
      </c>
      <c r="AJ129" s="415">
        <v>40586</v>
      </c>
      <c r="AK129" s="415">
        <v>40710</v>
      </c>
      <c r="AL129" s="415">
        <v>29.004294973951449</v>
      </c>
      <c r="AM129" s="415">
        <v>77.586096004459336</v>
      </c>
      <c r="AN129" s="415">
        <v>124</v>
      </c>
      <c r="AO129" s="415">
        <v>108567</v>
      </c>
      <c r="AP129" s="415">
        <v>108691</v>
      </c>
      <c r="AQ129" s="415">
        <v>139931</v>
      </c>
      <c r="AR129" s="415">
        <v>0</v>
      </c>
      <c r="AS129" s="415">
        <v>69142</v>
      </c>
      <c r="AT129" s="415">
        <v>69142</v>
      </c>
      <c r="AU129" s="415">
        <v>49.411495665720963</v>
      </c>
      <c r="AV129" s="415">
        <v>119</v>
      </c>
      <c r="AW129" s="415">
        <v>40653</v>
      </c>
      <c r="AX129" s="415">
        <v>40772</v>
      </c>
      <c r="AY129" s="415">
        <v>29.052175715173906</v>
      </c>
      <c r="AZ129" s="415">
        <v>78.46367138089488</v>
      </c>
      <c r="BA129" s="415">
        <v>119</v>
      </c>
      <c r="BB129" s="415">
        <v>109795</v>
      </c>
      <c r="BC129" s="415">
        <v>109914</v>
      </c>
      <c r="BD129" s="415">
        <v>139931</v>
      </c>
      <c r="BE129" s="415">
        <v>0</v>
      </c>
      <c r="BF129" s="415">
        <v>70220</v>
      </c>
      <c r="BG129" s="415">
        <v>70220</v>
      </c>
      <c r="BH129" s="415">
        <v>50.181875352852479</v>
      </c>
      <c r="BI129" s="415">
        <v>85</v>
      </c>
      <c r="BJ129" s="415">
        <v>40959</v>
      </c>
      <c r="BK129" s="415">
        <v>41044</v>
      </c>
      <c r="BL129" s="415">
        <v>29.270854921354093</v>
      </c>
      <c r="BM129" s="415">
        <v>79.452730274206573</v>
      </c>
      <c r="BN129" s="415">
        <v>85</v>
      </c>
      <c r="BO129" s="415">
        <v>111179</v>
      </c>
      <c r="BP129" s="415">
        <v>111264</v>
      </c>
      <c r="BQ129" s="404">
        <v>139931</v>
      </c>
      <c r="BR129" s="101">
        <v>0</v>
      </c>
      <c r="BS129" s="101">
        <v>71318</v>
      </c>
      <c r="BT129" s="101">
        <v>71318</v>
      </c>
      <c r="BU129" s="102">
        <v>50.966547798557862</v>
      </c>
      <c r="BV129" s="101">
        <v>73</v>
      </c>
      <c r="BW129" s="101">
        <v>41150</v>
      </c>
      <c r="BX129" s="101">
        <v>41223</v>
      </c>
      <c r="BY129" s="91">
        <v>29.407350765734542</v>
      </c>
      <c r="BZ129" s="102">
        <v>80.373898564292404</v>
      </c>
      <c r="CA129" s="83">
        <v>73</v>
      </c>
      <c r="CB129" s="83">
        <v>112468</v>
      </c>
      <c r="CC129" s="101">
        <v>112541</v>
      </c>
    </row>
    <row r="130" spans="1:81">
      <c r="A130" s="5">
        <v>79</v>
      </c>
      <c r="B130" s="8" t="s">
        <v>222</v>
      </c>
      <c r="C130" s="5">
        <v>79</v>
      </c>
      <c r="D130" s="74">
        <v>1174</v>
      </c>
      <c r="E130" s="101">
        <v>0</v>
      </c>
      <c r="F130" s="101">
        <v>1111</v>
      </c>
      <c r="G130" s="101">
        <v>1111</v>
      </c>
      <c r="H130" s="102">
        <v>94.633730834752981</v>
      </c>
      <c r="I130" s="101">
        <v>1</v>
      </c>
      <c r="J130" s="101">
        <v>271</v>
      </c>
      <c r="K130" s="101">
        <v>272</v>
      </c>
      <c r="L130" s="91">
        <v>23.083475298126068</v>
      </c>
      <c r="M130" s="102">
        <v>117.71720613287904</v>
      </c>
      <c r="N130" s="83">
        <v>1</v>
      </c>
      <c r="O130" s="83">
        <v>1382</v>
      </c>
      <c r="P130" s="399">
        <v>1383</v>
      </c>
      <c r="Q130" s="101">
        <v>1174</v>
      </c>
      <c r="R130" s="101">
        <v>0</v>
      </c>
      <c r="S130" s="101">
        <v>1127</v>
      </c>
      <c r="T130" s="101">
        <v>1127</v>
      </c>
      <c r="U130" s="101">
        <v>95.996592844974444</v>
      </c>
      <c r="V130" s="101">
        <v>1</v>
      </c>
      <c r="W130" s="101">
        <v>285</v>
      </c>
      <c r="X130" s="101">
        <v>286</v>
      </c>
      <c r="Y130" s="101">
        <v>24.275979557069846</v>
      </c>
      <c r="Z130" s="101">
        <v>120.2725724020443</v>
      </c>
      <c r="AA130" s="101">
        <v>1</v>
      </c>
      <c r="AB130" s="101">
        <v>1412</v>
      </c>
      <c r="AC130" s="101">
        <v>1413</v>
      </c>
      <c r="AD130" s="415">
        <v>1174</v>
      </c>
      <c r="AE130" s="415">
        <v>0</v>
      </c>
      <c r="AF130" s="415">
        <v>1133</v>
      </c>
      <c r="AG130" s="415">
        <v>1133</v>
      </c>
      <c r="AH130" s="415">
        <v>96.507666098807505</v>
      </c>
      <c r="AI130" s="415">
        <v>1</v>
      </c>
      <c r="AJ130" s="415">
        <v>281</v>
      </c>
      <c r="AK130" s="415">
        <v>282</v>
      </c>
      <c r="AL130" s="415">
        <v>23.93526405451448</v>
      </c>
      <c r="AM130" s="415">
        <v>120.44293015332197</v>
      </c>
      <c r="AN130" s="415">
        <v>1</v>
      </c>
      <c r="AO130" s="415">
        <v>1414</v>
      </c>
      <c r="AP130" s="415">
        <v>1415</v>
      </c>
      <c r="AQ130" s="415">
        <v>1174</v>
      </c>
      <c r="AR130" s="415">
        <v>0</v>
      </c>
      <c r="AS130" s="415">
        <v>1137</v>
      </c>
      <c r="AT130" s="415">
        <v>1137</v>
      </c>
      <c r="AU130" s="415">
        <v>96.84838160136286</v>
      </c>
      <c r="AV130" s="415">
        <v>1</v>
      </c>
      <c r="AW130" s="415">
        <v>278</v>
      </c>
      <c r="AX130" s="415">
        <v>279</v>
      </c>
      <c r="AY130" s="415">
        <v>23.679727427597953</v>
      </c>
      <c r="AZ130" s="415">
        <v>120.52810902896083</v>
      </c>
      <c r="BA130" s="415">
        <v>1</v>
      </c>
      <c r="BB130" s="415">
        <v>1415</v>
      </c>
      <c r="BC130" s="415">
        <v>1416</v>
      </c>
      <c r="BD130" s="415">
        <v>1174</v>
      </c>
      <c r="BE130" s="415">
        <v>0</v>
      </c>
      <c r="BF130" s="415">
        <v>1152</v>
      </c>
      <c r="BG130" s="415">
        <v>1152</v>
      </c>
      <c r="BH130" s="415">
        <v>98.126064735945491</v>
      </c>
      <c r="BI130" s="415">
        <v>1</v>
      </c>
      <c r="BJ130" s="415">
        <v>278</v>
      </c>
      <c r="BK130" s="415">
        <v>279</v>
      </c>
      <c r="BL130" s="415">
        <v>23.679727427597953</v>
      </c>
      <c r="BM130" s="415">
        <v>121.80579216354343</v>
      </c>
      <c r="BN130" s="415">
        <v>1</v>
      </c>
      <c r="BO130" s="415">
        <v>1430</v>
      </c>
      <c r="BP130" s="415">
        <v>1431</v>
      </c>
      <c r="BQ130" s="404">
        <v>1174</v>
      </c>
      <c r="BR130" s="101">
        <v>0</v>
      </c>
      <c r="BS130" s="101">
        <v>1169</v>
      </c>
      <c r="BT130" s="101">
        <v>1169</v>
      </c>
      <c r="BU130" s="102">
        <v>99.574105621805799</v>
      </c>
      <c r="BV130" s="101">
        <v>1</v>
      </c>
      <c r="BW130" s="101">
        <v>275</v>
      </c>
      <c r="BX130" s="101">
        <v>276</v>
      </c>
      <c r="BY130" s="91">
        <v>23.42419080068143</v>
      </c>
      <c r="BZ130" s="102">
        <v>122.99829642248723</v>
      </c>
      <c r="CA130" s="83">
        <v>1</v>
      </c>
      <c r="CB130" s="83">
        <v>1444</v>
      </c>
      <c r="CC130" s="101">
        <v>1445</v>
      </c>
    </row>
    <row r="131" spans="1:81">
      <c r="A131" s="5">
        <v>88</v>
      </c>
      <c r="B131" s="8" t="s">
        <v>223</v>
      </c>
      <c r="C131" s="5">
        <v>88</v>
      </c>
      <c r="D131" s="74">
        <v>23167</v>
      </c>
      <c r="E131" s="101">
        <v>2</v>
      </c>
      <c r="F131" s="101">
        <v>13145</v>
      </c>
      <c r="G131" s="101">
        <v>13147</v>
      </c>
      <c r="H131" s="102">
        <v>56.740190788621746</v>
      </c>
      <c r="I131" s="101">
        <v>25</v>
      </c>
      <c r="J131" s="101">
        <v>6955</v>
      </c>
      <c r="K131" s="101">
        <v>6980</v>
      </c>
      <c r="L131" s="91">
        <v>30.021150774808998</v>
      </c>
      <c r="M131" s="102">
        <v>86.761341563430733</v>
      </c>
      <c r="N131" s="83">
        <v>27</v>
      </c>
      <c r="O131" s="83">
        <v>20100</v>
      </c>
      <c r="P131" s="399">
        <v>20127</v>
      </c>
      <c r="Q131" s="101">
        <v>23167</v>
      </c>
      <c r="R131" s="101">
        <v>2</v>
      </c>
      <c r="S131" s="101">
        <v>13372</v>
      </c>
      <c r="T131" s="101">
        <v>13374</v>
      </c>
      <c r="U131" s="101">
        <v>57.720032805283374</v>
      </c>
      <c r="V131" s="101">
        <v>20</v>
      </c>
      <c r="W131" s="101">
        <v>7007</v>
      </c>
      <c r="X131" s="101">
        <v>7027</v>
      </c>
      <c r="Y131" s="101">
        <v>30.245607976863642</v>
      </c>
      <c r="Z131" s="101">
        <v>87.96564078214702</v>
      </c>
      <c r="AA131" s="101">
        <v>22</v>
      </c>
      <c r="AB131" s="101">
        <v>20379</v>
      </c>
      <c r="AC131" s="101">
        <v>20401</v>
      </c>
      <c r="AD131" s="415">
        <v>23167</v>
      </c>
      <c r="AE131" s="415">
        <v>2</v>
      </c>
      <c r="AF131" s="415">
        <v>13801</v>
      </c>
      <c r="AG131" s="415">
        <v>13803</v>
      </c>
      <c r="AH131" s="415">
        <v>59.571804722234212</v>
      </c>
      <c r="AI131" s="415">
        <v>18</v>
      </c>
      <c r="AJ131" s="415">
        <v>7131</v>
      </c>
      <c r="AK131" s="415">
        <v>7149</v>
      </c>
      <c r="AL131" s="415">
        <v>30.780852074070875</v>
      </c>
      <c r="AM131" s="415">
        <v>90.352656796305084</v>
      </c>
      <c r="AN131" s="415">
        <v>20</v>
      </c>
      <c r="AO131" s="415">
        <v>20932</v>
      </c>
      <c r="AP131" s="415">
        <v>20952</v>
      </c>
      <c r="AQ131" s="415">
        <v>23167</v>
      </c>
      <c r="AR131" s="415">
        <v>0</v>
      </c>
      <c r="AS131" s="415">
        <v>14027</v>
      </c>
      <c r="AT131" s="415">
        <v>14027</v>
      </c>
      <c r="AU131" s="415">
        <v>60.547330254240947</v>
      </c>
      <c r="AV131" s="415">
        <v>18</v>
      </c>
      <c r="AW131" s="415">
        <v>7140</v>
      </c>
      <c r="AX131" s="415">
        <v>7158</v>
      </c>
      <c r="AY131" s="415">
        <v>30.819700435964954</v>
      </c>
      <c r="AZ131" s="415">
        <v>91.367030690205894</v>
      </c>
      <c r="BA131" s="415">
        <v>18</v>
      </c>
      <c r="BB131" s="415">
        <v>21167</v>
      </c>
      <c r="BC131" s="415">
        <v>21185</v>
      </c>
      <c r="BD131" s="415">
        <v>23167</v>
      </c>
      <c r="BE131" s="415">
        <v>0</v>
      </c>
      <c r="BF131" s="415">
        <v>14131</v>
      </c>
      <c r="BG131" s="415">
        <v>14131</v>
      </c>
      <c r="BH131" s="415">
        <v>60.996244658350243</v>
      </c>
      <c r="BI131" s="415">
        <v>15</v>
      </c>
      <c r="BJ131" s="415">
        <v>7221</v>
      </c>
      <c r="BK131" s="415">
        <v>7236</v>
      </c>
      <c r="BL131" s="415">
        <v>31.169335693011611</v>
      </c>
      <c r="BM131" s="415">
        <v>92.165580351361854</v>
      </c>
      <c r="BN131" s="415">
        <v>15</v>
      </c>
      <c r="BO131" s="415">
        <v>21352</v>
      </c>
      <c r="BP131" s="415">
        <v>21367</v>
      </c>
      <c r="BQ131" s="404">
        <v>23167</v>
      </c>
      <c r="BR131" s="101">
        <v>0</v>
      </c>
      <c r="BS131" s="101">
        <v>14325</v>
      </c>
      <c r="BT131" s="101">
        <v>14325</v>
      </c>
      <c r="BU131" s="102">
        <v>61.833642681400271</v>
      </c>
      <c r="BV131" s="101">
        <v>13</v>
      </c>
      <c r="BW131" s="101">
        <v>7369</v>
      </c>
      <c r="BX131" s="101">
        <v>7382</v>
      </c>
      <c r="BY131" s="91">
        <v>31.808175421936376</v>
      </c>
      <c r="BZ131" s="102">
        <v>93.641818103336632</v>
      </c>
      <c r="CA131" s="83">
        <v>13</v>
      </c>
      <c r="CB131" s="83">
        <v>21694</v>
      </c>
      <c r="CC131" s="101">
        <v>21707</v>
      </c>
    </row>
    <row r="132" spans="1:81">
      <c r="A132" s="5">
        <v>129</v>
      </c>
      <c r="B132" s="8" t="s">
        <v>224</v>
      </c>
      <c r="C132" s="5">
        <v>129</v>
      </c>
      <c r="D132" s="74">
        <v>2360</v>
      </c>
      <c r="E132" s="101">
        <v>0</v>
      </c>
      <c r="F132" s="101">
        <v>1436</v>
      </c>
      <c r="G132" s="101">
        <v>1436</v>
      </c>
      <c r="H132" s="102">
        <v>60.847457627118636</v>
      </c>
      <c r="I132" s="101">
        <v>3</v>
      </c>
      <c r="J132" s="101">
        <v>1103</v>
      </c>
      <c r="K132" s="101">
        <v>1106</v>
      </c>
      <c r="L132" s="91">
        <v>46.737288135593218</v>
      </c>
      <c r="M132" s="102">
        <v>107.58474576271186</v>
      </c>
      <c r="N132" s="83">
        <v>3</v>
      </c>
      <c r="O132" s="83">
        <v>2539</v>
      </c>
      <c r="P132" s="399">
        <v>2542</v>
      </c>
      <c r="Q132" s="101">
        <v>2360</v>
      </c>
      <c r="R132" s="101">
        <v>0</v>
      </c>
      <c r="S132" s="101">
        <v>1440</v>
      </c>
      <c r="T132" s="101">
        <v>1440</v>
      </c>
      <c r="U132" s="101">
        <v>61.016949152542374</v>
      </c>
      <c r="V132" s="101">
        <v>1</v>
      </c>
      <c r="W132" s="101">
        <v>1120</v>
      </c>
      <c r="X132" s="101">
        <v>1121</v>
      </c>
      <c r="Y132" s="101">
        <v>47.457627118644069</v>
      </c>
      <c r="Z132" s="101">
        <v>108.47457627118644</v>
      </c>
      <c r="AA132" s="101">
        <v>1</v>
      </c>
      <c r="AB132" s="101">
        <v>2560</v>
      </c>
      <c r="AC132" s="101">
        <v>2561</v>
      </c>
      <c r="AD132" s="415">
        <v>2360</v>
      </c>
      <c r="AE132" s="415">
        <v>0</v>
      </c>
      <c r="AF132" s="415">
        <v>1451</v>
      </c>
      <c r="AG132" s="415">
        <v>1451</v>
      </c>
      <c r="AH132" s="415">
        <v>61.483050847457633</v>
      </c>
      <c r="AI132" s="415">
        <v>1</v>
      </c>
      <c r="AJ132" s="415">
        <v>1149</v>
      </c>
      <c r="AK132" s="415">
        <v>1150</v>
      </c>
      <c r="AL132" s="415">
        <v>48.686440677966104</v>
      </c>
      <c r="AM132" s="415">
        <v>110.16949152542372</v>
      </c>
      <c r="AN132" s="415">
        <v>1</v>
      </c>
      <c r="AO132" s="415">
        <v>2600</v>
      </c>
      <c r="AP132" s="415">
        <v>2601</v>
      </c>
      <c r="AQ132" s="415">
        <v>2360</v>
      </c>
      <c r="AR132" s="415">
        <v>0</v>
      </c>
      <c r="AS132" s="415">
        <v>1359</v>
      </c>
      <c r="AT132" s="415">
        <v>1359</v>
      </c>
      <c r="AU132" s="415">
        <v>57.584745762711862</v>
      </c>
      <c r="AV132" s="415">
        <v>2</v>
      </c>
      <c r="AW132" s="415">
        <v>1137</v>
      </c>
      <c r="AX132" s="415">
        <v>1139</v>
      </c>
      <c r="AY132" s="415">
        <v>48.177966101694913</v>
      </c>
      <c r="AZ132" s="415">
        <v>105.76271186440678</v>
      </c>
      <c r="BA132" s="415">
        <v>2</v>
      </c>
      <c r="BB132" s="415">
        <v>2496</v>
      </c>
      <c r="BC132" s="415">
        <v>2498</v>
      </c>
      <c r="BD132" s="415">
        <v>2360</v>
      </c>
      <c r="BE132" s="415">
        <v>0</v>
      </c>
      <c r="BF132" s="415">
        <v>1374</v>
      </c>
      <c r="BG132" s="415">
        <v>1374</v>
      </c>
      <c r="BH132" s="415">
        <v>58.220338983050844</v>
      </c>
      <c r="BI132" s="415">
        <v>1</v>
      </c>
      <c r="BJ132" s="415">
        <v>1113</v>
      </c>
      <c r="BK132" s="415">
        <v>1114</v>
      </c>
      <c r="BL132" s="415">
        <v>47.16101694915254</v>
      </c>
      <c r="BM132" s="415">
        <v>105.38135593220339</v>
      </c>
      <c r="BN132" s="415">
        <v>1</v>
      </c>
      <c r="BO132" s="415">
        <v>2487</v>
      </c>
      <c r="BP132" s="415">
        <v>2488</v>
      </c>
      <c r="BQ132" s="404">
        <v>2360</v>
      </c>
      <c r="BR132" s="101">
        <v>0</v>
      </c>
      <c r="BS132" s="101">
        <v>1412</v>
      </c>
      <c r="BT132" s="101">
        <v>1412</v>
      </c>
      <c r="BU132" s="102">
        <v>59.83050847457627</v>
      </c>
      <c r="BV132" s="101">
        <v>1</v>
      </c>
      <c r="BW132" s="101">
        <v>1124</v>
      </c>
      <c r="BX132" s="101">
        <v>1125</v>
      </c>
      <c r="BY132" s="91">
        <v>47.627118644067792</v>
      </c>
      <c r="BZ132" s="102">
        <v>107.45762711864406</v>
      </c>
      <c r="CA132" s="83">
        <v>1</v>
      </c>
      <c r="CB132" s="83">
        <v>2536</v>
      </c>
      <c r="CC132" s="101">
        <v>2537</v>
      </c>
    </row>
    <row r="133" spans="1:81">
      <c r="A133" s="5">
        <v>212</v>
      </c>
      <c r="B133" s="8" t="s">
        <v>225</v>
      </c>
      <c r="C133" s="5">
        <v>212</v>
      </c>
      <c r="D133" s="74">
        <v>1596</v>
      </c>
      <c r="E133" s="101">
        <v>0</v>
      </c>
      <c r="F133" s="101">
        <v>1080</v>
      </c>
      <c r="G133" s="101">
        <v>1080</v>
      </c>
      <c r="H133" s="102">
        <v>67.669172932330824</v>
      </c>
      <c r="I133" s="101">
        <v>4</v>
      </c>
      <c r="J133" s="101">
        <v>468</v>
      </c>
      <c r="K133" s="101">
        <v>472</v>
      </c>
      <c r="L133" s="91">
        <v>29.323308270676691</v>
      </c>
      <c r="M133" s="102">
        <v>96.992481203007515</v>
      </c>
      <c r="N133" s="83">
        <v>4</v>
      </c>
      <c r="O133" s="83">
        <v>1548</v>
      </c>
      <c r="P133" s="399">
        <v>1552</v>
      </c>
      <c r="Q133" s="101">
        <v>1596</v>
      </c>
      <c r="R133" s="101">
        <v>0</v>
      </c>
      <c r="S133" s="101">
        <v>1102</v>
      </c>
      <c r="T133" s="101">
        <v>1102</v>
      </c>
      <c r="U133" s="101">
        <v>69.047619047619051</v>
      </c>
      <c r="V133" s="101">
        <v>3</v>
      </c>
      <c r="W133" s="101">
        <v>472</v>
      </c>
      <c r="X133" s="101">
        <v>475</v>
      </c>
      <c r="Y133" s="101">
        <v>29.573934837092729</v>
      </c>
      <c r="Z133" s="101">
        <v>98.621553884711773</v>
      </c>
      <c r="AA133" s="101">
        <v>3</v>
      </c>
      <c r="AB133" s="101">
        <v>1574</v>
      </c>
      <c r="AC133" s="101">
        <v>1577</v>
      </c>
      <c r="AD133" s="415">
        <v>1596</v>
      </c>
      <c r="AE133" s="415">
        <v>0</v>
      </c>
      <c r="AF133" s="415">
        <v>1105</v>
      </c>
      <c r="AG133" s="415">
        <v>1105</v>
      </c>
      <c r="AH133" s="415">
        <v>69.235588972431074</v>
      </c>
      <c r="AI133" s="415">
        <v>3</v>
      </c>
      <c r="AJ133" s="415">
        <v>469</v>
      </c>
      <c r="AK133" s="415">
        <v>472</v>
      </c>
      <c r="AL133" s="415">
        <v>29.385964912280706</v>
      </c>
      <c r="AM133" s="415">
        <v>98.621553884711773</v>
      </c>
      <c r="AN133" s="415">
        <v>3</v>
      </c>
      <c r="AO133" s="415">
        <v>1574</v>
      </c>
      <c r="AP133" s="415">
        <v>1577</v>
      </c>
      <c r="AQ133" s="415">
        <v>1596</v>
      </c>
      <c r="AR133" s="415">
        <v>0</v>
      </c>
      <c r="AS133" s="415">
        <v>1105</v>
      </c>
      <c r="AT133" s="415">
        <v>1105</v>
      </c>
      <c r="AU133" s="415">
        <v>69.235588972431074</v>
      </c>
      <c r="AV133" s="415">
        <v>3</v>
      </c>
      <c r="AW133" s="415">
        <v>478</v>
      </c>
      <c r="AX133" s="415">
        <v>481</v>
      </c>
      <c r="AY133" s="415">
        <v>29.949874686716793</v>
      </c>
      <c r="AZ133" s="415">
        <v>99.185463659147871</v>
      </c>
      <c r="BA133" s="415">
        <v>3</v>
      </c>
      <c r="BB133" s="415">
        <v>1583</v>
      </c>
      <c r="BC133" s="415">
        <v>1586</v>
      </c>
      <c r="BD133" s="415">
        <v>1596</v>
      </c>
      <c r="BE133" s="415">
        <v>0</v>
      </c>
      <c r="BF133" s="415">
        <v>1114</v>
      </c>
      <c r="BG133" s="415">
        <v>1114</v>
      </c>
      <c r="BH133" s="415">
        <v>69.799498746867172</v>
      </c>
      <c r="BI133" s="415">
        <v>3</v>
      </c>
      <c r="BJ133" s="415">
        <v>493</v>
      </c>
      <c r="BK133" s="415">
        <v>496</v>
      </c>
      <c r="BL133" s="415">
        <v>30.889724310776945</v>
      </c>
      <c r="BM133" s="415">
        <v>100.68922305764411</v>
      </c>
      <c r="BN133" s="415">
        <v>3</v>
      </c>
      <c r="BO133" s="415">
        <v>1607</v>
      </c>
      <c r="BP133" s="415">
        <v>1610</v>
      </c>
      <c r="BQ133" s="404">
        <v>1596</v>
      </c>
      <c r="BR133" s="101">
        <v>0</v>
      </c>
      <c r="BS133" s="101">
        <v>1152</v>
      </c>
      <c r="BT133" s="101">
        <v>1152</v>
      </c>
      <c r="BU133" s="102">
        <v>72.180451127819538</v>
      </c>
      <c r="BV133" s="101">
        <v>1</v>
      </c>
      <c r="BW133" s="101">
        <v>488</v>
      </c>
      <c r="BX133" s="101">
        <v>489</v>
      </c>
      <c r="BY133" s="91">
        <v>30.576441102756892</v>
      </c>
      <c r="BZ133" s="102">
        <v>102.75689223057644</v>
      </c>
      <c r="CA133" s="83">
        <v>1</v>
      </c>
      <c r="CB133" s="83">
        <v>1640</v>
      </c>
      <c r="CC133" s="101">
        <v>1641</v>
      </c>
    </row>
    <row r="134" spans="1:81">
      <c r="A134" s="5">
        <v>266</v>
      </c>
      <c r="B134" s="8" t="s">
        <v>226</v>
      </c>
      <c r="C134" s="5">
        <v>266</v>
      </c>
      <c r="D134" s="74">
        <v>3969</v>
      </c>
      <c r="E134" s="101">
        <v>0</v>
      </c>
      <c r="F134" s="101">
        <v>1764</v>
      </c>
      <c r="G134" s="101">
        <v>1764</v>
      </c>
      <c r="H134" s="102">
        <v>44.444444444444443</v>
      </c>
      <c r="I134" s="101">
        <v>12</v>
      </c>
      <c r="J134" s="101">
        <v>2069</v>
      </c>
      <c r="K134" s="101">
        <v>2081</v>
      </c>
      <c r="L134" s="91">
        <v>52.128999748047363</v>
      </c>
      <c r="M134" s="102">
        <v>96.573444192491806</v>
      </c>
      <c r="N134" s="83">
        <v>12</v>
      </c>
      <c r="O134" s="83">
        <v>3833</v>
      </c>
      <c r="P134" s="399">
        <v>3845</v>
      </c>
      <c r="Q134" s="101">
        <v>3969</v>
      </c>
      <c r="R134" s="101">
        <v>0</v>
      </c>
      <c r="S134" s="101">
        <v>1792</v>
      </c>
      <c r="T134" s="101">
        <v>1792</v>
      </c>
      <c r="U134" s="101">
        <v>45.149911816578481</v>
      </c>
      <c r="V134" s="101">
        <v>12</v>
      </c>
      <c r="W134" s="101">
        <v>2063</v>
      </c>
      <c r="X134" s="101">
        <v>2075</v>
      </c>
      <c r="Y134" s="101">
        <v>51.977828168304363</v>
      </c>
      <c r="Z134" s="101">
        <v>97.127739984882851</v>
      </c>
      <c r="AA134" s="101">
        <v>12</v>
      </c>
      <c r="AB134" s="101">
        <v>3855</v>
      </c>
      <c r="AC134" s="101">
        <v>3867</v>
      </c>
      <c r="AD134" s="415">
        <v>3969</v>
      </c>
      <c r="AE134" s="415">
        <v>0</v>
      </c>
      <c r="AF134" s="415">
        <v>1758</v>
      </c>
      <c r="AG134" s="415">
        <v>1758</v>
      </c>
      <c r="AH134" s="415">
        <v>44.293272864701436</v>
      </c>
      <c r="AI134" s="415">
        <v>13</v>
      </c>
      <c r="AJ134" s="415">
        <v>2080</v>
      </c>
      <c r="AK134" s="415">
        <v>2093</v>
      </c>
      <c r="AL134" s="415">
        <v>52.406147644242886</v>
      </c>
      <c r="AM134" s="415">
        <v>96.699420508944328</v>
      </c>
      <c r="AN134" s="415">
        <v>13</v>
      </c>
      <c r="AO134" s="415">
        <v>3838</v>
      </c>
      <c r="AP134" s="415">
        <v>3851</v>
      </c>
      <c r="AQ134" s="415">
        <v>3969</v>
      </c>
      <c r="AR134" s="415">
        <v>0</v>
      </c>
      <c r="AS134" s="415">
        <v>1774</v>
      </c>
      <c r="AT134" s="415">
        <v>1774</v>
      </c>
      <c r="AU134" s="415">
        <v>44.696397077349459</v>
      </c>
      <c r="AV134" s="415">
        <v>12</v>
      </c>
      <c r="AW134" s="415">
        <v>2074</v>
      </c>
      <c r="AX134" s="415">
        <v>2086</v>
      </c>
      <c r="AY134" s="415">
        <v>52.254976064499871</v>
      </c>
      <c r="AZ134" s="415">
        <v>96.951373141849331</v>
      </c>
      <c r="BA134" s="415">
        <v>12</v>
      </c>
      <c r="BB134" s="415">
        <v>3848</v>
      </c>
      <c r="BC134" s="415">
        <v>3860</v>
      </c>
      <c r="BD134" s="415">
        <v>3969</v>
      </c>
      <c r="BE134" s="415">
        <v>0</v>
      </c>
      <c r="BF134" s="415">
        <v>1798</v>
      </c>
      <c r="BG134" s="415">
        <v>1798</v>
      </c>
      <c r="BH134" s="415">
        <v>45.301083396321488</v>
      </c>
      <c r="BI134" s="415">
        <v>10</v>
      </c>
      <c r="BJ134" s="415">
        <v>2089</v>
      </c>
      <c r="BK134" s="415">
        <v>2099</v>
      </c>
      <c r="BL134" s="415">
        <v>52.632905013857389</v>
      </c>
      <c r="BM134" s="415">
        <v>97.933988410178884</v>
      </c>
      <c r="BN134" s="415">
        <v>10</v>
      </c>
      <c r="BO134" s="415">
        <v>3887</v>
      </c>
      <c r="BP134" s="415">
        <v>3897</v>
      </c>
      <c r="BQ134" s="404">
        <v>3969</v>
      </c>
      <c r="BR134" s="101">
        <v>0</v>
      </c>
      <c r="BS134" s="101">
        <v>1818</v>
      </c>
      <c r="BT134" s="101">
        <v>1818</v>
      </c>
      <c r="BU134" s="102">
        <v>45.804988662131521</v>
      </c>
      <c r="BV134" s="101">
        <v>9</v>
      </c>
      <c r="BW134" s="101">
        <v>2087</v>
      </c>
      <c r="BX134" s="101">
        <v>2096</v>
      </c>
      <c r="BY134" s="91">
        <v>52.582514487276391</v>
      </c>
      <c r="BZ134" s="102">
        <v>98.387503149407905</v>
      </c>
      <c r="CA134" s="83">
        <v>9</v>
      </c>
      <c r="CB134" s="83">
        <v>3905</v>
      </c>
      <c r="CC134" s="101">
        <v>3914</v>
      </c>
    </row>
    <row r="135" spans="1:81">
      <c r="A135" s="5">
        <v>308</v>
      </c>
      <c r="B135" s="8" t="s">
        <v>227</v>
      </c>
      <c r="C135" s="5">
        <v>308</v>
      </c>
      <c r="D135" s="74">
        <v>1549</v>
      </c>
      <c r="E135" s="101">
        <v>0</v>
      </c>
      <c r="F135" s="101">
        <v>1280</v>
      </c>
      <c r="G135" s="101">
        <v>1280</v>
      </c>
      <c r="H135" s="102">
        <v>82.633957391865721</v>
      </c>
      <c r="I135" s="101">
        <v>2</v>
      </c>
      <c r="J135" s="101">
        <v>538</v>
      </c>
      <c r="K135" s="101">
        <v>540</v>
      </c>
      <c r="L135" s="91">
        <v>34.732085216268558</v>
      </c>
      <c r="M135" s="102">
        <v>117.36604260813428</v>
      </c>
      <c r="N135" s="83">
        <v>2</v>
      </c>
      <c r="O135" s="83">
        <v>1818</v>
      </c>
      <c r="P135" s="399">
        <v>1820</v>
      </c>
      <c r="Q135" s="101">
        <v>1549</v>
      </c>
      <c r="R135" s="101">
        <v>0</v>
      </c>
      <c r="S135" s="101">
        <v>1009</v>
      </c>
      <c r="T135" s="101">
        <v>1009</v>
      </c>
      <c r="U135" s="101">
        <v>65.138799225306656</v>
      </c>
      <c r="V135" s="101">
        <v>2</v>
      </c>
      <c r="W135" s="101">
        <v>513</v>
      </c>
      <c r="X135" s="101">
        <v>515</v>
      </c>
      <c r="Y135" s="101">
        <v>33.118140735958683</v>
      </c>
      <c r="Z135" s="101">
        <v>98.256939961265331</v>
      </c>
      <c r="AA135" s="101">
        <v>2</v>
      </c>
      <c r="AB135" s="101">
        <v>1522</v>
      </c>
      <c r="AC135" s="101">
        <v>1524</v>
      </c>
      <c r="AD135" s="415">
        <v>1549</v>
      </c>
      <c r="AE135" s="415">
        <v>0</v>
      </c>
      <c r="AF135" s="415">
        <v>1022</v>
      </c>
      <c r="AG135" s="415">
        <v>1022</v>
      </c>
      <c r="AH135" s="415">
        <v>65.978050355067779</v>
      </c>
      <c r="AI135" s="415">
        <v>1</v>
      </c>
      <c r="AJ135" s="415">
        <v>513</v>
      </c>
      <c r="AK135" s="415">
        <v>514</v>
      </c>
      <c r="AL135" s="415">
        <v>33.118140735958683</v>
      </c>
      <c r="AM135" s="415">
        <v>99.096191091026469</v>
      </c>
      <c r="AN135" s="415">
        <v>1</v>
      </c>
      <c r="AO135" s="415">
        <v>1535</v>
      </c>
      <c r="AP135" s="415">
        <v>1536</v>
      </c>
      <c r="AQ135" s="415">
        <v>1549</v>
      </c>
      <c r="AR135" s="415">
        <v>0</v>
      </c>
      <c r="AS135" s="415">
        <v>1031</v>
      </c>
      <c r="AT135" s="415">
        <v>1031</v>
      </c>
      <c r="AU135" s="415">
        <v>66.559070367979345</v>
      </c>
      <c r="AV135" s="415">
        <v>1</v>
      </c>
      <c r="AW135" s="415">
        <v>525</v>
      </c>
      <c r="AX135" s="415">
        <v>526</v>
      </c>
      <c r="AY135" s="415">
        <v>33.89283408650742</v>
      </c>
      <c r="AZ135" s="415">
        <v>100.45190445448678</v>
      </c>
      <c r="BA135" s="415">
        <v>1</v>
      </c>
      <c r="BB135" s="415">
        <v>1556</v>
      </c>
      <c r="BC135" s="415">
        <v>1557</v>
      </c>
      <c r="BD135" s="415">
        <v>1549</v>
      </c>
      <c r="BE135" s="415">
        <v>0</v>
      </c>
      <c r="BF135" s="415">
        <v>1050</v>
      </c>
      <c r="BG135" s="415">
        <v>1050</v>
      </c>
      <c r="BH135" s="415">
        <v>67.785668173014841</v>
      </c>
      <c r="BI135" s="415">
        <v>1</v>
      </c>
      <c r="BJ135" s="415">
        <v>539</v>
      </c>
      <c r="BK135" s="415">
        <v>540</v>
      </c>
      <c r="BL135" s="415">
        <v>34.796642995480951</v>
      </c>
      <c r="BM135" s="415">
        <v>102.58231116849581</v>
      </c>
      <c r="BN135" s="415">
        <v>1</v>
      </c>
      <c r="BO135" s="415">
        <v>1589</v>
      </c>
      <c r="BP135" s="415">
        <v>1590</v>
      </c>
      <c r="BQ135" s="404">
        <v>1549</v>
      </c>
      <c r="BR135" s="101">
        <v>0</v>
      </c>
      <c r="BS135" s="101">
        <v>1068</v>
      </c>
      <c r="BT135" s="101">
        <v>1068</v>
      </c>
      <c r="BU135" s="102">
        <v>68.947708198837958</v>
      </c>
      <c r="BV135" s="101">
        <v>1</v>
      </c>
      <c r="BW135" s="101">
        <v>539</v>
      </c>
      <c r="BX135" s="101">
        <v>540</v>
      </c>
      <c r="BY135" s="91">
        <v>34.796642995480951</v>
      </c>
      <c r="BZ135" s="102">
        <v>103.74435119431891</v>
      </c>
      <c r="CA135" s="83">
        <v>1</v>
      </c>
      <c r="CB135" s="83">
        <v>1607</v>
      </c>
      <c r="CC135" s="101">
        <v>1608</v>
      </c>
    </row>
    <row r="136" spans="1:81">
      <c r="A136" s="5">
        <v>360</v>
      </c>
      <c r="B136" s="12" t="s">
        <v>228</v>
      </c>
      <c r="C136" s="5">
        <v>360</v>
      </c>
      <c r="D136" s="74">
        <v>13107</v>
      </c>
      <c r="E136" s="101">
        <v>0</v>
      </c>
      <c r="F136" s="101">
        <v>7570</v>
      </c>
      <c r="G136" s="101">
        <v>7570</v>
      </c>
      <c r="H136" s="102">
        <v>57.75539787899595</v>
      </c>
      <c r="I136" s="101">
        <v>21</v>
      </c>
      <c r="J136" s="101">
        <v>6290</v>
      </c>
      <c r="K136" s="101">
        <v>6311</v>
      </c>
      <c r="L136" s="91">
        <v>47.989623865110246</v>
      </c>
      <c r="M136" s="102">
        <v>105.74502174410621</v>
      </c>
      <c r="N136" s="83">
        <v>21</v>
      </c>
      <c r="O136" s="83">
        <v>13860</v>
      </c>
      <c r="P136" s="399">
        <v>13881</v>
      </c>
      <c r="Q136" s="101">
        <v>13107</v>
      </c>
      <c r="R136" s="101">
        <v>0</v>
      </c>
      <c r="S136" s="101">
        <v>7707</v>
      </c>
      <c r="T136" s="101">
        <v>7707</v>
      </c>
      <c r="U136" s="101">
        <v>58.800640878919666</v>
      </c>
      <c r="V136" s="101">
        <v>18</v>
      </c>
      <c r="W136" s="101">
        <v>6375</v>
      </c>
      <c r="X136" s="101">
        <v>6393</v>
      </c>
      <c r="Y136" s="101">
        <v>48.638132295719842</v>
      </c>
      <c r="Z136" s="101">
        <v>107.43877317463951</v>
      </c>
      <c r="AA136" s="101">
        <v>18</v>
      </c>
      <c r="AB136" s="101">
        <v>14082</v>
      </c>
      <c r="AC136" s="101">
        <v>14100</v>
      </c>
      <c r="AD136" s="415">
        <v>13107</v>
      </c>
      <c r="AE136" s="415">
        <v>0</v>
      </c>
      <c r="AF136" s="415">
        <v>7771</v>
      </c>
      <c r="AG136" s="415">
        <v>7771</v>
      </c>
      <c r="AH136" s="415">
        <v>59.288929579613949</v>
      </c>
      <c r="AI136" s="415">
        <v>18</v>
      </c>
      <c r="AJ136" s="415">
        <v>6438</v>
      </c>
      <c r="AK136" s="415">
        <v>6456</v>
      </c>
      <c r="AL136" s="415">
        <v>49.118791485465778</v>
      </c>
      <c r="AM136" s="415">
        <v>108.40772106507973</v>
      </c>
      <c r="AN136" s="415">
        <v>18</v>
      </c>
      <c r="AO136" s="415">
        <v>14209</v>
      </c>
      <c r="AP136" s="415">
        <v>14227</v>
      </c>
      <c r="AQ136" s="415">
        <v>13107</v>
      </c>
      <c r="AR136" s="415">
        <v>0</v>
      </c>
      <c r="AS136" s="415">
        <v>7745</v>
      </c>
      <c r="AT136" s="415">
        <v>7745</v>
      </c>
      <c r="AU136" s="415">
        <v>59.090562294956896</v>
      </c>
      <c r="AV136" s="415">
        <v>17</v>
      </c>
      <c r="AW136" s="415">
        <v>6466</v>
      </c>
      <c r="AX136" s="415">
        <v>6483</v>
      </c>
      <c r="AY136" s="415">
        <v>49.332417792019534</v>
      </c>
      <c r="AZ136" s="415">
        <v>108.42298008697642</v>
      </c>
      <c r="BA136" s="415">
        <v>17</v>
      </c>
      <c r="BB136" s="415">
        <v>14211</v>
      </c>
      <c r="BC136" s="415">
        <v>14228</v>
      </c>
      <c r="BD136" s="415">
        <v>13107</v>
      </c>
      <c r="BE136" s="415">
        <v>0</v>
      </c>
      <c r="BF136" s="415">
        <v>7829</v>
      </c>
      <c r="BG136" s="415">
        <v>7829</v>
      </c>
      <c r="BH136" s="415">
        <v>59.731441214618144</v>
      </c>
      <c r="BI136" s="415">
        <v>14</v>
      </c>
      <c r="BJ136" s="415">
        <v>6494</v>
      </c>
      <c r="BK136" s="415">
        <v>6508</v>
      </c>
      <c r="BL136" s="415">
        <v>49.546044098573283</v>
      </c>
      <c r="BM136" s="415">
        <v>109.27748531319142</v>
      </c>
      <c r="BN136" s="415">
        <v>14</v>
      </c>
      <c r="BO136" s="415">
        <v>14323</v>
      </c>
      <c r="BP136" s="415">
        <v>14337</v>
      </c>
      <c r="BQ136" s="404">
        <v>13107</v>
      </c>
      <c r="BR136" s="101">
        <v>0</v>
      </c>
      <c r="BS136" s="101">
        <v>7895</v>
      </c>
      <c r="BT136" s="101">
        <v>7895</v>
      </c>
      <c r="BU136" s="102">
        <v>60.234988937209124</v>
      </c>
      <c r="BV136" s="101">
        <v>13</v>
      </c>
      <c r="BW136" s="101">
        <v>6500</v>
      </c>
      <c r="BX136" s="101">
        <v>6513</v>
      </c>
      <c r="BY136" s="91">
        <v>49.591821164263372</v>
      </c>
      <c r="BZ136" s="102">
        <v>109.8268101014725</v>
      </c>
      <c r="CA136" s="83">
        <v>13</v>
      </c>
      <c r="CB136" s="83">
        <v>14395</v>
      </c>
      <c r="CC136" s="101">
        <v>14408</v>
      </c>
    </row>
    <row r="137" spans="1:81">
      <c r="A137" s="5">
        <v>380</v>
      </c>
      <c r="B137" s="8" t="s">
        <v>229</v>
      </c>
      <c r="C137" s="5">
        <v>380</v>
      </c>
      <c r="D137" s="74">
        <v>2206</v>
      </c>
      <c r="E137" s="101">
        <v>0</v>
      </c>
      <c r="F137" s="101">
        <v>1126</v>
      </c>
      <c r="G137" s="101">
        <v>1126</v>
      </c>
      <c r="H137" s="102">
        <v>51.042611060743425</v>
      </c>
      <c r="I137" s="101">
        <v>3</v>
      </c>
      <c r="J137" s="101">
        <v>762</v>
      </c>
      <c r="K137" s="101">
        <v>765</v>
      </c>
      <c r="L137" s="91">
        <v>34.542157751586586</v>
      </c>
      <c r="M137" s="102">
        <v>85.584768812330012</v>
      </c>
      <c r="N137" s="83">
        <v>3</v>
      </c>
      <c r="O137" s="83">
        <v>1888</v>
      </c>
      <c r="P137" s="399">
        <v>1891</v>
      </c>
      <c r="Q137" s="101">
        <v>2206</v>
      </c>
      <c r="R137" s="101">
        <v>0</v>
      </c>
      <c r="S137" s="101">
        <v>1132</v>
      </c>
      <c r="T137" s="101">
        <v>1132</v>
      </c>
      <c r="U137" s="101">
        <v>51.314596554850411</v>
      </c>
      <c r="V137" s="101">
        <v>3</v>
      </c>
      <c r="W137" s="101">
        <v>782</v>
      </c>
      <c r="X137" s="101">
        <v>785</v>
      </c>
      <c r="Y137" s="101">
        <v>35.448776065276519</v>
      </c>
      <c r="Z137" s="101">
        <v>86.763372620126916</v>
      </c>
      <c r="AA137" s="101">
        <v>3</v>
      </c>
      <c r="AB137" s="101">
        <v>1914</v>
      </c>
      <c r="AC137" s="101">
        <v>1917</v>
      </c>
      <c r="AD137" s="415">
        <v>2206</v>
      </c>
      <c r="AE137" s="415">
        <v>0</v>
      </c>
      <c r="AF137" s="415">
        <v>1151</v>
      </c>
      <c r="AG137" s="415">
        <v>1151</v>
      </c>
      <c r="AH137" s="415">
        <v>52.175883952855848</v>
      </c>
      <c r="AI137" s="415">
        <v>3</v>
      </c>
      <c r="AJ137" s="415">
        <v>785</v>
      </c>
      <c r="AK137" s="415">
        <v>788</v>
      </c>
      <c r="AL137" s="415">
        <v>35.584768812330012</v>
      </c>
      <c r="AM137" s="415">
        <v>87.760652765185853</v>
      </c>
      <c r="AN137" s="415">
        <v>3</v>
      </c>
      <c r="AO137" s="415">
        <v>1936</v>
      </c>
      <c r="AP137" s="415">
        <v>1939</v>
      </c>
      <c r="AQ137" s="415">
        <v>2206</v>
      </c>
      <c r="AR137" s="415">
        <v>0</v>
      </c>
      <c r="AS137" s="415">
        <v>1174</v>
      </c>
      <c r="AT137" s="415">
        <v>1174</v>
      </c>
      <c r="AU137" s="415">
        <v>53.218495013599274</v>
      </c>
      <c r="AV137" s="415">
        <v>3</v>
      </c>
      <c r="AW137" s="415">
        <v>770</v>
      </c>
      <c r="AX137" s="415">
        <v>773</v>
      </c>
      <c r="AY137" s="415">
        <v>34.904805077062555</v>
      </c>
      <c r="AZ137" s="415">
        <v>88.123300090661829</v>
      </c>
      <c r="BA137" s="415">
        <v>3</v>
      </c>
      <c r="BB137" s="415">
        <v>1944</v>
      </c>
      <c r="BC137" s="415">
        <v>1947</v>
      </c>
      <c r="BD137" s="415">
        <v>2206</v>
      </c>
      <c r="BE137" s="415">
        <v>0</v>
      </c>
      <c r="BF137" s="415">
        <v>1188</v>
      </c>
      <c r="BG137" s="415">
        <v>1188</v>
      </c>
      <c r="BH137" s="415">
        <v>53.853127833182235</v>
      </c>
      <c r="BI137" s="415">
        <v>2</v>
      </c>
      <c r="BJ137" s="415">
        <v>764</v>
      </c>
      <c r="BK137" s="415">
        <v>766</v>
      </c>
      <c r="BL137" s="415">
        <v>34.632819582955577</v>
      </c>
      <c r="BM137" s="415">
        <v>88.485947416137805</v>
      </c>
      <c r="BN137" s="415">
        <v>2</v>
      </c>
      <c r="BO137" s="415">
        <v>1952</v>
      </c>
      <c r="BP137" s="415">
        <v>1954</v>
      </c>
      <c r="BQ137" s="404">
        <v>2206</v>
      </c>
      <c r="BR137" s="101">
        <v>0</v>
      </c>
      <c r="BS137" s="101">
        <v>1199</v>
      </c>
      <c r="BT137" s="101">
        <v>1199</v>
      </c>
      <c r="BU137" s="102">
        <v>54.351767905711704</v>
      </c>
      <c r="BV137" s="101">
        <v>2</v>
      </c>
      <c r="BW137" s="101">
        <v>781</v>
      </c>
      <c r="BX137" s="101">
        <v>783</v>
      </c>
      <c r="BY137" s="91">
        <v>35.403445149592024</v>
      </c>
      <c r="BZ137" s="102">
        <v>89.755213055303713</v>
      </c>
      <c r="CA137" s="83">
        <v>2</v>
      </c>
      <c r="CB137" s="83">
        <v>1980</v>
      </c>
      <c r="CC137" s="101">
        <v>1982</v>
      </c>
    </row>
    <row r="138" spans="1:81">
      <c r="A138" s="5">
        <v>631</v>
      </c>
      <c r="B138" s="8" t="s">
        <v>230</v>
      </c>
      <c r="C138" s="5">
        <v>631</v>
      </c>
      <c r="D138" s="74">
        <v>3435</v>
      </c>
      <c r="E138" s="101">
        <v>0</v>
      </c>
      <c r="F138" s="101">
        <v>2427</v>
      </c>
      <c r="G138" s="101">
        <v>2427</v>
      </c>
      <c r="H138" s="102">
        <v>70.655021834061131</v>
      </c>
      <c r="I138" s="101">
        <v>6</v>
      </c>
      <c r="J138" s="101">
        <v>1503</v>
      </c>
      <c r="K138" s="101">
        <v>1509</v>
      </c>
      <c r="L138" s="91">
        <v>43.755458515283841</v>
      </c>
      <c r="M138" s="102">
        <v>114.41048034934498</v>
      </c>
      <c r="N138" s="83">
        <v>6</v>
      </c>
      <c r="O138" s="83">
        <v>3930</v>
      </c>
      <c r="P138" s="399">
        <v>3936</v>
      </c>
      <c r="Q138" s="101">
        <v>3435</v>
      </c>
      <c r="R138" s="101">
        <v>0</v>
      </c>
      <c r="S138" s="101">
        <v>2444</v>
      </c>
      <c r="T138" s="101">
        <v>2444</v>
      </c>
      <c r="U138" s="101">
        <v>71.149927219796211</v>
      </c>
      <c r="V138" s="101">
        <v>6</v>
      </c>
      <c r="W138" s="101">
        <v>1504</v>
      </c>
      <c r="X138" s="101">
        <v>1510</v>
      </c>
      <c r="Y138" s="101">
        <v>43.784570596797671</v>
      </c>
      <c r="Z138" s="101">
        <v>114.93449781659389</v>
      </c>
      <c r="AA138" s="101">
        <v>6</v>
      </c>
      <c r="AB138" s="101">
        <v>3948</v>
      </c>
      <c r="AC138" s="101">
        <v>3954</v>
      </c>
      <c r="AD138" s="415">
        <v>3435</v>
      </c>
      <c r="AE138" s="415">
        <v>0</v>
      </c>
      <c r="AF138" s="415">
        <v>2474</v>
      </c>
      <c r="AG138" s="415">
        <v>2474</v>
      </c>
      <c r="AH138" s="415">
        <v>72.023289665211067</v>
      </c>
      <c r="AI138" s="415">
        <v>6</v>
      </c>
      <c r="AJ138" s="415">
        <v>1499</v>
      </c>
      <c r="AK138" s="415">
        <v>1505</v>
      </c>
      <c r="AL138" s="415">
        <v>43.639010189228529</v>
      </c>
      <c r="AM138" s="415">
        <v>115.66229985443958</v>
      </c>
      <c r="AN138" s="415">
        <v>6</v>
      </c>
      <c r="AO138" s="415">
        <v>3973</v>
      </c>
      <c r="AP138" s="415">
        <v>3979</v>
      </c>
      <c r="AQ138" s="415">
        <v>3435</v>
      </c>
      <c r="AR138" s="415">
        <v>0</v>
      </c>
      <c r="AS138" s="415">
        <v>2500</v>
      </c>
      <c r="AT138" s="415">
        <v>2500</v>
      </c>
      <c r="AU138" s="415">
        <v>72.780203784570602</v>
      </c>
      <c r="AV138" s="415">
        <v>6</v>
      </c>
      <c r="AW138" s="415">
        <v>1505</v>
      </c>
      <c r="AX138" s="415">
        <v>1511</v>
      </c>
      <c r="AY138" s="415">
        <v>43.813682678311501</v>
      </c>
      <c r="AZ138" s="415">
        <v>116.5938864628821</v>
      </c>
      <c r="BA138" s="415">
        <v>6</v>
      </c>
      <c r="BB138" s="415">
        <v>4005</v>
      </c>
      <c r="BC138" s="415">
        <v>4011</v>
      </c>
      <c r="BD138" s="415">
        <v>3435</v>
      </c>
      <c r="BE138" s="415">
        <v>0</v>
      </c>
      <c r="BF138" s="415">
        <v>2542</v>
      </c>
      <c r="BG138" s="415">
        <v>2542</v>
      </c>
      <c r="BH138" s="415">
        <v>74.002911208151374</v>
      </c>
      <c r="BI138" s="415">
        <v>4</v>
      </c>
      <c r="BJ138" s="415">
        <v>1515</v>
      </c>
      <c r="BK138" s="415">
        <v>1519</v>
      </c>
      <c r="BL138" s="415">
        <v>44.104803493449779</v>
      </c>
      <c r="BM138" s="415">
        <v>118.10771470160117</v>
      </c>
      <c r="BN138" s="415">
        <v>4</v>
      </c>
      <c r="BO138" s="415">
        <v>4057</v>
      </c>
      <c r="BP138" s="415">
        <v>4061</v>
      </c>
      <c r="BQ138" s="404">
        <v>3435</v>
      </c>
      <c r="BR138" s="101">
        <v>0</v>
      </c>
      <c r="BS138" s="101">
        <v>2557</v>
      </c>
      <c r="BT138" s="101">
        <v>2557</v>
      </c>
      <c r="BU138" s="102">
        <v>74.439592430858809</v>
      </c>
      <c r="BV138" s="101">
        <v>2</v>
      </c>
      <c r="BW138" s="101">
        <v>1521</v>
      </c>
      <c r="BX138" s="101">
        <v>1523</v>
      </c>
      <c r="BY138" s="91">
        <v>44.279475982532752</v>
      </c>
      <c r="BZ138" s="102">
        <v>118.71906841339155</v>
      </c>
      <c r="CA138" s="83">
        <v>2</v>
      </c>
      <c r="CB138" s="83">
        <v>4078</v>
      </c>
      <c r="CC138" s="101">
        <v>4080</v>
      </c>
    </row>
    <row r="139" spans="1:81" ht="66" customHeight="1">
      <c r="B139" s="181"/>
      <c r="BQ139" s="201" t="s">
        <v>231</v>
      </c>
      <c r="BR139" s="531" t="s">
        <v>271</v>
      </c>
      <c r="BS139" s="531"/>
      <c r="BT139" s="531"/>
      <c r="BU139" s="531"/>
      <c r="BV139" s="531"/>
      <c r="BW139" s="531"/>
      <c r="BX139" s="531"/>
      <c r="BY139" s="531"/>
      <c r="BZ139" s="531"/>
      <c r="CA139" s="531"/>
      <c r="CB139" s="531"/>
      <c r="CC139" s="531"/>
    </row>
    <row r="140" spans="1:81" ht="34.5" customHeight="1">
      <c r="B140" s="180"/>
      <c r="BQ140" s="526" t="s">
        <v>50</v>
      </c>
      <c r="BR140" s="526"/>
      <c r="BS140" s="526"/>
      <c r="BT140" s="527" t="s">
        <v>51</v>
      </c>
      <c r="BU140" s="527"/>
      <c r="BV140" s="527"/>
      <c r="BW140" s="527"/>
      <c r="BX140" s="527"/>
      <c r="BY140" s="527"/>
      <c r="BZ140" s="527"/>
      <c r="CA140" s="527"/>
      <c r="CB140" s="527"/>
      <c r="CC140" s="527"/>
    </row>
    <row r="141" spans="1:81" ht="36.75" customHeight="1">
      <c r="B141" s="180"/>
      <c r="BQ141" s="526" t="s">
        <v>272</v>
      </c>
      <c r="BR141" s="526"/>
      <c r="BS141" s="526"/>
      <c r="BT141" s="527" t="s">
        <v>273</v>
      </c>
      <c r="BU141" s="527"/>
      <c r="BV141" s="527"/>
      <c r="BW141" s="527"/>
      <c r="BX141" s="527"/>
      <c r="BY141" s="527"/>
      <c r="BZ141" s="527"/>
      <c r="CA141" s="527"/>
      <c r="CB141" s="527"/>
      <c r="CC141" s="527"/>
    </row>
    <row r="142" spans="1:81">
      <c r="B142" s="180"/>
      <c r="D142" s="180"/>
      <c r="E142" s="180"/>
      <c r="F142" s="180"/>
      <c r="G142" s="180"/>
      <c r="H142" s="180"/>
      <c r="I142" s="180"/>
      <c r="J142" s="180"/>
      <c r="K142" s="180"/>
      <c r="L142" s="180"/>
    </row>
    <row r="143" spans="1:81">
      <c r="B143" s="180"/>
      <c r="D143" s="180"/>
      <c r="E143" s="180"/>
      <c r="F143" s="180"/>
      <c r="G143" s="180"/>
      <c r="H143" s="180"/>
      <c r="I143" s="180"/>
      <c r="J143" s="180"/>
      <c r="K143" s="180"/>
      <c r="L143" s="180"/>
    </row>
    <row r="144" spans="1:81">
      <c r="B144" s="180"/>
      <c r="D144" t="s">
        <v>274</v>
      </c>
      <c r="E144" s="180"/>
      <c r="F144" s="180"/>
      <c r="G144" s="180"/>
      <c r="H144" s="180"/>
      <c r="I144" s="180"/>
      <c r="J144" s="180"/>
      <c r="K144" s="180"/>
      <c r="L144" s="180"/>
    </row>
    <row r="145" spans="2:82">
      <c r="B145" s="180"/>
      <c r="D145" s="180"/>
      <c r="E145" s="180"/>
      <c r="F145" s="180"/>
      <c r="G145" s="180"/>
      <c r="H145" s="180"/>
      <c r="I145" s="180"/>
      <c r="J145" s="180"/>
      <c r="K145" s="180"/>
      <c r="L145" s="180"/>
    </row>
    <row r="146" spans="2:82" ht="39.75" customHeight="1">
      <c r="B146" s="180"/>
      <c r="E146" s="282"/>
      <c r="F146" s="282"/>
      <c r="G146" s="282"/>
      <c r="H146" s="282"/>
      <c r="J146" s="282"/>
      <c r="K146" s="282"/>
      <c r="L146" s="282"/>
      <c r="M146" s="282"/>
      <c r="N146" s="282"/>
      <c r="O146" s="282"/>
      <c r="P146" s="282"/>
      <c r="Q146" s="282"/>
      <c r="R146" s="282"/>
      <c r="S146" s="282"/>
      <c r="T146" s="282"/>
      <c r="U146" s="282"/>
      <c r="V146" s="282"/>
      <c r="W146" s="282"/>
      <c r="Y146" s="282"/>
      <c r="Z146" s="282"/>
      <c r="AA146" s="282"/>
      <c r="AB146" s="282"/>
      <c r="AC146" s="282"/>
      <c r="AD146" s="282"/>
      <c r="AE146" s="282"/>
      <c r="AF146" s="282"/>
      <c r="AG146" s="282"/>
      <c r="AH146" s="282"/>
      <c r="AI146" s="282"/>
      <c r="AJ146" s="282"/>
      <c r="AK146" s="282"/>
      <c r="AL146" s="282"/>
      <c r="AM146" s="282"/>
      <c r="AN146" s="282"/>
      <c r="AO146" s="282"/>
      <c r="AP146" s="282"/>
      <c r="AQ146" s="282"/>
      <c r="AR146" s="282"/>
      <c r="AS146" s="282"/>
      <c r="AT146" s="282"/>
      <c r="AU146" s="282"/>
      <c r="AV146" s="282"/>
      <c r="AW146" s="282"/>
      <c r="AX146" s="282"/>
      <c r="AY146" s="282"/>
      <c r="AZ146" s="282"/>
      <c r="BA146" s="282"/>
      <c r="BB146" s="282"/>
      <c r="BC146" s="282"/>
      <c r="BD146" s="282"/>
      <c r="BE146" s="282"/>
      <c r="BF146" s="282"/>
      <c r="BG146" s="282"/>
      <c r="BH146" s="282"/>
      <c r="BI146" s="282"/>
      <c r="BJ146" s="282"/>
      <c r="BK146" s="282"/>
      <c r="BL146" s="282"/>
      <c r="BM146" s="282"/>
      <c r="BN146" s="282"/>
      <c r="BO146" s="282"/>
      <c r="BP146" s="282"/>
      <c r="BQ146" s="525" t="s">
        <v>275</v>
      </c>
      <c r="BR146" s="525"/>
      <c r="BS146" s="525"/>
      <c r="BT146" s="525"/>
      <c r="BU146" s="525"/>
      <c r="BV146" s="525"/>
      <c r="BW146" s="525"/>
      <c r="BX146" s="525"/>
      <c r="BY146" s="525"/>
      <c r="BZ146" s="525"/>
      <c r="CA146" s="525"/>
      <c r="CB146" s="525"/>
      <c r="CC146" s="525"/>
      <c r="CD146" s="282"/>
    </row>
    <row r="147" spans="2:82" ht="51">
      <c r="B147" s="180"/>
      <c r="H147" s="180"/>
      <c r="I147" s="180"/>
      <c r="J147" s="180"/>
      <c r="K147" s="180"/>
      <c r="L147" s="180"/>
      <c r="BK147" s="199" t="s">
        <v>276</v>
      </c>
      <c r="BL147" s="195" t="s">
        <v>277</v>
      </c>
      <c r="BM147" s="196" t="s">
        <v>278</v>
      </c>
      <c r="BN147" s="196" t="s">
        <v>279</v>
      </c>
      <c r="BO147" s="196" t="s">
        <v>280</v>
      </c>
    </row>
    <row r="148" spans="2:82">
      <c r="B148" s="180"/>
      <c r="H148" s="180"/>
      <c r="I148" s="180"/>
      <c r="J148" s="180"/>
      <c r="K148" s="180"/>
      <c r="L148" s="180"/>
      <c r="BK148" s="123">
        <v>2022</v>
      </c>
      <c r="BL148" s="202">
        <v>44896</v>
      </c>
      <c r="BM148" s="74">
        <v>19713</v>
      </c>
      <c r="BN148" s="74">
        <v>157372</v>
      </c>
      <c r="BO148" s="74">
        <v>177085</v>
      </c>
    </row>
    <row r="149" spans="2:82">
      <c r="B149" s="180"/>
      <c r="H149" s="180"/>
      <c r="I149" s="180"/>
      <c r="J149" s="180"/>
      <c r="K149" s="180"/>
      <c r="L149" s="180"/>
      <c r="BK149" s="123">
        <v>2023</v>
      </c>
      <c r="BL149" s="283">
        <v>44927</v>
      </c>
      <c r="BM149" s="74">
        <v>18753</v>
      </c>
      <c r="BN149" s="74">
        <v>160416</v>
      </c>
      <c r="BO149" s="74">
        <v>179169</v>
      </c>
    </row>
    <row r="150" spans="2:82">
      <c r="B150" s="180"/>
      <c r="H150" s="180"/>
      <c r="I150" s="180"/>
      <c r="J150" s="180"/>
      <c r="K150" s="180"/>
      <c r="L150" s="180"/>
      <c r="BK150" s="123">
        <v>2023</v>
      </c>
      <c r="BL150" s="283">
        <v>44958</v>
      </c>
      <c r="BM150" s="74">
        <v>17862</v>
      </c>
      <c r="BN150" s="74">
        <v>164261</v>
      </c>
      <c r="BO150" s="74">
        <v>182123</v>
      </c>
    </row>
    <row r="151" spans="2:82" ht="18.75" customHeight="1">
      <c r="B151" s="180"/>
      <c r="H151" s="180"/>
      <c r="I151" s="180"/>
      <c r="J151" s="180"/>
      <c r="K151" s="180"/>
      <c r="L151" s="180"/>
      <c r="BK151" s="123">
        <v>2023</v>
      </c>
      <c r="BL151" s="284">
        <v>44986</v>
      </c>
      <c r="BM151" s="74">
        <v>16894</v>
      </c>
      <c r="BN151" s="74">
        <v>171077</v>
      </c>
      <c r="BO151" s="74">
        <v>187971</v>
      </c>
    </row>
    <row r="152" spans="2:82">
      <c r="B152" s="180"/>
      <c r="H152" s="180"/>
      <c r="I152" s="180"/>
      <c r="J152" s="180"/>
      <c r="K152" s="180"/>
      <c r="L152" s="180"/>
      <c r="BK152" s="123">
        <v>2023</v>
      </c>
      <c r="BL152" s="283">
        <v>45017</v>
      </c>
      <c r="BM152" s="255">
        <v>13411</v>
      </c>
      <c r="BN152" s="255">
        <v>178625</v>
      </c>
      <c r="BO152" s="255">
        <v>192036</v>
      </c>
    </row>
    <row r="153" spans="2:82">
      <c r="B153" s="180"/>
      <c r="H153" s="180"/>
      <c r="I153" s="180"/>
      <c r="J153" s="180"/>
      <c r="K153" s="180"/>
      <c r="L153" s="180"/>
      <c r="BK153" s="123">
        <v>2023</v>
      </c>
      <c r="BL153" s="283">
        <v>45047</v>
      </c>
      <c r="BM153" s="74">
        <v>12865</v>
      </c>
      <c r="BN153" s="74">
        <v>182754</v>
      </c>
      <c r="BO153" s="74">
        <v>195619</v>
      </c>
    </row>
    <row r="154" spans="2:82">
      <c r="B154" s="180"/>
      <c r="H154" s="180"/>
      <c r="I154" s="180"/>
      <c r="J154" s="180"/>
      <c r="K154" s="180"/>
      <c r="L154" s="180"/>
      <c r="BK154" s="123">
        <v>2023</v>
      </c>
      <c r="BL154" s="283">
        <v>45078</v>
      </c>
      <c r="BM154" s="255">
        <v>6877</v>
      </c>
      <c r="BN154" s="255">
        <v>188578</v>
      </c>
      <c r="BO154" s="255">
        <v>195455</v>
      </c>
    </row>
    <row r="155" spans="2:82">
      <c r="B155" s="180"/>
      <c r="H155" s="180"/>
      <c r="I155" s="180"/>
      <c r="J155" s="180"/>
      <c r="K155" s="180"/>
      <c r="L155" s="180"/>
      <c r="BK155" s="123">
        <v>2023</v>
      </c>
      <c r="BL155" s="283">
        <v>45108</v>
      </c>
      <c r="BM155" s="255">
        <v>1846</v>
      </c>
      <c r="BN155" s="255">
        <v>192533</v>
      </c>
      <c r="BO155" s="255">
        <v>194379</v>
      </c>
    </row>
    <row r="156" spans="2:82">
      <c r="B156" s="180"/>
      <c r="H156" s="180"/>
      <c r="I156" s="180"/>
      <c r="J156" s="180"/>
      <c r="K156" s="180"/>
      <c r="L156" s="180"/>
      <c r="BK156" s="123">
        <v>2023</v>
      </c>
      <c r="BL156" s="283">
        <v>45139</v>
      </c>
      <c r="BM156" s="255">
        <v>1112</v>
      </c>
      <c r="BN156" s="255">
        <v>198485</v>
      </c>
      <c r="BO156" s="255">
        <v>199597</v>
      </c>
    </row>
    <row r="157" spans="2:82" ht="16.5" customHeight="1">
      <c r="B157" s="180"/>
      <c r="H157" s="180"/>
      <c r="I157" s="180"/>
      <c r="J157" s="180"/>
      <c r="K157" s="180"/>
      <c r="L157" s="180"/>
      <c r="BK157" s="123">
        <v>2023</v>
      </c>
      <c r="BL157" s="283">
        <v>45170</v>
      </c>
      <c r="BM157" s="255">
        <v>964</v>
      </c>
      <c r="BN157" s="255">
        <v>203073</v>
      </c>
      <c r="BO157" s="255">
        <v>204037</v>
      </c>
    </row>
    <row r="158" spans="2:82">
      <c r="B158" s="180"/>
      <c r="H158" s="180"/>
      <c r="I158" s="180"/>
      <c r="J158" s="180"/>
      <c r="K158" s="180"/>
      <c r="L158" s="180"/>
      <c r="BK158" s="123">
        <v>2023</v>
      </c>
      <c r="BL158" s="283">
        <v>45200</v>
      </c>
      <c r="BM158" s="74">
        <v>874</v>
      </c>
      <c r="BN158" s="74">
        <v>206201</v>
      </c>
      <c r="BO158" s="74">
        <v>207075</v>
      </c>
    </row>
    <row r="159" spans="2:82">
      <c r="B159" s="180"/>
      <c r="H159" s="180"/>
      <c r="I159" s="180"/>
      <c r="J159" s="180"/>
      <c r="K159" s="180"/>
      <c r="L159" s="180"/>
      <c r="BK159" s="123">
        <v>2023</v>
      </c>
      <c r="BL159" s="283">
        <v>45231</v>
      </c>
      <c r="BM159" s="123">
        <v>544</v>
      </c>
      <c r="BN159" s="74">
        <v>209898</v>
      </c>
      <c r="BO159" s="74">
        <v>210442</v>
      </c>
    </row>
    <row r="160" spans="2:82">
      <c r="B160" s="180"/>
      <c r="H160" s="180"/>
      <c r="I160" s="180"/>
      <c r="J160" s="180"/>
      <c r="K160" s="180"/>
      <c r="L160" s="180"/>
      <c r="BK160" s="123">
        <v>2023</v>
      </c>
      <c r="BL160" s="283">
        <v>45261</v>
      </c>
      <c r="BM160" s="123">
        <v>492</v>
      </c>
      <c r="BN160" s="74">
        <v>211175</v>
      </c>
      <c r="BO160" s="74">
        <v>211667</v>
      </c>
    </row>
    <row r="161" spans="2:67">
      <c r="B161" s="180"/>
      <c r="H161" s="180"/>
      <c r="I161" s="180"/>
      <c r="J161" s="180"/>
      <c r="K161" s="180"/>
      <c r="L161" s="180"/>
      <c r="BK161" s="123">
        <v>2024</v>
      </c>
      <c r="BL161" s="283">
        <v>45292</v>
      </c>
      <c r="BM161" s="74">
        <v>300</v>
      </c>
      <c r="BN161" s="74">
        <v>211578</v>
      </c>
      <c r="BO161" s="74">
        <v>211878</v>
      </c>
    </row>
    <row r="162" spans="2:67">
      <c r="B162" s="180"/>
      <c r="H162" s="180"/>
      <c r="I162" s="180"/>
      <c r="J162" s="180"/>
      <c r="K162" s="180"/>
      <c r="L162" s="180"/>
      <c r="BK162" s="123">
        <v>2024</v>
      </c>
      <c r="BL162" s="283">
        <v>45323</v>
      </c>
      <c r="BM162" s="74">
        <v>276</v>
      </c>
      <c r="BN162" s="74">
        <v>214661</v>
      </c>
      <c r="BO162" s="74">
        <v>214937</v>
      </c>
    </row>
    <row r="163" spans="2:67">
      <c r="B163" s="180"/>
      <c r="H163" s="180"/>
      <c r="I163" s="180"/>
      <c r="J163" s="180"/>
      <c r="K163" s="180"/>
      <c r="L163" s="180"/>
      <c r="BK163" s="123">
        <v>2024</v>
      </c>
      <c r="BL163" s="283">
        <v>45352</v>
      </c>
      <c r="BM163" s="74">
        <v>218</v>
      </c>
      <c r="BN163" s="74">
        <v>216961</v>
      </c>
      <c r="BO163" s="74">
        <v>217179</v>
      </c>
    </row>
    <row r="164" spans="2:67">
      <c r="B164" s="180"/>
      <c r="H164" s="180"/>
      <c r="I164" s="180"/>
      <c r="J164" s="180"/>
      <c r="K164" s="180"/>
      <c r="L164" s="180"/>
      <c r="BK164" s="123">
        <v>2024</v>
      </c>
      <c r="BL164" s="283">
        <v>45383</v>
      </c>
      <c r="BM164" s="74">
        <v>209</v>
      </c>
      <c r="BN164" s="74">
        <v>219072</v>
      </c>
      <c r="BO164" s="74">
        <v>219281</v>
      </c>
    </row>
    <row r="165" spans="2:67">
      <c r="B165" s="180"/>
      <c r="H165" s="180"/>
      <c r="I165" s="180"/>
      <c r="J165" s="180"/>
      <c r="K165" s="180"/>
      <c r="L165" s="180"/>
      <c r="BK165" s="123">
        <v>2025</v>
      </c>
      <c r="BL165" s="283">
        <v>45413</v>
      </c>
      <c r="BM165" s="451">
        <v>160</v>
      </c>
      <c r="BN165" s="451">
        <v>221664</v>
      </c>
      <c r="BO165" s="451">
        <v>221824</v>
      </c>
    </row>
    <row r="166" spans="2:67">
      <c r="B166" s="180"/>
      <c r="H166" s="180"/>
      <c r="I166" s="180"/>
      <c r="J166" s="180"/>
      <c r="K166" s="180"/>
      <c r="L166" s="180"/>
      <c r="BK166" s="123">
        <v>2024</v>
      </c>
      <c r="BL166" s="283">
        <v>45444</v>
      </c>
      <c r="BM166" s="411">
        <v>139</v>
      </c>
      <c r="BN166" s="411">
        <v>224068</v>
      </c>
      <c r="BO166" s="411">
        <v>224207</v>
      </c>
    </row>
    <row r="167" spans="2:67">
      <c r="B167" s="180"/>
      <c r="H167" s="180"/>
      <c r="I167" s="180"/>
      <c r="J167" s="180"/>
      <c r="K167" s="180"/>
      <c r="L167" s="180"/>
    </row>
    <row r="168" spans="2:67" ht="76.5">
      <c r="B168" s="180"/>
      <c r="H168" s="180"/>
      <c r="I168" s="180"/>
      <c r="J168" s="180"/>
      <c r="K168" s="180"/>
      <c r="L168" s="180"/>
      <c r="BK168" s="199" t="s">
        <v>276</v>
      </c>
      <c r="BL168" s="199" t="s">
        <v>281</v>
      </c>
      <c r="BM168" s="200" t="s">
        <v>282</v>
      </c>
      <c r="BN168" s="200" t="s">
        <v>283</v>
      </c>
      <c r="BO168" s="200" t="s">
        <v>284</v>
      </c>
    </row>
    <row r="169" spans="2:67">
      <c r="B169" s="180"/>
      <c r="H169" s="180"/>
      <c r="I169" s="180"/>
      <c r="J169" s="180"/>
      <c r="K169" s="180"/>
      <c r="L169" s="180"/>
      <c r="BK169" s="123">
        <v>2022</v>
      </c>
      <c r="BL169" s="203">
        <v>44896</v>
      </c>
      <c r="BM169" s="263">
        <v>234864</v>
      </c>
      <c r="BN169" s="263">
        <v>157372</v>
      </c>
      <c r="BO169" s="90">
        <v>67.005586211594789</v>
      </c>
    </row>
    <row r="170" spans="2:67">
      <c r="B170" s="180"/>
      <c r="H170" s="180"/>
      <c r="I170" s="180"/>
      <c r="J170" s="180"/>
      <c r="K170" s="180"/>
      <c r="L170" s="180"/>
      <c r="BK170" s="123">
        <v>2023</v>
      </c>
      <c r="BL170" s="284">
        <v>44927</v>
      </c>
      <c r="BM170" s="74">
        <v>247821</v>
      </c>
      <c r="BN170" s="74">
        <v>160416</v>
      </c>
      <c r="BO170" s="90">
        <v>68.301655426118941</v>
      </c>
    </row>
    <row r="171" spans="2:67">
      <c r="B171" s="180"/>
      <c r="H171" s="180"/>
      <c r="I171" s="180"/>
      <c r="J171" s="180"/>
      <c r="K171" s="180"/>
      <c r="L171" s="180"/>
      <c r="BK171" s="123">
        <v>2023</v>
      </c>
      <c r="BL171" s="284">
        <v>44958</v>
      </c>
      <c r="BM171" s="74">
        <v>246878</v>
      </c>
      <c r="BN171" s="207">
        <v>164261</v>
      </c>
      <c r="BO171" s="90">
        <v>66.535292735683214</v>
      </c>
    </row>
    <row r="172" spans="2:67">
      <c r="B172" s="180"/>
      <c r="H172" s="180"/>
      <c r="I172" s="180"/>
      <c r="J172" s="180"/>
      <c r="K172" s="180"/>
      <c r="L172" s="180"/>
      <c r="BK172" s="123">
        <v>2023</v>
      </c>
      <c r="BL172" s="284">
        <v>44986</v>
      </c>
      <c r="BM172" s="74">
        <v>246878</v>
      </c>
      <c r="BN172" s="207">
        <v>171077</v>
      </c>
      <c r="BO172" s="90">
        <v>83.205620185537143</v>
      </c>
    </row>
    <row r="173" spans="2:67">
      <c r="B173" s="180"/>
      <c r="H173" s="180"/>
      <c r="I173" s="180"/>
      <c r="J173" s="180"/>
      <c r="K173" s="180"/>
      <c r="L173" s="180"/>
      <c r="BK173" s="123">
        <v>2023</v>
      </c>
      <c r="BL173" s="284">
        <v>45017</v>
      </c>
      <c r="BM173" s="74">
        <v>246878</v>
      </c>
      <c r="BN173" s="207">
        <v>178625</v>
      </c>
      <c r="BO173" s="252">
        <v>83.205620185537143</v>
      </c>
    </row>
    <row r="174" spans="2:67">
      <c r="B174" s="180"/>
      <c r="H174" s="180"/>
      <c r="I174" s="180"/>
      <c r="J174" s="180"/>
      <c r="K174" s="180"/>
      <c r="L174" s="180"/>
      <c r="BK174" s="123">
        <v>2023</v>
      </c>
      <c r="BL174" s="284">
        <v>45047</v>
      </c>
      <c r="BM174" s="74">
        <v>247821</v>
      </c>
      <c r="BN174" s="207">
        <v>182754</v>
      </c>
      <c r="BO174" s="253">
        <v>73.744355805198097</v>
      </c>
    </row>
    <row r="175" spans="2:67">
      <c r="BK175" s="123">
        <v>2023</v>
      </c>
      <c r="BL175" s="284">
        <v>45078</v>
      </c>
      <c r="BM175" s="74">
        <v>247821</v>
      </c>
      <c r="BN175" s="83">
        <v>188578</v>
      </c>
      <c r="BO175" s="254">
        <v>76.094439131469898</v>
      </c>
    </row>
    <row r="176" spans="2:67">
      <c r="BK176" s="123">
        <v>2023</v>
      </c>
      <c r="BL176" s="284">
        <v>45108</v>
      </c>
      <c r="BM176" s="74">
        <v>247821</v>
      </c>
      <c r="BN176" s="83">
        <v>192533</v>
      </c>
      <c r="BO176" s="254">
        <v>77.690349082603973</v>
      </c>
    </row>
    <row r="177" spans="63:67">
      <c r="BK177" s="123">
        <v>2023</v>
      </c>
      <c r="BL177" s="284">
        <v>45139</v>
      </c>
      <c r="BM177" s="74">
        <v>247821</v>
      </c>
      <c r="BN177" s="83">
        <v>198485</v>
      </c>
      <c r="BO177" s="254">
        <v>80.092082591870749</v>
      </c>
    </row>
    <row r="178" spans="63:67">
      <c r="BK178" s="123">
        <v>2023</v>
      </c>
      <c r="BL178" s="284">
        <v>45170</v>
      </c>
      <c r="BM178" s="74">
        <v>247821</v>
      </c>
      <c r="BN178" s="83">
        <v>203073</v>
      </c>
      <c r="BO178" s="256">
        <v>81.943418838597211</v>
      </c>
    </row>
    <row r="179" spans="63:67">
      <c r="BK179" s="123">
        <v>2023</v>
      </c>
      <c r="BL179" s="284">
        <v>45200</v>
      </c>
      <c r="BM179" s="74">
        <v>247821</v>
      </c>
      <c r="BN179" s="83">
        <v>206201</v>
      </c>
      <c r="BO179" s="254">
        <v>83.205620185537143</v>
      </c>
    </row>
    <row r="180" spans="63:67">
      <c r="BK180" s="123">
        <v>2023</v>
      </c>
      <c r="BL180" s="284">
        <v>45231</v>
      </c>
      <c r="BM180" s="74">
        <v>247821</v>
      </c>
      <c r="BN180" s="83">
        <v>209898</v>
      </c>
      <c r="BO180" s="254">
        <v>84.697422736571966</v>
      </c>
    </row>
    <row r="181" spans="63:67">
      <c r="BK181" s="123">
        <v>2023</v>
      </c>
      <c r="BL181" s="284">
        <v>45261</v>
      </c>
      <c r="BM181" s="74">
        <v>247821</v>
      </c>
      <c r="BN181" s="74">
        <v>211175</v>
      </c>
      <c r="BO181" s="254">
        <v>85.212714015357861</v>
      </c>
    </row>
    <row r="182" spans="63:67">
      <c r="BK182" s="123">
        <v>2024</v>
      </c>
      <c r="BL182" s="283">
        <v>45292</v>
      </c>
      <c r="BM182" s="74">
        <v>247821</v>
      </c>
      <c r="BN182" s="74">
        <v>211578</v>
      </c>
      <c r="BO182" s="254">
        <v>85.375331388381127</v>
      </c>
    </row>
    <row r="183" spans="63:67">
      <c r="BK183" s="123">
        <v>2024</v>
      </c>
      <c r="BL183" s="283">
        <v>45323</v>
      </c>
      <c r="BM183" s="74">
        <v>247821</v>
      </c>
      <c r="BN183" s="74">
        <v>214661</v>
      </c>
      <c r="BO183" s="254">
        <v>86.619374467861888</v>
      </c>
    </row>
    <row r="184" spans="63:67">
      <c r="BK184" s="123">
        <v>2024</v>
      </c>
      <c r="BL184" s="283">
        <v>45352</v>
      </c>
      <c r="BM184" s="74">
        <v>247821</v>
      </c>
      <c r="BN184" s="74">
        <v>216961</v>
      </c>
      <c r="BO184" s="254">
        <v>87.547463693553013</v>
      </c>
    </row>
    <row r="185" spans="63:67">
      <c r="BK185" s="123">
        <v>2024</v>
      </c>
      <c r="BL185" s="283">
        <v>45383</v>
      </c>
      <c r="BM185" s="74">
        <v>247821</v>
      </c>
      <c r="BN185" s="74">
        <v>219072</v>
      </c>
      <c r="BO185" s="254">
        <v>88.399288195915602</v>
      </c>
    </row>
    <row r="186" spans="63:67">
      <c r="BK186" s="123">
        <v>2025</v>
      </c>
      <c r="BL186" s="283">
        <v>45413</v>
      </c>
      <c r="BM186" s="74">
        <v>247821</v>
      </c>
      <c r="BN186" s="74">
        <v>221664</v>
      </c>
      <c r="BO186" s="254">
        <v>89.445204401564027</v>
      </c>
    </row>
    <row r="187" spans="63:67">
      <c r="BK187" s="123">
        <v>2024</v>
      </c>
      <c r="BL187" s="283">
        <v>45444</v>
      </c>
      <c r="BM187" s="411">
        <v>247821</v>
      </c>
      <c r="BN187" s="411">
        <v>224068</v>
      </c>
      <c r="BO187" s="412">
        <v>90.415259400938581</v>
      </c>
    </row>
  </sheetData>
  <mergeCells count="13">
    <mergeCell ref="BQ146:CC146"/>
    <mergeCell ref="A1:B1"/>
    <mergeCell ref="BQ141:BS141"/>
    <mergeCell ref="BT141:CC141"/>
    <mergeCell ref="D2:P2"/>
    <mergeCell ref="BR139:CC139"/>
    <mergeCell ref="BQ140:BS140"/>
    <mergeCell ref="BT140:CC140"/>
    <mergeCell ref="BQ2:CC2"/>
    <mergeCell ref="Q2:AC2"/>
    <mergeCell ref="AD2:AP2"/>
    <mergeCell ref="AQ2:BC2"/>
    <mergeCell ref="BD2:BP2"/>
  </mergeCells>
  <hyperlinks>
    <hyperlink ref="CD1" location="INDICE!B2" display="Indice" xr:uid="{AAAA19EB-FC9B-4E16-8430-32E8BF7D1B7A}"/>
  </hyperlinks>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99"/>
  </sheetPr>
  <dimension ref="A1:W91"/>
  <sheetViews>
    <sheetView zoomScale="85" zoomScaleNormal="85" workbookViewId="0">
      <selection activeCell="A82" sqref="A82:XFD133"/>
    </sheetView>
  </sheetViews>
  <sheetFormatPr defaultColWidth="11.42578125" defaultRowHeight="15"/>
  <cols>
    <col min="1" max="1" width="25.5703125" customWidth="1"/>
    <col min="2" max="2" width="25.85546875" customWidth="1"/>
    <col min="3" max="3" width="17.140625" customWidth="1"/>
    <col min="4" max="4" width="12.5703125" customWidth="1"/>
    <col min="5" max="5" width="11.85546875" customWidth="1"/>
    <col min="6" max="6" width="11" customWidth="1"/>
    <col min="7" max="7" width="11.140625" customWidth="1"/>
    <col min="8" max="8" width="9.85546875" customWidth="1"/>
    <col min="9" max="9" width="14.28515625" customWidth="1"/>
    <col min="10" max="10" width="3.42578125" customWidth="1"/>
    <col min="11" max="11" width="14.85546875" bestFit="1" customWidth="1"/>
    <col min="12" max="12" width="19.140625" bestFit="1" customWidth="1"/>
    <col min="13" max="13" width="13.5703125" bestFit="1" customWidth="1"/>
    <col min="16" max="16" width="14.85546875" bestFit="1" customWidth="1"/>
    <col min="21" max="21" width="12.140625" customWidth="1"/>
  </cols>
  <sheetData>
    <row r="1" spans="1:23" ht="33" customHeight="1">
      <c r="A1" s="547" t="s">
        <v>285</v>
      </c>
      <c r="B1" s="547"/>
      <c r="C1" s="547"/>
      <c r="D1" s="547"/>
      <c r="E1" s="547"/>
      <c r="F1" s="547"/>
      <c r="G1" s="426" t="s">
        <v>19</v>
      </c>
      <c r="T1" s="548"/>
      <c r="U1" s="548"/>
      <c r="V1" s="548"/>
      <c r="W1" s="548"/>
    </row>
    <row r="2" spans="1:23" s="152" customFormat="1" ht="39" customHeight="1">
      <c r="A2" s="149" t="s">
        <v>286</v>
      </c>
      <c r="B2" s="150" t="s">
        <v>287</v>
      </c>
      <c r="C2" s="150" t="s">
        <v>288</v>
      </c>
      <c r="D2" s="443" t="s">
        <v>289</v>
      </c>
      <c r="E2" s="151" t="s">
        <v>290</v>
      </c>
      <c r="F2" s="150" t="s">
        <v>291</v>
      </c>
      <c r="G2" s="376" t="s">
        <v>240</v>
      </c>
      <c r="J2" s="422"/>
      <c r="K2" s="553" t="s">
        <v>285</v>
      </c>
      <c r="L2" s="553"/>
      <c r="M2" s="553"/>
      <c r="N2" s="553"/>
      <c r="O2" s="553"/>
      <c r="P2" s="553"/>
      <c r="Q2" s="553"/>
      <c r="R2" s="553"/>
      <c r="S2" s="553"/>
      <c r="T2" s="553"/>
    </row>
    <row r="3" spans="1:23" ht="18.95" customHeight="1">
      <c r="A3" s="153" t="s">
        <v>292</v>
      </c>
      <c r="B3" s="154" t="s">
        <v>293</v>
      </c>
      <c r="C3" s="210">
        <v>0</v>
      </c>
      <c r="D3" s="210">
        <v>116171</v>
      </c>
      <c r="E3" s="155">
        <v>116171</v>
      </c>
      <c r="F3" s="156">
        <v>79.133941404467208</v>
      </c>
      <c r="G3" s="45"/>
      <c r="H3" s="45"/>
    </row>
    <row r="4" spans="1:23" ht="18.95" customHeight="1">
      <c r="A4" s="153"/>
      <c r="B4" s="154" t="s">
        <v>294</v>
      </c>
      <c r="C4" s="210">
        <v>0</v>
      </c>
      <c r="D4" s="210">
        <v>6872</v>
      </c>
      <c r="E4" s="155">
        <v>6872</v>
      </c>
      <c r="F4" s="156">
        <v>4.6811032472088447</v>
      </c>
      <c r="G4" s="157"/>
      <c r="H4" s="45"/>
    </row>
    <row r="5" spans="1:23" ht="18.95" customHeight="1">
      <c r="A5" s="158" t="s">
        <v>295</v>
      </c>
      <c r="B5" s="154" t="s">
        <v>296</v>
      </c>
      <c r="C5" s="210">
        <v>3</v>
      </c>
      <c r="D5" s="210">
        <v>9371</v>
      </c>
      <c r="E5" s="155">
        <v>9374</v>
      </c>
      <c r="F5" s="156">
        <v>6.3854280907065935</v>
      </c>
      <c r="G5" s="157"/>
      <c r="H5" s="45"/>
    </row>
    <row r="6" spans="1:23" ht="18.95" customHeight="1">
      <c r="A6" s="158"/>
      <c r="B6" s="154" t="s">
        <v>297</v>
      </c>
      <c r="C6" s="210">
        <v>0</v>
      </c>
      <c r="D6" s="210">
        <v>8313</v>
      </c>
      <c r="E6" s="155">
        <v>8313</v>
      </c>
      <c r="F6" s="156">
        <v>5.6626908169451582</v>
      </c>
      <c r="G6" s="157"/>
      <c r="H6" s="45"/>
    </row>
    <row r="7" spans="1:23" ht="18.95" customHeight="1">
      <c r="A7" s="158" t="s">
        <v>298</v>
      </c>
      <c r="B7" s="154" t="s">
        <v>299</v>
      </c>
      <c r="C7" s="210">
        <v>0</v>
      </c>
      <c r="D7" s="210">
        <v>5610</v>
      </c>
      <c r="E7" s="155">
        <v>5610</v>
      </c>
      <c r="F7" s="156">
        <v>3.821447790576487</v>
      </c>
      <c r="G7" s="157"/>
      <c r="H7" s="45"/>
    </row>
    <row r="8" spans="1:23" ht="18.95" customHeight="1">
      <c r="A8" s="153" t="s">
        <v>300</v>
      </c>
      <c r="B8" s="154" t="s">
        <v>301</v>
      </c>
      <c r="C8" s="210">
        <v>0</v>
      </c>
      <c r="D8" s="210">
        <v>15</v>
      </c>
      <c r="E8" s="155">
        <v>15</v>
      </c>
      <c r="F8" s="156">
        <v>1.0217774841113601E-2</v>
      </c>
      <c r="G8" s="157"/>
      <c r="H8" s="45"/>
    </row>
    <row r="9" spans="1:23" ht="18.95" customHeight="1">
      <c r="A9" s="158" t="s">
        <v>302</v>
      </c>
      <c r="B9" s="154" t="s">
        <v>303</v>
      </c>
      <c r="C9" s="210">
        <v>0</v>
      </c>
      <c r="D9" s="210">
        <v>384</v>
      </c>
      <c r="E9" s="155">
        <v>384</v>
      </c>
      <c r="F9" s="156">
        <v>0.26157503593250819</v>
      </c>
      <c r="G9" s="157"/>
      <c r="H9" s="45"/>
    </row>
    <row r="10" spans="1:23" ht="18.95" customHeight="1">
      <c r="A10" s="159" t="s">
        <v>304</v>
      </c>
      <c r="B10" s="154" t="s">
        <v>305</v>
      </c>
      <c r="C10" s="210">
        <v>0</v>
      </c>
      <c r="D10" s="210">
        <v>62</v>
      </c>
      <c r="E10" s="155">
        <v>62</v>
      </c>
      <c r="F10" s="156">
        <v>4.2233469343269547E-2</v>
      </c>
      <c r="G10" s="157"/>
      <c r="H10" s="45"/>
    </row>
    <row r="11" spans="1:23" ht="18.95" customHeight="1">
      <c r="A11" s="158" t="s">
        <v>306</v>
      </c>
      <c r="B11" s="154" t="s">
        <v>307</v>
      </c>
      <c r="C11" s="210">
        <v>0</v>
      </c>
      <c r="D11" s="210">
        <v>0</v>
      </c>
      <c r="E11" s="155">
        <v>0</v>
      </c>
      <c r="F11" s="156">
        <v>0</v>
      </c>
      <c r="G11" s="157"/>
      <c r="H11" s="45"/>
    </row>
    <row r="12" spans="1:23" ht="18.95" customHeight="1">
      <c r="A12" s="158" t="s">
        <v>308</v>
      </c>
      <c r="B12" s="154" t="s">
        <v>309</v>
      </c>
      <c r="C12" s="210">
        <v>0</v>
      </c>
      <c r="D12" s="210">
        <v>0</v>
      </c>
      <c r="E12" s="155">
        <v>0</v>
      </c>
      <c r="F12" s="156">
        <v>0</v>
      </c>
      <c r="G12" s="157"/>
      <c r="H12" s="45"/>
    </row>
    <row r="13" spans="1:23" ht="18.95" customHeight="1">
      <c r="A13" s="159" t="s">
        <v>310</v>
      </c>
      <c r="B13" s="154" t="s">
        <v>311</v>
      </c>
      <c r="C13" s="210">
        <v>0</v>
      </c>
      <c r="D13" s="210">
        <v>0</v>
      </c>
      <c r="E13" s="155">
        <v>0</v>
      </c>
      <c r="F13" s="156">
        <v>0</v>
      </c>
      <c r="G13" s="157"/>
      <c r="H13" s="45"/>
    </row>
    <row r="14" spans="1:23" ht="18.95" customHeight="1">
      <c r="A14" s="159" t="s">
        <v>312</v>
      </c>
      <c r="B14" s="154" t="s">
        <v>313</v>
      </c>
      <c r="C14" s="210">
        <v>0</v>
      </c>
      <c r="D14" s="210">
        <v>0</v>
      </c>
      <c r="E14" s="155">
        <v>0</v>
      </c>
      <c r="F14" s="156">
        <v>0</v>
      </c>
      <c r="G14" s="157"/>
      <c r="H14" s="45"/>
    </row>
    <row r="15" spans="1:23" ht="18.95" customHeight="1">
      <c r="A15" s="159" t="s">
        <v>314</v>
      </c>
      <c r="B15" s="154" t="s">
        <v>315</v>
      </c>
      <c r="C15" s="210">
        <v>0</v>
      </c>
      <c r="D15" s="210">
        <v>0</v>
      </c>
      <c r="E15" s="155">
        <v>0</v>
      </c>
      <c r="F15" s="156">
        <v>0</v>
      </c>
      <c r="G15" s="157"/>
      <c r="H15" s="45"/>
      <c r="P15" s="65"/>
      <c r="Q15" s="65"/>
      <c r="R15" s="65"/>
      <c r="S15" s="65"/>
    </row>
    <row r="16" spans="1:23" ht="18.95" customHeight="1">
      <c r="A16" s="159" t="s">
        <v>316</v>
      </c>
      <c r="B16" s="154" t="s">
        <v>317</v>
      </c>
      <c r="C16" s="210">
        <v>0</v>
      </c>
      <c r="D16" s="210">
        <v>2</v>
      </c>
      <c r="E16" s="155">
        <v>2</v>
      </c>
      <c r="F16" s="156">
        <v>1.3623699788151468E-3</v>
      </c>
      <c r="G16" s="157"/>
      <c r="H16" s="45"/>
      <c r="P16" s="65"/>
    </row>
    <row r="17" spans="1:20" ht="18.95" customHeight="1">
      <c r="A17" s="159" t="s">
        <v>318</v>
      </c>
      <c r="B17" s="154" t="s">
        <v>319</v>
      </c>
      <c r="C17" s="210">
        <v>0</v>
      </c>
      <c r="D17" s="210">
        <v>0</v>
      </c>
      <c r="E17" s="155">
        <v>0</v>
      </c>
      <c r="F17" s="156">
        <v>0</v>
      </c>
      <c r="G17" s="157"/>
      <c r="H17" s="45"/>
    </row>
    <row r="18" spans="1:20" ht="18.95" customHeight="1">
      <c r="A18" s="159" t="s">
        <v>320</v>
      </c>
      <c r="B18" s="154" t="s">
        <v>321</v>
      </c>
      <c r="C18" s="210">
        <v>0</v>
      </c>
      <c r="D18" s="210">
        <v>0</v>
      </c>
      <c r="E18" s="155">
        <v>0</v>
      </c>
      <c r="F18" s="156">
        <v>0</v>
      </c>
      <c r="G18" s="157"/>
      <c r="H18" s="45"/>
    </row>
    <row r="19" spans="1:20" ht="18.95" customHeight="1">
      <c r="A19" s="159" t="s">
        <v>322</v>
      </c>
      <c r="B19" s="154" t="s">
        <v>323</v>
      </c>
      <c r="C19" s="210">
        <v>0</v>
      </c>
      <c r="D19" s="210">
        <v>0</v>
      </c>
      <c r="E19" s="155">
        <v>0</v>
      </c>
      <c r="F19" s="156">
        <v>0</v>
      </c>
      <c r="G19" s="157"/>
      <c r="H19" s="45"/>
    </row>
    <row r="20" spans="1:20" ht="18.95" customHeight="1">
      <c r="A20" s="159" t="s">
        <v>324</v>
      </c>
      <c r="B20" s="160"/>
      <c r="C20" s="160">
        <v>3</v>
      </c>
      <c r="D20" s="160">
        <v>146800</v>
      </c>
      <c r="E20" s="161">
        <v>146803</v>
      </c>
      <c r="F20" s="162">
        <v>100</v>
      </c>
      <c r="G20" s="157"/>
      <c r="H20" s="45"/>
      <c r="L20" s="65"/>
    </row>
    <row r="21" spans="1:20" ht="18.95" customHeight="1">
      <c r="A21" s="153" t="s">
        <v>325</v>
      </c>
      <c r="B21" s="154" t="s">
        <v>294</v>
      </c>
      <c r="C21" s="210">
        <v>0</v>
      </c>
      <c r="D21" s="210">
        <v>6850</v>
      </c>
      <c r="E21" s="211">
        <v>6850</v>
      </c>
      <c r="F21" s="212"/>
      <c r="G21" s="157"/>
      <c r="H21" s="45"/>
      <c r="L21" s="65"/>
    </row>
    <row r="22" spans="1:20" ht="18.95" customHeight="1">
      <c r="A22" s="153" t="s">
        <v>326</v>
      </c>
      <c r="B22" s="154" t="s">
        <v>294</v>
      </c>
      <c r="C22" s="210">
        <v>0</v>
      </c>
      <c r="D22" s="210">
        <v>22</v>
      </c>
      <c r="E22" s="211">
        <v>22</v>
      </c>
      <c r="F22" s="212"/>
      <c r="G22" s="157"/>
      <c r="H22" s="45"/>
      <c r="L22" s="65"/>
    </row>
    <row r="23" spans="1:20" ht="32.25" customHeight="1">
      <c r="A23" s="158" t="s">
        <v>327</v>
      </c>
      <c r="B23" s="154" t="s">
        <v>297</v>
      </c>
      <c r="C23" s="210">
        <v>0</v>
      </c>
      <c r="D23" s="210">
        <v>5032</v>
      </c>
      <c r="E23" s="211">
        <v>5032</v>
      </c>
      <c r="F23" s="152"/>
      <c r="G23" s="157"/>
      <c r="K23" t="s">
        <v>328</v>
      </c>
      <c r="N23" s="285" t="s">
        <v>240</v>
      </c>
    </row>
    <row r="24" spans="1:20" ht="32.25" customHeight="1">
      <c r="A24" s="158" t="s">
        <v>329</v>
      </c>
      <c r="B24" s="154" t="s">
        <v>297</v>
      </c>
      <c r="C24" s="210">
        <v>0</v>
      </c>
      <c r="D24" s="210">
        <v>3281</v>
      </c>
      <c r="E24" s="211">
        <v>3281</v>
      </c>
      <c r="G24" s="157"/>
      <c r="K24" s="163"/>
      <c r="L24" s="170"/>
    </row>
    <row r="25" spans="1:20" ht="32.25" customHeight="1">
      <c r="A25" s="166" t="s">
        <v>330</v>
      </c>
      <c r="B25" s="166"/>
      <c r="C25" s="166"/>
      <c r="D25" s="166"/>
      <c r="E25" s="166"/>
      <c r="F25" s="166"/>
      <c r="G25" s="157"/>
      <c r="K25" s="163"/>
      <c r="L25" s="170"/>
    </row>
    <row r="26" spans="1:20" ht="30.75" customHeight="1">
      <c r="A26" s="149" t="s">
        <v>286</v>
      </c>
      <c r="B26" s="150" t="s">
        <v>287</v>
      </c>
      <c r="C26" s="150" t="s">
        <v>288</v>
      </c>
      <c r="D26" s="150" t="s">
        <v>289</v>
      </c>
      <c r="E26" s="151" t="s">
        <v>290</v>
      </c>
      <c r="F26" s="150" t="s">
        <v>291</v>
      </c>
      <c r="G26" s="157"/>
      <c r="J26" s="423"/>
      <c r="K26" s="552" t="s">
        <v>330</v>
      </c>
      <c r="L26" s="552"/>
      <c r="M26" s="552"/>
      <c r="N26" s="552"/>
      <c r="O26" s="552"/>
      <c r="P26" s="552"/>
      <c r="Q26" s="552"/>
      <c r="R26" s="552"/>
      <c r="S26" s="552"/>
      <c r="T26" s="552"/>
    </row>
    <row r="27" spans="1:20" ht="22.5" customHeight="1">
      <c r="A27" s="153" t="s">
        <v>331</v>
      </c>
      <c r="B27" s="154" t="s">
        <v>296</v>
      </c>
      <c r="C27" s="154">
        <v>101</v>
      </c>
      <c r="D27" s="154">
        <v>34411</v>
      </c>
      <c r="E27" s="155">
        <v>34512</v>
      </c>
      <c r="F27" s="156">
        <v>44.586843057206345</v>
      </c>
    </row>
    <row r="28" spans="1:20" ht="35.25" customHeight="1">
      <c r="A28" s="153" t="s">
        <v>332</v>
      </c>
      <c r="B28" s="154" t="s">
        <v>299</v>
      </c>
      <c r="C28" s="154">
        <v>16</v>
      </c>
      <c r="D28" s="154">
        <v>17271</v>
      </c>
      <c r="E28" s="155">
        <v>17287</v>
      </c>
      <c r="F28" s="156">
        <v>22.333471138442455</v>
      </c>
    </row>
    <row r="29" spans="1:20" ht="36" customHeight="1">
      <c r="A29" s="153"/>
      <c r="B29" s="154" t="s">
        <v>297</v>
      </c>
      <c r="C29" s="154">
        <v>0</v>
      </c>
      <c r="D29" s="154">
        <v>13381</v>
      </c>
      <c r="E29" s="155">
        <v>13381</v>
      </c>
      <c r="F29" s="156">
        <v>17.287220298692574</v>
      </c>
    </row>
    <row r="30" spans="1:20" ht="33" customHeight="1">
      <c r="A30" s="153" t="s">
        <v>333</v>
      </c>
      <c r="B30" s="154" t="s">
        <v>293</v>
      </c>
      <c r="C30" s="154">
        <v>2</v>
      </c>
      <c r="D30" s="154">
        <v>10016</v>
      </c>
      <c r="E30" s="155">
        <v>10018</v>
      </c>
      <c r="F30" s="156">
        <v>12.942483592579196</v>
      </c>
    </row>
    <row r="31" spans="1:20" ht="18.95" customHeight="1">
      <c r="A31" s="153" t="s">
        <v>334</v>
      </c>
      <c r="B31" s="154" t="s">
        <v>303</v>
      </c>
      <c r="C31" s="154">
        <v>14</v>
      </c>
      <c r="D31" s="154">
        <v>1551</v>
      </c>
      <c r="E31" s="155">
        <v>1565</v>
      </c>
      <c r="F31" s="156">
        <v>2.0218593354348613</v>
      </c>
      <c r="H31" s="167"/>
      <c r="I31" s="167"/>
    </row>
    <row r="32" spans="1:20" ht="18.95" customHeight="1">
      <c r="A32" s="153"/>
      <c r="B32" s="154" t="s">
        <v>294</v>
      </c>
      <c r="C32" s="154">
        <v>2</v>
      </c>
      <c r="D32" s="154">
        <v>569</v>
      </c>
      <c r="E32" s="155">
        <v>571</v>
      </c>
      <c r="F32" s="156">
        <v>0.73768797478166503</v>
      </c>
      <c r="H32" s="167"/>
      <c r="I32" s="167"/>
      <c r="J32" s="168"/>
      <c r="K32" s="167"/>
    </row>
    <row r="33" spans="1:14" ht="18.95" customHeight="1">
      <c r="A33" s="153" t="s">
        <v>335</v>
      </c>
      <c r="B33" s="154" t="s">
        <v>305</v>
      </c>
      <c r="C33" s="154">
        <v>1</v>
      </c>
      <c r="D33" s="154">
        <v>66</v>
      </c>
      <c r="E33" s="155">
        <v>67</v>
      </c>
      <c r="F33" s="156">
        <v>8.6558834168776813E-2</v>
      </c>
      <c r="H33" s="167"/>
      <c r="I33" s="167"/>
      <c r="J33" s="168"/>
      <c r="K33" s="167"/>
    </row>
    <row r="34" spans="1:14" ht="18.95" customHeight="1">
      <c r="A34" s="153" t="s">
        <v>336</v>
      </c>
      <c r="B34" s="154" t="s">
        <v>337</v>
      </c>
      <c r="C34" s="154">
        <v>0</v>
      </c>
      <c r="D34" s="154">
        <v>1</v>
      </c>
      <c r="E34" s="155">
        <v>1</v>
      </c>
      <c r="F34" s="156">
        <v>1.2919228980414448E-3</v>
      </c>
      <c r="H34" s="167"/>
      <c r="I34" s="167"/>
      <c r="J34" s="168"/>
      <c r="K34" s="167"/>
    </row>
    <row r="35" spans="1:14" ht="18.95" customHeight="1">
      <c r="A35" s="153" t="s">
        <v>338</v>
      </c>
      <c r="B35" s="154" t="s">
        <v>339</v>
      </c>
      <c r="C35" s="154">
        <v>0</v>
      </c>
      <c r="D35" s="154">
        <v>1</v>
      </c>
      <c r="E35" s="155">
        <v>1</v>
      </c>
      <c r="F35" s="156">
        <v>1.2919228980414448E-3</v>
      </c>
      <c r="H35" s="167"/>
      <c r="I35" s="167"/>
      <c r="J35" s="168"/>
      <c r="K35" s="167"/>
    </row>
    <row r="36" spans="1:14" ht="18.95" customHeight="1">
      <c r="A36" s="153" t="s">
        <v>340</v>
      </c>
      <c r="B36" s="154" t="s">
        <v>313</v>
      </c>
      <c r="C36" s="154">
        <v>0</v>
      </c>
      <c r="D36" s="154">
        <v>0</v>
      </c>
      <c r="E36" s="155">
        <v>0</v>
      </c>
      <c r="F36" s="156">
        <v>0</v>
      </c>
      <c r="J36" s="168"/>
      <c r="K36" s="167"/>
    </row>
    <row r="37" spans="1:14" ht="18.95" customHeight="1">
      <c r="A37" s="153" t="s">
        <v>341</v>
      </c>
      <c r="B37" s="154" t="s">
        <v>301</v>
      </c>
      <c r="C37" s="154">
        <v>0</v>
      </c>
      <c r="D37" s="154">
        <v>1</v>
      </c>
      <c r="E37" s="155">
        <v>1</v>
      </c>
      <c r="F37" s="156">
        <v>1.2919228980414448E-3</v>
      </c>
      <c r="H37" s="167"/>
      <c r="I37" s="167"/>
      <c r="J37" s="168"/>
      <c r="K37" s="167"/>
    </row>
    <row r="38" spans="1:14" ht="18.95" customHeight="1">
      <c r="A38" s="153" t="s">
        <v>342</v>
      </c>
      <c r="B38" s="154" t="s">
        <v>309</v>
      </c>
      <c r="C38" s="154">
        <v>0</v>
      </c>
      <c r="D38" s="154">
        <v>0</v>
      </c>
      <c r="E38" s="155">
        <v>0</v>
      </c>
      <c r="F38" s="156">
        <v>0</v>
      </c>
      <c r="H38" s="167"/>
      <c r="I38" s="167"/>
      <c r="J38" s="168"/>
      <c r="K38" s="167"/>
    </row>
    <row r="39" spans="1:14" ht="18.95" customHeight="1">
      <c r="A39" s="153" t="s">
        <v>343</v>
      </c>
      <c r="B39" s="154" t="s">
        <v>315</v>
      </c>
      <c r="C39" s="154">
        <v>0</v>
      </c>
      <c r="D39" s="154">
        <v>0</v>
      </c>
      <c r="E39" s="155">
        <v>0</v>
      </c>
      <c r="F39" s="156">
        <v>0</v>
      </c>
      <c r="H39" s="167"/>
      <c r="I39" s="167"/>
      <c r="J39" s="168"/>
      <c r="K39" s="167"/>
    </row>
    <row r="40" spans="1:14" ht="18.95" customHeight="1">
      <c r="A40" s="153" t="s">
        <v>344</v>
      </c>
      <c r="B40" s="154" t="s">
        <v>345</v>
      </c>
      <c r="C40" s="154">
        <v>0</v>
      </c>
      <c r="D40" s="154">
        <v>0</v>
      </c>
      <c r="E40" s="155">
        <v>0</v>
      </c>
      <c r="F40" s="156">
        <v>0</v>
      </c>
      <c r="H40" s="167"/>
      <c r="I40" s="167"/>
      <c r="J40" s="168"/>
      <c r="K40" s="167"/>
    </row>
    <row r="41" spans="1:14" ht="18.95" customHeight="1">
      <c r="A41" s="153" t="s">
        <v>346</v>
      </c>
      <c r="B41" s="154" t="s">
        <v>347</v>
      </c>
      <c r="C41" s="154">
        <v>0</v>
      </c>
      <c r="D41" s="154">
        <v>0</v>
      </c>
      <c r="E41" s="155">
        <v>0</v>
      </c>
      <c r="F41" s="156">
        <v>0</v>
      </c>
      <c r="H41" s="167"/>
      <c r="I41" s="167"/>
      <c r="J41" s="168"/>
      <c r="K41" s="167"/>
      <c r="L41" s="167"/>
      <c r="N41" s="45"/>
    </row>
    <row r="42" spans="1:14" ht="18.95" customHeight="1">
      <c r="A42" s="153" t="s">
        <v>348</v>
      </c>
      <c r="B42" s="154" t="s">
        <v>349</v>
      </c>
      <c r="C42" s="154">
        <v>0</v>
      </c>
      <c r="D42" s="154">
        <v>0</v>
      </c>
      <c r="E42" s="155">
        <v>0</v>
      </c>
      <c r="F42" s="156">
        <v>0</v>
      </c>
      <c r="H42" s="167"/>
      <c r="I42" s="167"/>
      <c r="J42" s="168"/>
    </row>
    <row r="43" spans="1:14" ht="18.95" customHeight="1">
      <c r="A43" s="160" t="s">
        <v>350</v>
      </c>
      <c r="B43" s="160"/>
      <c r="C43" s="154">
        <v>136</v>
      </c>
      <c r="D43" s="154">
        <v>77268</v>
      </c>
      <c r="E43" s="161">
        <v>77404</v>
      </c>
      <c r="F43" s="162">
        <v>100.00000000000001</v>
      </c>
      <c r="G43" s="167"/>
      <c r="H43" s="167"/>
      <c r="I43" s="167"/>
      <c r="J43" s="168"/>
    </row>
    <row r="44" spans="1:14" ht="18.95" customHeight="1">
      <c r="A44" s="153" t="s">
        <v>351</v>
      </c>
      <c r="B44" s="154" t="s">
        <v>294</v>
      </c>
      <c r="C44" s="154">
        <v>2</v>
      </c>
      <c r="D44" s="154">
        <v>528</v>
      </c>
      <c r="E44" s="157"/>
      <c r="F44" s="157"/>
      <c r="G44" s="167"/>
      <c r="H44" s="167"/>
      <c r="I44" s="167"/>
      <c r="J44" s="168"/>
      <c r="K44" s="167"/>
    </row>
    <row r="45" spans="1:14" ht="18.95" customHeight="1">
      <c r="A45" s="153" t="s">
        <v>352</v>
      </c>
      <c r="B45" s="154" t="s">
        <v>294</v>
      </c>
      <c r="C45" s="154">
        <v>0</v>
      </c>
      <c r="D45" s="154">
        <v>41</v>
      </c>
      <c r="E45" s="157"/>
      <c r="F45" s="157"/>
      <c r="G45" s="167"/>
      <c r="H45" s="167"/>
      <c r="I45" s="167"/>
      <c r="J45" s="168"/>
      <c r="K45" s="167"/>
      <c r="L45" s="65"/>
    </row>
    <row r="46" spans="1:14" ht="32.25" customHeight="1">
      <c r="A46" s="158" t="s">
        <v>353</v>
      </c>
      <c r="B46" s="154" t="s">
        <v>297</v>
      </c>
      <c r="C46" s="154">
        <v>0</v>
      </c>
      <c r="D46" s="154">
        <v>12751</v>
      </c>
      <c r="E46" s="157"/>
      <c r="F46" s="157"/>
      <c r="G46" s="157"/>
      <c r="H46" s="45"/>
      <c r="K46" t="s">
        <v>328</v>
      </c>
      <c r="N46" s="285" t="s">
        <v>240</v>
      </c>
    </row>
    <row r="47" spans="1:14" ht="32.25" customHeight="1">
      <c r="A47" s="158" t="s">
        <v>354</v>
      </c>
      <c r="B47" s="154" t="s">
        <v>297</v>
      </c>
      <c r="C47" s="154">
        <v>0</v>
      </c>
      <c r="D47" s="154">
        <v>630</v>
      </c>
      <c r="E47" s="152"/>
      <c r="G47" s="157"/>
      <c r="L47" s="170"/>
    </row>
    <row r="48" spans="1:14" ht="32.25" customHeight="1">
      <c r="A48" s="545"/>
      <c r="B48" s="546"/>
      <c r="C48" s="165"/>
      <c r="D48" s="165"/>
      <c r="E48" s="287"/>
      <c r="G48" s="157"/>
      <c r="K48" s="163"/>
      <c r="L48" s="170"/>
    </row>
    <row r="49" spans="1:20" ht="38.25" customHeight="1">
      <c r="A49" s="164"/>
      <c r="B49" s="165"/>
      <c r="C49" s="165"/>
      <c r="D49" s="165"/>
      <c r="G49" s="157"/>
      <c r="K49" s="552" t="s">
        <v>355</v>
      </c>
      <c r="L49" s="552"/>
      <c r="M49" s="552"/>
      <c r="N49" s="552"/>
      <c r="O49" s="552"/>
      <c r="P49" s="552"/>
      <c r="Q49" s="552"/>
      <c r="R49" s="552"/>
      <c r="S49" s="552"/>
      <c r="T49" s="552"/>
    </row>
    <row r="50" spans="1:20" ht="27.75" customHeight="1">
      <c r="A50" s="223"/>
      <c r="B50" s="224"/>
      <c r="C50" s="550" t="s">
        <v>356</v>
      </c>
      <c r="D50" s="551"/>
      <c r="E50" s="549" t="s">
        <v>357</v>
      </c>
      <c r="F50" s="549"/>
      <c r="G50" s="544" t="s">
        <v>358</v>
      </c>
      <c r="H50" s="544"/>
      <c r="I50" s="291" t="s">
        <v>359</v>
      </c>
      <c r="J50" s="168"/>
      <c r="K50" s="163"/>
      <c r="L50" s="163"/>
    </row>
    <row r="51" spans="1:20" ht="36.75" customHeight="1">
      <c r="A51" s="289" t="s">
        <v>360</v>
      </c>
      <c r="B51" s="289" t="s">
        <v>361</v>
      </c>
      <c r="C51" s="288" t="s">
        <v>288</v>
      </c>
      <c r="D51" s="288" t="s">
        <v>289</v>
      </c>
      <c r="E51" s="288" t="s">
        <v>288</v>
      </c>
      <c r="F51" s="288" t="s">
        <v>289</v>
      </c>
      <c r="G51" s="288" t="s">
        <v>288</v>
      </c>
      <c r="H51" s="288" t="s">
        <v>289</v>
      </c>
      <c r="I51" s="290" t="s">
        <v>362</v>
      </c>
      <c r="J51" s="168"/>
      <c r="K51" s="168"/>
      <c r="L51" s="163"/>
    </row>
    <row r="52" spans="1:20" ht="18.95" customHeight="1">
      <c r="A52" s="44" t="s">
        <v>293</v>
      </c>
      <c r="B52" s="225">
        <v>126189</v>
      </c>
      <c r="C52" s="225">
        <v>2</v>
      </c>
      <c r="D52" s="225">
        <v>126187</v>
      </c>
      <c r="E52" s="226">
        <v>0</v>
      </c>
      <c r="F52" s="226">
        <v>116171</v>
      </c>
      <c r="G52" s="227">
        <v>2</v>
      </c>
      <c r="H52" s="227">
        <v>10016</v>
      </c>
      <c r="I52" s="221">
        <v>0.56282364065350321</v>
      </c>
      <c r="J52" s="168"/>
      <c r="K52" s="168"/>
      <c r="L52" s="163"/>
    </row>
    <row r="53" spans="1:20" ht="18.95" customHeight="1">
      <c r="A53" s="44" t="s">
        <v>296</v>
      </c>
      <c r="B53" s="225">
        <v>43886</v>
      </c>
      <c r="C53" s="225">
        <v>104</v>
      </c>
      <c r="D53" s="225">
        <v>43782</v>
      </c>
      <c r="E53" s="226">
        <v>3</v>
      </c>
      <c r="F53" s="226">
        <v>9371</v>
      </c>
      <c r="G53" s="227">
        <v>101</v>
      </c>
      <c r="H53" s="227">
        <v>34411</v>
      </c>
      <c r="I53" s="221">
        <v>0.195738759271566</v>
      </c>
      <c r="J53" s="168"/>
      <c r="K53" s="167"/>
      <c r="L53" s="163"/>
    </row>
    <row r="54" spans="1:20" ht="18.95" customHeight="1">
      <c r="A54" s="44" t="s">
        <v>299</v>
      </c>
      <c r="B54" s="225">
        <v>22897</v>
      </c>
      <c r="C54" s="225">
        <v>16</v>
      </c>
      <c r="D54" s="225">
        <v>22881</v>
      </c>
      <c r="E54" s="226">
        <v>0</v>
      </c>
      <c r="F54" s="226">
        <v>5610</v>
      </c>
      <c r="G54" s="227">
        <v>16</v>
      </c>
      <c r="H54" s="227">
        <v>17271</v>
      </c>
      <c r="I54" s="221">
        <v>0.10212437613455423</v>
      </c>
      <c r="J54" s="168"/>
      <c r="L54" s="163"/>
    </row>
    <row r="55" spans="1:20" ht="18.95" customHeight="1">
      <c r="A55" s="44" t="s">
        <v>297</v>
      </c>
      <c r="B55" s="225">
        <v>21694</v>
      </c>
      <c r="C55" s="225">
        <v>0</v>
      </c>
      <c r="D55" s="225">
        <v>21694</v>
      </c>
      <c r="E55" s="226">
        <v>0</v>
      </c>
      <c r="F55" s="226">
        <v>8313</v>
      </c>
      <c r="G55" s="227">
        <v>0</v>
      </c>
      <c r="H55" s="227">
        <v>13381</v>
      </c>
      <c r="I55" s="221">
        <v>9.6758798788619441E-2</v>
      </c>
      <c r="J55" s="168"/>
      <c r="L55" s="163"/>
    </row>
    <row r="56" spans="1:20" ht="18.95" customHeight="1">
      <c r="A56" s="213" t="s">
        <v>294</v>
      </c>
      <c r="B56" s="225">
        <v>7443</v>
      </c>
      <c r="C56" s="225">
        <v>2</v>
      </c>
      <c r="D56" s="225">
        <v>7441</v>
      </c>
      <c r="E56" s="226">
        <v>0</v>
      </c>
      <c r="F56" s="226">
        <v>6872</v>
      </c>
      <c r="G56" s="227">
        <v>2</v>
      </c>
      <c r="H56" s="227">
        <v>569</v>
      </c>
      <c r="I56" s="221">
        <v>3.3197000985696251E-2</v>
      </c>
      <c r="J56" s="168"/>
      <c r="L56" s="163"/>
    </row>
    <row r="57" spans="1:20" ht="18.95" customHeight="1">
      <c r="A57" s="44" t="s">
        <v>303</v>
      </c>
      <c r="B57" s="225">
        <v>1949</v>
      </c>
      <c r="C57" s="225">
        <v>14</v>
      </c>
      <c r="D57" s="225">
        <v>1935</v>
      </c>
      <c r="E57" s="226">
        <v>0</v>
      </c>
      <c r="F57" s="226">
        <v>384</v>
      </c>
      <c r="G57" s="227">
        <v>14</v>
      </c>
      <c r="H57" s="227">
        <v>1551</v>
      </c>
      <c r="I57" s="221">
        <v>8.6928597233806252E-3</v>
      </c>
      <c r="J57" s="168"/>
      <c r="L57" s="163"/>
    </row>
    <row r="58" spans="1:20" ht="18.95" customHeight="1">
      <c r="A58" s="44" t="s">
        <v>305</v>
      </c>
      <c r="B58" s="225">
        <v>129</v>
      </c>
      <c r="C58" s="225">
        <v>1</v>
      </c>
      <c r="D58" s="225">
        <v>128</v>
      </c>
      <c r="E58" s="226">
        <v>0</v>
      </c>
      <c r="F58" s="226">
        <v>62</v>
      </c>
      <c r="G58" s="227">
        <v>1</v>
      </c>
      <c r="H58" s="227">
        <v>66</v>
      </c>
      <c r="I58" s="221">
        <v>5.753611617835304E-4</v>
      </c>
      <c r="J58" s="168"/>
      <c r="L58" s="163"/>
    </row>
    <row r="59" spans="1:20" ht="18.95" customHeight="1">
      <c r="A59" s="44" t="s">
        <v>301</v>
      </c>
      <c r="B59" s="225">
        <v>16</v>
      </c>
      <c r="C59" s="225">
        <v>0</v>
      </c>
      <c r="D59" s="225">
        <v>16</v>
      </c>
      <c r="E59" s="226">
        <v>0</v>
      </c>
      <c r="F59" s="226">
        <v>15</v>
      </c>
      <c r="G59" s="227">
        <v>0</v>
      </c>
      <c r="H59" s="227">
        <v>1</v>
      </c>
      <c r="I59" s="221">
        <v>7.1362624717337105E-5</v>
      </c>
      <c r="J59" s="168"/>
      <c r="L59" s="163"/>
    </row>
    <row r="60" spans="1:20" ht="18.95" customHeight="1">
      <c r="A60" s="44" t="s">
        <v>337</v>
      </c>
      <c r="B60" s="225">
        <v>1</v>
      </c>
      <c r="C60" s="225">
        <v>0</v>
      </c>
      <c r="D60" s="225">
        <v>1</v>
      </c>
      <c r="E60" s="226">
        <v>0</v>
      </c>
      <c r="F60" s="226">
        <v>0</v>
      </c>
      <c r="G60" s="227">
        <v>0</v>
      </c>
      <c r="H60" s="227">
        <v>1</v>
      </c>
      <c r="I60" s="221">
        <v>4.460164044833569E-6</v>
      </c>
      <c r="J60" s="168"/>
      <c r="L60" s="163"/>
    </row>
    <row r="61" spans="1:20" ht="18.95" customHeight="1">
      <c r="A61" s="44" t="s">
        <v>339</v>
      </c>
      <c r="B61" s="225">
        <v>3</v>
      </c>
      <c r="C61" s="225">
        <v>0</v>
      </c>
      <c r="D61" s="225">
        <v>3</v>
      </c>
      <c r="E61" s="226">
        <v>0</v>
      </c>
      <c r="F61" s="226">
        <v>2</v>
      </c>
      <c r="G61" s="227">
        <v>0</v>
      </c>
      <c r="H61" s="227">
        <v>1</v>
      </c>
      <c r="I61" s="221">
        <v>1.3380492134500707E-5</v>
      </c>
      <c r="J61" s="168"/>
      <c r="L61" s="163"/>
    </row>
    <row r="62" spans="1:20">
      <c r="A62" s="44" t="s">
        <v>307</v>
      </c>
      <c r="B62" s="225">
        <v>0</v>
      </c>
      <c r="C62" s="225">
        <v>0</v>
      </c>
      <c r="D62" s="225">
        <v>0</v>
      </c>
      <c r="E62" s="226">
        <v>0</v>
      </c>
      <c r="F62" s="226">
        <v>0</v>
      </c>
      <c r="G62" s="227">
        <v>0</v>
      </c>
      <c r="H62" s="227">
        <v>0</v>
      </c>
      <c r="I62" s="221">
        <v>0</v>
      </c>
      <c r="J62" s="168"/>
    </row>
    <row r="63" spans="1:20">
      <c r="A63" s="44" t="s">
        <v>309</v>
      </c>
      <c r="B63" s="225">
        <v>0</v>
      </c>
      <c r="C63" s="225">
        <v>0</v>
      </c>
      <c r="D63" s="225">
        <v>0</v>
      </c>
      <c r="E63" s="226">
        <v>0</v>
      </c>
      <c r="F63" s="226">
        <v>0</v>
      </c>
      <c r="G63" s="227">
        <v>0</v>
      </c>
      <c r="H63" s="227">
        <v>0</v>
      </c>
      <c r="I63" s="221">
        <v>0</v>
      </c>
      <c r="J63" s="168"/>
    </row>
    <row r="64" spans="1:20">
      <c r="A64" s="44" t="s">
        <v>311</v>
      </c>
      <c r="B64" s="225">
        <v>0</v>
      </c>
      <c r="C64" s="225">
        <v>0</v>
      </c>
      <c r="D64" s="225">
        <v>0</v>
      </c>
      <c r="E64" s="226">
        <v>0</v>
      </c>
      <c r="F64" s="226">
        <v>0</v>
      </c>
      <c r="G64" s="227">
        <v>0</v>
      </c>
      <c r="H64" s="227">
        <v>0</v>
      </c>
      <c r="I64" s="221">
        <v>0</v>
      </c>
      <c r="J64" s="168"/>
    </row>
    <row r="65" spans="1:14">
      <c r="A65" s="44" t="s">
        <v>313</v>
      </c>
      <c r="B65" s="225">
        <v>0</v>
      </c>
      <c r="C65" s="225">
        <v>0</v>
      </c>
      <c r="D65" s="225">
        <v>0</v>
      </c>
      <c r="E65" s="226">
        <v>0</v>
      </c>
      <c r="F65" s="226">
        <v>0</v>
      </c>
      <c r="G65" s="227">
        <v>0</v>
      </c>
      <c r="H65" s="227">
        <v>0</v>
      </c>
      <c r="I65" s="221">
        <v>0</v>
      </c>
      <c r="J65" s="168"/>
    </row>
    <row r="66" spans="1:14">
      <c r="A66" s="44" t="s">
        <v>315</v>
      </c>
      <c r="B66" s="225">
        <v>0</v>
      </c>
      <c r="C66" s="225">
        <v>0</v>
      </c>
      <c r="D66" s="225">
        <v>0</v>
      </c>
      <c r="E66" s="226">
        <v>0</v>
      </c>
      <c r="F66" s="226">
        <v>0</v>
      </c>
      <c r="G66" s="227">
        <v>0</v>
      </c>
      <c r="H66" s="227">
        <v>0</v>
      </c>
      <c r="I66" s="221">
        <v>0</v>
      </c>
      <c r="J66" s="168"/>
    </row>
    <row r="67" spans="1:14">
      <c r="A67" s="44" t="s">
        <v>363</v>
      </c>
      <c r="B67" s="225">
        <v>0</v>
      </c>
      <c r="C67" s="225">
        <v>0</v>
      </c>
      <c r="D67" s="225">
        <v>0</v>
      </c>
      <c r="E67" s="226">
        <v>0</v>
      </c>
      <c r="F67" s="226">
        <v>0</v>
      </c>
      <c r="G67" s="227">
        <v>0</v>
      </c>
      <c r="H67" s="227">
        <v>0</v>
      </c>
      <c r="I67" s="221">
        <v>0</v>
      </c>
      <c r="J67" s="168"/>
    </row>
    <row r="68" spans="1:14">
      <c r="A68" s="44" t="s">
        <v>319</v>
      </c>
      <c r="B68" s="225">
        <v>0</v>
      </c>
      <c r="C68" s="225">
        <v>0</v>
      </c>
      <c r="D68" s="225">
        <v>0</v>
      </c>
      <c r="E68" s="226">
        <v>0</v>
      </c>
      <c r="F68" s="226">
        <v>0</v>
      </c>
      <c r="G68" s="227">
        <v>0</v>
      </c>
      <c r="H68" s="227">
        <v>0</v>
      </c>
      <c r="I68" s="221">
        <v>0</v>
      </c>
      <c r="J68" s="168"/>
    </row>
    <row r="69" spans="1:14">
      <c r="A69" s="44" t="s">
        <v>321</v>
      </c>
      <c r="B69" s="225">
        <v>0</v>
      </c>
      <c r="C69" s="225">
        <v>0</v>
      </c>
      <c r="D69" s="225">
        <v>0</v>
      </c>
      <c r="E69" s="226">
        <v>0</v>
      </c>
      <c r="F69" s="226">
        <v>0</v>
      </c>
      <c r="G69" s="227">
        <v>0</v>
      </c>
      <c r="H69" s="227">
        <v>0</v>
      </c>
      <c r="I69" s="221">
        <v>0</v>
      </c>
      <c r="J69" s="168"/>
    </row>
    <row r="70" spans="1:14">
      <c r="A70" s="44" t="s">
        <v>323</v>
      </c>
      <c r="B70" s="225">
        <v>0</v>
      </c>
      <c r="C70" s="225">
        <v>0</v>
      </c>
      <c r="D70" s="225">
        <v>0</v>
      </c>
      <c r="E70" s="226">
        <v>0</v>
      </c>
      <c r="F70" s="226">
        <v>0</v>
      </c>
      <c r="G70" s="227">
        <v>0</v>
      </c>
      <c r="H70" s="227">
        <v>0</v>
      </c>
      <c r="I70" s="221">
        <v>0</v>
      </c>
      <c r="J70" s="168"/>
    </row>
    <row r="71" spans="1:14">
      <c r="A71" s="44"/>
      <c r="B71" s="225">
        <v>224207</v>
      </c>
      <c r="C71" s="225">
        <v>139</v>
      </c>
      <c r="D71" s="225">
        <v>224068</v>
      </c>
      <c r="E71" s="226">
        <v>3</v>
      </c>
      <c r="F71" s="226">
        <v>146800</v>
      </c>
      <c r="G71" s="227">
        <v>136</v>
      </c>
      <c r="H71" s="227">
        <v>77268</v>
      </c>
      <c r="I71" s="222">
        <v>1</v>
      </c>
    </row>
    <row r="72" spans="1:14">
      <c r="A72" s="164"/>
      <c r="B72" s="165"/>
      <c r="C72" s="165"/>
      <c r="D72" s="165"/>
      <c r="F72" s="65"/>
      <c r="H72" s="377"/>
    </row>
    <row r="73" spans="1:14">
      <c r="A73" s="164"/>
      <c r="B73" s="165"/>
      <c r="C73" s="165"/>
      <c r="D73" s="165"/>
      <c r="H73" s="167"/>
      <c r="I73" s="65"/>
    </row>
    <row r="74" spans="1:14">
      <c r="A74" s="164"/>
      <c r="B74" s="165"/>
      <c r="C74" s="165"/>
      <c r="D74" s="165"/>
      <c r="F74" s="65"/>
      <c r="H74" s="65"/>
    </row>
    <row r="75" spans="1:14">
      <c r="A75" s="164"/>
      <c r="B75" s="165"/>
      <c r="C75" s="165"/>
      <c r="D75" s="165"/>
      <c r="G75" s="167"/>
      <c r="H75" s="167"/>
    </row>
    <row r="76" spans="1:14">
      <c r="A76" s="164"/>
      <c r="B76" s="165"/>
      <c r="C76" s="165"/>
      <c r="D76" s="165"/>
      <c r="G76" s="167"/>
      <c r="H76" s="167"/>
      <c r="I76" s="167"/>
      <c r="J76" s="168"/>
    </row>
    <row r="77" spans="1:14">
      <c r="A77" s="164"/>
      <c r="B77" s="165"/>
      <c r="C77" s="165"/>
      <c r="D77" s="165"/>
      <c r="G77" s="167"/>
      <c r="H77" s="167"/>
      <c r="I77" s="167"/>
      <c r="J77" s="168"/>
      <c r="K77" t="s">
        <v>328</v>
      </c>
      <c r="N77" s="285" t="s">
        <v>240</v>
      </c>
    </row>
    <row r="78" spans="1:14">
      <c r="A78" t="s">
        <v>231</v>
      </c>
      <c r="B78" t="s">
        <v>364</v>
      </c>
      <c r="E78" s="286" t="s">
        <v>240</v>
      </c>
      <c r="G78" s="167"/>
      <c r="H78" s="167"/>
      <c r="I78" s="167"/>
      <c r="J78" s="168"/>
    </row>
    <row r="79" spans="1:14" ht="25.5">
      <c r="A79" s="204" t="s">
        <v>50</v>
      </c>
      <c r="B79" s="204" t="s">
        <v>50</v>
      </c>
      <c r="C79" s="209" t="s">
        <v>51</v>
      </c>
      <c r="D79" s="204"/>
      <c r="I79" s="167"/>
      <c r="J79" s="168"/>
    </row>
    <row r="80" spans="1:14" ht="25.5">
      <c r="A80" s="198" t="s">
        <v>365</v>
      </c>
      <c r="B80" s="198" t="s">
        <v>365</v>
      </c>
      <c r="C80" s="209" t="s">
        <v>53</v>
      </c>
      <c r="D80" s="198"/>
      <c r="I80" s="167"/>
      <c r="J80" s="168"/>
    </row>
    <row r="81" spans="1:8">
      <c r="A81" s="164"/>
      <c r="B81" s="165"/>
      <c r="C81" s="165"/>
      <c r="D81" s="165"/>
    </row>
    <row r="82" spans="1:8">
      <c r="H82" s="169"/>
    </row>
    <row r="83" spans="1:8">
      <c r="H83" s="169"/>
    </row>
    <row r="84" spans="1:8">
      <c r="H84" s="169"/>
    </row>
    <row r="85" spans="1:8">
      <c r="H85" s="169"/>
    </row>
    <row r="86" spans="1:8">
      <c r="H86" s="169"/>
    </row>
    <row r="87" spans="1:8">
      <c r="H87" s="169"/>
    </row>
    <row r="88" spans="1:8">
      <c r="H88" s="169"/>
    </row>
    <row r="89" spans="1:8">
      <c r="H89" s="169"/>
    </row>
    <row r="90" spans="1:8">
      <c r="H90" s="169"/>
    </row>
    <row r="91" spans="1:8">
      <c r="H91" s="169"/>
    </row>
  </sheetData>
  <sortState xmlns:xlrd2="http://schemas.microsoft.com/office/spreadsheetml/2017/richdata2" ref="A50:G68">
    <sortCondition descending="1" ref="B50:B68"/>
  </sortState>
  <mergeCells count="10">
    <mergeCell ref="G50:H50"/>
    <mergeCell ref="A48:B48"/>
    <mergeCell ref="A1:F1"/>
    <mergeCell ref="V1:W1"/>
    <mergeCell ref="T1:U1"/>
    <mergeCell ref="E50:F50"/>
    <mergeCell ref="C50:D50"/>
    <mergeCell ref="K49:T49"/>
    <mergeCell ref="K2:T2"/>
    <mergeCell ref="K26:T26"/>
  </mergeCells>
  <hyperlinks>
    <hyperlink ref="G1" location="INDICE!B2" display="Indice" xr:uid="{F48C30CD-5FC4-456C-A725-D9FFE3B21CEE}"/>
  </hyperlinks>
  <pageMargins left="0.7" right="0.7" top="0.75" bottom="0.75" header="0.3" footer="0.3"/>
  <pageSetup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99"/>
  </sheetPr>
  <dimension ref="A1:AD144"/>
  <sheetViews>
    <sheetView zoomScale="91" zoomScaleNormal="91" workbookViewId="0">
      <selection activeCell="B3" sqref="B3"/>
    </sheetView>
  </sheetViews>
  <sheetFormatPr defaultColWidth="11.42578125" defaultRowHeight="15"/>
  <cols>
    <col min="1" max="1" width="27" customWidth="1"/>
    <col min="2" max="2" width="22.28515625" customWidth="1"/>
    <col min="4" max="4" width="13.28515625" customWidth="1"/>
    <col min="7" max="7" width="14.7109375" customWidth="1"/>
    <col min="8" max="8" width="13.42578125" customWidth="1"/>
    <col min="9" max="9" width="13.140625" customWidth="1"/>
    <col min="10" max="10" width="14.140625" customWidth="1"/>
    <col min="11" max="11" width="13.28515625" customWidth="1"/>
    <col min="12" max="12" width="12.7109375" customWidth="1"/>
    <col min="13" max="13" width="13.85546875" customWidth="1"/>
    <col min="16" max="17" width="12.85546875" customWidth="1"/>
    <col min="18" max="18" width="15.85546875" customWidth="1"/>
  </cols>
  <sheetData>
    <row r="1" spans="1:30" ht="48" customHeight="1">
      <c r="A1" s="554" t="s">
        <v>366</v>
      </c>
      <c r="B1" s="554"/>
      <c r="C1" s="554"/>
      <c r="D1" s="554"/>
      <c r="E1" s="554"/>
      <c r="F1" s="554"/>
      <c r="G1" s="554"/>
      <c r="H1" s="554"/>
      <c r="I1" s="554"/>
      <c r="J1" s="554"/>
      <c r="K1" s="554"/>
      <c r="L1" s="554"/>
      <c r="M1" s="554"/>
      <c r="N1" s="554"/>
      <c r="O1" s="554"/>
      <c r="P1" s="554"/>
      <c r="Q1" s="554"/>
      <c r="R1" s="554"/>
      <c r="S1" s="554"/>
      <c r="T1" s="426" t="s">
        <v>19</v>
      </c>
      <c r="V1" s="45"/>
    </row>
    <row r="2" spans="1:30" ht="25.5" customHeight="1">
      <c r="A2" s="257" t="s">
        <v>367</v>
      </c>
      <c r="B2" s="292" t="s">
        <v>240</v>
      </c>
      <c r="C2" s="133"/>
      <c r="D2" s="378" t="s">
        <v>368</v>
      </c>
      <c r="E2" s="118"/>
      <c r="F2" s="118"/>
      <c r="G2" s="118"/>
      <c r="H2" s="118"/>
      <c r="I2" s="118"/>
      <c r="J2" s="118"/>
      <c r="K2" s="118"/>
      <c r="L2" s="118"/>
      <c r="M2" s="118"/>
      <c r="N2" s="118"/>
      <c r="O2" s="118"/>
      <c r="P2" s="89"/>
      <c r="Q2" s="89"/>
      <c r="R2" s="89"/>
      <c r="S2" s="557" t="s">
        <v>369</v>
      </c>
      <c r="T2" s="376" t="s">
        <v>240</v>
      </c>
    </row>
    <row r="3" spans="1:30" ht="55.5" customHeight="1">
      <c r="A3" s="135" t="s">
        <v>77</v>
      </c>
      <c r="B3" s="137" t="s">
        <v>370</v>
      </c>
      <c r="C3" s="139" t="s">
        <v>371</v>
      </c>
      <c r="D3" s="38" t="s">
        <v>372</v>
      </c>
      <c r="E3" s="380" t="s">
        <v>294</v>
      </c>
      <c r="F3" s="39" t="s">
        <v>373</v>
      </c>
      <c r="G3" s="39" t="s">
        <v>374</v>
      </c>
      <c r="H3" s="380" t="s">
        <v>375</v>
      </c>
      <c r="I3" s="52" t="s">
        <v>376</v>
      </c>
      <c r="J3" s="39" t="s">
        <v>377</v>
      </c>
      <c r="K3" s="39" t="s">
        <v>378</v>
      </c>
      <c r="L3" s="39" t="s">
        <v>379</v>
      </c>
      <c r="M3" s="39" t="s">
        <v>380</v>
      </c>
      <c r="N3" s="39" t="s">
        <v>301</v>
      </c>
      <c r="O3" s="71" t="s">
        <v>381</v>
      </c>
      <c r="P3" s="71" t="s">
        <v>382</v>
      </c>
      <c r="Q3" s="71" t="s">
        <v>317</v>
      </c>
      <c r="R3" s="71" t="s">
        <v>307</v>
      </c>
      <c r="S3" s="558"/>
    </row>
    <row r="4" spans="1:30">
      <c r="A4" s="136"/>
      <c r="B4" s="138"/>
      <c r="C4" s="140"/>
      <c r="D4" s="53" t="s">
        <v>292</v>
      </c>
      <c r="E4" s="54" t="s">
        <v>325</v>
      </c>
      <c r="F4" s="54" t="s">
        <v>383</v>
      </c>
      <c r="G4" s="55" t="s">
        <v>329</v>
      </c>
      <c r="H4" s="55" t="s">
        <v>326</v>
      </c>
      <c r="I4" s="56" t="s">
        <v>295</v>
      </c>
      <c r="J4" s="57" t="s">
        <v>327</v>
      </c>
      <c r="K4" s="57" t="s">
        <v>298</v>
      </c>
      <c r="L4" s="57" t="s">
        <v>302</v>
      </c>
      <c r="M4" s="54" t="s">
        <v>304</v>
      </c>
      <c r="N4" s="54" t="s">
        <v>300</v>
      </c>
      <c r="O4" s="72" t="s">
        <v>312</v>
      </c>
      <c r="P4" s="72" t="s">
        <v>314</v>
      </c>
      <c r="Q4" s="72" t="s">
        <v>316</v>
      </c>
      <c r="R4" s="72" t="s">
        <v>306</v>
      </c>
      <c r="S4" s="559"/>
      <c r="AD4" s="65"/>
    </row>
    <row r="5" spans="1:30" ht="30">
      <c r="A5" s="141" t="s">
        <v>384</v>
      </c>
      <c r="B5" s="142"/>
      <c r="C5" s="143"/>
      <c r="D5" s="40">
        <v>116</v>
      </c>
      <c r="E5" s="41">
        <v>39</v>
      </c>
      <c r="F5" s="41">
        <v>22</v>
      </c>
      <c r="G5" s="58">
        <v>11</v>
      </c>
      <c r="H5" s="58">
        <v>11</v>
      </c>
      <c r="I5" s="59">
        <v>24</v>
      </c>
      <c r="J5" s="60">
        <v>55</v>
      </c>
      <c r="K5" s="60">
        <v>24</v>
      </c>
      <c r="L5" s="60">
        <v>5</v>
      </c>
      <c r="M5" s="41">
        <v>2</v>
      </c>
      <c r="N5" s="41">
        <v>3</v>
      </c>
      <c r="O5" s="73">
        <v>0</v>
      </c>
      <c r="P5" s="73">
        <v>0</v>
      </c>
      <c r="Q5" s="73">
        <v>1</v>
      </c>
      <c r="R5" s="73">
        <v>0</v>
      </c>
      <c r="S5" s="134"/>
      <c r="T5" s="33"/>
      <c r="AD5" s="65"/>
    </row>
    <row r="6" spans="1:30">
      <c r="A6" s="61" t="s">
        <v>385</v>
      </c>
      <c r="B6" s="62"/>
      <c r="C6" s="62"/>
      <c r="D6" s="424">
        <v>116171</v>
      </c>
      <c r="E6" s="424">
        <v>6850</v>
      </c>
      <c r="F6" s="51">
        <v>0</v>
      </c>
      <c r="G6" s="424">
        <v>3281</v>
      </c>
      <c r="H6" s="424">
        <v>22</v>
      </c>
      <c r="I6" s="424">
        <v>9374</v>
      </c>
      <c r="J6" s="424">
        <v>5032</v>
      </c>
      <c r="K6" s="424">
        <v>5610</v>
      </c>
      <c r="L6" s="424">
        <v>384</v>
      </c>
      <c r="M6" s="424">
        <v>62</v>
      </c>
      <c r="N6" s="424">
        <v>15</v>
      </c>
      <c r="O6" s="51">
        <v>0</v>
      </c>
      <c r="P6" s="51">
        <v>0</v>
      </c>
      <c r="Q6" s="51">
        <v>2</v>
      </c>
      <c r="R6" s="51">
        <v>0</v>
      </c>
      <c r="S6" s="51">
        <v>146803</v>
      </c>
      <c r="T6" s="33"/>
      <c r="AD6" s="65"/>
    </row>
    <row r="7" spans="1:30">
      <c r="A7" s="63" t="s">
        <v>386</v>
      </c>
      <c r="B7" s="64"/>
      <c r="C7" s="64"/>
      <c r="D7" s="99">
        <v>1374</v>
      </c>
      <c r="E7" s="99">
        <v>79</v>
      </c>
      <c r="F7" s="99">
        <v>0</v>
      </c>
      <c r="G7" s="99">
        <v>242</v>
      </c>
      <c r="H7" s="99">
        <v>0</v>
      </c>
      <c r="I7" s="99">
        <v>25</v>
      </c>
      <c r="J7" s="99">
        <v>83</v>
      </c>
      <c r="K7" s="99">
        <v>0</v>
      </c>
      <c r="L7" s="99">
        <v>0</v>
      </c>
      <c r="M7" s="99">
        <v>0</v>
      </c>
      <c r="N7" s="99">
        <v>0</v>
      </c>
      <c r="O7" s="99">
        <v>0</v>
      </c>
      <c r="P7" s="99">
        <v>0</v>
      </c>
      <c r="Q7" s="99">
        <v>0</v>
      </c>
      <c r="R7" s="99">
        <v>0</v>
      </c>
      <c r="S7" s="99">
        <v>1803</v>
      </c>
      <c r="AD7" s="65"/>
    </row>
    <row r="8" spans="1:30">
      <c r="A8" s="8" t="s">
        <v>98</v>
      </c>
      <c r="B8" s="75" t="s">
        <v>387</v>
      </c>
      <c r="C8" s="77">
        <v>142</v>
      </c>
      <c r="D8" s="23">
        <v>26</v>
      </c>
      <c r="E8" s="23">
        <v>0</v>
      </c>
      <c r="F8" s="23">
        <v>0</v>
      </c>
      <c r="G8" s="23">
        <v>0</v>
      </c>
      <c r="H8" s="23">
        <v>0</v>
      </c>
      <c r="I8" s="23">
        <v>0</v>
      </c>
      <c r="J8" s="23">
        <v>0</v>
      </c>
      <c r="K8" s="23">
        <v>0</v>
      </c>
      <c r="L8" s="23">
        <v>0</v>
      </c>
      <c r="M8" s="23">
        <v>0</v>
      </c>
      <c r="N8" s="23">
        <v>0</v>
      </c>
      <c r="O8" s="23">
        <v>0</v>
      </c>
      <c r="P8" s="23">
        <v>0</v>
      </c>
      <c r="Q8" s="23">
        <v>0</v>
      </c>
      <c r="R8" s="172">
        <v>0</v>
      </c>
      <c r="S8" s="23">
        <v>26</v>
      </c>
      <c r="T8" s="33"/>
      <c r="AD8" s="65"/>
    </row>
    <row r="9" spans="1:30">
      <c r="A9" s="8" t="s">
        <v>99</v>
      </c>
      <c r="B9" s="75" t="s">
        <v>387</v>
      </c>
      <c r="C9" s="77">
        <v>425</v>
      </c>
      <c r="D9" s="23">
        <v>100</v>
      </c>
      <c r="E9" s="23">
        <v>0</v>
      </c>
      <c r="F9" s="23">
        <v>0</v>
      </c>
      <c r="G9" s="23">
        <v>0</v>
      </c>
      <c r="H9" s="23">
        <v>0</v>
      </c>
      <c r="I9" s="23">
        <v>0</v>
      </c>
      <c r="J9" s="23">
        <v>5</v>
      </c>
      <c r="K9" s="23">
        <v>0</v>
      </c>
      <c r="L9" s="23">
        <v>0</v>
      </c>
      <c r="M9" s="23">
        <v>0</v>
      </c>
      <c r="N9" s="23">
        <v>0</v>
      </c>
      <c r="O9" s="23">
        <v>0</v>
      </c>
      <c r="P9" s="23">
        <v>0</v>
      </c>
      <c r="Q9" s="23">
        <v>0</v>
      </c>
      <c r="R9" s="172">
        <v>0</v>
      </c>
      <c r="S9" s="23">
        <v>105</v>
      </c>
      <c r="T9" s="33"/>
      <c r="AD9" s="65"/>
    </row>
    <row r="10" spans="1:30">
      <c r="A10" s="5" t="s">
        <v>100</v>
      </c>
      <c r="B10" s="75" t="s">
        <v>387</v>
      </c>
      <c r="C10" s="77">
        <v>579</v>
      </c>
      <c r="D10" s="23">
        <v>391</v>
      </c>
      <c r="E10" s="23">
        <v>78</v>
      </c>
      <c r="F10" s="23">
        <v>0</v>
      </c>
      <c r="G10" s="23">
        <v>241</v>
      </c>
      <c r="H10" s="23">
        <v>0</v>
      </c>
      <c r="I10" s="23">
        <v>0</v>
      </c>
      <c r="J10" s="23">
        <v>44</v>
      </c>
      <c r="K10" s="23">
        <v>0</v>
      </c>
      <c r="L10" s="23">
        <v>0</v>
      </c>
      <c r="M10" s="23">
        <v>0</v>
      </c>
      <c r="N10" s="23">
        <v>0</v>
      </c>
      <c r="O10" s="23">
        <v>0</v>
      </c>
      <c r="P10" s="23">
        <v>0</v>
      </c>
      <c r="Q10" s="23">
        <v>0</v>
      </c>
      <c r="R10" s="172">
        <v>0</v>
      </c>
      <c r="S10" s="23">
        <v>754</v>
      </c>
      <c r="T10" s="33"/>
      <c r="AD10" s="65"/>
    </row>
    <row r="11" spans="1:30">
      <c r="A11" s="8" t="s">
        <v>101</v>
      </c>
      <c r="B11" s="75" t="s">
        <v>387</v>
      </c>
      <c r="C11" s="77">
        <v>585</v>
      </c>
      <c r="D11" s="23">
        <v>37</v>
      </c>
      <c r="E11" s="23">
        <v>1</v>
      </c>
      <c r="F11" s="23">
        <v>0</v>
      </c>
      <c r="G11" s="23">
        <v>0</v>
      </c>
      <c r="H11" s="23">
        <v>0</v>
      </c>
      <c r="I11" s="23">
        <v>0</v>
      </c>
      <c r="J11" s="23">
        <v>0</v>
      </c>
      <c r="K11" s="23">
        <v>0</v>
      </c>
      <c r="L11" s="23">
        <v>0</v>
      </c>
      <c r="M11" s="23">
        <v>0</v>
      </c>
      <c r="N11" s="23">
        <v>0</v>
      </c>
      <c r="O11" s="23">
        <v>0</v>
      </c>
      <c r="P11" s="23">
        <v>0</v>
      </c>
      <c r="Q11" s="23">
        <v>0</v>
      </c>
      <c r="R11" s="172">
        <v>0</v>
      </c>
      <c r="S11" s="23">
        <v>38</v>
      </c>
      <c r="T11" s="33"/>
      <c r="AD11" s="65"/>
    </row>
    <row r="12" spans="1:30">
      <c r="A12" s="8" t="s">
        <v>102</v>
      </c>
      <c r="B12" s="75" t="s">
        <v>387</v>
      </c>
      <c r="C12" s="77">
        <v>591</v>
      </c>
      <c r="D12" s="23">
        <v>619</v>
      </c>
      <c r="E12" s="23">
        <v>0</v>
      </c>
      <c r="F12" s="23">
        <v>0</v>
      </c>
      <c r="G12" s="23">
        <v>1</v>
      </c>
      <c r="H12" s="23">
        <v>0</v>
      </c>
      <c r="I12" s="23">
        <v>25</v>
      </c>
      <c r="J12" s="23">
        <v>30</v>
      </c>
      <c r="K12" s="23">
        <v>0</v>
      </c>
      <c r="L12" s="23">
        <v>0</v>
      </c>
      <c r="M12" s="23">
        <v>0</v>
      </c>
      <c r="N12" s="23">
        <v>0</v>
      </c>
      <c r="O12" s="23">
        <v>0</v>
      </c>
      <c r="P12" s="23">
        <v>0</v>
      </c>
      <c r="Q12" s="23">
        <v>0</v>
      </c>
      <c r="R12" s="172">
        <v>0</v>
      </c>
      <c r="S12" s="23">
        <v>675</v>
      </c>
      <c r="T12" s="34"/>
    </row>
    <row r="13" spans="1:30">
      <c r="A13" s="8" t="s">
        <v>103</v>
      </c>
      <c r="B13" s="75" t="s">
        <v>387</v>
      </c>
      <c r="C13" s="77">
        <v>893</v>
      </c>
      <c r="D13" s="23">
        <v>201</v>
      </c>
      <c r="E13" s="23">
        <v>0</v>
      </c>
      <c r="F13" s="23">
        <v>0</v>
      </c>
      <c r="G13" s="23">
        <v>0</v>
      </c>
      <c r="H13" s="23">
        <v>0</v>
      </c>
      <c r="I13" s="23">
        <v>0</v>
      </c>
      <c r="J13" s="23">
        <v>4</v>
      </c>
      <c r="K13" s="23">
        <v>0</v>
      </c>
      <c r="L13" s="23">
        <v>0</v>
      </c>
      <c r="M13" s="23">
        <v>0</v>
      </c>
      <c r="N13" s="23">
        <v>0</v>
      </c>
      <c r="O13" s="23">
        <v>0</v>
      </c>
      <c r="P13" s="23">
        <v>0</v>
      </c>
      <c r="Q13" s="23">
        <v>0</v>
      </c>
      <c r="R13" s="172">
        <v>0</v>
      </c>
      <c r="S13" s="23">
        <v>205</v>
      </c>
      <c r="T13" s="45"/>
    </row>
    <row r="14" spans="1:30">
      <c r="A14" s="35" t="s">
        <v>388</v>
      </c>
      <c r="B14" s="76"/>
      <c r="C14" s="78"/>
      <c r="D14" s="79">
        <v>729</v>
      </c>
      <c r="E14" s="79">
        <v>1349</v>
      </c>
      <c r="F14" s="79">
        <v>0</v>
      </c>
      <c r="G14" s="79">
        <v>3</v>
      </c>
      <c r="H14" s="79">
        <v>7</v>
      </c>
      <c r="I14" s="79">
        <v>0</v>
      </c>
      <c r="J14" s="79">
        <v>20</v>
      </c>
      <c r="K14" s="79">
        <v>0</v>
      </c>
      <c r="L14" s="79">
        <v>0</v>
      </c>
      <c r="M14" s="79">
        <v>0</v>
      </c>
      <c r="N14" s="79">
        <v>3</v>
      </c>
      <c r="O14" s="79">
        <v>0</v>
      </c>
      <c r="P14" s="79">
        <v>0</v>
      </c>
      <c r="Q14" s="79">
        <v>0</v>
      </c>
      <c r="R14" s="79">
        <v>0</v>
      </c>
      <c r="S14" s="79">
        <v>2111</v>
      </c>
      <c r="T14" s="45"/>
    </row>
    <row r="15" spans="1:30">
      <c r="A15" s="8" t="s">
        <v>105</v>
      </c>
      <c r="B15" s="75" t="s">
        <v>389</v>
      </c>
      <c r="C15" s="77">
        <v>120</v>
      </c>
      <c r="D15" s="23">
        <v>3</v>
      </c>
      <c r="E15" s="23">
        <v>40</v>
      </c>
      <c r="F15" s="23">
        <v>0</v>
      </c>
      <c r="G15" s="23">
        <v>0</v>
      </c>
      <c r="H15" s="23">
        <v>0</v>
      </c>
      <c r="I15" s="23">
        <v>0</v>
      </c>
      <c r="J15" s="23">
        <v>0</v>
      </c>
      <c r="K15" s="23">
        <v>0</v>
      </c>
      <c r="L15" s="23">
        <v>0</v>
      </c>
      <c r="M15" s="23">
        <v>0</v>
      </c>
      <c r="N15" s="23">
        <v>0</v>
      </c>
      <c r="O15" s="23">
        <v>0</v>
      </c>
      <c r="P15" s="23">
        <v>0</v>
      </c>
      <c r="Q15" s="23">
        <v>0</v>
      </c>
      <c r="R15" s="172">
        <v>0</v>
      </c>
      <c r="S15" s="23">
        <v>43</v>
      </c>
      <c r="T15" s="45"/>
    </row>
    <row r="16" spans="1:30">
      <c r="A16" s="8" t="s">
        <v>106</v>
      </c>
      <c r="B16" s="75" t="s">
        <v>389</v>
      </c>
      <c r="C16" s="77">
        <v>154</v>
      </c>
      <c r="D16" s="23">
        <v>646</v>
      </c>
      <c r="E16" s="23">
        <v>896</v>
      </c>
      <c r="F16" s="23">
        <v>0</v>
      </c>
      <c r="G16" s="23">
        <v>3</v>
      </c>
      <c r="H16" s="23">
        <v>5</v>
      </c>
      <c r="I16" s="23">
        <v>0</v>
      </c>
      <c r="J16" s="23">
        <v>15</v>
      </c>
      <c r="K16" s="23">
        <v>0</v>
      </c>
      <c r="L16" s="23">
        <v>0</v>
      </c>
      <c r="M16" s="23">
        <v>0</v>
      </c>
      <c r="N16" s="23">
        <v>3</v>
      </c>
      <c r="O16" s="23">
        <v>0</v>
      </c>
      <c r="P16" s="23">
        <v>0</v>
      </c>
      <c r="Q16" s="23">
        <v>0</v>
      </c>
      <c r="R16" s="172">
        <v>0</v>
      </c>
      <c r="S16" s="23">
        <v>1568</v>
      </c>
      <c r="T16" s="45"/>
    </row>
    <row r="17" spans="1:20">
      <c r="A17" s="8" t="s">
        <v>107</v>
      </c>
      <c r="B17" s="75" t="s">
        <v>389</v>
      </c>
      <c r="C17" s="77">
        <v>250</v>
      </c>
      <c r="D17" s="23">
        <v>10</v>
      </c>
      <c r="E17" s="23">
        <v>181</v>
      </c>
      <c r="F17" s="23">
        <v>0</v>
      </c>
      <c r="G17" s="23">
        <v>0</v>
      </c>
      <c r="H17" s="23">
        <v>1</v>
      </c>
      <c r="I17" s="23">
        <v>0</v>
      </c>
      <c r="J17" s="23">
        <v>2</v>
      </c>
      <c r="K17" s="23">
        <v>0</v>
      </c>
      <c r="L17" s="23">
        <v>0</v>
      </c>
      <c r="M17" s="23">
        <v>0</v>
      </c>
      <c r="N17" s="23">
        <v>0</v>
      </c>
      <c r="O17" s="23">
        <v>0</v>
      </c>
      <c r="P17" s="23">
        <v>0</v>
      </c>
      <c r="Q17" s="23">
        <v>0</v>
      </c>
      <c r="R17" s="172">
        <v>0</v>
      </c>
      <c r="S17" s="23">
        <v>194</v>
      </c>
      <c r="T17" s="45"/>
    </row>
    <row r="18" spans="1:20">
      <c r="A18" s="8" t="s">
        <v>108</v>
      </c>
      <c r="B18" s="75" t="s">
        <v>389</v>
      </c>
      <c r="C18" s="77">
        <v>495</v>
      </c>
      <c r="D18" s="23">
        <v>23</v>
      </c>
      <c r="E18" s="23">
        <v>27</v>
      </c>
      <c r="F18" s="23">
        <v>0</v>
      </c>
      <c r="G18" s="23">
        <v>0</v>
      </c>
      <c r="H18" s="23">
        <v>1</v>
      </c>
      <c r="I18" s="23">
        <v>0</v>
      </c>
      <c r="J18" s="23">
        <v>0</v>
      </c>
      <c r="K18" s="23">
        <v>0</v>
      </c>
      <c r="L18" s="23">
        <v>0</v>
      </c>
      <c r="M18" s="23">
        <v>0</v>
      </c>
      <c r="N18" s="23">
        <v>0</v>
      </c>
      <c r="O18" s="23">
        <v>0</v>
      </c>
      <c r="P18" s="23">
        <v>0</v>
      </c>
      <c r="Q18" s="23">
        <v>0</v>
      </c>
      <c r="R18" s="172">
        <v>0</v>
      </c>
      <c r="S18" s="23">
        <v>51</v>
      </c>
      <c r="T18" s="45"/>
    </row>
    <row r="19" spans="1:20">
      <c r="A19" s="8" t="s">
        <v>109</v>
      </c>
      <c r="B19" s="75" t="s">
        <v>389</v>
      </c>
      <c r="C19" s="77">
        <v>790</v>
      </c>
      <c r="D19" s="23">
        <v>15</v>
      </c>
      <c r="E19" s="23">
        <v>79</v>
      </c>
      <c r="F19" s="23">
        <v>0</v>
      </c>
      <c r="G19" s="23">
        <v>0</v>
      </c>
      <c r="H19" s="23">
        <v>0</v>
      </c>
      <c r="I19" s="23">
        <v>0</v>
      </c>
      <c r="J19" s="23">
        <v>0</v>
      </c>
      <c r="K19" s="23">
        <v>0</v>
      </c>
      <c r="L19" s="23">
        <v>0</v>
      </c>
      <c r="M19" s="23">
        <v>0</v>
      </c>
      <c r="N19" s="23">
        <v>0</v>
      </c>
      <c r="O19" s="23">
        <v>0</v>
      </c>
      <c r="P19" s="23">
        <v>0</v>
      </c>
      <c r="Q19" s="23">
        <v>0</v>
      </c>
      <c r="R19" s="172">
        <v>0</v>
      </c>
      <c r="S19" s="23">
        <v>94</v>
      </c>
      <c r="T19" s="45"/>
    </row>
    <row r="20" spans="1:20">
      <c r="A20" s="10" t="s">
        <v>110</v>
      </c>
      <c r="B20" s="75" t="s">
        <v>389</v>
      </c>
      <c r="C20" s="77">
        <v>895</v>
      </c>
      <c r="D20" s="23">
        <v>32</v>
      </c>
      <c r="E20" s="23">
        <v>126</v>
      </c>
      <c r="F20" s="23">
        <v>0</v>
      </c>
      <c r="G20" s="23">
        <v>0</v>
      </c>
      <c r="H20" s="23">
        <v>0</v>
      </c>
      <c r="I20" s="23">
        <v>0</v>
      </c>
      <c r="J20" s="23">
        <v>3</v>
      </c>
      <c r="K20" s="23">
        <v>0</v>
      </c>
      <c r="L20" s="23">
        <v>0</v>
      </c>
      <c r="M20" s="23">
        <v>0</v>
      </c>
      <c r="N20" s="23">
        <v>0</v>
      </c>
      <c r="O20" s="23">
        <v>0</v>
      </c>
      <c r="P20" s="23">
        <v>0</v>
      </c>
      <c r="Q20" s="23">
        <v>0</v>
      </c>
      <c r="R20" s="172">
        <v>0</v>
      </c>
      <c r="S20" s="23">
        <v>161</v>
      </c>
      <c r="T20" s="69"/>
    </row>
    <row r="21" spans="1:20">
      <c r="A21" s="35" t="s">
        <v>390</v>
      </c>
      <c r="B21" s="76"/>
      <c r="C21" s="78"/>
      <c r="D21" s="79">
        <v>4068</v>
      </c>
      <c r="E21" s="79">
        <v>1454</v>
      </c>
      <c r="F21" s="79">
        <v>0</v>
      </c>
      <c r="G21" s="79">
        <v>2598</v>
      </c>
      <c r="H21" s="79">
        <v>0</v>
      </c>
      <c r="I21" s="79">
        <v>107</v>
      </c>
      <c r="J21" s="79">
        <v>194</v>
      </c>
      <c r="K21" s="79">
        <v>12</v>
      </c>
      <c r="L21" s="79">
        <v>0</v>
      </c>
      <c r="M21" s="79">
        <v>0</v>
      </c>
      <c r="N21" s="79">
        <v>1</v>
      </c>
      <c r="O21" s="79">
        <v>0</v>
      </c>
      <c r="P21" s="79">
        <v>0</v>
      </c>
      <c r="Q21" s="79">
        <v>2</v>
      </c>
      <c r="R21" s="79">
        <v>0</v>
      </c>
      <c r="S21" s="79">
        <v>8436</v>
      </c>
      <c r="T21" s="45"/>
    </row>
    <row r="22" spans="1:20">
      <c r="A22" s="8" t="s">
        <v>112</v>
      </c>
      <c r="B22" s="75" t="s">
        <v>391</v>
      </c>
      <c r="C22" s="77">
        <v>45</v>
      </c>
      <c r="D22" s="23">
        <v>2434</v>
      </c>
      <c r="E22" s="23">
        <v>653</v>
      </c>
      <c r="F22" s="23">
        <v>0</v>
      </c>
      <c r="G22" s="23">
        <v>153</v>
      </c>
      <c r="H22" s="23">
        <v>0</v>
      </c>
      <c r="I22" s="23">
        <v>67</v>
      </c>
      <c r="J22" s="23">
        <v>97</v>
      </c>
      <c r="K22" s="23">
        <v>8</v>
      </c>
      <c r="L22" s="23">
        <v>0</v>
      </c>
      <c r="M22" s="23">
        <v>0</v>
      </c>
      <c r="N22" s="23">
        <v>1</v>
      </c>
      <c r="O22" s="23">
        <v>0</v>
      </c>
      <c r="P22" s="23">
        <v>0</v>
      </c>
      <c r="Q22" s="23">
        <v>0</v>
      </c>
      <c r="R22" s="172">
        <v>0</v>
      </c>
      <c r="S22" s="23">
        <v>3413</v>
      </c>
      <c r="T22" s="45"/>
    </row>
    <row r="23" spans="1:20">
      <c r="A23" s="8" t="s">
        <v>113</v>
      </c>
      <c r="B23" s="75" t="s">
        <v>391</v>
      </c>
      <c r="C23" s="77">
        <v>51</v>
      </c>
      <c r="D23" s="23">
        <v>97</v>
      </c>
      <c r="E23" s="23">
        <v>0</v>
      </c>
      <c r="F23" s="23">
        <v>0</v>
      </c>
      <c r="G23" s="23">
        <v>99</v>
      </c>
      <c r="H23" s="23">
        <v>0</v>
      </c>
      <c r="I23" s="23">
        <v>0</v>
      </c>
      <c r="J23" s="23">
        <v>12</v>
      </c>
      <c r="K23" s="23">
        <v>0</v>
      </c>
      <c r="L23" s="23">
        <v>0</v>
      </c>
      <c r="M23" s="23">
        <v>0</v>
      </c>
      <c r="N23" s="23">
        <v>0</v>
      </c>
      <c r="O23" s="23">
        <v>0</v>
      </c>
      <c r="P23" s="23">
        <v>0</v>
      </c>
      <c r="Q23" s="23">
        <v>0</v>
      </c>
      <c r="R23" s="172">
        <v>0</v>
      </c>
      <c r="S23" s="23">
        <v>208</v>
      </c>
      <c r="T23" s="45"/>
    </row>
    <row r="24" spans="1:20">
      <c r="A24" s="8" t="s">
        <v>114</v>
      </c>
      <c r="B24" s="75" t="s">
        <v>391</v>
      </c>
      <c r="C24" s="77">
        <v>147</v>
      </c>
      <c r="D24" s="23">
        <v>321</v>
      </c>
      <c r="E24" s="23">
        <v>549</v>
      </c>
      <c r="F24" s="23">
        <v>0</v>
      </c>
      <c r="G24" s="23">
        <v>50</v>
      </c>
      <c r="H24" s="23">
        <v>0</v>
      </c>
      <c r="I24" s="23">
        <v>16</v>
      </c>
      <c r="J24" s="23">
        <v>30</v>
      </c>
      <c r="K24" s="23">
        <v>1</v>
      </c>
      <c r="L24" s="23">
        <v>0</v>
      </c>
      <c r="M24" s="23">
        <v>0</v>
      </c>
      <c r="N24" s="23">
        <v>0</v>
      </c>
      <c r="O24" s="23">
        <v>0</v>
      </c>
      <c r="P24" s="23">
        <v>0</v>
      </c>
      <c r="Q24" s="23">
        <v>0</v>
      </c>
      <c r="R24" s="172">
        <v>0</v>
      </c>
      <c r="S24" s="23">
        <v>967</v>
      </c>
      <c r="T24" s="45"/>
    </row>
    <row r="25" spans="1:20">
      <c r="A25" s="8" t="s">
        <v>115</v>
      </c>
      <c r="B25" s="75" t="s">
        <v>391</v>
      </c>
      <c r="C25" s="77">
        <v>172</v>
      </c>
      <c r="D25" s="23">
        <v>416</v>
      </c>
      <c r="E25" s="23">
        <v>51</v>
      </c>
      <c r="F25" s="23">
        <v>0</v>
      </c>
      <c r="G25" s="23">
        <v>228</v>
      </c>
      <c r="H25" s="23">
        <v>0</v>
      </c>
      <c r="I25" s="23">
        <v>20</v>
      </c>
      <c r="J25" s="23">
        <v>24</v>
      </c>
      <c r="K25" s="23">
        <v>3</v>
      </c>
      <c r="L25" s="23">
        <v>0</v>
      </c>
      <c r="M25" s="23">
        <v>0</v>
      </c>
      <c r="N25" s="23">
        <v>0</v>
      </c>
      <c r="O25" s="23">
        <v>0</v>
      </c>
      <c r="P25" s="23">
        <v>0</v>
      </c>
      <c r="Q25" s="444">
        <v>1</v>
      </c>
      <c r="R25" s="172">
        <v>0</v>
      </c>
      <c r="S25" s="23">
        <v>743</v>
      </c>
      <c r="T25" s="46"/>
    </row>
    <row r="26" spans="1:20">
      <c r="A26" s="8" t="s">
        <v>116</v>
      </c>
      <c r="B26" s="75" t="s">
        <v>391</v>
      </c>
      <c r="C26" s="77">
        <v>475</v>
      </c>
      <c r="D26" s="23">
        <v>1</v>
      </c>
      <c r="E26" s="23">
        <v>0</v>
      </c>
      <c r="F26" s="23">
        <v>0</v>
      </c>
      <c r="G26" s="23">
        <v>0</v>
      </c>
      <c r="H26" s="23">
        <v>0</v>
      </c>
      <c r="I26" s="23">
        <v>0</v>
      </c>
      <c r="J26" s="23">
        <v>0</v>
      </c>
      <c r="K26" s="23">
        <v>0</v>
      </c>
      <c r="L26" s="23">
        <v>0</v>
      </c>
      <c r="M26" s="23">
        <v>0</v>
      </c>
      <c r="N26" s="23">
        <v>0</v>
      </c>
      <c r="O26" s="23">
        <v>0</v>
      </c>
      <c r="P26" s="23">
        <v>0</v>
      </c>
      <c r="Q26" s="23">
        <v>0</v>
      </c>
      <c r="R26" s="172">
        <v>0</v>
      </c>
      <c r="S26" s="23">
        <v>1</v>
      </c>
    </row>
    <row r="27" spans="1:20">
      <c r="A27" s="8" t="s">
        <v>117</v>
      </c>
      <c r="B27" s="75" t="s">
        <v>391</v>
      </c>
      <c r="C27" s="77">
        <v>480</v>
      </c>
      <c r="D27" s="23">
        <v>157</v>
      </c>
      <c r="E27" s="23">
        <v>110</v>
      </c>
      <c r="F27" s="23">
        <v>0</v>
      </c>
      <c r="G27" s="23">
        <v>17</v>
      </c>
      <c r="H27" s="23">
        <v>0</v>
      </c>
      <c r="I27" s="23">
        <v>0</v>
      </c>
      <c r="J27" s="23">
        <v>0</v>
      </c>
      <c r="K27" s="23">
        <v>0</v>
      </c>
      <c r="L27" s="23">
        <v>0</v>
      </c>
      <c r="M27" s="23">
        <v>0</v>
      </c>
      <c r="N27" s="23">
        <v>0</v>
      </c>
      <c r="O27" s="23">
        <v>0</v>
      </c>
      <c r="P27" s="23">
        <v>0</v>
      </c>
      <c r="Q27" s="444">
        <v>1</v>
      </c>
      <c r="R27" s="172">
        <v>0</v>
      </c>
      <c r="S27" s="23">
        <v>285</v>
      </c>
    </row>
    <row r="28" spans="1:20">
      <c r="A28" s="8" t="s">
        <v>118</v>
      </c>
      <c r="B28" s="75" t="s">
        <v>391</v>
      </c>
      <c r="C28" s="77">
        <v>490</v>
      </c>
      <c r="D28" s="23">
        <v>180</v>
      </c>
      <c r="E28" s="23">
        <v>73</v>
      </c>
      <c r="F28" s="23">
        <v>0</v>
      </c>
      <c r="G28" s="23">
        <v>188</v>
      </c>
      <c r="H28" s="23">
        <v>0</v>
      </c>
      <c r="I28" s="23">
        <v>0</v>
      </c>
      <c r="J28" s="23">
        <v>7</v>
      </c>
      <c r="K28" s="23">
        <v>0</v>
      </c>
      <c r="L28" s="23">
        <v>0</v>
      </c>
      <c r="M28" s="23">
        <v>0</v>
      </c>
      <c r="N28" s="23">
        <v>0</v>
      </c>
      <c r="O28" s="23">
        <v>0</v>
      </c>
      <c r="P28" s="23">
        <v>0</v>
      </c>
      <c r="Q28" s="23">
        <v>0</v>
      </c>
      <c r="R28" s="172">
        <v>0</v>
      </c>
      <c r="S28" s="23">
        <v>448</v>
      </c>
    </row>
    <row r="29" spans="1:20">
      <c r="A29" s="8" t="s">
        <v>119</v>
      </c>
      <c r="B29" s="75" t="s">
        <v>391</v>
      </c>
      <c r="C29" s="77">
        <v>659</v>
      </c>
      <c r="D29" s="23">
        <v>62</v>
      </c>
      <c r="E29" s="23">
        <v>0</v>
      </c>
      <c r="F29" s="23">
        <v>0</v>
      </c>
      <c r="G29" s="23">
        <v>74</v>
      </c>
      <c r="H29" s="23">
        <v>0</v>
      </c>
      <c r="I29" s="23">
        <v>0</v>
      </c>
      <c r="J29" s="23">
        <v>6</v>
      </c>
      <c r="K29" s="23">
        <v>0</v>
      </c>
      <c r="L29" s="23">
        <v>0</v>
      </c>
      <c r="M29" s="23">
        <v>0</v>
      </c>
      <c r="N29" s="23">
        <v>0</v>
      </c>
      <c r="O29" s="23">
        <v>0</v>
      </c>
      <c r="P29" s="23">
        <v>0</v>
      </c>
      <c r="Q29" s="23">
        <v>0</v>
      </c>
      <c r="R29" s="172">
        <v>0</v>
      </c>
      <c r="S29" s="23">
        <v>142</v>
      </c>
    </row>
    <row r="30" spans="1:20">
      <c r="A30" s="8" t="s">
        <v>120</v>
      </c>
      <c r="B30" s="75" t="s">
        <v>391</v>
      </c>
      <c r="C30" s="77">
        <v>665</v>
      </c>
      <c r="D30" s="23">
        <v>60</v>
      </c>
      <c r="E30" s="23">
        <v>11</v>
      </c>
      <c r="F30" s="23">
        <v>0</v>
      </c>
      <c r="G30" s="23">
        <v>20</v>
      </c>
      <c r="H30" s="23">
        <v>0</v>
      </c>
      <c r="I30" s="23">
        <v>0</v>
      </c>
      <c r="J30" s="23">
        <v>1</v>
      </c>
      <c r="K30" s="23">
        <v>0</v>
      </c>
      <c r="L30" s="23">
        <v>0</v>
      </c>
      <c r="M30" s="23">
        <v>0</v>
      </c>
      <c r="N30" s="23">
        <v>0</v>
      </c>
      <c r="O30" s="23">
        <v>0</v>
      </c>
      <c r="P30" s="23">
        <v>0</v>
      </c>
      <c r="Q30" s="23">
        <v>0</v>
      </c>
      <c r="R30" s="172">
        <v>0</v>
      </c>
      <c r="S30" s="23">
        <v>92</v>
      </c>
    </row>
    <row r="31" spans="1:20">
      <c r="A31" s="8" t="s">
        <v>121</v>
      </c>
      <c r="B31" s="75" t="s">
        <v>391</v>
      </c>
      <c r="C31" s="77">
        <v>837</v>
      </c>
      <c r="D31" s="23">
        <v>335</v>
      </c>
      <c r="E31" s="23">
        <v>7</v>
      </c>
      <c r="F31" s="23">
        <v>0</v>
      </c>
      <c r="G31" s="23">
        <v>1769</v>
      </c>
      <c r="H31" s="23">
        <v>0</v>
      </c>
      <c r="I31" s="23">
        <v>4</v>
      </c>
      <c r="J31" s="23">
        <v>17</v>
      </c>
      <c r="K31" s="23">
        <v>0</v>
      </c>
      <c r="L31" s="23">
        <v>0</v>
      </c>
      <c r="M31" s="23">
        <v>0</v>
      </c>
      <c r="N31" s="23">
        <v>0</v>
      </c>
      <c r="O31" s="23">
        <v>0</v>
      </c>
      <c r="P31" s="23">
        <v>0</v>
      </c>
      <c r="Q31" s="23">
        <v>0</v>
      </c>
      <c r="R31" s="172">
        <v>0</v>
      </c>
      <c r="S31" s="23">
        <v>2132</v>
      </c>
    </row>
    <row r="32" spans="1:20">
      <c r="A32" s="8" t="s">
        <v>122</v>
      </c>
      <c r="B32" s="75" t="s">
        <v>391</v>
      </c>
      <c r="C32" s="77">
        <v>873</v>
      </c>
      <c r="D32" s="23">
        <v>5</v>
      </c>
      <c r="E32" s="23">
        <v>0</v>
      </c>
      <c r="F32" s="23">
        <v>0</v>
      </c>
      <c r="G32" s="23">
        <v>0</v>
      </c>
      <c r="H32" s="23">
        <v>0</v>
      </c>
      <c r="I32" s="23">
        <v>0</v>
      </c>
      <c r="J32" s="23">
        <v>0</v>
      </c>
      <c r="K32" s="23">
        <v>0</v>
      </c>
      <c r="L32" s="23">
        <v>0</v>
      </c>
      <c r="M32" s="23">
        <v>0</v>
      </c>
      <c r="N32" s="23">
        <v>0</v>
      </c>
      <c r="O32" s="23">
        <v>0</v>
      </c>
      <c r="P32" s="23">
        <v>0</v>
      </c>
      <c r="Q32" s="23">
        <v>0</v>
      </c>
      <c r="R32" s="172">
        <v>0</v>
      </c>
      <c r="S32" s="23">
        <v>5</v>
      </c>
    </row>
    <row r="33" spans="1:19">
      <c r="A33" s="35" t="s">
        <v>392</v>
      </c>
      <c r="B33" s="76"/>
      <c r="C33" s="78"/>
      <c r="D33" s="79">
        <v>1419</v>
      </c>
      <c r="E33" s="79">
        <v>1010</v>
      </c>
      <c r="F33" s="79">
        <v>0</v>
      </c>
      <c r="G33" s="79">
        <v>11</v>
      </c>
      <c r="H33" s="79">
        <v>0</v>
      </c>
      <c r="I33" s="79">
        <v>0</v>
      </c>
      <c r="J33" s="79">
        <v>86</v>
      </c>
      <c r="K33" s="79">
        <v>0</v>
      </c>
      <c r="L33" s="79">
        <v>0</v>
      </c>
      <c r="M33" s="79">
        <v>0</v>
      </c>
      <c r="N33" s="79">
        <v>0</v>
      </c>
      <c r="O33" s="79">
        <v>0</v>
      </c>
      <c r="P33" s="79">
        <v>0</v>
      </c>
      <c r="Q33" s="79">
        <v>0</v>
      </c>
      <c r="R33" s="79">
        <v>0</v>
      </c>
      <c r="S33" s="79">
        <v>2526</v>
      </c>
    </row>
    <row r="34" spans="1:19">
      <c r="A34" s="8" t="s">
        <v>124</v>
      </c>
      <c r="B34" s="75" t="s">
        <v>393</v>
      </c>
      <c r="C34" s="77">
        <v>31</v>
      </c>
      <c r="D34" s="23">
        <v>25</v>
      </c>
      <c r="E34" s="23">
        <v>64</v>
      </c>
      <c r="F34" s="23">
        <v>0</v>
      </c>
      <c r="G34" s="23">
        <v>0</v>
      </c>
      <c r="H34" s="23">
        <v>0</v>
      </c>
      <c r="I34" s="23">
        <v>0</v>
      </c>
      <c r="J34" s="23">
        <v>3</v>
      </c>
      <c r="K34" s="23">
        <v>0</v>
      </c>
      <c r="L34" s="23">
        <v>0</v>
      </c>
      <c r="M34" s="23">
        <v>0</v>
      </c>
      <c r="N34" s="23">
        <v>0</v>
      </c>
      <c r="O34" s="23">
        <v>0</v>
      </c>
      <c r="P34" s="23">
        <v>0</v>
      </c>
      <c r="Q34" s="23">
        <v>0</v>
      </c>
      <c r="R34" s="172">
        <v>0</v>
      </c>
      <c r="S34" s="23">
        <v>92</v>
      </c>
    </row>
    <row r="35" spans="1:19">
      <c r="A35" s="8" t="s">
        <v>125</v>
      </c>
      <c r="B35" s="75" t="s">
        <v>393</v>
      </c>
      <c r="C35" s="77">
        <v>40</v>
      </c>
      <c r="D35" s="23">
        <v>6</v>
      </c>
      <c r="E35" s="23">
        <v>58</v>
      </c>
      <c r="F35" s="23">
        <v>0</v>
      </c>
      <c r="G35" s="23">
        <v>1</v>
      </c>
      <c r="H35" s="23">
        <v>0</v>
      </c>
      <c r="I35" s="23">
        <v>0</v>
      </c>
      <c r="J35" s="23">
        <v>2</v>
      </c>
      <c r="K35" s="23">
        <v>0</v>
      </c>
      <c r="L35" s="23">
        <v>0</v>
      </c>
      <c r="M35" s="23">
        <v>0</v>
      </c>
      <c r="N35" s="23">
        <v>0</v>
      </c>
      <c r="O35" s="23">
        <v>0</v>
      </c>
      <c r="P35" s="23">
        <v>0</v>
      </c>
      <c r="Q35" s="23">
        <v>0</v>
      </c>
      <c r="R35" s="172">
        <v>0</v>
      </c>
      <c r="S35" s="23">
        <v>67</v>
      </c>
    </row>
    <row r="36" spans="1:19">
      <c r="A36" s="8" t="s">
        <v>126</v>
      </c>
      <c r="B36" s="75" t="s">
        <v>393</v>
      </c>
      <c r="C36" s="77">
        <v>190</v>
      </c>
      <c r="D36" s="23">
        <v>179</v>
      </c>
      <c r="E36" s="23">
        <v>0</v>
      </c>
      <c r="F36" s="23">
        <v>0</v>
      </c>
      <c r="G36" s="23">
        <v>0</v>
      </c>
      <c r="H36" s="23">
        <v>0</v>
      </c>
      <c r="I36" s="23">
        <v>0</v>
      </c>
      <c r="J36" s="23">
        <v>8</v>
      </c>
      <c r="K36" s="23">
        <v>0</v>
      </c>
      <c r="L36" s="23">
        <v>0</v>
      </c>
      <c r="M36" s="23">
        <v>0</v>
      </c>
      <c r="N36" s="23">
        <v>0</v>
      </c>
      <c r="O36" s="23">
        <v>0</v>
      </c>
      <c r="P36" s="23">
        <v>0</v>
      </c>
      <c r="Q36" s="23">
        <v>0</v>
      </c>
      <c r="R36" s="172">
        <v>0</v>
      </c>
      <c r="S36" s="23">
        <v>187</v>
      </c>
    </row>
    <row r="37" spans="1:19">
      <c r="A37" s="8" t="s">
        <v>127</v>
      </c>
      <c r="B37" s="75" t="s">
        <v>393</v>
      </c>
      <c r="C37" s="77">
        <v>604</v>
      </c>
      <c r="D37" s="23">
        <v>137</v>
      </c>
      <c r="E37" s="23">
        <v>353</v>
      </c>
      <c r="F37" s="23">
        <v>0</v>
      </c>
      <c r="G37" s="23">
        <v>0</v>
      </c>
      <c r="H37" s="23">
        <v>0</v>
      </c>
      <c r="I37" s="23">
        <v>0</v>
      </c>
      <c r="J37" s="23">
        <v>13</v>
      </c>
      <c r="K37" s="23">
        <v>0</v>
      </c>
      <c r="L37" s="23">
        <v>0</v>
      </c>
      <c r="M37" s="23">
        <v>0</v>
      </c>
      <c r="N37" s="23">
        <v>0</v>
      </c>
      <c r="O37" s="23">
        <v>0</v>
      </c>
      <c r="P37" s="23">
        <v>0</v>
      </c>
      <c r="Q37" s="23">
        <v>0</v>
      </c>
      <c r="R37" s="172">
        <v>0</v>
      </c>
      <c r="S37" s="23">
        <v>503</v>
      </c>
    </row>
    <row r="38" spans="1:19">
      <c r="A38" s="8" t="s">
        <v>128</v>
      </c>
      <c r="B38" s="75" t="s">
        <v>393</v>
      </c>
      <c r="C38" s="77">
        <v>670</v>
      </c>
      <c r="D38" s="23">
        <v>250</v>
      </c>
      <c r="E38" s="23">
        <v>0</v>
      </c>
      <c r="F38" s="23">
        <v>0</v>
      </c>
      <c r="G38" s="23">
        <v>0</v>
      </c>
      <c r="H38" s="23">
        <v>0</v>
      </c>
      <c r="I38" s="23">
        <v>0</v>
      </c>
      <c r="J38" s="23">
        <v>10</v>
      </c>
      <c r="K38" s="23">
        <v>0</v>
      </c>
      <c r="L38" s="23">
        <v>0</v>
      </c>
      <c r="M38" s="23">
        <v>0</v>
      </c>
      <c r="N38" s="23">
        <v>0</v>
      </c>
      <c r="O38" s="23">
        <v>0</v>
      </c>
      <c r="P38" s="23">
        <v>0</v>
      </c>
      <c r="Q38" s="23">
        <v>0</v>
      </c>
      <c r="R38" s="172">
        <v>0</v>
      </c>
      <c r="S38" s="23">
        <v>260</v>
      </c>
    </row>
    <row r="39" spans="1:19">
      <c r="A39" s="8" t="s">
        <v>129</v>
      </c>
      <c r="B39" s="75" t="s">
        <v>393</v>
      </c>
      <c r="C39" s="77">
        <v>690</v>
      </c>
      <c r="D39" s="23">
        <v>132</v>
      </c>
      <c r="E39" s="23">
        <v>0</v>
      </c>
      <c r="F39" s="23">
        <v>0</v>
      </c>
      <c r="G39" s="23">
        <v>0</v>
      </c>
      <c r="H39" s="23">
        <v>0</v>
      </c>
      <c r="I39" s="23">
        <v>0</v>
      </c>
      <c r="J39" s="23">
        <v>6</v>
      </c>
      <c r="K39" s="23">
        <v>0</v>
      </c>
      <c r="L39" s="23">
        <v>0</v>
      </c>
      <c r="M39" s="23">
        <v>0</v>
      </c>
      <c r="N39" s="23">
        <v>0</v>
      </c>
      <c r="O39" s="23">
        <v>0</v>
      </c>
      <c r="P39" s="23">
        <v>0</v>
      </c>
      <c r="Q39" s="23">
        <v>0</v>
      </c>
      <c r="R39" s="172">
        <v>0</v>
      </c>
      <c r="S39" s="23">
        <v>138</v>
      </c>
    </row>
    <row r="40" spans="1:19">
      <c r="A40" s="8" t="s">
        <v>130</v>
      </c>
      <c r="B40" s="75" t="s">
        <v>393</v>
      </c>
      <c r="C40" s="77">
        <v>736</v>
      </c>
      <c r="D40" s="23">
        <v>364</v>
      </c>
      <c r="E40" s="23">
        <v>430</v>
      </c>
      <c r="F40" s="23">
        <v>0</v>
      </c>
      <c r="G40" s="23">
        <v>4</v>
      </c>
      <c r="H40" s="23">
        <v>0</v>
      </c>
      <c r="I40" s="23">
        <v>0</v>
      </c>
      <c r="J40" s="23">
        <v>30</v>
      </c>
      <c r="K40" s="23">
        <v>0</v>
      </c>
      <c r="L40" s="23">
        <v>0</v>
      </c>
      <c r="M40" s="23">
        <v>0</v>
      </c>
      <c r="N40" s="23">
        <v>0</v>
      </c>
      <c r="O40" s="23">
        <v>0</v>
      </c>
      <c r="P40" s="23">
        <v>0</v>
      </c>
      <c r="Q40" s="23">
        <v>0</v>
      </c>
      <c r="R40" s="172">
        <v>0</v>
      </c>
      <c r="S40" s="23">
        <v>828</v>
      </c>
    </row>
    <row r="41" spans="1:19">
      <c r="A41" s="8" t="s">
        <v>131</v>
      </c>
      <c r="B41" s="75" t="s">
        <v>393</v>
      </c>
      <c r="C41" s="77">
        <v>858</v>
      </c>
      <c r="D41" s="23">
        <v>182</v>
      </c>
      <c r="E41" s="23">
        <v>0</v>
      </c>
      <c r="F41" s="23">
        <v>0</v>
      </c>
      <c r="G41" s="23">
        <v>0</v>
      </c>
      <c r="H41" s="23">
        <v>0</v>
      </c>
      <c r="I41" s="23">
        <v>0</v>
      </c>
      <c r="J41" s="23">
        <v>11</v>
      </c>
      <c r="K41" s="23">
        <v>0</v>
      </c>
      <c r="L41" s="23">
        <v>0</v>
      </c>
      <c r="M41" s="23">
        <v>0</v>
      </c>
      <c r="N41" s="23">
        <v>0</v>
      </c>
      <c r="O41" s="23">
        <v>0</v>
      </c>
      <c r="P41" s="23">
        <v>0</v>
      </c>
      <c r="Q41" s="23">
        <v>0</v>
      </c>
      <c r="R41" s="172">
        <v>0</v>
      </c>
      <c r="S41" s="23">
        <v>193</v>
      </c>
    </row>
    <row r="42" spans="1:19">
      <c r="A42" s="8" t="s">
        <v>132</v>
      </c>
      <c r="B42" s="75" t="s">
        <v>393</v>
      </c>
      <c r="C42" s="77">
        <v>885</v>
      </c>
      <c r="D42" s="23">
        <v>39</v>
      </c>
      <c r="E42" s="23">
        <v>0</v>
      </c>
      <c r="F42" s="23">
        <v>0</v>
      </c>
      <c r="G42" s="23">
        <v>6</v>
      </c>
      <c r="H42" s="23">
        <v>0</v>
      </c>
      <c r="I42" s="23">
        <v>0</v>
      </c>
      <c r="J42" s="23">
        <v>1</v>
      </c>
      <c r="K42" s="23">
        <v>0</v>
      </c>
      <c r="L42" s="23">
        <v>0</v>
      </c>
      <c r="M42" s="23">
        <v>0</v>
      </c>
      <c r="N42" s="23">
        <v>0</v>
      </c>
      <c r="O42" s="23">
        <v>0</v>
      </c>
      <c r="P42" s="23">
        <v>0</v>
      </c>
      <c r="Q42" s="23">
        <v>0</v>
      </c>
      <c r="R42" s="172">
        <v>0</v>
      </c>
      <c r="S42" s="23">
        <v>46</v>
      </c>
    </row>
    <row r="43" spans="1:19">
      <c r="A43" s="8" t="s">
        <v>133</v>
      </c>
      <c r="B43" s="75" t="s">
        <v>393</v>
      </c>
      <c r="C43" s="77">
        <v>890</v>
      </c>
      <c r="D43" s="23">
        <v>105</v>
      </c>
      <c r="E43" s="23">
        <v>105</v>
      </c>
      <c r="F43" s="23">
        <v>0</v>
      </c>
      <c r="G43" s="23">
        <v>0</v>
      </c>
      <c r="H43" s="23">
        <v>0</v>
      </c>
      <c r="I43" s="23">
        <v>0</v>
      </c>
      <c r="J43" s="23">
        <v>2</v>
      </c>
      <c r="K43" s="23">
        <v>0</v>
      </c>
      <c r="L43" s="23">
        <v>0</v>
      </c>
      <c r="M43" s="23">
        <v>0</v>
      </c>
      <c r="N43" s="23">
        <v>0</v>
      </c>
      <c r="O43" s="23">
        <v>0</v>
      </c>
      <c r="P43" s="23">
        <v>0</v>
      </c>
      <c r="Q43" s="23">
        <v>0</v>
      </c>
      <c r="R43" s="172">
        <v>0</v>
      </c>
      <c r="S43" s="23">
        <v>212</v>
      </c>
    </row>
    <row r="44" spans="1:19">
      <c r="A44" s="35" t="s">
        <v>394</v>
      </c>
      <c r="B44" s="76"/>
      <c r="C44" s="79"/>
      <c r="D44" s="79">
        <v>2196</v>
      </c>
      <c r="E44" s="79">
        <v>469</v>
      </c>
      <c r="F44" s="79">
        <v>0</v>
      </c>
      <c r="G44" s="79">
        <v>8</v>
      </c>
      <c r="H44" s="79">
        <v>2</v>
      </c>
      <c r="I44" s="79">
        <v>78</v>
      </c>
      <c r="J44" s="79">
        <v>247</v>
      </c>
      <c r="K44" s="79">
        <v>0</v>
      </c>
      <c r="L44" s="79">
        <v>0</v>
      </c>
      <c r="M44" s="79">
        <v>0</v>
      </c>
      <c r="N44" s="79">
        <v>11</v>
      </c>
      <c r="O44" s="79">
        <v>0</v>
      </c>
      <c r="P44" s="79">
        <v>0</v>
      </c>
      <c r="Q44" s="79">
        <v>0</v>
      </c>
      <c r="R44" s="79"/>
      <c r="S44" s="79">
        <v>3011</v>
      </c>
    </row>
    <row r="45" spans="1:19">
      <c r="A45" s="8" t="s">
        <v>135</v>
      </c>
      <c r="B45" s="75" t="s">
        <v>395</v>
      </c>
      <c r="C45" s="77">
        <v>4</v>
      </c>
      <c r="D45" s="23">
        <v>6</v>
      </c>
      <c r="E45" s="23">
        <v>0</v>
      </c>
      <c r="F45" s="23">
        <v>0</v>
      </c>
      <c r="G45" s="23">
        <v>0</v>
      </c>
      <c r="H45" s="23">
        <v>0</v>
      </c>
      <c r="I45" s="23">
        <v>0</v>
      </c>
      <c r="J45" s="23">
        <v>1</v>
      </c>
      <c r="K45" s="23">
        <v>0</v>
      </c>
      <c r="L45" s="23">
        <v>0</v>
      </c>
      <c r="M45" s="23">
        <v>0</v>
      </c>
      <c r="N45" s="23">
        <v>0</v>
      </c>
      <c r="O45" s="23">
        <v>0</v>
      </c>
      <c r="P45" s="23">
        <v>0</v>
      </c>
      <c r="Q45" s="23">
        <v>0</v>
      </c>
      <c r="R45" s="172">
        <v>0</v>
      </c>
      <c r="S45" s="23">
        <v>7</v>
      </c>
    </row>
    <row r="46" spans="1:19">
      <c r="A46" s="11" t="s">
        <v>136</v>
      </c>
      <c r="B46" s="75" t="s">
        <v>395</v>
      </c>
      <c r="C46" s="77">
        <v>42</v>
      </c>
      <c r="D46" s="23">
        <v>226</v>
      </c>
      <c r="E46" s="23">
        <v>240</v>
      </c>
      <c r="F46" s="23">
        <v>0</v>
      </c>
      <c r="G46" s="23">
        <v>4</v>
      </c>
      <c r="H46" s="23">
        <v>2</v>
      </c>
      <c r="I46" s="23">
        <v>0</v>
      </c>
      <c r="J46" s="23">
        <v>75</v>
      </c>
      <c r="K46" s="23">
        <v>0</v>
      </c>
      <c r="L46" s="23">
        <v>0</v>
      </c>
      <c r="M46" s="23">
        <v>0</v>
      </c>
      <c r="N46" s="23">
        <v>0</v>
      </c>
      <c r="O46" s="23">
        <v>0</v>
      </c>
      <c r="P46" s="23">
        <v>0</v>
      </c>
      <c r="Q46" s="23">
        <v>0</v>
      </c>
      <c r="R46" s="172">
        <v>0</v>
      </c>
      <c r="S46" s="23">
        <v>547</v>
      </c>
    </row>
    <row r="47" spans="1:19">
      <c r="A47" s="8" t="s">
        <v>137</v>
      </c>
      <c r="B47" s="75" t="s">
        <v>395</v>
      </c>
      <c r="C47" s="77">
        <v>44</v>
      </c>
      <c r="D47" s="23">
        <v>21</v>
      </c>
      <c r="E47" s="23">
        <v>0</v>
      </c>
      <c r="F47" s="23">
        <v>0</v>
      </c>
      <c r="G47" s="23">
        <v>0</v>
      </c>
      <c r="H47" s="23">
        <v>0</v>
      </c>
      <c r="I47" s="23">
        <v>0</v>
      </c>
      <c r="J47" s="23">
        <v>0</v>
      </c>
      <c r="K47" s="23">
        <v>0</v>
      </c>
      <c r="L47" s="23">
        <v>0</v>
      </c>
      <c r="M47" s="23">
        <v>0</v>
      </c>
      <c r="N47" s="23">
        <v>0</v>
      </c>
      <c r="O47" s="23">
        <v>0</v>
      </c>
      <c r="P47" s="23">
        <v>0</v>
      </c>
      <c r="Q47" s="23">
        <v>0</v>
      </c>
      <c r="R47" s="172">
        <v>0</v>
      </c>
      <c r="S47" s="23">
        <v>21</v>
      </c>
    </row>
    <row r="48" spans="1:19">
      <c r="A48" s="8" t="s">
        <v>138</v>
      </c>
      <c r="B48" s="75" t="s">
        <v>395</v>
      </c>
      <c r="C48" s="77">
        <v>59</v>
      </c>
      <c r="D48" s="23">
        <v>7</v>
      </c>
      <c r="E48" s="23">
        <v>7</v>
      </c>
      <c r="F48" s="23">
        <v>0</v>
      </c>
      <c r="G48" s="23">
        <v>1</v>
      </c>
      <c r="H48" s="23">
        <v>0</v>
      </c>
      <c r="I48" s="23">
        <v>0</v>
      </c>
      <c r="J48" s="23">
        <v>12</v>
      </c>
      <c r="K48" s="23">
        <v>0</v>
      </c>
      <c r="L48" s="23">
        <v>0</v>
      </c>
      <c r="M48" s="23">
        <v>0</v>
      </c>
      <c r="N48" s="23">
        <v>0</v>
      </c>
      <c r="O48" s="23">
        <v>0</v>
      </c>
      <c r="P48" s="23">
        <v>0</v>
      </c>
      <c r="Q48" s="23">
        <v>0</v>
      </c>
      <c r="R48" s="172">
        <v>0</v>
      </c>
      <c r="S48" s="23">
        <v>27</v>
      </c>
    </row>
    <row r="49" spans="1:19">
      <c r="A49" s="8" t="s">
        <v>139</v>
      </c>
      <c r="B49" s="75" t="s">
        <v>395</v>
      </c>
      <c r="C49" s="77">
        <v>113</v>
      </c>
      <c r="D49" s="23">
        <v>58</v>
      </c>
      <c r="E49" s="23">
        <v>0</v>
      </c>
      <c r="F49" s="23">
        <v>0</v>
      </c>
      <c r="G49" s="23">
        <v>0</v>
      </c>
      <c r="H49" s="23">
        <v>0</v>
      </c>
      <c r="I49" s="23">
        <v>0</v>
      </c>
      <c r="J49" s="23">
        <v>3</v>
      </c>
      <c r="K49" s="23">
        <v>0</v>
      </c>
      <c r="L49" s="23">
        <v>0</v>
      </c>
      <c r="M49" s="23">
        <v>0</v>
      </c>
      <c r="N49" s="23">
        <v>0</v>
      </c>
      <c r="O49" s="23">
        <v>0</v>
      </c>
      <c r="P49" s="23">
        <v>0</v>
      </c>
      <c r="Q49" s="23">
        <v>0</v>
      </c>
      <c r="R49" s="172">
        <v>0</v>
      </c>
      <c r="S49" s="23">
        <v>61</v>
      </c>
    </row>
    <row r="50" spans="1:19">
      <c r="A50" s="8" t="s">
        <v>140</v>
      </c>
      <c r="B50" s="75" t="s">
        <v>395</v>
      </c>
      <c r="C50" s="77">
        <v>125</v>
      </c>
      <c r="D50" s="23">
        <v>68</v>
      </c>
      <c r="E50" s="23">
        <v>0</v>
      </c>
      <c r="F50" s="23">
        <v>0</v>
      </c>
      <c r="G50" s="23">
        <v>3</v>
      </c>
      <c r="H50" s="23">
        <v>0</v>
      </c>
      <c r="I50" s="23">
        <v>0</v>
      </c>
      <c r="J50" s="23">
        <v>4</v>
      </c>
      <c r="K50" s="23">
        <v>0</v>
      </c>
      <c r="L50" s="23">
        <v>0</v>
      </c>
      <c r="M50" s="23">
        <v>0</v>
      </c>
      <c r="N50" s="23">
        <v>0</v>
      </c>
      <c r="O50" s="23">
        <v>0</v>
      </c>
      <c r="P50" s="23">
        <v>0</v>
      </c>
      <c r="Q50" s="23">
        <v>0</v>
      </c>
      <c r="R50" s="172">
        <v>0</v>
      </c>
      <c r="S50" s="23">
        <v>75</v>
      </c>
    </row>
    <row r="51" spans="1:19">
      <c r="A51" s="8" t="s">
        <v>141</v>
      </c>
      <c r="B51" s="75" t="s">
        <v>395</v>
      </c>
      <c r="C51" s="77">
        <v>138</v>
      </c>
      <c r="D51" s="23">
        <v>97</v>
      </c>
      <c r="E51" s="23">
        <v>0</v>
      </c>
      <c r="F51" s="23">
        <v>0</v>
      </c>
      <c r="G51" s="23">
        <v>0</v>
      </c>
      <c r="H51" s="23">
        <v>0</v>
      </c>
      <c r="I51" s="23">
        <v>0</v>
      </c>
      <c r="J51" s="23">
        <v>0</v>
      </c>
      <c r="K51" s="23">
        <v>0</v>
      </c>
      <c r="L51" s="23">
        <v>0</v>
      </c>
      <c r="M51" s="23">
        <v>0</v>
      </c>
      <c r="N51" s="23">
        <v>0</v>
      </c>
      <c r="O51" s="23">
        <v>0</v>
      </c>
      <c r="P51" s="23">
        <v>0</v>
      </c>
      <c r="Q51" s="23">
        <v>0</v>
      </c>
      <c r="R51" s="172">
        <v>0</v>
      </c>
      <c r="S51" s="23">
        <v>97</v>
      </c>
    </row>
    <row r="52" spans="1:19">
      <c r="A52" s="8" t="s">
        <v>142</v>
      </c>
      <c r="B52" s="75" t="s">
        <v>395</v>
      </c>
      <c r="C52" s="77">
        <v>234</v>
      </c>
      <c r="D52" s="23">
        <v>28</v>
      </c>
      <c r="E52" s="23">
        <v>105</v>
      </c>
      <c r="F52" s="23">
        <v>0</v>
      </c>
      <c r="G52" s="23">
        <v>0</v>
      </c>
      <c r="H52" s="23">
        <v>0</v>
      </c>
      <c r="I52" s="23">
        <v>0</v>
      </c>
      <c r="J52" s="23">
        <v>1</v>
      </c>
      <c r="K52" s="23">
        <v>0</v>
      </c>
      <c r="L52" s="23">
        <v>0</v>
      </c>
      <c r="M52" s="23">
        <v>0</v>
      </c>
      <c r="N52" s="23">
        <v>11</v>
      </c>
      <c r="O52" s="23">
        <v>0</v>
      </c>
      <c r="P52" s="23">
        <v>0</v>
      </c>
      <c r="Q52" s="23">
        <v>0</v>
      </c>
      <c r="R52" s="172">
        <v>0</v>
      </c>
      <c r="S52" s="23">
        <v>145</v>
      </c>
    </row>
    <row r="53" spans="1:19">
      <c r="A53" s="8" t="s">
        <v>143</v>
      </c>
      <c r="B53" s="75" t="s">
        <v>395</v>
      </c>
      <c r="C53" s="77">
        <v>240</v>
      </c>
      <c r="D53" s="23">
        <v>17</v>
      </c>
      <c r="E53" s="23">
        <v>0</v>
      </c>
      <c r="F53" s="23">
        <v>0</v>
      </c>
      <c r="G53" s="23">
        <v>0</v>
      </c>
      <c r="H53" s="23">
        <v>0</v>
      </c>
      <c r="I53" s="23">
        <v>0</v>
      </c>
      <c r="J53" s="23">
        <v>1</v>
      </c>
      <c r="K53" s="23">
        <v>0</v>
      </c>
      <c r="L53" s="23">
        <v>0</v>
      </c>
      <c r="M53" s="23">
        <v>0</v>
      </c>
      <c r="N53" s="23">
        <v>0</v>
      </c>
      <c r="O53" s="23">
        <v>0</v>
      </c>
      <c r="P53" s="23">
        <v>0</v>
      </c>
      <c r="Q53" s="23">
        <v>0</v>
      </c>
      <c r="R53" s="172">
        <v>0</v>
      </c>
      <c r="S53" s="23">
        <v>18</v>
      </c>
    </row>
    <row r="54" spans="1:19">
      <c r="A54" s="8" t="s">
        <v>144</v>
      </c>
      <c r="B54" s="75" t="s">
        <v>395</v>
      </c>
      <c r="C54" s="77">
        <v>284</v>
      </c>
      <c r="D54" s="23">
        <v>7</v>
      </c>
      <c r="E54" s="23">
        <v>81</v>
      </c>
      <c r="F54" s="23">
        <v>0</v>
      </c>
      <c r="G54" s="23">
        <v>0</v>
      </c>
      <c r="H54" s="23">
        <v>0</v>
      </c>
      <c r="I54" s="23">
        <v>0</v>
      </c>
      <c r="J54" s="23">
        <v>1</v>
      </c>
      <c r="K54" s="23">
        <v>0</v>
      </c>
      <c r="L54" s="23">
        <v>0</v>
      </c>
      <c r="M54" s="23">
        <v>0</v>
      </c>
      <c r="N54" s="23">
        <v>0</v>
      </c>
      <c r="O54" s="23">
        <v>0</v>
      </c>
      <c r="P54" s="23">
        <v>0</v>
      </c>
      <c r="Q54" s="23">
        <v>0</v>
      </c>
      <c r="R54" s="172">
        <v>0</v>
      </c>
      <c r="S54" s="23">
        <v>89</v>
      </c>
    </row>
    <row r="55" spans="1:19">
      <c r="A55" s="8" t="s">
        <v>145</v>
      </c>
      <c r="B55" s="75" t="s">
        <v>395</v>
      </c>
      <c r="C55" s="77">
        <v>306</v>
      </c>
      <c r="D55" s="23">
        <v>67</v>
      </c>
      <c r="E55" s="23">
        <v>18</v>
      </c>
      <c r="F55" s="23">
        <v>0</v>
      </c>
      <c r="G55" s="23">
        <v>0</v>
      </c>
      <c r="H55" s="23">
        <v>0</v>
      </c>
      <c r="I55" s="23">
        <v>0</v>
      </c>
      <c r="J55" s="23">
        <v>3</v>
      </c>
      <c r="K55" s="23">
        <v>0</v>
      </c>
      <c r="L55" s="23">
        <v>0</v>
      </c>
      <c r="M55" s="23">
        <v>0</v>
      </c>
      <c r="N55" s="23">
        <v>0</v>
      </c>
      <c r="O55" s="23">
        <v>0</v>
      </c>
      <c r="P55" s="23">
        <v>0</v>
      </c>
      <c r="Q55" s="23">
        <v>0</v>
      </c>
      <c r="R55" s="172">
        <v>0</v>
      </c>
      <c r="S55" s="23">
        <v>88</v>
      </c>
    </row>
    <row r="56" spans="1:19">
      <c r="A56" s="8" t="s">
        <v>146</v>
      </c>
      <c r="B56" s="75" t="s">
        <v>395</v>
      </c>
      <c r="C56" s="77">
        <v>347</v>
      </c>
      <c r="D56" s="23">
        <v>29</v>
      </c>
      <c r="E56" s="23">
        <v>0</v>
      </c>
      <c r="F56" s="23">
        <v>0</v>
      </c>
      <c r="G56" s="23">
        <v>0</v>
      </c>
      <c r="H56" s="23">
        <v>0</v>
      </c>
      <c r="I56" s="23">
        <v>0</v>
      </c>
      <c r="J56" s="23">
        <v>2</v>
      </c>
      <c r="K56" s="23">
        <v>0</v>
      </c>
      <c r="L56" s="23">
        <v>0</v>
      </c>
      <c r="M56" s="23">
        <v>0</v>
      </c>
      <c r="N56" s="23">
        <v>0</v>
      </c>
      <c r="O56" s="23">
        <v>0</v>
      </c>
      <c r="P56" s="23">
        <v>0</v>
      </c>
      <c r="Q56" s="23">
        <v>0</v>
      </c>
      <c r="R56" s="172">
        <v>0</v>
      </c>
      <c r="S56" s="23">
        <v>31</v>
      </c>
    </row>
    <row r="57" spans="1:19">
      <c r="A57" s="8" t="s">
        <v>147</v>
      </c>
      <c r="B57" s="75" t="s">
        <v>395</v>
      </c>
      <c r="C57" s="77">
        <v>411</v>
      </c>
      <c r="D57" s="23">
        <v>23</v>
      </c>
      <c r="E57" s="23">
        <v>0</v>
      </c>
      <c r="F57" s="23">
        <v>0</v>
      </c>
      <c r="G57" s="23">
        <v>0</v>
      </c>
      <c r="H57" s="23">
        <v>0</v>
      </c>
      <c r="I57" s="23">
        <v>0</v>
      </c>
      <c r="J57" s="23">
        <v>0</v>
      </c>
      <c r="K57" s="23">
        <v>0</v>
      </c>
      <c r="L57" s="23">
        <v>0</v>
      </c>
      <c r="M57" s="23">
        <v>0</v>
      </c>
      <c r="N57" s="23">
        <v>0</v>
      </c>
      <c r="O57" s="23">
        <v>0</v>
      </c>
      <c r="P57" s="23">
        <v>0</v>
      </c>
      <c r="Q57" s="23">
        <v>0</v>
      </c>
      <c r="R57" s="172">
        <v>0</v>
      </c>
      <c r="S57" s="23">
        <v>23</v>
      </c>
    </row>
    <row r="58" spans="1:19">
      <c r="A58" s="8" t="s">
        <v>148</v>
      </c>
      <c r="B58" s="75" t="s">
        <v>395</v>
      </c>
      <c r="C58" s="77">
        <v>501</v>
      </c>
      <c r="D58" s="23">
        <v>34</v>
      </c>
      <c r="E58" s="23">
        <v>0</v>
      </c>
      <c r="F58" s="23">
        <v>0</v>
      </c>
      <c r="G58" s="23">
        <v>0</v>
      </c>
      <c r="H58" s="23">
        <v>0</v>
      </c>
      <c r="I58" s="23">
        <v>0</v>
      </c>
      <c r="J58" s="23">
        <v>1</v>
      </c>
      <c r="K58" s="23">
        <v>0</v>
      </c>
      <c r="L58" s="23">
        <v>0</v>
      </c>
      <c r="M58" s="23">
        <v>0</v>
      </c>
      <c r="N58" s="23">
        <v>0</v>
      </c>
      <c r="O58" s="23">
        <v>0</v>
      </c>
      <c r="P58" s="23">
        <v>0</v>
      </c>
      <c r="Q58" s="23">
        <v>0</v>
      </c>
      <c r="R58" s="172">
        <v>0</v>
      </c>
      <c r="S58" s="23">
        <v>35</v>
      </c>
    </row>
    <row r="59" spans="1:19">
      <c r="A59" s="8" t="s">
        <v>149</v>
      </c>
      <c r="B59" s="75" t="s">
        <v>395</v>
      </c>
      <c r="C59" s="77">
        <v>543</v>
      </c>
      <c r="D59" s="23">
        <v>17</v>
      </c>
      <c r="E59" s="23">
        <v>4</v>
      </c>
      <c r="F59" s="23">
        <v>0</v>
      </c>
      <c r="G59" s="23">
        <v>0</v>
      </c>
      <c r="H59" s="23">
        <v>0</v>
      </c>
      <c r="I59" s="23">
        <v>0</v>
      </c>
      <c r="J59" s="23">
        <v>0</v>
      </c>
      <c r="K59" s="23">
        <v>0</v>
      </c>
      <c r="L59" s="23">
        <v>0</v>
      </c>
      <c r="M59" s="23">
        <v>0</v>
      </c>
      <c r="N59" s="23">
        <v>0</v>
      </c>
      <c r="O59" s="23">
        <v>0</v>
      </c>
      <c r="P59" s="23">
        <v>0</v>
      </c>
      <c r="Q59" s="23">
        <v>0</v>
      </c>
      <c r="R59" s="172">
        <v>0</v>
      </c>
      <c r="S59" s="23">
        <v>21</v>
      </c>
    </row>
    <row r="60" spans="1:19">
      <c r="A60" s="8" t="s">
        <v>150</v>
      </c>
      <c r="B60" s="75" t="s">
        <v>395</v>
      </c>
      <c r="C60" s="77">
        <v>628</v>
      </c>
      <c r="D60" s="23">
        <v>4</v>
      </c>
      <c r="E60" s="23">
        <v>1</v>
      </c>
      <c r="F60" s="23">
        <v>0</v>
      </c>
      <c r="G60" s="23">
        <v>0</v>
      </c>
      <c r="H60" s="23">
        <v>0</v>
      </c>
      <c r="I60" s="23">
        <v>0</v>
      </c>
      <c r="J60" s="23">
        <v>3</v>
      </c>
      <c r="K60" s="23">
        <v>0</v>
      </c>
      <c r="L60" s="23">
        <v>0</v>
      </c>
      <c r="M60" s="23">
        <v>0</v>
      </c>
      <c r="N60" s="23">
        <v>0</v>
      </c>
      <c r="O60" s="23">
        <v>0</v>
      </c>
      <c r="P60" s="23">
        <v>0</v>
      </c>
      <c r="Q60" s="23">
        <v>0</v>
      </c>
      <c r="R60" s="172">
        <v>0</v>
      </c>
      <c r="S60" s="23">
        <v>8</v>
      </c>
    </row>
    <row r="61" spans="1:19">
      <c r="A61" s="8" t="s">
        <v>151</v>
      </c>
      <c r="B61" s="75" t="s">
        <v>395</v>
      </c>
      <c r="C61" s="77">
        <v>656</v>
      </c>
      <c r="D61" s="23">
        <v>764</v>
      </c>
      <c r="E61" s="23">
        <v>0</v>
      </c>
      <c r="F61" s="23">
        <v>0</v>
      </c>
      <c r="G61" s="23">
        <v>0</v>
      </c>
      <c r="H61" s="23">
        <v>0</v>
      </c>
      <c r="I61" s="23">
        <v>78</v>
      </c>
      <c r="J61" s="23">
        <v>101</v>
      </c>
      <c r="K61" s="23">
        <v>0</v>
      </c>
      <c r="L61" s="23">
        <v>0</v>
      </c>
      <c r="M61" s="23">
        <v>0</v>
      </c>
      <c r="N61" s="23">
        <v>0</v>
      </c>
      <c r="O61" s="23">
        <v>0</v>
      </c>
      <c r="P61" s="23">
        <v>0</v>
      </c>
      <c r="Q61" s="23">
        <v>0</v>
      </c>
      <c r="R61" s="172">
        <v>0</v>
      </c>
      <c r="S61" s="23">
        <v>943</v>
      </c>
    </row>
    <row r="62" spans="1:19">
      <c r="A62" s="8" t="s">
        <v>152</v>
      </c>
      <c r="B62" s="75" t="s">
        <v>395</v>
      </c>
      <c r="C62" s="77">
        <v>761</v>
      </c>
      <c r="D62" s="23">
        <v>723</v>
      </c>
      <c r="E62" s="23">
        <v>0</v>
      </c>
      <c r="F62" s="23">
        <v>0</v>
      </c>
      <c r="G62" s="23">
        <v>0</v>
      </c>
      <c r="H62" s="23">
        <v>0</v>
      </c>
      <c r="I62" s="23">
        <v>0</v>
      </c>
      <c r="J62" s="23">
        <v>38</v>
      </c>
      <c r="K62" s="23">
        <v>0</v>
      </c>
      <c r="L62" s="23">
        <v>0</v>
      </c>
      <c r="M62" s="23">
        <v>0</v>
      </c>
      <c r="N62" s="23">
        <v>0</v>
      </c>
      <c r="O62" s="23">
        <v>0</v>
      </c>
      <c r="P62" s="23">
        <v>0</v>
      </c>
      <c r="Q62" s="23">
        <v>0</v>
      </c>
      <c r="R62" s="172">
        <v>0</v>
      </c>
      <c r="S62" s="23">
        <v>761</v>
      </c>
    </row>
    <row r="63" spans="1:19">
      <c r="A63" s="8" t="s">
        <v>153</v>
      </c>
      <c r="B63" s="75" t="s">
        <v>395</v>
      </c>
      <c r="C63" s="77">
        <v>842</v>
      </c>
      <c r="D63" s="23">
        <v>0</v>
      </c>
      <c r="E63" s="23">
        <v>13</v>
      </c>
      <c r="F63" s="23">
        <v>0</v>
      </c>
      <c r="G63" s="23">
        <v>0</v>
      </c>
      <c r="H63" s="23">
        <v>0</v>
      </c>
      <c r="I63" s="23">
        <v>0</v>
      </c>
      <c r="J63" s="23">
        <v>1</v>
      </c>
      <c r="K63" s="23">
        <v>0</v>
      </c>
      <c r="L63" s="23">
        <v>0</v>
      </c>
      <c r="M63" s="23">
        <v>0</v>
      </c>
      <c r="N63" s="23">
        <v>0</v>
      </c>
      <c r="O63" s="23">
        <v>0</v>
      </c>
      <c r="P63" s="23">
        <v>0</v>
      </c>
      <c r="Q63" s="23">
        <v>0</v>
      </c>
      <c r="R63" s="172">
        <v>0</v>
      </c>
      <c r="S63" s="23">
        <v>14</v>
      </c>
    </row>
    <row r="64" spans="1:19">
      <c r="A64" s="35" t="s">
        <v>396</v>
      </c>
      <c r="B64" s="76"/>
      <c r="C64" s="79"/>
      <c r="D64" s="79">
        <v>1795</v>
      </c>
      <c r="E64" s="79">
        <v>171</v>
      </c>
      <c r="F64" s="79">
        <v>0</v>
      </c>
      <c r="G64" s="79">
        <v>4</v>
      </c>
      <c r="H64" s="79">
        <v>0</v>
      </c>
      <c r="I64" s="79">
        <v>56</v>
      </c>
      <c r="J64" s="79">
        <v>103</v>
      </c>
      <c r="K64" s="79">
        <v>124</v>
      </c>
      <c r="L64" s="79">
        <v>0</v>
      </c>
      <c r="M64" s="79">
        <v>0</v>
      </c>
      <c r="N64" s="79">
        <v>0</v>
      </c>
      <c r="O64" s="79">
        <v>0</v>
      </c>
      <c r="P64" s="79">
        <v>0</v>
      </c>
      <c r="Q64" s="79">
        <v>0</v>
      </c>
      <c r="R64" s="79">
        <v>0</v>
      </c>
      <c r="S64" s="79">
        <v>2253</v>
      </c>
    </row>
    <row r="65" spans="1:19">
      <c r="A65" s="8" t="s">
        <v>155</v>
      </c>
      <c r="B65" s="75" t="s">
        <v>397</v>
      </c>
      <c r="C65" s="77">
        <v>38</v>
      </c>
      <c r="D65" s="23">
        <v>0</v>
      </c>
      <c r="E65" s="23">
        <v>4</v>
      </c>
      <c r="F65" s="23">
        <v>0</v>
      </c>
      <c r="G65" s="23">
        <v>0</v>
      </c>
      <c r="H65" s="23">
        <v>0</v>
      </c>
      <c r="I65" s="23">
        <v>0</v>
      </c>
      <c r="J65" s="23">
        <v>0</v>
      </c>
      <c r="K65" s="23">
        <v>0</v>
      </c>
      <c r="L65" s="23">
        <v>0</v>
      </c>
      <c r="M65" s="23">
        <v>0</v>
      </c>
      <c r="N65" s="23">
        <v>0</v>
      </c>
      <c r="O65" s="23">
        <v>0</v>
      </c>
      <c r="P65" s="23">
        <v>0</v>
      </c>
      <c r="Q65" s="23">
        <v>0</v>
      </c>
      <c r="R65" s="172">
        <v>0</v>
      </c>
      <c r="S65" s="23">
        <v>4</v>
      </c>
    </row>
    <row r="66" spans="1:19">
      <c r="A66" s="8" t="s">
        <v>156</v>
      </c>
      <c r="B66" s="75" t="s">
        <v>397</v>
      </c>
      <c r="C66" s="77">
        <v>86</v>
      </c>
      <c r="D66" s="23">
        <v>23</v>
      </c>
      <c r="E66" s="23">
        <v>0</v>
      </c>
      <c r="F66" s="23">
        <v>0</v>
      </c>
      <c r="G66" s="23">
        <v>0</v>
      </c>
      <c r="H66" s="23">
        <v>0</v>
      </c>
      <c r="I66" s="23">
        <v>0</v>
      </c>
      <c r="J66" s="23">
        <v>2</v>
      </c>
      <c r="K66" s="23">
        <v>0</v>
      </c>
      <c r="L66" s="23">
        <v>0</v>
      </c>
      <c r="M66" s="23">
        <v>0</v>
      </c>
      <c r="N66" s="23">
        <v>0</v>
      </c>
      <c r="O66" s="23">
        <v>0</v>
      </c>
      <c r="P66" s="23">
        <v>0</v>
      </c>
      <c r="Q66" s="23">
        <v>0</v>
      </c>
      <c r="R66" s="172">
        <v>0</v>
      </c>
      <c r="S66" s="23">
        <v>25</v>
      </c>
    </row>
    <row r="67" spans="1:19">
      <c r="A67" s="8" t="s">
        <v>157</v>
      </c>
      <c r="B67" s="75" t="s">
        <v>397</v>
      </c>
      <c r="C67" s="77">
        <v>107</v>
      </c>
      <c r="D67" s="23">
        <v>0</v>
      </c>
      <c r="E67" s="23">
        <v>0</v>
      </c>
      <c r="F67" s="23">
        <v>0</v>
      </c>
      <c r="G67" s="23">
        <v>0</v>
      </c>
      <c r="H67" s="23">
        <v>0</v>
      </c>
      <c r="I67" s="23">
        <v>0</v>
      </c>
      <c r="J67" s="23">
        <v>0</v>
      </c>
      <c r="K67" s="23">
        <v>0</v>
      </c>
      <c r="L67" s="23">
        <v>0</v>
      </c>
      <c r="M67" s="23">
        <v>0</v>
      </c>
      <c r="N67" s="23">
        <v>0</v>
      </c>
      <c r="O67" s="23">
        <v>0</v>
      </c>
      <c r="P67" s="23">
        <v>0</v>
      </c>
      <c r="Q67" s="23">
        <v>0</v>
      </c>
      <c r="R67" s="172">
        <v>0</v>
      </c>
      <c r="S67" s="23">
        <v>0</v>
      </c>
    </row>
    <row r="68" spans="1:19">
      <c r="A68" s="8" t="s">
        <v>158</v>
      </c>
      <c r="B68" s="75" t="s">
        <v>397</v>
      </c>
      <c r="C68" s="77">
        <v>134</v>
      </c>
      <c r="D68" s="23">
        <v>11</v>
      </c>
      <c r="E68" s="23">
        <v>0</v>
      </c>
      <c r="F68" s="23">
        <v>0</v>
      </c>
      <c r="G68" s="23">
        <v>0</v>
      </c>
      <c r="H68" s="23">
        <v>0</v>
      </c>
      <c r="I68" s="23">
        <v>0</v>
      </c>
      <c r="J68" s="23">
        <v>1</v>
      </c>
      <c r="K68" s="23">
        <v>0</v>
      </c>
      <c r="L68" s="23">
        <v>0</v>
      </c>
      <c r="M68" s="23">
        <v>0</v>
      </c>
      <c r="N68" s="23">
        <v>0</v>
      </c>
      <c r="O68" s="23">
        <v>0</v>
      </c>
      <c r="P68" s="23">
        <v>0</v>
      </c>
      <c r="Q68" s="23">
        <v>0</v>
      </c>
      <c r="R68" s="172">
        <v>0</v>
      </c>
      <c r="S68" s="23">
        <v>12</v>
      </c>
    </row>
    <row r="69" spans="1:19">
      <c r="A69" s="10" t="s">
        <v>159</v>
      </c>
      <c r="B69" s="75" t="s">
        <v>397</v>
      </c>
      <c r="C69" s="77">
        <v>150</v>
      </c>
      <c r="D69" s="23">
        <v>51</v>
      </c>
      <c r="E69" s="23">
        <v>0</v>
      </c>
      <c r="F69" s="23">
        <v>0</v>
      </c>
      <c r="G69" s="23">
        <v>0</v>
      </c>
      <c r="H69" s="23">
        <v>0</v>
      </c>
      <c r="I69" s="23">
        <v>0</v>
      </c>
      <c r="J69" s="23">
        <v>0</v>
      </c>
      <c r="K69" s="23">
        <v>0</v>
      </c>
      <c r="L69" s="23">
        <v>0</v>
      </c>
      <c r="M69" s="23">
        <v>0</v>
      </c>
      <c r="N69" s="23">
        <v>0</v>
      </c>
      <c r="O69" s="23">
        <v>0</v>
      </c>
      <c r="P69" s="23">
        <v>0</v>
      </c>
      <c r="Q69" s="23">
        <v>0</v>
      </c>
      <c r="R69" s="172">
        <v>0</v>
      </c>
      <c r="S69" s="23">
        <v>51</v>
      </c>
    </row>
    <row r="70" spans="1:19">
      <c r="A70" s="5" t="s">
        <v>160</v>
      </c>
      <c r="B70" s="75" t="s">
        <v>397</v>
      </c>
      <c r="C70" s="77">
        <v>237</v>
      </c>
      <c r="D70" s="23">
        <v>433</v>
      </c>
      <c r="E70" s="23">
        <v>0</v>
      </c>
      <c r="F70" s="23">
        <v>0</v>
      </c>
      <c r="G70" s="23">
        <v>0</v>
      </c>
      <c r="H70" s="23">
        <v>0</v>
      </c>
      <c r="I70" s="23">
        <v>31</v>
      </c>
      <c r="J70" s="23">
        <v>8</v>
      </c>
      <c r="K70" s="23">
        <v>48</v>
      </c>
      <c r="L70" s="23">
        <v>0</v>
      </c>
      <c r="M70" s="23">
        <v>0</v>
      </c>
      <c r="N70" s="23">
        <v>0</v>
      </c>
      <c r="O70" s="23">
        <v>0</v>
      </c>
      <c r="P70" s="23">
        <v>0</v>
      </c>
      <c r="Q70" s="23">
        <v>0</v>
      </c>
      <c r="R70" s="172">
        <v>0</v>
      </c>
      <c r="S70" s="23">
        <v>520</v>
      </c>
    </row>
    <row r="71" spans="1:19">
      <c r="A71" s="10" t="s">
        <v>161</v>
      </c>
      <c r="B71" s="75" t="s">
        <v>397</v>
      </c>
      <c r="C71" s="77">
        <v>264</v>
      </c>
      <c r="D71" s="23">
        <v>120</v>
      </c>
      <c r="E71" s="23">
        <v>0</v>
      </c>
      <c r="F71" s="23">
        <v>0</v>
      </c>
      <c r="G71" s="23">
        <v>0</v>
      </c>
      <c r="H71" s="23">
        <v>0</v>
      </c>
      <c r="I71" s="23">
        <v>0</v>
      </c>
      <c r="J71" s="23">
        <v>28</v>
      </c>
      <c r="K71" s="23">
        <v>16</v>
      </c>
      <c r="L71" s="23">
        <v>0</v>
      </c>
      <c r="M71" s="23">
        <v>0</v>
      </c>
      <c r="N71" s="23">
        <v>0</v>
      </c>
      <c r="O71" s="23">
        <v>0</v>
      </c>
      <c r="P71" s="23">
        <v>0</v>
      </c>
      <c r="Q71" s="23">
        <v>0</v>
      </c>
      <c r="R71" s="172">
        <v>0</v>
      </c>
      <c r="S71" s="23">
        <v>164</v>
      </c>
    </row>
    <row r="72" spans="1:19">
      <c r="A72" s="12" t="s">
        <v>162</v>
      </c>
      <c r="B72" s="75" t="s">
        <v>397</v>
      </c>
      <c r="C72" s="77">
        <v>310</v>
      </c>
      <c r="D72" s="23">
        <v>55</v>
      </c>
      <c r="E72" s="23">
        <v>0</v>
      </c>
      <c r="F72" s="23">
        <v>0</v>
      </c>
      <c r="G72" s="23">
        <v>0</v>
      </c>
      <c r="H72" s="23">
        <v>0</v>
      </c>
      <c r="I72" s="23">
        <v>0</v>
      </c>
      <c r="J72" s="23">
        <v>5</v>
      </c>
      <c r="K72" s="23">
        <v>0</v>
      </c>
      <c r="L72" s="23">
        <v>0</v>
      </c>
      <c r="M72" s="23">
        <v>0</v>
      </c>
      <c r="N72" s="23">
        <v>0</v>
      </c>
      <c r="O72" s="23">
        <v>0</v>
      </c>
      <c r="P72" s="23">
        <v>0</v>
      </c>
      <c r="Q72" s="23">
        <v>0</v>
      </c>
      <c r="R72" s="172">
        <v>0</v>
      </c>
      <c r="S72" s="23">
        <v>60</v>
      </c>
    </row>
    <row r="73" spans="1:19">
      <c r="A73" s="8" t="s">
        <v>163</v>
      </c>
      <c r="B73" s="75" t="s">
        <v>397</v>
      </c>
      <c r="C73" s="77">
        <v>315</v>
      </c>
      <c r="D73" s="23">
        <v>1</v>
      </c>
      <c r="E73" s="23">
        <v>0</v>
      </c>
      <c r="F73" s="23">
        <v>0</v>
      </c>
      <c r="G73" s="23">
        <v>0</v>
      </c>
      <c r="H73" s="23">
        <v>0</v>
      </c>
      <c r="I73" s="23">
        <v>0</v>
      </c>
      <c r="J73" s="23">
        <v>0</v>
      </c>
      <c r="K73" s="23">
        <v>0</v>
      </c>
      <c r="L73" s="23">
        <v>0</v>
      </c>
      <c r="M73" s="23">
        <v>0</v>
      </c>
      <c r="N73" s="23">
        <v>0</v>
      </c>
      <c r="O73" s="23">
        <v>0</v>
      </c>
      <c r="P73" s="23">
        <v>0</v>
      </c>
      <c r="Q73" s="23">
        <v>0</v>
      </c>
      <c r="R73" s="172">
        <v>0</v>
      </c>
      <c r="S73" s="23">
        <v>1</v>
      </c>
    </row>
    <row r="74" spans="1:19">
      <c r="A74" s="8" t="s">
        <v>164</v>
      </c>
      <c r="B74" s="75" t="s">
        <v>397</v>
      </c>
      <c r="C74" s="77">
        <v>361</v>
      </c>
      <c r="D74" s="23">
        <v>26</v>
      </c>
      <c r="E74" s="23">
        <v>0</v>
      </c>
      <c r="F74" s="23">
        <v>0</v>
      </c>
      <c r="G74" s="23">
        <v>0</v>
      </c>
      <c r="H74" s="23">
        <v>0</v>
      </c>
      <c r="I74" s="23">
        <v>0</v>
      </c>
      <c r="J74" s="23">
        <v>1</v>
      </c>
      <c r="K74" s="23">
        <v>0</v>
      </c>
      <c r="L74" s="23">
        <v>0</v>
      </c>
      <c r="M74" s="23">
        <v>0</v>
      </c>
      <c r="N74" s="23">
        <v>0</v>
      </c>
      <c r="O74" s="23">
        <v>0</v>
      </c>
      <c r="P74" s="23">
        <v>0</v>
      </c>
      <c r="Q74" s="23">
        <v>0</v>
      </c>
      <c r="R74" s="172">
        <v>0</v>
      </c>
      <c r="S74" s="23">
        <v>27</v>
      </c>
    </row>
    <row r="75" spans="1:19">
      <c r="A75" s="5" t="s">
        <v>165</v>
      </c>
      <c r="B75" s="75" t="s">
        <v>397</v>
      </c>
      <c r="C75" s="77">
        <v>647</v>
      </c>
      <c r="D75" s="23">
        <v>59</v>
      </c>
      <c r="E75" s="23">
        <v>0</v>
      </c>
      <c r="F75" s="23">
        <v>0</v>
      </c>
      <c r="G75" s="23">
        <v>0</v>
      </c>
      <c r="H75" s="23">
        <v>0</v>
      </c>
      <c r="I75" s="23">
        <v>0</v>
      </c>
      <c r="J75" s="23">
        <v>4</v>
      </c>
      <c r="K75" s="23">
        <v>0</v>
      </c>
      <c r="L75" s="23">
        <v>0</v>
      </c>
      <c r="M75" s="23">
        <v>0</v>
      </c>
      <c r="N75" s="23">
        <v>0</v>
      </c>
      <c r="O75" s="23">
        <v>0</v>
      </c>
      <c r="P75" s="23">
        <v>0</v>
      </c>
      <c r="Q75" s="23">
        <v>0</v>
      </c>
      <c r="R75" s="172">
        <v>0</v>
      </c>
      <c r="S75" s="23">
        <v>63</v>
      </c>
    </row>
    <row r="76" spans="1:19">
      <c r="A76" s="12" t="s">
        <v>166</v>
      </c>
      <c r="B76" s="75" t="s">
        <v>397</v>
      </c>
      <c r="C76" s="77">
        <v>658</v>
      </c>
      <c r="D76" s="23">
        <v>1</v>
      </c>
      <c r="E76" s="23">
        <v>0</v>
      </c>
      <c r="F76" s="23">
        <v>0</v>
      </c>
      <c r="G76" s="23">
        <v>0</v>
      </c>
      <c r="H76" s="23">
        <v>0</v>
      </c>
      <c r="I76" s="23">
        <v>0</v>
      </c>
      <c r="J76" s="23">
        <v>0</v>
      </c>
      <c r="K76" s="23">
        <v>0</v>
      </c>
      <c r="L76" s="23">
        <v>0</v>
      </c>
      <c r="M76" s="23">
        <v>0</v>
      </c>
      <c r="N76" s="23">
        <v>0</v>
      </c>
      <c r="O76" s="23">
        <v>0</v>
      </c>
      <c r="P76" s="23">
        <v>0</v>
      </c>
      <c r="Q76" s="23">
        <v>0</v>
      </c>
      <c r="R76" s="172">
        <v>0</v>
      </c>
      <c r="S76" s="23">
        <v>1</v>
      </c>
    </row>
    <row r="77" spans="1:19">
      <c r="A77" s="5" t="s">
        <v>167</v>
      </c>
      <c r="B77" s="75" t="s">
        <v>397</v>
      </c>
      <c r="C77" s="77">
        <v>664</v>
      </c>
      <c r="D77" s="23">
        <v>637</v>
      </c>
      <c r="E77" s="23">
        <v>0</v>
      </c>
      <c r="F77" s="23">
        <v>0</v>
      </c>
      <c r="G77" s="23">
        <v>4</v>
      </c>
      <c r="H77" s="23">
        <v>0</v>
      </c>
      <c r="I77" s="23">
        <v>0</v>
      </c>
      <c r="J77" s="23">
        <v>42</v>
      </c>
      <c r="K77" s="23">
        <v>38</v>
      </c>
      <c r="L77" s="23">
        <v>0</v>
      </c>
      <c r="M77" s="23">
        <v>0</v>
      </c>
      <c r="N77" s="23">
        <v>0</v>
      </c>
      <c r="O77" s="23">
        <v>0</v>
      </c>
      <c r="P77" s="23">
        <v>0</v>
      </c>
      <c r="Q77" s="23">
        <v>0</v>
      </c>
      <c r="R77" s="172">
        <v>0</v>
      </c>
      <c r="S77" s="23">
        <v>721</v>
      </c>
    </row>
    <row r="78" spans="1:19">
      <c r="A78" s="11" t="s">
        <v>168</v>
      </c>
      <c r="B78" s="75" t="s">
        <v>397</v>
      </c>
      <c r="C78" s="77">
        <v>686</v>
      </c>
      <c r="D78" s="23">
        <v>315</v>
      </c>
      <c r="E78" s="23">
        <v>0</v>
      </c>
      <c r="F78" s="23">
        <v>0</v>
      </c>
      <c r="G78" s="23">
        <v>0</v>
      </c>
      <c r="H78" s="23">
        <v>0</v>
      </c>
      <c r="I78" s="23">
        <v>21</v>
      </c>
      <c r="J78" s="23">
        <v>8</v>
      </c>
      <c r="K78" s="23">
        <v>18</v>
      </c>
      <c r="L78" s="23">
        <v>0</v>
      </c>
      <c r="M78" s="23">
        <v>0</v>
      </c>
      <c r="N78" s="23">
        <v>0</v>
      </c>
      <c r="O78" s="23">
        <v>0</v>
      </c>
      <c r="P78" s="23">
        <v>0</v>
      </c>
      <c r="Q78" s="23">
        <v>0</v>
      </c>
      <c r="R78" s="172">
        <v>0</v>
      </c>
      <c r="S78" s="23">
        <v>362</v>
      </c>
    </row>
    <row r="79" spans="1:19">
      <c r="A79" s="8" t="s">
        <v>169</v>
      </c>
      <c r="B79" s="75" t="s">
        <v>397</v>
      </c>
      <c r="C79" s="77">
        <v>819</v>
      </c>
      <c r="D79" s="23">
        <v>13</v>
      </c>
      <c r="E79" s="23">
        <v>0</v>
      </c>
      <c r="F79" s="23">
        <v>0</v>
      </c>
      <c r="G79" s="23">
        <v>0</v>
      </c>
      <c r="H79" s="23">
        <v>0</v>
      </c>
      <c r="I79" s="23">
        <v>0</v>
      </c>
      <c r="J79" s="23">
        <v>0</v>
      </c>
      <c r="K79" s="23">
        <v>0</v>
      </c>
      <c r="L79" s="23">
        <v>0</v>
      </c>
      <c r="M79" s="23">
        <v>0</v>
      </c>
      <c r="N79" s="23">
        <v>0</v>
      </c>
      <c r="O79" s="23">
        <v>0</v>
      </c>
      <c r="P79" s="23">
        <v>0</v>
      </c>
      <c r="Q79" s="23">
        <v>0</v>
      </c>
      <c r="R79" s="172">
        <v>0</v>
      </c>
      <c r="S79" s="23">
        <v>13</v>
      </c>
    </row>
    <row r="80" spans="1:19">
      <c r="A80" s="8" t="s">
        <v>170</v>
      </c>
      <c r="B80" s="75" t="s">
        <v>397</v>
      </c>
      <c r="C80" s="77">
        <v>854</v>
      </c>
      <c r="D80" s="23">
        <v>2</v>
      </c>
      <c r="E80" s="23">
        <v>9</v>
      </c>
      <c r="F80" s="23">
        <v>0</v>
      </c>
      <c r="G80" s="23">
        <v>0</v>
      </c>
      <c r="H80" s="23">
        <v>0</v>
      </c>
      <c r="I80" s="23">
        <v>0</v>
      </c>
      <c r="J80" s="23">
        <v>1</v>
      </c>
      <c r="K80" s="23">
        <v>0</v>
      </c>
      <c r="L80" s="23">
        <v>0</v>
      </c>
      <c r="M80" s="23">
        <v>0</v>
      </c>
      <c r="N80" s="23">
        <v>0</v>
      </c>
      <c r="O80" s="23">
        <v>0</v>
      </c>
      <c r="P80" s="23">
        <v>0</v>
      </c>
      <c r="Q80" s="23">
        <v>0</v>
      </c>
      <c r="R80" s="172">
        <v>0</v>
      </c>
      <c r="S80" s="23">
        <v>12</v>
      </c>
    </row>
    <row r="81" spans="1:19">
      <c r="A81" s="8" t="s">
        <v>171</v>
      </c>
      <c r="B81" s="75" t="s">
        <v>397</v>
      </c>
      <c r="C81" s="77">
        <v>887</v>
      </c>
      <c r="D81" s="23">
        <v>48</v>
      </c>
      <c r="E81" s="23">
        <v>158</v>
      </c>
      <c r="F81" s="23">
        <v>0</v>
      </c>
      <c r="G81" s="23">
        <v>0</v>
      </c>
      <c r="H81" s="23">
        <v>0</v>
      </c>
      <c r="I81" s="23">
        <v>4</v>
      </c>
      <c r="J81" s="23">
        <v>3</v>
      </c>
      <c r="K81" s="23">
        <v>4</v>
      </c>
      <c r="L81" s="23">
        <v>0</v>
      </c>
      <c r="M81" s="23">
        <v>0</v>
      </c>
      <c r="N81" s="23">
        <v>0</v>
      </c>
      <c r="O81" s="23">
        <v>0</v>
      </c>
      <c r="P81" s="23">
        <v>0</v>
      </c>
      <c r="Q81" s="23">
        <v>0</v>
      </c>
      <c r="R81" s="172">
        <v>0</v>
      </c>
      <c r="S81" s="23">
        <v>217</v>
      </c>
    </row>
    <row r="82" spans="1:19">
      <c r="A82" s="35" t="s">
        <v>398</v>
      </c>
      <c r="B82" s="76"/>
      <c r="C82" s="78"/>
      <c r="D82" s="79">
        <v>15871</v>
      </c>
      <c r="E82" s="79">
        <v>79</v>
      </c>
      <c r="F82" s="79">
        <v>0</v>
      </c>
      <c r="G82" s="79">
        <v>86</v>
      </c>
      <c r="H82" s="79">
        <v>1</v>
      </c>
      <c r="I82" s="79">
        <v>1524</v>
      </c>
      <c r="J82" s="79">
        <v>1716</v>
      </c>
      <c r="K82" s="79">
        <v>547</v>
      </c>
      <c r="L82" s="79">
        <v>49</v>
      </c>
      <c r="M82" s="79">
        <v>5</v>
      </c>
      <c r="N82" s="79">
        <v>0</v>
      </c>
      <c r="O82" s="79">
        <v>0</v>
      </c>
      <c r="P82" s="79">
        <v>0</v>
      </c>
      <c r="Q82" s="79">
        <v>0</v>
      </c>
      <c r="R82" s="79">
        <v>0</v>
      </c>
      <c r="S82" s="79">
        <v>19878</v>
      </c>
    </row>
    <row r="83" spans="1:19">
      <c r="A83" s="8" t="s">
        <v>173</v>
      </c>
      <c r="B83" s="75" t="s">
        <v>399</v>
      </c>
      <c r="C83" s="77">
        <v>2</v>
      </c>
      <c r="D83" s="23">
        <v>64</v>
      </c>
      <c r="E83" s="23">
        <v>18</v>
      </c>
      <c r="F83" s="23">
        <v>0</v>
      </c>
      <c r="G83" s="23">
        <v>1</v>
      </c>
      <c r="H83" s="23">
        <v>0</v>
      </c>
      <c r="I83" s="23">
        <v>0</v>
      </c>
      <c r="J83" s="23">
        <v>6</v>
      </c>
      <c r="K83" s="23">
        <v>0</v>
      </c>
      <c r="L83" s="23">
        <v>0</v>
      </c>
      <c r="M83" s="23">
        <v>0</v>
      </c>
      <c r="N83" s="23">
        <v>0</v>
      </c>
      <c r="O83" s="23">
        <v>0</v>
      </c>
      <c r="P83" s="23">
        <v>0</v>
      </c>
      <c r="Q83" s="23">
        <v>0</v>
      </c>
      <c r="R83" s="172">
        <v>0</v>
      </c>
      <c r="S83" s="23">
        <v>89</v>
      </c>
    </row>
    <row r="84" spans="1:19">
      <c r="A84" s="8" t="s">
        <v>174</v>
      </c>
      <c r="B84" s="75" t="s">
        <v>399</v>
      </c>
      <c r="C84" s="77">
        <v>21</v>
      </c>
      <c r="D84" s="23">
        <v>23</v>
      </c>
      <c r="E84" s="23">
        <v>0</v>
      </c>
      <c r="F84" s="23">
        <v>0</v>
      </c>
      <c r="G84" s="23">
        <v>0</v>
      </c>
      <c r="H84" s="23">
        <v>0</v>
      </c>
      <c r="I84" s="23">
        <v>0</v>
      </c>
      <c r="J84" s="23">
        <v>0</v>
      </c>
      <c r="K84" s="23">
        <v>0</v>
      </c>
      <c r="L84" s="23">
        <v>0</v>
      </c>
      <c r="M84" s="23">
        <v>0</v>
      </c>
      <c r="N84" s="23">
        <v>0</v>
      </c>
      <c r="O84" s="23">
        <v>0</v>
      </c>
      <c r="P84" s="23">
        <v>0</v>
      </c>
      <c r="Q84" s="23">
        <v>0</v>
      </c>
      <c r="R84" s="172">
        <v>0</v>
      </c>
      <c r="S84" s="23">
        <v>23</v>
      </c>
    </row>
    <row r="85" spans="1:19">
      <c r="A85" s="8" t="s">
        <v>175</v>
      </c>
      <c r="B85" s="75" t="s">
        <v>399</v>
      </c>
      <c r="C85" s="77">
        <v>55</v>
      </c>
      <c r="D85" s="23">
        <v>21</v>
      </c>
      <c r="E85" s="23">
        <v>0</v>
      </c>
      <c r="F85" s="23">
        <v>0</v>
      </c>
      <c r="G85" s="23">
        <v>0</v>
      </c>
      <c r="H85" s="23">
        <v>0</v>
      </c>
      <c r="I85" s="23">
        <v>0</v>
      </c>
      <c r="J85" s="23">
        <v>2</v>
      </c>
      <c r="K85" s="23">
        <v>0</v>
      </c>
      <c r="L85" s="23">
        <v>0</v>
      </c>
      <c r="M85" s="23">
        <v>0</v>
      </c>
      <c r="N85" s="23">
        <v>0</v>
      </c>
      <c r="O85" s="23">
        <v>0</v>
      </c>
      <c r="P85" s="23">
        <v>0</v>
      </c>
      <c r="Q85" s="23">
        <v>0</v>
      </c>
      <c r="R85" s="172">
        <v>0</v>
      </c>
      <c r="S85" s="23">
        <v>23</v>
      </c>
    </row>
    <row r="86" spans="1:19">
      <c r="A86" s="36" t="s">
        <v>176</v>
      </c>
      <c r="B86" s="75" t="s">
        <v>399</v>
      </c>
      <c r="C86" s="77">
        <v>148</v>
      </c>
      <c r="D86" s="23">
        <v>1239</v>
      </c>
      <c r="E86" s="23">
        <v>0</v>
      </c>
      <c r="F86" s="23">
        <v>0</v>
      </c>
      <c r="G86" s="23">
        <v>12</v>
      </c>
      <c r="H86" s="23">
        <v>0</v>
      </c>
      <c r="I86" s="23">
        <v>276</v>
      </c>
      <c r="J86" s="23">
        <v>263</v>
      </c>
      <c r="K86" s="23">
        <v>0</v>
      </c>
      <c r="L86" s="23">
        <v>0</v>
      </c>
      <c r="M86" s="23">
        <v>0</v>
      </c>
      <c r="N86" s="23">
        <v>0</v>
      </c>
      <c r="O86" s="23">
        <v>0</v>
      </c>
      <c r="P86" s="23">
        <v>0</v>
      </c>
      <c r="Q86" s="23">
        <v>0</v>
      </c>
      <c r="R86" s="172">
        <v>0</v>
      </c>
      <c r="S86" s="23">
        <v>1790</v>
      </c>
    </row>
    <row r="87" spans="1:19">
      <c r="A87" s="8" t="s">
        <v>177</v>
      </c>
      <c r="B87" s="75" t="s">
        <v>399</v>
      </c>
      <c r="C87" s="77">
        <v>197</v>
      </c>
      <c r="D87" s="23">
        <v>315</v>
      </c>
      <c r="E87" s="23">
        <v>0</v>
      </c>
      <c r="F87" s="23">
        <v>0</v>
      </c>
      <c r="G87" s="23">
        <v>3</v>
      </c>
      <c r="H87" s="23">
        <v>0</v>
      </c>
      <c r="I87" s="23">
        <v>1</v>
      </c>
      <c r="J87" s="23">
        <v>2</v>
      </c>
      <c r="K87" s="23">
        <v>0</v>
      </c>
      <c r="L87" s="23">
        <v>0</v>
      </c>
      <c r="M87" s="23">
        <v>0</v>
      </c>
      <c r="N87" s="23">
        <v>0</v>
      </c>
      <c r="O87" s="23">
        <v>0</v>
      </c>
      <c r="P87" s="23">
        <v>0</v>
      </c>
      <c r="Q87" s="23">
        <v>0</v>
      </c>
      <c r="R87" s="172">
        <v>0</v>
      </c>
      <c r="S87" s="23">
        <v>321</v>
      </c>
    </row>
    <row r="88" spans="1:19">
      <c r="A88" s="10" t="s">
        <v>178</v>
      </c>
      <c r="B88" s="75" t="s">
        <v>399</v>
      </c>
      <c r="C88" s="77">
        <v>206</v>
      </c>
      <c r="D88" s="23">
        <v>15</v>
      </c>
      <c r="E88" s="23">
        <v>0</v>
      </c>
      <c r="F88" s="23">
        <v>0</v>
      </c>
      <c r="G88" s="23">
        <v>0</v>
      </c>
      <c r="H88" s="23">
        <v>0</v>
      </c>
      <c r="I88" s="23">
        <v>0</v>
      </c>
      <c r="J88" s="23">
        <v>2</v>
      </c>
      <c r="K88" s="23">
        <v>0</v>
      </c>
      <c r="L88" s="23">
        <v>0</v>
      </c>
      <c r="M88" s="23">
        <v>0</v>
      </c>
      <c r="N88" s="23">
        <v>0</v>
      </c>
      <c r="O88" s="23">
        <v>0</v>
      </c>
      <c r="P88" s="23">
        <v>0</v>
      </c>
      <c r="Q88" s="23">
        <v>0</v>
      </c>
      <c r="R88" s="172">
        <v>0</v>
      </c>
      <c r="S88" s="23">
        <v>17</v>
      </c>
    </row>
    <row r="89" spans="1:19">
      <c r="A89" s="8" t="s">
        <v>179</v>
      </c>
      <c r="B89" s="75" t="s">
        <v>399</v>
      </c>
      <c r="C89" s="77">
        <v>313</v>
      </c>
      <c r="D89" s="23">
        <v>198</v>
      </c>
      <c r="E89" s="23">
        <v>0</v>
      </c>
      <c r="F89" s="23">
        <v>0</v>
      </c>
      <c r="G89" s="23">
        <v>2</v>
      </c>
      <c r="H89" s="23">
        <v>0</v>
      </c>
      <c r="I89" s="23">
        <v>11</v>
      </c>
      <c r="J89" s="23">
        <v>13</v>
      </c>
      <c r="K89" s="23">
        <v>0</v>
      </c>
      <c r="L89" s="23">
        <v>0</v>
      </c>
      <c r="M89" s="23">
        <v>0</v>
      </c>
      <c r="N89" s="23">
        <v>0</v>
      </c>
      <c r="O89" s="23">
        <v>0</v>
      </c>
      <c r="P89" s="23">
        <v>0</v>
      </c>
      <c r="Q89" s="23">
        <v>0</v>
      </c>
      <c r="R89" s="172">
        <v>0</v>
      </c>
      <c r="S89" s="23">
        <v>224</v>
      </c>
    </row>
    <row r="90" spans="1:19">
      <c r="A90" s="8" t="s">
        <v>180</v>
      </c>
      <c r="B90" s="75" t="s">
        <v>399</v>
      </c>
      <c r="C90" s="77">
        <v>318</v>
      </c>
      <c r="D90" s="23">
        <v>1414</v>
      </c>
      <c r="E90" s="23">
        <v>0</v>
      </c>
      <c r="F90" s="23">
        <v>0</v>
      </c>
      <c r="G90" s="23">
        <v>0</v>
      </c>
      <c r="H90" s="23">
        <v>0</v>
      </c>
      <c r="I90" s="23">
        <v>162</v>
      </c>
      <c r="J90" s="23">
        <v>91</v>
      </c>
      <c r="K90" s="23">
        <v>35</v>
      </c>
      <c r="L90" s="23">
        <v>0</v>
      </c>
      <c r="M90" s="23">
        <v>0</v>
      </c>
      <c r="N90" s="23">
        <v>0</v>
      </c>
      <c r="O90" s="23">
        <v>0</v>
      </c>
      <c r="P90" s="23">
        <v>0</v>
      </c>
      <c r="Q90" s="23">
        <v>0</v>
      </c>
      <c r="R90" s="172">
        <v>0</v>
      </c>
      <c r="S90" s="23">
        <v>1702</v>
      </c>
    </row>
    <row r="91" spans="1:19">
      <c r="A91" s="8" t="s">
        <v>181</v>
      </c>
      <c r="B91" s="75" t="s">
        <v>399</v>
      </c>
      <c r="C91" s="77">
        <v>321</v>
      </c>
      <c r="D91" s="23">
        <v>733</v>
      </c>
      <c r="E91" s="23">
        <v>0</v>
      </c>
      <c r="F91" s="23">
        <v>0</v>
      </c>
      <c r="G91" s="23">
        <v>2</v>
      </c>
      <c r="H91" s="23">
        <v>0</v>
      </c>
      <c r="I91" s="23">
        <v>0</v>
      </c>
      <c r="J91" s="23">
        <v>38</v>
      </c>
      <c r="K91" s="23">
        <v>0</v>
      </c>
      <c r="L91" s="23">
        <v>0</v>
      </c>
      <c r="M91" s="23">
        <v>0</v>
      </c>
      <c r="N91" s="23">
        <v>0</v>
      </c>
      <c r="O91" s="23">
        <v>0</v>
      </c>
      <c r="P91" s="23">
        <v>0</v>
      </c>
      <c r="Q91" s="23">
        <v>0</v>
      </c>
      <c r="R91" s="172">
        <v>0</v>
      </c>
      <c r="S91" s="23">
        <v>773</v>
      </c>
    </row>
    <row r="92" spans="1:19">
      <c r="A92" s="8" t="s">
        <v>182</v>
      </c>
      <c r="B92" s="75" t="s">
        <v>399</v>
      </c>
      <c r="C92" s="77">
        <v>376</v>
      </c>
      <c r="D92" s="23">
        <v>876</v>
      </c>
      <c r="E92" s="23">
        <v>0</v>
      </c>
      <c r="F92" s="23">
        <v>0</v>
      </c>
      <c r="G92" s="23">
        <v>12</v>
      </c>
      <c r="H92" s="23">
        <v>0</v>
      </c>
      <c r="I92" s="23">
        <v>263</v>
      </c>
      <c r="J92" s="23">
        <v>165</v>
      </c>
      <c r="K92" s="23">
        <v>135</v>
      </c>
      <c r="L92" s="23">
        <v>0</v>
      </c>
      <c r="M92" s="23">
        <v>0</v>
      </c>
      <c r="N92" s="23">
        <v>0</v>
      </c>
      <c r="O92" s="23">
        <v>0</v>
      </c>
      <c r="P92" s="23">
        <v>0</v>
      </c>
      <c r="Q92" s="23">
        <v>0</v>
      </c>
      <c r="R92" s="172">
        <v>0</v>
      </c>
      <c r="S92" s="23">
        <v>1451</v>
      </c>
    </row>
    <row r="93" spans="1:19">
      <c r="A93" s="10" t="s">
        <v>183</v>
      </c>
      <c r="B93" s="75" t="s">
        <v>399</v>
      </c>
      <c r="C93" s="77">
        <v>400</v>
      </c>
      <c r="D93" s="23">
        <v>240</v>
      </c>
      <c r="E93" s="23">
        <v>0</v>
      </c>
      <c r="F93" s="23">
        <v>0</v>
      </c>
      <c r="G93" s="23">
        <v>0</v>
      </c>
      <c r="H93" s="23">
        <v>0</v>
      </c>
      <c r="I93" s="23">
        <v>21</v>
      </c>
      <c r="J93" s="23">
        <v>24</v>
      </c>
      <c r="K93" s="23">
        <v>10</v>
      </c>
      <c r="L93" s="23">
        <v>0</v>
      </c>
      <c r="M93" s="23">
        <v>0</v>
      </c>
      <c r="N93" s="23">
        <v>0</v>
      </c>
      <c r="O93" s="23">
        <v>0</v>
      </c>
      <c r="P93" s="23">
        <v>0</v>
      </c>
      <c r="Q93" s="23">
        <v>0</v>
      </c>
      <c r="R93" s="172">
        <v>0</v>
      </c>
      <c r="S93" s="23">
        <v>295</v>
      </c>
    </row>
    <row r="94" spans="1:19">
      <c r="A94" s="8" t="s">
        <v>184</v>
      </c>
      <c r="B94" s="75" t="s">
        <v>399</v>
      </c>
      <c r="C94" s="77">
        <v>440</v>
      </c>
      <c r="D94" s="23">
        <v>3850</v>
      </c>
      <c r="E94" s="23">
        <v>0</v>
      </c>
      <c r="F94" s="23">
        <v>0</v>
      </c>
      <c r="G94" s="23">
        <v>11</v>
      </c>
      <c r="H94" s="23">
        <v>0</v>
      </c>
      <c r="I94" s="23">
        <v>209</v>
      </c>
      <c r="J94" s="23">
        <v>253</v>
      </c>
      <c r="K94" s="23">
        <v>98</v>
      </c>
      <c r="L94" s="23">
        <v>0</v>
      </c>
      <c r="M94" s="23">
        <v>0</v>
      </c>
      <c r="N94" s="23">
        <v>0</v>
      </c>
      <c r="O94" s="23">
        <v>0</v>
      </c>
      <c r="P94" s="23">
        <v>0</v>
      </c>
      <c r="Q94" s="23">
        <v>0</v>
      </c>
      <c r="R94" s="172">
        <v>0</v>
      </c>
      <c r="S94" s="23">
        <v>4421</v>
      </c>
    </row>
    <row r="95" spans="1:19">
      <c r="A95" s="8" t="s">
        <v>185</v>
      </c>
      <c r="B95" s="75" t="s">
        <v>399</v>
      </c>
      <c r="C95" s="77">
        <v>483</v>
      </c>
      <c r="D95" s="23">
        <v>10</v>
      </c>
      <c r="E95" s="23">
        <v>2</v>
      </c>
      <c r="F95" s="23">
        <v>0</v>
      </c>
      <c r="G95" s="23">
        <v>0</v>
      </c>
      <c r="H95" s="23">
        <v>0</v>
      </c>
      <c r="I95" s="23">
        <v>0</v>
      </c>
      <c r="J95" s="23">
        <v>0</v>
      </c>
      <c r="K95" s="23">
        <v>0</v>
      </c>
      <c r="L95" s="23">
        <v>0</v>
      </c>
      <c r="M95" s="23">
        <v>0</v>
      </c>
      <c r="N95" s="23">
        <v>0</v>
      </c>
      <c r="O95" s="23">
        <v>0</v>
      </c>
      <c r="P95" s="23">
        <v>0</v>
      </c>
      <c r="Q95" s="23">
        <v>0</v>
      </c>
      <c r="R95" s="172">
        <v>0</v>
      </c>
      <c r="S95" s="23">
        <v>12</v>
      </c>
    </row>
    <row r="96" spans="1:19">
      <c r="A96" s="5" t="s">
        <v>186</v>
      </c>
      <c r="B96" s="75" t="s">
        <v>399</v>
      </c>
      <c r="C96" s="77">
        <v>541</v>
      </c>
      <c r="D96" s="23">
        <v>833</v>
      </c>
      <c r="E96" s="23">
        <v>0</v>
      </c>
      <c r="F96" s="23">
        <v>0</v>
      </c>
      <c r="G96" s="23">
        <v>6</v>
      </c>
      <c r="H96" s="23">
        <v>0</v>
      </c>
      <c r="I96" s="23">
        <v>0</v>
      </c>
      <c r="J96" s="23">
        <v>81</v>
      </c>
      <c r="K96" s="23">
        <v>42</v>
      </c>
      <c r="L96" s="23">
        <v>0</v>
      </c>
      <c r="M96" s="23">
        <v>0</v>
      </c>
      <c r="N96" s="23">
        <v>0</v>
      </c>
      <c r="O96" s="23">
        <v>0</v>
      </c>
      <c r="P96" s="23">
        <v>0</v>
      </c>
      <c r="Q96" s="23">
        <v>0</v>
      </c>
      <c r="R96" s="172">
        <v>0</v>
      </c>
      <c r="S96" s="23">
        <v>962</v>
      </c>
    </row>
    <row r="97" spans="1:19">
      <c r="A97" s="8" t="s">
        <v>187</v>
      </c>
      <c r="B97" s="75" t="s">
        <v>399</v>
      </c>
      <c r="C97" s="77">
        <v>607</v>
      </c>
      <c r="D97" s="23">
        <v>300</v>
      </c>
      <c r="E97" s="23">
        <v>0</v>
      </c>
      <c r="F97" s="23">
        <v>0</v>
      </c>
      <c r="G97" s="23">
        <v>8</v>
      </c>
      <c r="H97" s="23">
        <v>0</v>
      </c>
      <c r="I97" s="23">
        <v>52</v>
      </c>
      <c r="J97" s="23">
        <v>50</v>
      </c>
      <c r="K97" s="23">
        <v>0</v>
      </c>
      <c r="L97" s="23">
        <v>0</v>
      </c>
      <c r="M97" s="23">
        <v>0</v>
      </c>
      <c r="N97" s="23">
        <v>0</v>
      </c>
      <c r="O97" s="23">
        <v>0</v>
      </c>
      <c r="P97" s="23">
        <v>0</v>
      </c>
      <c r="Q97" s="23">
        <v>0</v>
      </c>
      <c r="R97" s="172">
        <v>0</v>
      </c>
      <c r="S97" s="23">
        <v>410</v>
      </c>
    </row>
    <row r="98" spans="1:19">
      <c r="A98" s="8" t="s">
        <v>188</v>
      </c>
      <c r="B98" s="75" t="s">
        <v>399</v>
      </c>
      <c r="C98" s="77">
        <v>615</v>
      </c>
      <c r="D98" s="23">
        <v>2979</v>
      </c>
      <c r="E98" s="23">
        <v>59</v>
      </c>
      <c r="F98" s="23">
        <v>0</v>
      </c>
      <c r="G98" s="23">
        <v>27</v>
      </c>
      <c r="H98" s="23">
        <v>1</v>
      </c>
      <c r="I98" s="23">
        <v>371</v>
      </c>
      <c r="J98" s="23">
        <v>565</v>
      </c>
      <c r="K98" s="23">
        <v>215</v>
      </c>
      <c r="L98" s="23">
        <v>49</v>
      </c>
      <c r="M98" s="23">
        <v>5</v>
      </c>
      <c r="N98" s="23">
        <v>0</v>
      </c>
      <c r="O98" s="23">
        <v>0</v>
      </c>
      <c r="P98" s="23">
        <v>0</v>
      </c>
      <c r="Q98" s="23">
        <v>0</v>
      </c>
      <c r="R98" s="172">
        <v>0</v>
      </c>
      <c r="S98" s="23">
        <v>4271</v>
      </c>
    </row>
    <row r="99" spans="1:19">
      <c r="A99" s="8" t="s">
        <v>189</v>
      </c>
      <c r="B99" s="75" t="s">
        <v>399</v>
      </c>
      <c r="C99" s="77">
        <v>649</v>
      </c>
      <c r="D99" s="23">
        <v>102</v>
      </c>
      <c r="E99" s="23">
        <v>0</v>
      </c>
      <c r="F99" s="23">
        <v>0</v>
      </c>
      <c r="G99" s="23">
        <v>0</v>
      </c>
      <c r="H99" s="23">
        <v>0</v>
      </c>
      <c r="I99" s="23">
        <v>2</v>
      </c>
      <c r="J99" s="23">
        <v>2</v>
      </c>
      <c r="K99" s="23">
        <v>0</v>
      </c>
      <c r="L99" s="23">
        <v>0</v>
      </c>
      <c r="M99" s="23">
        <v>0</v>
      </c>
      <c r="N99" s="23">
        <v>0</v>
      </c>
      <c r="O99" s="23">
        <v>0</v>
      </c>
      <c r="P99" s="23">
        <v>0</v>
      </c>
      <c r="Q99" s="23">
        <v>0</v>
      </c>
      <c r="R99" s="172">
        <v>0</v>
      </c>
      <c r="S99" s="23">
        <v>106</v>
      </c>
    </row>
    <row r="100" spans="1:19">
      <c r="A100" s="8" t="s">
        <v>190</v>
      </c>
      <c r="B100" s="75" t="s">
        <v>399</v>
      </c>
      <c r="C100" s="77">
        <v>652</v>
      </c>
      <c r="D100" s="23">
        <v>15</v>
      </c>
      <c r="E100" s="23">
        <v>0</v>
      </c>
      <c r="F100" s="23">
        <v>0</v>
      </c>
      <c r="G100" s="23">
        <v>0</v>
      </c>
      <c r="H100" s="23">
        <v>0</v>
      </c>
      <c r="I100" s="23">
        <v>0</v>
      </c>
      <c r="J100" s="23">
        <v>0</v>
      </c>
      <c r="K100" s="23">
        <v>0</v>
      </c>
      <c r="L100" s="23">
        <v>0</v>
      </c>
      <c r="M100" s="23">
        <v>0</v>
      </c>
      <c r="N100" s="23">
        <v>0</v>
      </c>
      <c r="O100" s="23">
        <v>0</v>
      </c>
      <c r="P100" s="23">
        <v>0</v>
      </c>
      <c r="Q100" s="23">
        <v>0</v>
      </c>
      <c r="R100" s="172">
        <v>0</v>
      </c>
      <c r="S100" s="23">
        <v>15</v>
      </c>
    </row>
    <row r="101" spans="1:19">
      <c r="A101" s="8" t="s">
        <v>191</v>
      </c>
      <c r="B101" s="75" t="s">
        <v>399</v>
      </c>
      <c r="C101" s="77">
        <v>660</v>
      </c>
      <c r="D101" s="23">
        <v>239</v>
      </c>
      <c r="E101" s="23">
        <v>0</v>
      </c>
      <c r="F101" s="23">
        <v>0</v>
      </c>
      <c r="G101" s="23">
        <v>0</v>
      </c>
      <c r="H101" s="23">
        <v>0</v>
      </c>
      <c r="I101" s="23">
        <v>0</v>
      </c>
      <c r="J101" s="23">
        <v>3</v>
      </c>
      <c r="K101" s="23">
        <v>0</v>
      </c>
      <c r="L101" s="23">
        <v>0</v>
      </c>
      <c r="M101" s="23">
        <v>0</v>
      </c>
      <c r="N101" s="23">
        <v>0</v>
      </c>
      <c r="O101" s="23">
        <v>0</v>
      </c>
      <c r="P101" s="23">
        <v>0</v>
      </c>
      <c r="Q101" s="23">
        <v>0</v>
      </c>
      <c r="R101" s="172">
        <v>0</v>
      </c>
      <c r="S101" s="23">
        <v>242</v>
      </c>
    </row>
    <row r="102" spans="1:19">
      <c r="A102" s="8" t="s">
        <v>192</v>
      </c>
      <c r="B102" s="75" t="s">
        <v>399</v>
      </c>
      <c r="C102" s="77">
        <v>667</v>
      </c>
      <c r="D102" s="23">
        <v>187</v>
      </c>
      <c r="E102" s="23">
        <v>0</v>
      </c>
      <c r="F102" s="23">
        <v>0</v>
      </c>
      <c r="G102" s="23">
        <v>0</v>
      </c>
      <c r="H102" s="23">
        <v>0</v>
      </c>
      <c r="I102" s="23">
        <v>1</v>
      </c>
      <c r="J102" s="23">
        <v>10</v>
      </c>
      <c r="K102" s="23">
        <v>0</v>
      </c>
      <c r="L102" s="23">
        <v>0</v>
      </c>
      <c r="M102" s="23">
        <v>0</v>
      </c>
      <c r="N102" s="23">
        <v>0</v>
      </c>
      <c r="O102" s="23">
        <v>0</v>
      </c>
      <c r="P102" s="23">
        <v>0</v>
      </c>
      <c r="Q102" s="23">
        <v>0</v>
      </c>
      <c r="R102" s="172">
        <v>0</v>
      </c>
      <c r="S102" s="23">
        <v>198</v>
      </c>
    </row>
    <row r="103" spans="1:19">
      <c r="A103" s="8" t="s">
        <v>193</v>
      </c>
      <c r="B103" s="75" t="s">
        <v>399</v>
      </c>
      <c r="C103" s="77">
        <v>674</v>
      </c>
      <c r="D103" s="23">
        <v>312</v>
      </c>
      <c r="E103" s="23">
        <v>0</v>
      </c>
      <c r="F103" s="23">
        <v>0</v>
      </c>
      <c r="G103" s="23">
        <v>0</v>
      </c>
      <c r="H103" s="23">
        <v>0</v>
      </c>
      <c r="I103" s="23">
        <v>0</v>
      </c>
      <c r="J103" s="23">
        <v>17</v>
      </c>
      <c r="K103" s="23">
        <v>0</v>
      </c>
      <c r="L103" s="23">
        <v>0</v>
      </c>
      <c r="M103" s="23">
        <v>0</v>
      </c>
      <c r="N103" s="23">
        <v>0</v>
      </c>
      <c r="O103" s="23">
        <v>0</v>
      </c>
      <c r="P103" s="23">
        <v>0</v>
      </c>
      <c r="Q103" s="23">
        <v>0</v>
      </c>
      <c r="R103" s="172">
        <v>0</v>
      </c>
      <c r="S103" s="23">
        <v>329</v>
      </c>
    </row>
    <row r="104" spans="1:19">
      <c r="A104" s="14" t="s">
        <v>194</v>
      </c>
      <c r="B104" s="75" t="s">
        <v>399</v>
      </c>
      <c r="C104" s="77">
        <v>697</v>
      </c>
      <c r="D104" s="23">
        <v>1365</v>
      </c>
      <c r="E104" s="23">
        <v>0</v>
      </c>
      <c r="F104" s="23">
        <v>0</v>
      </c>
      <c r="G104" s="23">
        <v>1</v>
      </c>
      <c r="H104" s="23">
        <v>0</v>
      </c>
      <c r="I104" s="23">
        <v>73</v>
      </c>
      <c r="J104" s="23">
        <v>110</v>
      </c>
      <c r="K104" s="23">
        <v>12</v>
      </c>
      <c r="L104" s="23">
        <v>0</v>
      </c>
      <c r="M104" s="23">
        <v>0</v>
      </c>
      <c r="N104" s="23">
        <v>0</v>
      </c>
      <c r="O104" s="23">
        <v>0</v>
      </c>
      <c r="P104" s="23">
        <v>0</v>
      </c>
      <c r="Q104" s="23">
        <v>0</v>
      </c>
      <c r="R104" s="172">
        <v>0</v>
      </c>
      <c r="S104" s="23">
        <v>1561</v>
      </c>
    </row>
    <row r="105" spans="1:19">
      <c r="A105" s="8" t="s">
        <v>195</v>
      </c>
      <c r="B105" s="75" t="s">
        <v>399</v>
      </c>
      <c r="C105" s="77">
        <v>756</v>
      </c>
      <c r="D105" s="23">
        <v>541</v>
      </c>
      <c r="E105" s="23">
        <v>0</v>
      </c>
      <c r="F105" s="23">
        <v>0</v>
      </c>
      <c r="G105" s="23">
        <v>1</v>
      </c>
      <c r="H105" s="23">
        <v>0</v>
      </c>
      <c r="I105" s="23">
        <v>82</v>
      </c>
      <c r="J105" s="23">
        <v>19</v>
      </c>
      <c r="K105" s="23">
        <v>0</v>
      </c>
      <c r="L105" s="23">
        <v>0</v>
      </c>
      <c r="M105" s="23">
        <v>0</v>
      </c>
      <c r="N105" s="23">
        <v>0</v>
      </c>
      <c r="O105" s="23">
        <v>0</v>
      </c>
      <c r="P105" s="23">
        <v>0</v>
      </c>
      <c r="Q105" s="23">
        <v>0</v>
      </c>
      <c r="R105" s="172">
        <v>0</v>
      </c>
      <c r="S105" s="23">
        <v>643</v>
      </c>
    </row>
    <row r="106" spans="1:19">
      <c r="A106" s="35" t="s">
        <v>400</v>
      </c>
      <c r="B106" s="76"/>
      <c r="C106" s="78"/>
      <c r="D106" s="79">
        <v>1889</v>
      </c>
      <c r="E106" s="79">
        <v>798</v>
      </c>
      <c r="F106" s="79">
        <v>0</v>
      </c>
      <c r="G106" s="79">
        <v>5</v>
      </c>
      <c r="H106" s="79">
        <v>0</v>
      </c>
      <c r="I106" s="79">
        <v>32</v>
      </c>
      <c r="J106" s="79">
        <v>129</v>
      </c>
      <c r="K106" s="79">
        <v>19</v>
      </c>
      <c r="L106" s="79">
        <v>0</v>
      </c>
      <c r="M106" s="79">
        <v>0</v>
      </c>
      <c r="N106" s="79">
        <v>0</v>
      </c>
      <c r="O106" s="79">
        <v>0</v>
      </c>
      <c r="P106" s="79">
        <v>0</v>
      </c>
      <c r="Q106" s="79">
        <v>0</v>
      </c>
      <c r="R106" s="79">
        <v>0</v>
      </c>
      <c r="S106" s="79">
        <v>2872</v>
      </c>
    </row>
    <row r="107" spans="1:19">
      <c r="A107" s="8" t="s">
        <v>197</v>
      </c>
      <c r="B107" s="75" t="s">
        <v>401</v>
      </c>
      <c r="C107" s="77">
        <v>30</v>
      </c>
      <c r="D107" s="23">
        <v>203</v>
      </c>
      <c r="E107" s="23">
        <v>384</v>
      </c>
      <c r="F107" s="23">
        <v>0</v>
      </c>
      <c r="G107" s="23">
        <v>0</v>
      </c>
      <c r="H107" s="23">
        <v>0</v>
      </c>
      <c r="I107" s="23">
        <v>10</v>
      </c>
      <c r="J107" s="23">
        <v>27</v>
      </c>
      <c r="K107" s="23">
        <v>17</v>
      </c>
      <c r="L107" s="23">
        <v>0</v>
      </c>
      <c r="M107" s="23">
        <v>0</v>
      </c>
      <c r="N107" s="23">
        <v>0</v>
      </c>
      <c r="O107" s="23">
        <v>0</v>
      </c>
      <c r="P107" s="23">
        <v>0</v>
      </c>
      <c r="Q107" s="23">
        <v>0</v>
      </c>
      <c r="R107" s="172">
        <v>0</v>
      </c>
      <c r="S107" s="23">
        <v>641</v>
      </c>
    </row>
    <row r="108" spans="1:19">
      <c r="A108" s="8" t="s">
        <v>198</v>
      </c>
      <c r="B108" s="75" t="s">
        <v>401</v>
      </c>
      <c r="C108" s="77">
        <v>34</v>
      </c>
      <c r="D108" s="23">
        <v>381</v>
      </c>
      <c r="E108" s="23">
        <v>0</v>
      </c>
      <c r="F108" s="23">
        <v>0</v>
      </c>
      <c r="G108" s="23">
        <v>1</v>
      </c>
      <c r="H108" s="23">
        <v>0</v>
      </c>
      <c r="I108" s="23">
        <v>14</v>
      </c>
      <c r="J108" s="23">
        <v>13</v>
      </c>
      <c r="K108" s="23">
        <v>0</v>
      </c>
      <c r="L108" s="23">
        <v>0</v>
      </c>
      <c r="M108" s="23">
        <v>0</v>
      </c>
      <c r="N108" s="23">
        <v>0</v>
      </c>
      <c r="O108" s="23">
        <v>0</v>
      </c>
      <c r="P108" s="23">
        <v>0</v>
      </c>
      <c r="Q108" s="23">
        <v>0</v>
      </c>
      <c r="R108" s="172">
        <v>0</v>
      </c>
      <c r="S108" s="23">
        <v>409</v>
      </c>
    </row>
    <row r="109" spans="1:19">
      <c r="A109" s="8" t="s">
        <v>199</v>
      </c>
      <c r="B109" s="75" t="s">
        <v>401</v>
      </c>
      <c r="C109" s="77">
        <v>36</v>
      </c>
      <c r="D109" s="23">
        <v>64</v>
      </c>
      <c r="E109" s="23">
        <v>0</v>
      </c>
      <c r="F109" s="23">
        <v>0</v>
      </c>
      <c r="G109" s="23">
        <v>0</v>
      </c>
      <c r="H109" s="23">
        <v>0</v>
      </c>
      <c r="I109" s="23">
        <v>4</v>
      </c>
      <c r="J109" s="23">
        <v>2</v>
      </c>
      <c r="K109" s="23">
        <v>0</v>
      </c>
      <c r="L109" s="23">
        <v>0</v>
      </c>
      <c r="M109" s="23">
        <v>0</v>
      </c>
      <c r="N109" s="23">
        <v>0</v>
      </c>
      <c r="O109" s="23">
        <v>0</v>
      </c>
      <c r="P109" s="23">
        <v>0</v>
      </c>
      <c r="Q109" s="23">
        <v>0</v>
      </c>
      <c r="R109" s="172">
        <v>0</v>
      </c>
      <c r="S109" s="23">
        <v>70</v>
      </c>
    </row>
    <row r="110" spans="1:19">
      <c r="A110" s="8" t="s">
        <v>200</v>
      </c>
      <c r="B110" s="75" t="s">
        <v>401</v>
      </c>
      <c r="C110" s="77">
        <v>91</v>
      </c>
      <c r="D110" s="23">
        <v>56</v>
      </c>
      <c r="E110" s="23">
        <v>0</v>
      </c>
      <c r="F110" s="23">
        <v>0</v>
      </c>
      <c r="G110" s="23">
        <v>0</v>
      </c>
      <c r="H110" s="23">
        <v>0</v>
      </c>
      <c r="I110" s="23">
        <v>4</v>
      </c>
      <c r="J110" s="23">
        <v>2</v>
      </c>
      <c r="K110" s="23">
        <v>0</v>
      </c>
      <c r="L110" s="23">
        <v>0</v>
      </c>
      <c r="M110" s="23">
        <v>0</v>
      </c>
      <c r="N110" s="23">
        <v>0</v>
      </c>
      <c r="O110" s="23">
        <v>0</v>
      </c>
      <c r="P110" s="23">
        <v>0</v>
      </c>
      <c r="Q110" s="23">
        <v>0</v>
      </c>
      <c r="R110" s="172">
        <v>0</v>
      </c>
      <c r="S110" s="23">
        <v>62</v>
      </c>
    </row>
    <row r="111" spans="1:19">
      <c r="A111" s="8" t="s">
        <v>201</v>
      </c>
      <c r="B111" s="75" t="s">
        <v>401</v>
      </c>
      <c r="C111" s="77">
        <v>93</v>
      </c>
      <c r="D111" s="23">
        <v>85</v>
      </c>
      <c r="E111" s="23">
        <v>0</v>
      </c>
      <c r="F111" s="23">
        <v>0</v>
      </c>
      <c r="G111" s="23">
        <v>0</v>
      </c>
      <c r="H111" s="23">
        <v>0</v>
      </c>
      <c r="I111" s="23">
        <v>0</v>
      </c>
      <c r="J111" s="23">
        <v>2</v>
      </c>
      <c r="K111" s="23">
        <v>0</v>
      </c>
      <c r="L111" s="23">
        <v>0</v>
      </c>
      <c r="M111" s="23">
        <v>0</v>
      </c>
      <c r="N111" s="23">
        <v>0</v>
      </c>
      <c r="O111" s="23">
        <v>0</v>
      </c>
      <c r="P111" s="23">
        <v>0</v>
      </c>
      <c r="Q111" s="23">
        <v>0</v>
      </c>
      <c r="R111" s="172">
        <v>0</v>
      </c>
      <c r="S111" s="23">
        <v>87</v>
      </c>
    </row>
    <row r="112" spans="1:19">
      <c r="A112" s="5" t="s">
        <v>202</v>
      </c>
      <c r="B112" s="75" t="s">
        <v>401</v>
      </c>
      <c r="C112" s="77">
        <v>101</v>
      </c>
      <c r="D112" s="23">
        <v>133</v>
      </c>
      <c r="E112" s="23">
        <v>182</v>
      </c>
      <c r="F112" s="23">
        <v>0</v>
      </c>
      <c r="G112" s="23">
        <v>0</v>
      </c>
      <c r="H112" s="23">
        <v>0</v>
      </c>
      <c r="I112" s="23">
        <v>0</v>
      </c>
      <c r="J112" s="23">
        <v>10</v>
      </c>
      <c r="K112" s="23">
        <v>0</v>
      </c>
      <c r="L112" s="23">
        <v>0</v>
      </c>
      <c r="M112" s="23">
        <v>0</v>
      </c>
      <c r="N112" s="23">
        <v>0</v>
      </c>
      <c r="O112" s="23">
        <v>0</v>
      </c>
      <c r="P112" s="23">
        <v>0</v>
      </c>
      <c r="Q112" s="23">
        <v>0</v>
      </c>
      <c r="R112" s="172">
        <v>0</v>
      </c>
      <c r="S112" s="23">
        <v>325</v>
      </c>
    </row>
    <row r="113" spans="1:19">
      <c r="A113" s="8" t="s">
        <v>203</v>
      </c>
      <c r="B113" s="75" t="s">
        <v>401</v>
      </c>
      <c r="C113" s="77">
        <v>145</v>
      </c>
      <c r="D113" s="23">
        <v>24</v>
      </c>
      <c r="E113" s="23">
        <v>0</v>
      </c>
      <c r="F113" s="23">
        <v>0</v>
      </c>
      <c r="G113" s="23">
        <v>1</v>
      </c>
      <c r="H113" s="23">
        <v>0</v>
      </c>
      <c r="I113" s="23">
        <v>0</v>
      </c>
      <c r="J113" s="23">
        <v>3</v>
      </c>
      <c r="K113" s="23">
        <v>0</v>
      </c>
      <c r="L113" s="23">
        <v>0</v>
      </c>
      <c r="M113" s="23">
        <v>0</v>
      </c>
      <c r="N113" s="23">
        <v>0</v>
      </c>
      <c r="O113" s="23">
        <v>0</v>
      </c>
      <c r="P113" s="23">
        <v>0</v>
      </c>
      <c r="Q113" s="23">
        <v>0</v>
      </c>
      <c r="R113" s="172">
        <v>0</v>
      </c>
      <c r="S113" s="23">
        <v>28</v>
      </c>
    </row>
    <row r="114" spans="1:19">
      <c r="A114" s="8" t="s">
        <v>204</v>
      </c>
      <c r="B114" s="75" t="s">
        <v>401</v>
      </c>
      <c r="C114" s="77">
        <v>209</v>
      </c>
      <c r="D114" s="23">
        <v>98</v>
      </c>
      <c r="E114" s="23">
        <v>0</v>
      </c>
      <c r="F114" s="23">
        <v>0</v>
      </c>
      <c r="G114" s="23">
        <v>0</v>
      </c>
      <c r="H114" s="23">
        <v>0</v>
      </c>
      <c r="I114" s="23">
        <v>0</v>
      </c>
      <c r="J114" s="23">
        <v>2</v>
      </c>
      <c r="K114" s="23">
        <v>1</v>
      </c>
      <c r="L114" s="23">
        <v>0</v>
      </c>
      <c r="M114" s="23">
        <v>0</v>
      </c>
      <c r="N114" s="23">
        <v>0</v>
      </c>
      <c r="O114" s="23">
        <v>0</v>
      </c>
      <c r="P114" s="23">
        <v>0</v>
      </c>
      <c r="Q114" s="23">
        <v>0</v>
      </c>
      <c r="R114" s="172">
        <v>0</v>
      </c>
      <c r="S114" s="23">
        <v>101</v>
      </c>
    </row>
    <row r="115" spans="1:19">
      <c r="A115" s="8" t="s">
        <v>205</v>
      </c>
      <c r="B115" s="75" t="s">
        <v>401</v>
      </c>
      <c r="C115" s="77">
        <v>282</v>
      </c>
      <c r="D115" s="23">
        <v>158</v>
      </c>
      <c r="E115" s="23">
        <v>0</v>
      </c>
      <c r="F115" s="23">
        <v>0</v>
      </c>
      <c r="G115" s="23">
        <v>0</v>
      </c>
      <c r="H115" s="23">
        <v>0</v>
      </c>
      <c r="I115" s="23">
        <v>0</v>
      </c>
      <c r="J115" s="23">
        <v>13</v>
      </c>
      <c r="K115" s="23">
        <v>0</v>
      </c>
      <c r="L115" s="23">
        <v>0</v>
      </c>
      <c r="M115" s="23">
        <v>0</v>
      </c>
      <c r="N115" s="23">
        <v>0</v>
      </c>
      <c r="O115" s="23">
        <v>0</v>
      </c>
      <c r="P115" s="23">
        <v>0</v>
      </c>
      <c r="Q115" s="23">
        <v>0</v>
      </c>
      <c r="R115" s="172">
        <v>0</v>
      </c>
      <c r="S115" s="23">
        <v>171</v>
      </c>
    </row>
    <row r="116" spans="1:19">
      <c r="A116" s="8" t="s">
        <v>206</v>
      </c>
      <c r="B116" s="75" t="s">
        <v>401</v>
      </c>
      <c r="C116" s="77">
        <v>353</v>
      </c>
      <c r="D116" s="23">
        <v>6</v>
      </c>
      <c r="E116" s="23">
        <v>12</v>
      </c>
      <c r="F116" s="23">
        <v>0</v>
      </c>
      <c r="G116" s="23">
        <v>0</v>
      </c>
      <c r="H116" s="23">
        <v>0</v>
      </c>
      <c r="I116" s="23">
        <v>0</v>
      </c>
      <c r="J116" s="23">
        <v>0</v>
      </c>
      <c r="K116" s="23">
        <v>0</v>
      </c>
      <c r="L116" s="23">
        <v>0</v>
      </c>
      <c r="M116" s="23">
        <v>0</v>
      </c>
      <c r="N116" s="23">
        <v>0</v>
      </c>
      <c r="O116" s="23">
        <v>0</v>
      </c>
      <c r="P116" s="23">
        <v>0</v>
      </c>
      <c r="Q116" s="23">
        <v>0</v>
      </c>
      <c r="R116" s="172">
        <v>0</v>
      </c>
      <c r="S116" s="23">
        <v>18</v>
      </c>
    </row>
    <row r="117" spans="1:19">
      <c r="A117" s="8" t="s">
        <v>207</v>
      </c>
      <c r="B117" s="75" t="s">
        <v>401</v>
      </c>
      <c r="C117" s="77">
        <v>364</v>
      </c>
      <c r="D117" s="23">
        <v>80</v>
      </c>
      <c r="E117" s="23">
        <v>0</v>
      </c>
      <c r="F117" s="23">
        <v>0</v>
      </c>
      <c r="G117" s="23">
        <v>1</v>
      </c>
      <c r="H117" s="23">
        <v>0</v>
      </c>
      <c r="I117" s="23">
        <v>0</v>
      </c>
      <c r="J117" s="23">
        <v>6</v>
      </c>
      <c r="K117" s="23">
        <v>0</v>
      </c>
      <c r="L117" s="23">
        <v>0</v>
      </c>
      <c r="M117" s="23">
        <v>0</v>
      </c>
      <c r="N117" s="23">
        <v>0</v>
      </c>
      <c r="O117" s="23">
        <v>0</v>
      </c>
      <c r="P117" s="23">
        <v>0</v>
      </c>
      <c r="Q117" s="23">
        <v>0</v>
      </c>
      <c r="R117" s="172">
        <v>0</v>
      </c>
      <c r="S117" s="23">
        <v>87</v>
      </c>
    </row>
    <row r="118" spans="1:19">
      <c r="A118" s="8" t="s">
        <v>208</v>
      </c>
      <c r="B118" s="75" t="s">
        <v>401</v>
      </c>
      <c r="C118" s="77">
        <v>368</v>
      </c>
      <c r="D118" s="23">
        <v>0</v>
      </c>
      <c r="E118" s="23">
        <v>59</v>
      </c>
      <c r="F118" s="23">
        <v>0</v>
      </c>
      <c r="G118" s="23">
        <v>0</v>
      </c>
      <c r="H118" s="23">
        <v>0</v>
      </c>
      <c r="I118" s="23">
        <v>0</v>
      </c>
      <c r="J118" s="23">
        <v>12</v>
      </c>
      <c r="K118" s="23">
        <v>0</v>
      </c>
      <c r="L118" s="23">
        <v>0</v>
      </c>
      <c r="M118" s="23">
        <v>0</v>
      </c>
      <c r="N118" s="23">
        <v>0</v>
      </c>
      <c r="O118" s="23">
        <v>0</v>
      </c>
      <c r="P118" s="23">
        <v>0</v>
      </c>
      <c r="Q118" s="23">
        <v>0</v>
      </c>
      <c r="R118" s="172">
        <v>0</v>
      </c>
      <c r="S118" s="23">
        <v>71</v>
      </c>
    </row>
    <row r="119" spans="1:19">
      <c r="A119" s="8" t="s">
        <v>209</v>
      </c>
      <c r="B119" s="75" t="s">
        <v>401</v>
      </c>
      <c r="C119" s="77">
        <v>390</v>
      </c>
      <c r="D119" s="23">
        <v>122</v>
      </c>
      <c r="E119" s="23">
        <v>0</v>
      </c>
      <c r="F119" s="23">
        <v>0</v>
      </c>
      <c r="G119" s="23">
        <v>0</v>
      </c>
      <c r="H119" s="23">
        <v>0</v>
      </c>
      <c r="I119" s="23">
        <v>0</v>
      </c>
      <c r="J119" s="23">
        <v>5</v>
      </c>
      <c r="K119" s="23">
        <v>0</v>
      </c>
      <c r="L119" s="23">
        <v>0</v>
      </c>
      <c r="M119" s="23">
        <v>0</v>
      </c>
      <c r="N119" s="23">
        <v>0</v>
      </c>
      <c r="O119" s="23">
        <v>0</v>
      </c>
      <c r="P119" s="23">
        <v>0</v>
      </c>
      <c r="Q119" s="23">
        <v>0</v>
      </c>
      <c r="R119" s="172">
        <v>0</v>
      </c>
      <c r="S119" s="23">
        <v>127</v>
      </c>
    </row>
    <row r="120" spans="1:19">
      <c r="A120" s="8" t="s">
        <v>210</v>
      </c>
      <c r="B120" s="75" t="s">
        <v>401</v>
      </c>
      <c r="C120" s="77">
        <v>467</v>
      </c>
      <c r="D120" s="23">
        <v>7</v>
      </c>
      <c r="E120" s="23">
        <v>0</v>
      </c>
      <c r="F120" s="23">
        <v>0</v>
      </c>
      <c r="G120" s="23">
        <v>0</v>
      </c>
      <c r="H120" s="23">
        <v>0</v>
      </c>
      <c r="I120" s="23">
        <v>0</v>
      </c>
      <c r="J120" s="23">
        <v>0</v>
      </c>
      <c r="K120" s="23">
        <v>0</v>
      </c>
      <c r="L120" s="23">
        <v>0</v>
      </c>
      <c r="M120" s="23">
        <v>0</v>
      </c>
      <c r="N120" s="23">
        <v>0</v>
      </c>
      <c r="O120" s="23">
        <v>0</v>
      </c>
      <c r="P120" s="23">
        <v>0</v>
      </c>
      <c r="Q120" s="23">
        <v>0</v>
      </c>
      <c r="R120" s="172">
        <v>0</v>
      </c>
      <c r="S120" s="23">
        <v>7</v>
      </c>
    </row>
    <row r="121" spans="1:19">
      <c r="A121" s="8" t="s">
        <v>211</v>
      </c>
      <c r="B121" s="75" t="s">
        <v>401</v>
      </c>
      <c r="C121" s="77">
        <v>576</v>
      </c>
      <c r="D121" s="23">
        <v>3</v>
      </c>
      <c r="E121" s="23">
        <v>9</v>
      </c>
      <c r="F121" s="23">
        <v>0</v>
      </c>
      <c r="G121" s="23">
        <v>0</v>
      </c>
      <c r="H121" s="23">
        <v>0</v>
      </c>
      <c r="I121" s="23">
        <v>0</v>
      </c>
      <c r="J121" s="23">
        <v>1</v>
      </c>
      <c r="K121" s="23">
        <v>0</v>
      </c>
      <c r="L121" s="23">
        <v>0</v>
      </c>
      <c r="M121" s="23">
        <v>0</v>
      </c>
      <c r="N121" s="23">
        <v>0</v>
      </c>
      <c r="O121" s="23">
        <v>0</v>
      </c>
      <c r="P121" s="23">
        <v>0</v>
      </c>
      <c r="Q121" s="23">
        <v>0</v>
      </c>
      <c r="R121" s="172">
        <v>0</v>
      </c>
      <c r="S121" s="23">
        <v>13</v>
      </c>
    </row>
    <row r="122" spans="1:19">
      <c r="A122" s="8" t="s">
        <v>212</v>
      </c>
      <c r="B122" s="75" t="s">
        <v>401</v>
      </c>
      <c r="C122" s="77">
        <v>642</v>
      </c>
      <c r="D122" s="23">
        <v>136</v>
      </c>
      <c r="E122" s="23">
        <v>0</v>
      </c>
      <c r="F122" s="23">
        <v>0</v>
      </c>
      <c r="G122" s="23">
        <v>1</v>
      </c>
      <c r="H122" s="23">
        <v>0</v>
      </c>
      <c r="I122" s="23">
        <v>0</v>
      </c>
      <c r="J122" s="23">
        <v>8</v>
      </c>
      <c r="K122" s="23">
        <v>1</v>
      </c>
      <c r="L122" s="23">
        <v>0</v>
      </c>
      <c r="M122" s="23">
        <v>0</v>
      </c>
      <c r="N122" s="23">
        <v>0</v>
      </c>
      <c r="O122" s="23">
        <v>0</v>
      </c>
      <c r="P122" s="23">
        <v>0</v>
      </c>
      <c r="Q122" s="23">
        <v>0</v>
      </c>
      <c r="R122" s="172">
        <v>0</v>
      </c>
      <c r="S122" s="23">
        <v>146</v>
      </c>
    </row>
    <row r="123" spans="1:19">
      <c r="A123" s="8" t="s">
        <v>213</v>
      </c>
      <c r="B123" s="75" t="s">
        <v>401</v>
      </c>
      <c r="C123" s="77">
        <v>679</v>
      </c>
      <c r="D123" s="23">
        <v>89</v>
      </c>
      <c r="E123" s="23">
        <v>79</v>
      </c>
      <c r="F123" s="23">
        <v>0</v>
      </c>
      <c r="G123" s="23">
        <v>1</v>
      </c>
      <c r="H123" s="23">
        <v>0</v>
      </c>
      <c r="I123" s="23">
        <v>0</v>
      </c>
      <c r="J123" s="23">
        <v>4</v>
      </c>
      <c r="K123" s="23">
        <v>0</v>
      </c>
      <c r="L123" s="23">
        <v>0</v>
      </c>
      <c r="M123" s="23">
        <v>0</v>
      </c>
      <c r="N123" s="23">
        <v>0</v>
      </c>
      <c r="O123" s="23">
        <v>0</v>
      </c>
      <c r="P123" s="23">
        <v>0</v>
      </c>
      <c r="Q123" s="23">
        <v>0</v>
      </c>
      <c r="R123" s="172">
        <v>0</v>
      </c>
      <c r="S123" s="23">
        <v>173</v>
      </c>
    </row>
    <row r="124" spans="1:19">
      <c r="A124" s="8" t="s">
        <v>214</v>
      </c>
      <c r="B124" s="75" t="s">
        <v>401</v>
      </c>
      <c r="C124" s="77">
        <v>789</v>
      </c>
      <c r="D124" s="23">
        <v>19</v>
      </c>
      <c r="E124" s="23">
        <v>73</v>
      </c>
      <c r="F124" s="23">
        <v>0</v>
      </c>
      <c r="G124" s="23">
        <v>0</v>
      </c>
      <c r="H124" s="23">
        <v>0</v>
      </c>
      <c r="I124" s="23">
        <v>0</v>
      </c>
      <c r="J124" s="23">
        <v>5</v>
      </c>
      <c r="K124" s="23">
        <v>0</v>
      </c>
      <c r="L124" s="23">
        <v>0</v>
      </c>
      <c r="M124" s="23">
        <v>0</v>
      </c>
      <c r="N124" s="23">
        <v>0</v>
      </c>
      <c r="O124" s="23">
        <v>0</v>
      </c>
      <c r="P124" s="23">
        <v>0</v>
      </c>
      <c r="Q124" s="23">
        <v>0</v>
      </c>
      <c r="R124" s="172">
        <v>0</v>
      </c>
      <c r="S124" s="23">
        <v>97</v>
      </c>
    </row>
    <row r="125" spans="1:19">
      <c r="A125" s="8" t="s">
        <v>215</v>
      </c>
      <c r="B125" s="75" t="s">
        <v>401</v>
      </c>
      <c r="C125" s="77">
        <v>792</v>
      </c>
      <c r="D125" s="23">
        <v>21</v>
      </c>
      <c r="E125" s="23">
        <v>0</v>
      </c>
      <c r="F125" s="23">
        <v>0</v>
      </c>
      <c r="G125" s="23">
        <v>0</v>
      </c>
      <c r="H125" s="23">
        <v>0</v>
      </c>
      <c r="I125" s="23">
        <v>0</v>
      </c>
      <c r="J125" s="23">
        <v>1</v>
      </c>
      <c r="K125" s="23">
        <v>0</v>
      </c>
      <c r="L125" s="23">
        <v>0</v>
      </c>
      <c r="M125" s="23">
        <v>0</v>
      </c>
      <c r="N125" s="23">
        <v>0</v>
      </c>
      <c r="O125" s="23">
        <v>0</v>
      </c>
      <c r="P125" s="23">
        <v>0</v>
      </c>
      <c r="Q125" s="23">
        <v>0</v>
      </c>
      <c r="R125" s="172">
        <v>0</v>
      </c>
      <c r="S125" s="23">
        <v>22</v>
      </c>
    </row>
    <row r="126" spans="1:19">
      <c r="A126" s="8" t="s">
        <v>216</v>
      </c>
      <c r="B126" s="75" t="s">
        <v>401</v>
      </c>
      <c r="C126" s="77">
        <v>809</v>
      </c>
      <c r="D126" s="23">
        <v>12</v>
      </c>
      <c r="E126" s="23">
        <v>0</v>
      </c>
      <c r="F126" s="23">
        <v>0</v>
      </c>
      <c r="G126" s="23">
        <v>0</v>
      </c>
      <c r="H126" s="23">
        <v>0</v>
      </c>
      <c r="I126" s="23">
        <v>0</v>
      </c>
      <c r="J126" s="23">
        <v>1</v>
      </c>
      <c r="K126" s="23">
        <v>0</v>
      </c>
      <c r="L126" s="23">
        <v>0</v>
      </c>
      <c r="M126" s="23">
        <v>0</v>
      </c>
      <c r="N126" s="23">
        <v>0</v>
      </c>
      <c r="O126" s="23">
        <v>0</v>
      </c>
      <c r="P126" s="23">
        <v>0</v>
      </c>
      <c r="Q126" s="23">
        <v>0</v>
      </c>
      <c r="R126" s="172">
        <v>0</v>
      </c>
      <c r="S126" s="23">
        <v>13</v>
      </c>
    </row>
    <row r="127" spans="1:19">
      <c r="A127" s="8" t="s">
        <v>217</v>
      </c>
      <c r="B127" s="75" t="s">
        <v>401</v>
      </c>
      <c r="C127" s="77">
        <v>847</v>
      </c>
      <c r="D127" s="23">
        <v>110</v>
      </c>
      <c r="E127" s="23">
        <v>0</v>
      </c>
      <c r="F127" s="23">
        <v>0</v>
      </c>
      <c r="G127" s="23">
        <v>0</v>
      </c>
      <c r="H127" s="23">
        <v>0</v>
      </c>
      <c r="I127" s="23">
        <v>0</v>
      </c>
      <c r="J127" s="23">
        <v>8</v>
      </c>
      <c r="K127" s="23">
        <v>0</v>
      </c>
      <c r="L127" s="23">
        <v>0</v>
      </c>
      <c r="M127" s="23">
        <v>0</v>
      </c>
      <c r="N127" s="23">
        <v>0</v>
      </c>
      <c r="O127" s="23">
        <v>0</v>
      </c>
      <c r="P127" s="23">
        <v>0</v>
      </c>
      <c r="Q127" s="23">
        <v>0</v>
      </c>
      <c r="R127" s="172">
        <v>0</v>
      </c>
      <c r="S127" s="23">
        <v>118</v>
      </c>
    </row>
    <row r="128" spans="1:19">
      <c r="A128" s="8" t="s">
        <v>218</v>
      </c>
      <c r="B128" s="75" t="s">
        <v>401</v>
      </c>
      <c r="C128" s="77">
        <v>856</v>
      </c>
      <c r="D128" s="23">
        <v>9</v>
      </c>
      <c r="E128" s="23">
        <v>0</v>
      </c>
      <c r="F128" s="23">
        <v>0</v>
      </c>
      <c r="G128" s="23">
        <v>0</v>
      </c>
      <c r="H128" s="23">
        <v>0</v>
      </c>
      <c r="I128" s="23">
        <v>0</v>
      </c>
      <c r="J128" s="23">
        <v>1</v>
      </c>
      <c r="K128" s="23">
        <v>0</v>
      </c>
      <c r="L128" s="23">
        <v>0</v>
      </c>
      <c r="M128" s="23">
        <v>0</v>
      </c>
      <c r="N128" s="23">
        <v>0</v>
      </c>
      <c r="O128" s="23">
        <v>0</v>
      </c>
      <c r="P128" s="23">
        <v>0</v>
      </c>
      <c r="Q128" s="23">
        <v>0</v>
      </c>
      <c r="R128" s="172">
        <v>0</v>
      </c>
      <c r="S128" s="23">
        <v>10</v>
      </c>
    </row>
    <row r="129" spans="1:20">
      <c r="A129" s="8" t="s">
        <v>219</v>
      </c>
      <c r="B129" s="75" t="s">
        <v>401</v>
      </c>
      <c r="C129" s="77">
        <v>861</v>
      </c>
      <c r="D129" s="23">
        <v>73</v>
      </c>
      <c r="E129" s="23">
        <v>0</v>
      </c>
      <c r="F129" s="23">
        <v>0</v>
      </c>
      <c r="G129" s="23">
        <v>0</v>
      </c>
      <c r="H129" s="23">
        <v>0</v>
      </c>
      <c r="I129" s="23">
        <v>0</v>
      </c>
      <c r="J129" s="23">
        <v>3</v>
      </c>
      <c r="K129" s="23">
        <v>0</v>
      </c>
      <c r="L129" s="23">
        <v>0</v>
      </c>
      <c r="M129" s="23">
        <v>0</v>
      </c>
      <c r="N129" s="23">
        <v>0</v>
      </c>
      <c r="O129" s="23">
        <v>0</v>
      </c>
      <c r="P129" s="23">
        <v>0</v>
      </c>
      <c r="Q129" s="23">
        <v>0</v>
      </c>
      <c r="R129" s="172">
        <v>0</v>
      </c>
      <c r="S129" s="23">
        <v>76</v>
      </c>
    </row>
    <row r="130" spans="1:20">
      <c r="A130" s="35" t="s">
        <v>402</v>
      </c>
      <c r="B130" s="76"/>
      <c r="C130" s="78"/>
      <c r="D130" s="79">
        <v>86830</v>
      </c>
      <c r="E130" s="79">
        <v>1441</v>
      </c>
      <c r="F130" s="79">
        <v>0</v>
      </c>
      <c r="G130" s="79">
        <v>324</v>
      </c>
      <c r="H130" s="79">
        <v>12</v>
      </c>
      <c r="I130" s="79">
        <v>7552</v>
      </c>
      <c r="J130" s="79">
        <v>2454</v>
      </c>
      <c r="K130" s="79">
        <v>4908</v>
      </c>
      <c r="L130" s="79">
        <v>335</v>
      </c>
      <c r="M130" s="79">
        <v>57</v>
      </c>
      <c r="N130" s="79">
        <v>0</v>
      </c>
      <c r="O130" s="79">
        <v>0</v>
      </c>
      <c r="P130" s="79">
        <v>0</v>
      </c>
      <c r="Q130" s="79">
        <v>0</v>
      </c>
      <c r="R130" s="79">
        <v>0</v>
      </c>
      <c r="S130" s="79">
        <v>103913</v>
      </c>
    </row>
    <row r="131" spans="1:20">
      <c r="A131" s="5" t="s">
        <v>221</v>
      </c>
      <c r="B131" s="75" t="s">
        <v>403</v>
      </c>
      <c r="C131" s="77">
        <v>1</v>
      </c>
      <c r="D131" s="23">
        <v>59270</v>
      </c>
      <c r="E131" s="23">
        <v>1281</v>
      </c>
      <c r="F131" s="23">
        <v>0</v>
      </c>
      <c r="G131" s="23">
        <v>259</v>
      </c>
      <c r="H131" s="23">
        <v>9</v>
      </c>
      <c r="I131" s="23">
        <v>5050</v>
      </c>
      <c r="J131" s="23">
        <v>1700</v>
      </c>
      <c r="K131" s="23">
        <v>3435</v>
      </c>
      <c r="L131" s="23">
        <v>257</v>
      </c>
      <c r="M131" s="23">
        <v>57</v>
      </c>
      <c r="N131" s="23">
        <v>0</v>
      </c>
      <c r="O131" s="23">
        <v>0</v>
      </c>
      <c r="P131" s="23">
        <v>0</v>
      </c>
      <c r="Q131" s="23">
        <v>0</v>
      </c>
      <c r="R131" s="172">
        <v>0</v>
      </c>
      <c r="S131" s="23">
        <v>71318</v>
      </c>
    </row>
    <row r="132" spans="1:20">
      <c r="A132" s="8" t="s">
        <v>222</v>
      </c>
      <c r="B132" s="75" t="s">
        <v>403</v>
      </c>
      <c r="C132" s="77">
        <v>79</v>
      </c>
      <c r="D132" s="23">
        <v>1104</v>
      </c>
      <c r="E132" s="23">
        <v>0</v>
      </c>
      <c r="F132" s="23">
        <v>0</v>
      </c>
      <c r="G132" s="23">
        <v>3</v>
      </c>
      <c r="H132" s="23">
        <v>0</v>
      </c>
      <c r="I132" s="23">
        <v>24</v>
      </c>
      <c r="J132" s="23">
        <v>14</v>
      </c>
      <c r="K132" s="23">
        <v>24</v>
      </c>
      <c r="L132" s="23">
        <v>0</v>
      </c>
      <c r="M132" s="23">
        <v>0</v>
      </c>
      <c r="N132" s="23">
        <v>0</v>
      </c>
      <c r="O132" s="23">
        <v>0</v>
      </c>
      <c r="P132" s="23">
        <v>0</v>
      </c>
      <c r="Q132" s="23">
        <v>0</v>
      </c>
      <c r="R132" s="172">
        <v>0</v>
      </c>
      <c r="S132" s="23">
        <v>1169</v>
      </c>
    </row>
    <row r="133" spans="1:20">
      <c r="A133" s="8" t="s">
        <v>223</v>
      </c>
      <c r="B133" s="75" t="s">
        <v>403</v>
      </c>
      <c r="C133" s="77">
        <v>88</v>
      </c>
      <c r="D133" s="23">
        <v>12631</v>
      </c>
      <c r="E133" s="23">
        <v>0</v>
      </c>
      <c r="F133" s="23">
        <v>0</v>
      </c>
      <c r="G133" s="23">
        <v>38</v>
      </c>
      <c r="H133" s="23">
        <v>0</v>
      </c>
      <c r="I133" s="23">
        <v>760</v>
      </c>
      <c r="J133" s="23">
        <v>272</v>
      </c>
      <c r="K133" s="23">
        <v>583</v>
      </c>
      <c r="L133" s="23">
        <v>41</v>
      </c>
      <c r="M133" s="23">
        <v>0</v>
      </c>
      <c r="N133" s="23">
        <v>0</v>
      </c>
      <c r="O133" s="23">
        <v>0</v>
      </c>
      <c r="P133" s="23">
        <v>0</v>
      </c>
      <c r="Q133" s="23">
        <v>0</v>
      </c>
      <c r="R133" s="172">
        <v>0</v>
      </c>
      <c r="S133" s="23">
        <v>14325</v>
      </c>
    </row>
    <row r="134" spans="1:20">
      <c r="A134" s="8" t="s">
        <v>224</v>
      </c>
      <c r="B134" s="75" t="s">
        <v>403</v>
      </c>
      <c r="C134" s="77">
        <v>129</v>
      </c>
      <c r="D134" s="23">
        <v>1085</v>
      </c>
      <c r="E134" s="23">
        <v>0</v>
      </c>
      <c r="F134" s="23">
        <v>0</v>
      </c>
      <c r="G134" s="23">
        <v>2</v>
      </c>
      <c r="H134" s="23">
        <v>0</v>
      </c>
      <c r="I134" s="23">
        <v>185</v>
      </c>
      <c r="J134" s="23">
        <v>62</v>
      </c>
      <c r="K134" s="23">
        <v>78</v>
      </c>
      <c r="L134" s="23">
        <v>0</v>
      </c>
      <c r="M134" s="23">
        <v>0</v>
      </c>
      <c r="N134" s="23">
        <v>0</v>
      </c>
      <c r="O134" s="23">
        <v>0</v>
      </c>
      <c r="P134" s="23">
        <v>0</v>
      </c>
      <c r="Q134" s="23">
        <v>0</v>
      </c>
      <c r="R134" s="172">
        <v>0</v>
      </c>
      <c r="S134" s="23">
        <v>1412</v>
      </c>
    </row>
    <row r="135" spans="1:20">
      <c r="A135" s="8" t="s">
        <v>225</v>
      </c>
      <c r="B135" s="75" t="s">
        <v>403</v>
      </c>
      <c r="C135" s="77">
        <v>212</v>
      </c>
      <c r="D135" s="23">
        <v>1011</v>
      </c>
      <c r="E135" s="23">
        <v>0</v>
      </c>
      <c r="F135" s="23">
        <v>0</v>
      </c>
      <c r="G135" s="23">
        <v>2</v>
      </c>
      <c r="H135" s="23">
        <v>0</v>
      </c>
      <c r="I135" s="23">
        <v>87</v>
      </c>
      <c r="J135" s="23">
        <v>29</v>
      </c>
      <c r="K135" s="23">
        <v>23</v>
      </c>
      <c r="L135" s="23">
        <v>0</v>
      </c>
      <c r="M135" s="23">
        <v>0</v>
      </c>
      <c r="N135" s="23">
        <v>0</v>
      </c>
      <c r="O135" s="23">
        <v>0</v>
      </c>
      <c r="P135" s="23">
        <v>0</v>
      </c>
      <c r="Q135" s="23">
        <v>0</v>
      </c>
      <c r="R135" s="172">
        <v>0</v>
      </c>
      <c r="S135" s="23">
        <v>1152</v>
      </c>
    </row>
    <row r="136" spans="1:20">
      <c r="A136" s="8" t="s">
        <v>226</v>
      </c>
      <c r="B136" s="75" t="s">
        <v>403</v>
      </c>
      <c r="C136" s="77">
        <v>266</v>
      </c>
      <c r="D136" s="23">
        <v>1235</v>
      </c>
      <c r="E136" s="23">
        <v>0</v>
      </c>
      <c r="F136" s="23">
        <v>0</v>
      </c>
      <c r="G136" s="23">
        <v>4</v>
      </c>
      <c r="H136" s="23">
        <v>0</v>
      </c>
      <c r="I136" s="23">
        <v>324</v>
      </c>
      <c r="J136" s="23">
        <v>54</v>
      </c>
      <c r="K136" s="23">
        <v>186</v>
      </c>
      <c r="L136" s="23">
        <v>15</v>
      </c>
      <c r="M136" s="23">
        <v>0</v>
      </c>
      <c r="N136" s="23">
        <v>0</v>
      </c>
      <c r="O136" s="23">
        <v>0</v>
      </c>
      <c r="P136" s="23">
        <v>0</v>
      </c>
      <c r="Q136" s="23">
        <v>0</v>
      </c>
      <c r="R136" s="172">
        <v>0</v>
      </c>
      <c r="S136" s="23">
        <v>1818</v>
      </c>
    </row>
    <row r="137" spans="1:20">
      <c r="A137" s="8" t="s">
        <v>227</v>
      </c>
      <c r="B137" s="75" t="s">
        <v>403</v>
      </c>
      <c r="C137" s="77">
        <v>308</v>
      </c>
      <c r="D137" s="23">
        <v>933</v>
      </c>
      <c r="E137" s="23">
        <v>0</v>
      </c>
      <c r="F137" s="23">
        <v>0</v>
      </c>
      <c r="G137" s="23">
        <v>0</v>
      </c>
      <c r="H137" s="23">
        <v>0</v>
      </c>
      <c r="I137" s="23">
        <v>51</v>
      </c>
      <c r="J137" s="23">
        <v>25</v>
      </c>
      <c r="K137" s="23">
        <v>59</v>
      </c>
      <c r="L137" s="23">
        <v>0</v>
      </c>
      <c r="M137" s="23">
        <v>0</v>
      </c>
      <c r="N137" s="23">
        <v>0</v>
      </c>
      <c r="O137" s="23">
        <v>0</v>
      </c>
      <c r="P137" s="23">
        <v>0</v>
      </c>
      <c r="Q137" s="23">
        <v>0</v>
      </c>
      <c r="R137" s="172">
        <v>0</v>
      </c>
      <c r="S137" s="23">
        <v>1068</v>
      </c>
    </row>
    <row r="138" spans="1:20">
      <c r="A138" s="12" t="s">
        <v>228</v>
      </c>
      <c r="B138" s="75" t="s">
        <v>403</v>
      </c>
      <c r="C138" s="77">
        <v>360</v>
      </c>
      <c r="D138" s="23">
        <v>6329</v>
      </c>
      <c r="E138" s="23">
        <v>160</v>
      </c>
      <c r="F138" s="23">
        <v>0</v>
      </c>
      <c r="G138" s="23">
        <v>14</v>
      </c>
      <c r="H138" s="23">
        <v>3</v>
      </c>
      <c r="I138" s="23">
        <v>660</v>
      </c>
      <c r="J138" s="23">
        <v>215</v>
      </c>
      <c r="K138" s="23">
        <v>492</v>
      </c>
      <c r="L138" s="23">
        <v>22</v>
      </c>
      <c r="M138" s="23">
        <v>0</v>
      </c>
      <c r="N138" s="23">
        <v>0</v>
      </c>
      <c r="O138" s="23">
        <v>0</v>
      </c>
      <c r="P138" s="23">
        <v>0</v>
      </c>
      <c r="Q138" s="23">
        <v>0</v>
      </c>
      <c r="R138" s="172">
        <v>0</v>
      </c>
      <c r="S138" s="23">
        <v>7895</v>
      </c>
    </row>
    <row r="139" spans="1:20">
      <c r="A139" s="8" t="s">
        <v>229</v>
      </c>
      <c r="B139" s="75" t="s">
        <v>403</v>
      </c>
      <c r="C139" s="77">
        <v>380</v>
      </c>
      <c r="D139" s="23">
        <v>1048</v>
      </c>
      <c r="E139" s="23">
        <v>0</v>
      </c>
      <c r="F139" s="23">
        <v>0</v>
      </c>
      <c r="G139" s="23">
        <v>0</v>
      </c>
      <c r="H139" s="23">
        <v>0</v>
      </c>
      <c r="I139" s="23">
        <v>125</v>
      </c>
      <c r="J139" s="23">
        <v>20</v>
      </c>
      <c r="K139" s="23">
        <v>6</v>
      </c>
      <c r="L139" s="23">
        <v>0</v>
      </c>
      <c r="M139" s="23">
        <v>0</v>
      </c>
      <c r="N139" s="23">
        <v>0</v>
      </c>
      <c r="O139" s="23">
        <v>0</v>
      </c>
      <c r="P139" s="23">
        <v>0</v>
      </c>
      <c r="Q139" s="23">
        <v>0</v>
      </c>
      <c r="R139" s="172">
        <v>0</v>
      </c>
      <c r="S139" s="23">
        <v>1199</v>
      </c>
    </row>
    <row r="140" spans="1:20">
      <c r="A140" s="8" t="s">
        <v>230</v>
      </c>
      <c r="B140" s="75" t="s">
        <v>403</v>
      </c>
      <c r="C140" s="77">
        <v>631</v>
      </c>
      <c r="D140" s="23">
        <v>2184</v>
      </c>
      <c r="E140" s="23">
        <v>0</v>
      </c>
      <c r="F140" s="23">
        <v>0</v>
      </c>
      <c r="G140" s="23">
        <v>2</v>
      </c>
      <c r="H140" s="23">
        <v>0</v>
      </c>
      <c r="I140" s="23">
        <v>286</v>
      </c>
      <c r="J140" s="23">
        <v>63</v>
      </c>
      <c r="K140" s="23">
        <v>22</v>
      </c>
      <c r="L140" s="23">
        <v>0</v>
      </c>
      <c r="M140" s="23">
        <v>0</v>
      </c>
      <c r="N140" s="23">
        <v>0</v>
      </c>
      <c r="O140" s="23">
        <v>0</v>
      </c>
      <c r="P140" s="23">
        <v>0</v>
      </c>
      <c r="Q140" s="23">
        <v>0</v>
      </c>
      <c r="R140" s="172">
        <v>0</v>
      </c>
      <c r="S140" s="23">
        <v>2557</v>
      </c>
    </row>
    <row r="142" spans="1:20" ht="15" customHeight="1">
      <c r="D142" s="560" t="s">
        <v>231</v>
      </c>
      <c r="E142" s="560"/>
      <c r="F142" s="520" t="s">
        <v>404</v>
      </c>
      <c r="G142" s="520"/>
      <c r="H142" s="520"/>
      <c r="I142" s="520"/>
      <c r="J142" s="520"/>
      <c r="K142" s="520"/>
      <c r="L142" s="520"/>
      <c r="M142" s="130"/>
      <c r="N142" s="130"/>
      <c r="O142" s="130"/>
      <c r="P142" s="130"/>
      <c r="Q142" s="130"/>
      <c r="R142" s="130"/>
      <c r="S142" s="130"/>
      <c r="T142" s="114"/>
    </row>
    <row r="143" spans="1:20">
      <c r="D143" s="116" t="s">
        <v>50</v>
      </c>
      <c r="E143" s="117"/>
      <c r="F143" s="555" t="s">
        <v>51</v>
      </c>
      <c r="G143" s="556"/>
      <c r="H143" s="556"/>
      <c r="I143" s="556"/>
      <c r="J143" s="556"/>
      <c r="K143" s="556"/>
      <c r="L143" s="556"/>
      <c r="M143" s="131"/>
      <c r="N143" s="131"/>
      <c r="O143" s="131"/>
      <c r="P143" s="131"/>
      <c r="Q143" s="131"/>
      <c r="R143" s="131"/>
      <c r="S143" s="132"/>
      <c r="T143" s="115"/>
    </row>
    <row r="144" spans="1:20">
      <c r="D144" s="126" t="s">
        <v>405</v>
      </c>
      <c r="E144" s="127"/>
      <c r="F144" s="555" t="s">
        <v>53</v>
      </c>
      <c r="G144" s="556"/>
      <c r="H144" s="556"/>
      <c r="I144" s="556"/>
      <c r="J144" s="556"/>
      <c r="K144" s="556"/>
      <c r="L144" s="556"/>
      <c r="M144" s="131"/>
      <c r="N144" s="131"/>
      <c r="O144" s="131"/>
      <c r="P144" s="131"/>
      <c r="Q144" s="131"/>
      <c r="R144" s="131"/>
      <c r="S144" s="132"/>
      <c r="T144" s="115"/>
    </row>
  </sheetData>
  <mergeCells count="6">
    <mergeCell ref="A1:S1"/>
    <mergeCell ref="F143:L143"/>
    <mergeCell ref="F144:L144"/>
    <mergeCell ref="S2:S4"/>
    <mergeCell ref="D142:E142"/>
    <mergeCell ref="F142:L142"/>
  </mergeCells>
  <hyperlinks>
    <hyperlink ref="T1" location="INDICE!B2" display="Indice" xr:uid="{9A75F619-49FE-49F9-A55E-F89A5DE7E9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6FF99"/>
  </sheetPr>
  <dimension ref="A1:T144"/>
  <sheetViews>
    <sheetView zoomScaleNormal="100" workbookViewId="0">
      <selection activeCell="O2" sqref="A1:O1048576"/>
    </sheetView>
  </sheetViews>
  <sheetFormatPr defaultColWidth="11.42578125" defaultRowHeight="15"/>
  <cols>
    <col min="1" max="1" width="33" customWidth="1"/>
    <col min="2" max="2" width="24.28515625" customWidth="1"/>
    <col min="15" max="15" width="13.140625" customWidth="1"/>
    <col min="20" max="20" width="12.5703125" customWidth="1"/>
  </cols>
  <sheetData>
    <row r="1" spans="1:20" ht="25.5" customHeight="1" thickBot="1">
      <c r="A1" s="566" t="s">
        <v>234</v>
      </c>
      <c r="B1" s="566"/>
      <c r="C1" s="566"/>
      <c r="D1" s="566"/>
      <c r="E1" s="566"/>
      <c r="F1" s="566"/>
      <c r="G1" s="566"/>
      <c r="H1" s="566"/>
      <c r="I1" s="566"/>
      <c r="J1" s="566"/>
      <c r="K1" s="566"/>
      <c r="L1" s="566"/>
      <c r="M1" s="566"/>
      <c r="N1" s="566"/>
      <c r="O1" s="566"/>
      <c r="P1" s="566"/>
      <c r="Q1" s="566"/>
      <c r="R1" s="566"/>
      <c r="S1" s="566"/>
      <c r="T1" s="426" t="s">
        <v>19</v>
      </c>
    </row>
    <row r="2" spans="1:20" ht="15.75" thickBot="1">
      <c r="A2" s="258" t="s">
        <v>367</v>
      </c>
      <c r="B2" s="292" t="s">
        <v>240</v>
      </c>
      <c r="C2" s="147"/>
      <c r="D2" s="259" t="s">
        <v>406</v>
      </c>
      <c r="E2" s="118"/>
      <c r="F2" s="118"/>
      <c r="G2" s="118"/>
      <c r="H2" s="148"/>
      <c r="I2" s="148"/>
      <c r="J2" s="148"/>
      <c r="K2" s="118"/>
      <c r="L2" s="118"/>
      <c r="M2" s="118"/>
      <c r="N2" s="148"/>
      <c r="O2" s="118"/>
      <c r="P2" s="118"/>
      <c r="Q2" s="118"/>
      <c r="R2" s="118"/>
      <c r="S2" s="564" t="s">
        <v>407</v>
      </c>
      <c r="T2" s="379" t="s">
        <v>1</v>
      </c>
    </row>
    <row r="3" spans="1:20" ht="48">
      <c r="A3" s="144"/>
      <c r="B3" s="137" t="s">
        <v>370</v>
      </c>
      <c r="C3" s="110" t="s">
        <v>371</v>
      </c>
      <c r="D3" s="381" t="s">
        <v>408</v>
      </c>
      <c r="E3" s="385" t="s">
        <v>409</v>
      </c>
      <c r="F3" s="386" t="s">
        <v>410</v>
      </c>
      <c r="G3" s="387" t="s">
        <v>297</v>
      </c>
      <c r="H3" s="52" t="s">
        <v>299</v>
      </c>
      <c r="I3" s="39" t="s">
        <v>303</v>
      </c>
      <c r="J3" s="71" t="s">
        <v>293</v>
      </c>
      <c r="K3" s="385" t="s">
        <v>294</v>
      </c>
      <c r="L3" s="386" t="s">
        <v>411</v>
      </c>
      <c r="M3" s="392" t="s">
        <v>294</v>
      </c>
      <c r="N3" s="391" t="s">
        <v>380</v>
      </c>
      <c r="O3" s="42" t="s">
        <v>337</v>
      </c>
      <c r="P3" s="42" t="s">
        <v>301</v>
      </c>
      <c r="Q3" s="154" t="s">
        <v>412</v>
      </c>
      <c r="R3" s="154" t="s">
        <v>313</v>
      </c>
      <c r="S3" s="565"/>
      <c r="T3" s="462"/>
    </row>
    <row r="4" spans="1:20" ht="15.75" thickBot="1">
      <c r="A4" s="145"/>
      <c r="B4" s="138"/>
      <c r="C4" s="146"/>
      <c r="D4" s="382" t="s">
        <v>331</v>
      </c>
      <c r="E4" s="388" t="s">
        <v>353</v>
      </c>
      <c r="F4" s="389" t="s">
        <v>354</v>
      </c>
      <c r="G4" s="390"/>
      <c r="H4" s="383" t="s">
        <v>332</v>
      </c>
      <c r="I4" s="39" t="s">
        <v>334</v>
      </c>
      <c r="J4" s="71" t="s">
        <v>333</v>
      </c>
      <c r="K4" s="393" t="s">
        <v>351</v>
      </c>
      <c r="L4" s="389" t="s">
        <v>352</v>
      </c>
      <c r="M4" s="390"/>
      <c r="N4" s="383" t="s">
        <v>335</v>
      </c>
      <c r="O4" s="119" t="s">
        <v>336</v>
      </c>
      <c r="P4" s="119" t="s">
        <v>341</v>
      </c>
      <c r="Q4" s="119" t="s">
        <v>338</v>
      </c>
      <c r="R4" s="119" t="s">
        <v>340</v>
      </c>
      <c r="S4" s="565"/>
      <c r="T4" s="462"/>
    </row>
    <row r="5" spans="1:20">
      <c r="A5" s="15" t="s">
        <v>385</v>
      </c>
      <c r="B5" s="16"/>
      <c r="C5" s="17"/>
      <c r="D5" s="111">
        <v>34512</v>
      </c>
      <c r="E5" s="384">
        <v>12751</v>
      </c>
      <c r="F5" s="384">
        <v>630</v>
      </c>
      <c r="G5" s="384">
        <v>13381</v>
      </c>
      <c r="H5" s="111">
        <v>17287</v>
      </c>
      <c r="I5" s="111">
        <v>1565</v>
      </c>
      <c r="J5" s="111">
        <v>10018</v>
      </c>
      <c r="K5" s="384">
        <v>530</v>
      </c>
      <c r="L5" s="384">
        <v>41</v>
      </c>
      <c r="M5" s="384">
        <v>571</v>
      </c>
      <c r="N5" s="111">
        <v>67</v>
      </c>
      <c r="O5" s="111">
        <v>1</v>
      </c>
      <c r="P5" s="111">
        <v>1</v>
      </c>
      <c r="Q5" s="111">
        <v>1</v>
      </c>
      <c r="R5" s="111">
        <v>0</v>
      </c>
      <c r="S5" s="464">
        <v>77404</v>
      </c>
      <c r="T5" s="462"/>
    </row>
    <row r="6" spans="1:20">
      <c r="A6" s="18" t="s">
        <v>386</v>
      </c>
      <c r="B6" s="19"/>
      <c r="C6" s="19"/>
      <c r="D6" s="107">
        <v>2</v>
      </c>
      <c r="E6" s="107">
        <v>188</v>
      </c>
      <c r="F6" s="107">
        <v>13</v>
      </c>
      <c r="G6" s="107">
        <v>201</v>
      </c>
      <c r="H6" s="107">
        <v>0</v>
      </c>
      <c r="I6" s="107">
        <v>0</v>
      </c>
      <c r="J6" s="107">
        <v>73</v>
      </c>
      <c r="K6" s="107">
        <v>8</v>
      </c>
      <c r="L6" s="107">
        <v>0</v>
      </c>
      <c r="M6" s="107">
        <v>8</v>
      </c>
      <c r="N6" s="107">
        <v>0</v>
      </c>
      <c r="O6" s="107">
        <v>0</v>
      </c>
      <c r="P6" s="107">
        <v>0</v>
      </c>
      <c r="Q6" s="107">
        <v>0</v>
      </c>
      <c r="R6" s="107">
        <v>0</v>
      </c>
      <c r="S6" s="465">
        <v>284</v>
      </c>
      <c r="T6" s="466"/>
    </row>
    <row r="7" spans="1:20">
      <c r="A7" s="20" t="s">
        <v>98</v>
      </c>
      <c r="B7" s="21" t="s">
        <v>387</v>
      </c>
      <c r="C7" s="22">
        <v>142</v>
      </c>
      <c r="D7" s="445">
        <v>0</v>
      </c>
      <c r="E7" s="66">
        <v>0</v>
      </c>
      <c r="F7" s="66">
        <v>0</v>
      </c>
      <c r="G7" s="445">
        <v>0</v>
      </c>
      <c r="H7" s="445">
        <v>0</v>
      </c>
      <c r="I7" s="445">
        <v>0</v>
      </c>
      <c r="J7" s="445">
        <v>1</v>
      </c>
      <c r="K7" s="66">
        <v>0</v>
      </c>
      <c r="L7" s="66">
        <v>0</v>
      </c>
      <c r="M7" s="445">
        <v>0</v>
      </c>
      <c r="N7" s="445">
        <v>0</v>
      </c>
      <c r="O7" s="446">
        <v>0</v>
      </c>
      <c r="P7" s="446">
        <v>0</v>
      </c>
      <c r="Q7" s="446">
        <v>0</v>
      </c>
      <c r="R7" s="446">
        <v>0</v>
      </c>
      <c r="S7" s="464">
        <v>1</v>
      </c>
      <c r="T7" s="462"/>
    </row>
    <row r="8" spans="1:20">
      <c r="A8" s="20" t="s">
        <v>99</v>
      </c>
      <c r="B8" s="21" t="s">
        <v>387</v>
      </c>
      <c r="C8" s="22">
        <v>425</v>
      </c>
      <c r="D8" s="445">
        <v>0</v>
      </c>
      <c r="E8" s="66">
        <v>30</v>
      </c>
      <c r="F8" s="66">
        <v>0</v>
      </c>
      <c r="G8" s="445">
        <v>30</v>
      </c>
      <c r="H8" s="445">
        <v>0</v>
      </c>
      <c r="I8" s="445">
        <v>0</v>
      </c>
      <c r="J8" s="445">
        <v>8</v>
      </c>
      <c r="K8" s="66">
        <v>0</v>
      </c>
      <c r="L8" s="66">
        <v>0</v>
      </c>
      <c r="M8" s="445">
        <v>0</v>
      </c>
      <c r="N8" s="445">
        <v>0</v>
      </c>
      <c r="O8" s="446">
        <v>0</v>
      </c>
      <c r="P8" s="446">
        <v>0</v>
      </c>
      <c r="Q8" s="446">
        <v>0</v>
      </c>
      <c r="R8" s="446">
        <v>0</v>
      </c>
      <c r="S8" s="464">
        <v>38</v>
      </c>
      <c r="T8" s="462"/>
    </row>
    <row r="9" spans="1:20">
      <c r="A9" s="24" t="s">
        <v>100</v>
      </c>
      <c r="B9" s="21" t="s">
        <v>387</v>
      </c>
      <c r="C9" s="22">
        <v>579</v>
      </c>
      <c r="D9" s="445">
        <v>0</v>
      </c>
      <c r="E9" s="66">
        <v>79</v>
      </c>
      <c r="F9" s="66">
        <v>12</v>
      </c>
      <c r="G9" s="445">
        <v>91</v>
      </c>
      <c r="H9" s="445">
        <v>0</v>
      </c>
      <c r="I9" s="445">
        <v>0</v>
      </c>
      <c r="J9" s="445">
        <v>20</v>
      </c>
      <c r="K9" s="66">
        <v>8</v>
      </c>
      <c r="L9" s="66">
        <v>0</v>
      </c>
      <c r="M9" s="445">
        <v>8</v>
      </c>
      <c r="N9" s="445">
        <v>0</v>
      </c>
      <c r="O9" s="446">
        <v>0</v>
      </c>
      <c r="P9" s="446">
        <v>0</v>
      </c>
      <c r="Q9" s="446">
        <v>0</v>
      </c>
      <c r="R9" s="446">
        <v>0</v>
      </c>
      <c r="S9" s="464">
        <v>119</v>
      </c>
      <c r="T9" s="462"/>
    </row>
    <row r="10" spans="1:20">
      <c r="A10" s="20" t="s">
        <v>101</v>
      </c>
      <c r="B10" s="21" t="s">
        <v>387</v>
      </c>
      <c r="C10" s="22">
        <v>585</v>
      </c>
      <c r="D10" s="445">
        <v>0</v>
      </c>
      <c r="E10" s="66">
        <v>4</v>
      </c>
      <c r="F10" s="66">
        <v>0</v>
      </c>
      <c r="G10" s="445">
        <v>4</v>
      </c>
      <c r="H10" s="445">
        <v>0</v>
      </c>
      <c r="I10" s="445">
        <v>0</v>
      </c>
      <c r="J10" s="445">
        <v>0</v>
      </c>
      <c r="K10" s="66">
        <v>0</v>
      </c>
      <c r="L10" s="66">
        <v>0</v>
      </c>
      <c r="M10" s="445">
        <v>0</v>
      </c>
      <c r="N10" s="445">
        <v>0</v>
      </c>
      <c r="O10" s="446">
        <v>0</v>
      </c>
      <c r="P10" s="446">
        <v>0</v>
      </c>
      <c r="Q10" s="446">
        <v>0</v>
      </c>
      <c r="R10" s="446">
        <v>0</v>
      </c>
      <c r="S10" s="464">
        <v>4</v>
      </c>
      <c r="T10" s="462"/>
    </row>
    <row r="11" spans="1:20">
      <c r="A11" s="20" t="s">
        <v>102</v>
      </c>
      <c r="B11" s="21" t="s">
        <v>387</v>
      </c>
      <c r="C11" s="22">
        <v>591</v>
      </c>
      <c r="D11" s="445">
        <v>2</v>
      </c>
      <c r="E11" s="66">
        <v>74</v>
      </c>
      <c r="F11" s="66">
        <v>1</v>
      </c>
      <c r="G11" s="445">
        <v>75</v>
      </c>
      <c r="H11" s="445">
        <v>0</v>
      </c>
      <c r="I11" s="445">
        <v>0</v>
      </c>
      <c r="J11" s="445">
        <v>43</v>
      </c>
      <c r="K11" s="66">
        <v>0</v>
      </c>
      <c r="L11" s="66">
        <v>0</v>
      </c>
      <c r="M11" s="445">
        <v>0</v>
      </c>
      <c r="N11" s="445">
        <v>0</v>
      </c>
      <c r="O11" s="446">
        <v>0</v>
      </c>
      <c r="P11" s="446">
        <v>0</v>
      </c>
      <c r="Q11" s="446">
        <v>0</v>
      </c>
      <c r="R11" s="446">
        <v>0</v>
      </c>
      <c r="S11" s="464">
        <v>120</v>
      </c>
      <c r="T11" s="462"/>
    </row>
    <row r="12" spans="1:20">
      <c r="A12" s="20" t="s">
        <v>103</v>
      </c>
      <c r="B12" s="21" t="s">
        <v>387</v>
      </c>
      <c r="C12" s="22">
        <v>893</v>
      </c>
      <c r="D12" s="445">
        <v>0</v>
      </c>
      <c r="E12" s="66">
        <v>1</v>
      </c>
      <c r="F12" s="66">
        <v>0</v>
      </c>
      <c r="G12" s="445">
        <v>1</v>
      </c>
      <c r="H12" s="445">
        <v>0</v>
      </c>
      <c r="I12" s="445">
        <v>0</v>
      </c>
      <c r="J12" s="445">
        <v>1</v>
      </c>
      <c r="K12" s="66">
        <v>0</v>
      </c>
      <c r="L12" s="66">
        <v>0</v>
      </c>
      <c r="M12" s="445">
        <v>0</v>
      </c>
      <c r="N12" s="445">
        <v>0</v>
      </c>
      <c r="O12" s="446">
        <v>0</v>
      </c>
      <c r="P12" s="446">
        <v>0</v>
      </c>
      <c r="Q12" s="446">
        <v>0</v>
      </c>
      <c r="R12" s="446">
        <v>0</v>
      </c>
      <c r="S12" s="464">
        <v>2</v>
      </c>
      <c r="T12" s="462"/>
    </row>
    <row r="13" spans="1:20">
      <c r="A13" s="47" t="s">
        <v>388</v>
      </c>
      <c r="B13" s="48"/>
      <c r="C13" s="49"/>
      <c r="D13" s="112">
        <v>0</v>
      </c>
      <c r="E13" s="112">
        <v>57</v>
      </c>
      <c r="F13" s="112">
        <v>2</v>
      </c>
      <c r="G13" s="112">
        <v>59</v>
      </c>
      <c r="H13" s="112">
        <v>0</v>
      </c>
      <c r="I13" s="112">
        <v>0</v>
      </c>
      <c r="J13" s="112">
        <v>16</v>
      </c>
      <c r="K13" s="112">
        <v>37</v>
      </c>
      <c r="L13" s="112">
        <v>10</v>
      </c>
      <c r="M13" s="112">
        <v>47</v>
      </c>
      <c r="N13" s="112">
        <v>0</v>
      </c>
      <c r="O13" s="112">
        <v>0</v>
      </c>
      <c r="P13" s="112">
        <v>0</v>
      </c>
      <c r="Q13" s="112">
        <v>0</v>
      </c>
      <c r="R13" s="112">
        <v>0</v>
      </c>
      <c r="S13" s="465">
        <v>122</v>
      </c>
      <c r="T13" s="467"/>
    </row>
    <row r="14" spans="1:20">
      <c r="A14" s="20" t="s">
        <v>105</v>
      </c>
      <c r="B14" s="21" t="s">
        <v>389</v>
      </c>
      <c r="C14" s="22">
        <v>120</v>
      </c>
      <c r="D14" s="66">
        <v>0</v>
      </c>
      <c r="E14" s="66">
        <v>1</v>
      </c>
      <c r="F14" s="66">
        <v>0</v>
      </c>
      <c r="G14" s="66">
        <v>1</v>
      </c>
      <c r="H14" s="66">
        <v>0</v>
      </c>
      <c r="I14" s="66">
        <v>0</v>
      </c>
      <c r="J14" s="66">
        <v>0</v>
      </c>
      <c r="K14" s="66">
        <v>2</v>
      </c>
      <c r="L14" s="66">
        <v>0</v>
      </c>
      <c r="M14" s="66">
        <v>2</v>
      </c>
      <c r="N14" s="66">
        <v>0</v>
      </c>
      <c r="O14" s="120">
        <v>0</v>
      </c>
      <c r="P14" s="120">
        <v>0</v>
      </c>
      <c r="Q14" s="120">
        <v>0</v>
      </c>
      <c r="R14" s="120">
        <v>0</v>
      </c>
      <c r="S14" s="464">
        <v>3</v>
      </c>
      <c r="T14" s="462"/>
    </row>
    <row r="15" spans="1:20">
      <c r="A15" s="20" t="s">
        <v>106</v>
      </c>
      <c r="B15" s="21" t="s">
        <v>389</v>
      </c>
      <c r="C15" s="22">
        <v>154</v>
      </c>
      <c r="D15" s="66">
        <v>0</v>
      </c>
      <c r="E15" s="66">
        <v>39</v>
      </c>
      <c r="F15" s="66">
        <v>0</v>
      </c>
      <c r="G15" s="66">
        <v>39</v>
      </c>
      <c r="H15" s="66">
        <v>0</v>
      </c>
      <c r="I15" s="66">
        <v>0</v>
      </c>
      <c r="J15" s="66">
        <v>12</v>
      </c>
      <c r="K15" s="66">
        <v>25</v>
      </c>
      <c r="L15" s="66">
        <v>8</v>
      </c>
      <c r="M15" s="66">
        <v>33</v>
      </c>
      <c r="N15" s="66">
        <v>0</v>
      </c>
      <c r="O15" s="120">
        <v>0</v>
      </c>
      <c r="P15" s="120">
        <v>0</v>
      </c>
      <c r="Q15" s="120">
        <v>0</v>
      </c>
      <c r="R15" s="120">
        <v>0</v>
      </c>
      <c r="S15" s="464">
        <v>84</v>
      </c>
      <c r="T15" s="462"/>
    </row>
    <row r="16" spans="1:20">
      <c r="A16" s="20" t="s">
        <v>107</v>
      </c>
      <c r="B16" s="21" t="s">
        <v>389</v>
      </c>
      <c r="C16" s="22">
        <v>250</v>
      </c>
      <c r="D16" s="66">
        <v>0</v>
      </c>
      <c r="E16" s="66">
        <v>8</v>
      </c>
      <c r="F16" s="66">
        <v>1</v>
      </c>
      <c r="G16" s="66">
        <v>9</v>
      </c>
      <c r="H16" s="66">
        <v>0</v>
      </c>
      <c r="I16" s="66">
        <v>0</v>
      </c>
      <c r="J16" s="66">
        <v>1</v>
      </c>
      <c r="K16" s="66">
        <v>5</v>
      </c>
      <c r="L16" s="66">
        <v>2</v>
      </c>
      <c r="M16" s="66">
        <v>7</v>
      </c>
      <c r="N16" s="66">
        <v>0</v>
      </c>
      <c r="O16" s="120">
        <v>0</v>
      </c>
      <c r="P16" s="120">
        <v>0</v>
      </c>
      <c r="Q16" s="120">
        <v>0</v>
      </c>
      <c r="R16" s="120">
        <v>0</v>
      </c>
      <c r="S16" s="464">
        <v>17</v>
      </c>
      <c r="T16" s="462"/>
    </row>
    <row r="17" spans="1:20">
      <c r="A17" s="20" t="s">
        <v>108</v>
      </c>
      <c r="B17" s="21" t="s">
        <v>389</v>
      </c>
      <c r="C17" s="22">
        <v>495</v>
      </c>
      <c r="D17" s="66">
        <v>0</v>
      </c>
      <c r="E17" s="66">
        <v>0</v>
      </c>
      <c r="F17" s="66">
        <v>1</v>
      </c>
      <c r="G17" s="66">
        <v>1</v>
      </c>
      <c r="H17" s="66">
        <v>0</v>
      </c>
      <c r="I17" s="66">
        <v>0</v>
      </c>
      <c r="J17" s="66">
        <v>0</v>
      </c>
      <c r="K17" s="66">
        <v>1</v>
      </c>
      <c r="L17" s="66">
        <v>0</v>
      </c>
      <c r="M17" s="66">
        <v>1</v>
      </c>
      <c r="N17" s="66">
        <v>0</v>
      </c>
      <c r="O17" s="120">
        <v>0</v>
      </c>
      <c r="P17" s="120">
        <v>0</v>
      </c>
      <c r="Q17" s="120">
        <v>0</v>
      </c>
      <c r="R17" s="120">
        <v>0</v>
      </c>
      <c r="S17" s="464">
        <v>2</v>
      </c>
      <c r="T17" s="462"/>
    </row>
    <row r="18" spans="1:20">
      <c r="A18" s="20" t="s">
        <v>109</v>
      </c>
      <c r="B18" s="21" t="s">
        <v>389</v>
      </c>
      <c r="C18" s="22">
        <v>790</v>
      </c>
      <c r="D18" s="66">
        <v>0</v>
      </c>
      <c r="E18" s="66">
        <v>1</v>
      </c>
      <c r="F18" s="66">
        <v>0</v>
      </c>
      <c r="G18" s="66">
        <v>1</v>
      </c>
      <c r="H18" s="66">
        <v>0</v>
      </c>
      <c r="I18" s="66">
        <v>0</v>
      </c>
      <c r="J18" s="66">
        <v>2</v>
      </c>
      <c r="K18" s="66">
        <v>3</v>
      </c>
      <c r="L18" s="66">
        <v>0</v>
      </c>
      <c r="M18" s="66">
        <v>3</v>
      </c>
      <c r="N18" s="66">
        <v>0</v>
      </c>
      <c r="O18" s="120">
        <v>0</v>
      </c>
      <c r="P18" s="120">
        <v>0</v>
      </c>
      <c r="Q18" s="120">
        <v>0</v>
      </c>
      <c r="R18" s="120">
        <v>0</v>
      </c>
      <c r="S18" s="464">
        <v>6</v>
      </c>
      <c r="T18" s="462"/>
    </row>
    <row r="19" spans="1:20">
      <c r="A19" s="20" t="s">
        <v>110</v>
      </c>
      <c r="B19" s="21" t="s">
        <v>389</v>
      </c>
      <c r="C19" s="22">
        <v>895</v>
      </c>
      <c r="D19" s="66">
        <v>0</v>
      </c>
      <c r="E19" s="66">
        <v>8</v>
      </c>
      <c r="F19" s="66">
        <v>0</v>
      </c>
      <c r="G19" s="66">
        <v>8</v>
      </c>
      <c r="H19" s="66">
        <v>0</v>
      </c>
      <c r="I19" s="66">
        <v>0</v>
      </c>
      <c r="J19" s="66">
        <v>1</v>
      </c>
      <c r="K19" s="66">
        <v>1</v>
      </c>
      <c r="L19" s="66">
        <v>0</v>
      </c>
      <c r="M19" s="66">
        <v>1</v>
      </c>
      <c r="N19" s="66">
        <v>0</v>
      </c>
      <c r="O19" s="120">
        <v>0</v>
      </c>
      <c r="P19" s="120">
        <v>0</v>
      </c>
      <c r="Q19" s="120">
        <v>0</v>
      </c>
      <c r="R19" s="120">
        <v>0</v>
      </c>
      <c r="S19" s="464">
        <v>10</v>
      </c>
      <c r="T19" s="462"/>
    </row>
    <row r="20" spans="1:20">
      <c r="A20" s="47" t="s">
        <v>390</v>
      </c>
      <c r="B20" s="48"/>
      <c r="C20" s="110"/>
      <c r="D20" s="113">
        <v>321</v>
      </c>
      <c r="E20" s="113">
        <v>341</v>
      </c>
      <c r="F20" s="113">
        <v>148</v>
      </c>
      <c r="G20" s="113">
        <v>489</v>
      </c>
      <c r="H20" s="113">
        <v>33</v>
      </c>
      <c r="I20" s="113">
        <v>0</v>
      </c>
      <c r="J20" s="113">
        <v>141</v>
      </c>
      <c r="K20" s="113">
        <v>49</v>
      </c>
      <c r="L20" s="113">
        <v>1</v>
      </c>
      <c r="M20" s="113">
        <v>50</v>
      </c>
      <c r="N20" s="113">
        <v>0</v>
      </c>
      <c r="O20" s="113">
        <v>0</v>
      </c>
      <c r="P20" s="113">
        <v>0</v>
      </c>
      <c r="Q20" s="113">
        <v>1</v>
      </c>
      <c r="R20" s="113">
        <v>0</v>
      </c>
      <c r="S20" s="465">
        <v>1035</v>
      </c>
      <c r="T20" s="468"/>
    </row>
    <row r="21" spans="1:20">
      <c r="A21" s="20" t="s">
        <v>112</v>
      </c>
      <c r="B21" s="21" t="s">
        <v>391</v>
      </c>
      <c r="C21" s="22">
        <v>45</v>
      </c>
      <c r="D21" s="66">
        <v>187</v>
      </c>
      <c r="E21" s="66">
        <v>178</v>
      </c>
      <c r="F21" s="66">
        <v>25</v>
      </c>
      <c r="G21" s="66">
        <v>203</v>
      </c>
      <c r="H21" s="66">
        <v>25</v>
      </c>
      <c r="I21" s="66">
        <v>0</v>
      </c>
      <c r="J21" s="66">
        <v>92</v>
      </c>
      <c r="K21" s="66">
        <v>19</v>
      </c>
      <c r="L21" s="66">
        <v>1</v>
      </c>
      <c r="M21" s="66">
        <v>20</v>
      </c>
      <c r="N21" s="66">
        <v>0</v>
      </c>
      <c r="O21" s="120">
        <v>0</v>
      </c>
      <c r="P21" s="120">
        <v>0</v>
      </c>
      <c r="Q21" s="120">
        <v>0</v>
      </c>
      <c r="R21" s="120">
        <v>0</v>
      </c>
      <c r="S21" s="464">
        <v>527</v>
      </c>
      <c r="T21" s="462"/>
    </row>
    <row r="22" spans="1:20">
      <c r="A22" s="20" t="s">
        <v>113</v>
      </c>
      <c r="B22" s="21" t="s">
        <v>391</v>
      </c>
      <c r="C22" s="22">
        <v>51</v>
      </c>
      <c r="D22" s="66">
        <v>5</v>
      </c>
      <c r="E22" s="66">
        <v>7</v>
      </c>
      <c r="F22" s="66">
        <v>0</v>
      </c>
      <c r="G22" s="66">
        <v>7</v>
      </c>
      <c r="H22" s="66">
        <v>1</v>
      </c>
      <c r="I22" s="66">
        <v>0</v>
      </c>
      <c r="J22" s="66">
        <v>6</v>
      </c>
      <c r="K22" s="66">
        <v>0</v>
      </c>
      <c r="L22" s="66">
        <v>0</v>
      </c>
      <c r="M22" s="66">
        <v>0</v>
      </c>
      <c r="N22" s="66">
        <v>0</v>
      </c>
      <c r="O22" s="120">
        <v>0</v>
      </c>
      <c r="P22" s="120">
        <v>0</v>
      </c>
      <c r="Q22" s="120">
        <v>0</v>
      </c>
      <c r="R22" s="120">
        <v>0</v>
      </c>
      <c r="S22" s="464">
        <v>19</v>
      </c>
      <c r="T22" s="462"/>
    </row>
    <row r="23" spans="1:20">
      <c r="A23" s="20" t="s">
        <v>114</v>
      </c>
      <c r="B23" s="21" t="s">
        <v>391</v>
      </c>
      <c r="C23" s="22">
        <v>147</v>
      </c>
      <c r="D23" s="66">
        <v>31</v>
      </c>
      <c r="E23" s="66">
        <v>38</v>
      </c>
      <c r="F23" s="66">
        <v>9</v>
      </c>
      <c r="G23" s="66">
        <v>47</v>
      </c>
      <c r="H23" s="66">
        <v>1</v>
      </c>
      <c r="I23" s="66">
        <v>0</v>
      </c>
      <c r="J23" s="66">
        <v>18</v>
      </c>
      <c r="K23" s="66">
        <v>22</v>
      </c>
      <c r="L23" s="66">
        <v>0</v>
      </c>
      <c r="M23" s="66">
        <v>22</v>
      </c>
      <c r="N23" s="66">
        <v>0</v>
      </c>
      <c r="O23" s="120">
        <v>0</v>
      </c>
      <c r="P23" s="120">
        <v>0</v>
      </c>
      <c r="Q23" s="120">
        <v>0</v>
      </c>
      <c r="R23" s="120">
        <v>0</v>
      </c>
      <c r="S23" s="464">
        <v>119</v>
      </c>
      <c r="T23" s="462"/>
    </row>
    <row r="24" spans="1:20">
      <c r="A24" s="20" t="s">
        <v>115</v>
      </c>
      <c r="B24" s="21" t="s">
        <v>391</v>
      </c>
      <c r="C24" s="22">
        <v>172</v>
      </c>
      <c r="D24" s="66">
        <v>62</v>
      </c>
      <c r="E24" s="66">
        <v>40</v>
      </c>
      <c r="F24" s="66">
        <v>16</v>
      </c>
      <c r="G24" s="66">
        <v>56</v>
      </c>
      <c r="H24" s="66">
        <v>5</v>
      </c>
      <c r="I24" s="66">
        <v>0</v>
      </c>
      <c r="J24" s="66">
        <v>13</v>
      </c>
      <c r="K24" s="66">
        <v>3</v>
      </c>
      <c r="L24" s="66">
        <v>0</v>
      </c>
      <c r="M24" s="66">
        <v>3</v>
      </c>
      <c r="N24" s="66">
        <v>0</v>
      </c>
      <c r="O24" s="120">
        <v>0</v>
      </c>
      <c r="P24" s="120">
        <v>0</v>
      </c>
      <c r="Q24" s="120">
        <v>1</v>
      </c>
      <c r="R24" s="120">
        <v>0</v>
      </c>
      <c r="S24" s="464">
        <v>140</v>
      </c>
      <c r="T24" s="462"/>
    </row>
    <row r="25" spans="1:20">
      <c r="A25" s="20" t="s">
        <v>116</v>
      </c>
      <c r="B25" s="21" t="s">
        <v>391</v>
      </c>
      <c r="C25" s="22">
        <v>475</v>
      </c>
      <c r="D25" s="66">
        <v>0</v>
      </c>
      <c r="E25" s="66">
        <v>0</v>
      </c>
      <c r="F25" s="66">
        <v>0</v>
      </c>
      <c r="G25" s="66">
        <v>0</v>
      </c>
      <c r="H25" s="66">
        <v>0</v>
      </c>
      <c r="I25" s="66">
        <v>0</v>
      </c>
      <c r="J25" s="66">
        <v>0</v>
      </c>
      <c r="K25" s="66">
        <v>0</v>
      </c>
      <c r="L25" s="66">
        <v>0</v>
      </c>
      <c r="M25" s="66">
        <v>0</v>
      </c>
      <c r="N25" s="66">
        <v>0</v>
      </c>
      <c r="O25" s="120">
        <v>0</v>
      </c>
      <c r="P25" s="120">
        <v>0</v>
      </c>
      <c r="Q25" s="120">
        <v>0</v>
      </c>
      <c r="R25" s="120">
        <v>0</v>
      </c>
      <c r="S25" s="464">
        <v>0</v>
      </c>
      <c r="T25" s="462"/>
    </row>
    <row r="26" spans="1:20">
      <c r="A26" s="20" t="s">
        <v>117</v>
      </c>
      <c r="B26" s="21" t="s">
        <v>391</v>
      </c>
      <c r="C26" s="22">
        <v>480</v>
      </c>
      <c r="D26" s="66">
        <v>0</v>
      </c>
      <c r="E26" s="66">
        <v>5</v>
      </c>
      <c r="F26" s="66">
        <v>2</v>
      </c>
      <c r="G26" s="66">
        <v>7</v>
      </c>
      <c r="H26" s="66">
        <v>0</v>
      </c>
      <c r="I26" s="66">
        <v>0</v>
      </c>
      <c r="J26" s="66">
        <v>6</v>
      </c>
      <c r="K26" s="66">
        <v>3</v>
      </c>
      <c r="L26" s="66">
        <v>0</v>
      </c>
      <c r="M26" s="66">
        <v>3</v>
      </c>
      <c r="N26" s="66">
        <v>0</v>
      </c>
      <c r="O26" s="120">
        <v>0</v>
      </c>
      <c r="P26" s="120">
        <v>0</v>
      </c>
      <c r="Q26" s="120">
        <v>0</v>
      </c>
      <c r="R26" s="120">
        <v>0</v>
      </c>
      <c r="S26" s="464">
        <v>16</v>
      </c>
      <c r="T26" s="462"/>
    </row>
    <row r="27" spans="1:20">
      <c r="A27" s="20" t="s">
        <v>118</v>
      </c>
      <c r="B27" s="21" t="s">
        <v>391</v>
      </c>
      <c r="C27" s="22">
        <v>490</v>
      </c>
      <c r="D27" s="66">
        <v>0</v>
      </c>
      <c r="E27" s="66">
        <v>4</v>
      </c>
      <c r="F27" s="66">
        <v>1</v>
      </c>
      <c r="G27" s="66">
        <v>5</v>
      </c>
      <c r="H27" s="66">
        <v>0</v>
      </c>
      <c r="I27" s="66">
        <v>0</v>
      </c>
      <c r="J27" s="66">
        <v>0</v>
      </c>
      <c r="K27" s="66">
        <v>1</v>
      </c>
      <c r="L27" s="66">
        <v>0</v>
      </c>
      <c r="M27" s="66">
        <v>1</v>
      </c>
      <c r="N27" s="66">
        <v>0</v>
      </c>
      <c r="O27" s="120">
        <v>0</v>
      </c>
      <c r="P27" s="120">
        <v>0</v>
      </c>
      <c r="Q27" s="120">
        <v>0</v>
      </c>
      <c r="R27" s="120">
        <v>0</v>
      </c>
      <c r="S27" s="464">
        <v>6</v>
      </c>
      <c r="T27" s="462"/>
    </row>
    <row r="28" spans="1:20">
      <c r="A28" s="20" t="s">
        <v>119</v>
      </c>
      <c r="B28" s="21" t="s">
        <v>391</v>
      </c>
      <c r="C28" s="22">
        <v>659</v>
      </c>
      <c r="D28" s="66">
        <v>0</v>
      </c>
      <c r="E28" s="66">
        <v>2</v>
      </c>
      <c r="F28" s="66">
        <v>7</v>
      </c>
      <c r="G28" s="66">
        <v>9</v>
      </c>
      <c r="H28" s="66">
        <v>0</v>
      </c>
      <c r="I28" s="66">
        <v>0</v>
      </c>
      <c r="J28" s="66">
        <v>0</v>
      </c>
      <c r="K28" s="66">
        <v>0</v>
      </c>
      <c r="L28" s="66">
        <v>0</v>
      </c>
      <c r="M28" s="66">
        <v>0</v>
      </c>
      <c r="N28" s="66">
        <v>0</v>
      </c>
      <c r="O28" s="120">
        <v>0</v>
      </c>
      <c r="P28" s="120">
        <v>0</v>
      </c>
      <c r="Q28" s="120">
        <v>0</v>
      </c>
      <c r="R28" s="120">
        <v>0</v>
      </c>
      <c r="S28" s="464">
        <v>9</v>
      </c>
      <c r="T28" s="462"/>
    </row>
    <row r="29" spans="1:20">
      <c r="A29" s="20" t="s">
        <v>120</v>
      </c>
      <c r="B29" s="21" t="s">
        <v>391</v>
      </c>
      <c r="C29" s="22">
        <v>665</v>
      </c>
      <c r="D29" s="66">
        <v>0</v>
      </c>
      <c r="E29" s="66">
        <v>0</v>
      </c>
      <c r="F29" s="66">
        <v>0</v>
      </c>
      <c r="G29" s="66">
        <v>0</v>
      </c>
      <c r="H29" s="66">
        <v>0</v>
      </c>
      <c r="I29" s="66">
        <v>0</v>
      </c>
      <c r="J29" s="66">
        <v>1</v>
      </c>
      <c r="K29" s="66">
        <v>1</v>
      </c>
      <c r="L29" s="66">
        <v>0</v>
      </c>
      <c r="M29" s="66">
        <v>1</v>
      </c>
      <c r="N29" s="66">
        <v>0</v>
      </c>
      <c r="O29" s="120">
        <v>0</v>
      </c>
      <c r="P29" s="120">
        <v>0</v>
      </c>
      <c r="Q29" s="120">
        <v>0</v>
      </c>
      <c r="R29" s="120">
        <v>0</v>
      </c>
      <c r="S29" s="464">
        <v>2</v>
      </c>
      <c r="T29" s="462"/>
    </row>
    <row r="30" spans="1:20">
      <c r="A30" s="20" t="s">
        <v>121</v>
      </c>
      <c r="B30" s="21" t="s">
        <v>391</v>
      </c>
      <c r="C30" s="22">
        <v>837</v>
      </c>
      <c r="D30" s="66">
        <v>36</v>
      </c>
      <c r="E30" s="66">
        <v>67</v>
      </c>
      <c r="F30" s="66">
        <v>88</v>
      </c>
      <c r="G30" s="66">
        <v>155</v>
      </c>
      <c r="H30" s="66">
        <v>1</v>
      </c>
      <c r="I30" s="66">
        <v>0</v>
      </c>
      <c r="J30" s="66">
        <v>5</v>
      </c>
      <c r="K30" s="66">
        <v>0</v>
      </c>
      <c r="L30" s="66">
        <v>0</v>
      </c>
      <c r="M30" s="66">
        <v>0</v>
      </c>
      <c r="N30" s="66">
        <v>0</v>
      </c>
      <c r="O30" s="120">
        <v>0</v>
      </c>
      <c r="P30" s="120">
        <v>0</v>
      </c>
      <c r="Q30" s="120">
        <v>0</v>
      </c>
      <c r="R30" s="120">
        <v>0</v>
      </c>
      <c r="S30" s="464">
        <v>197</v>
      </c>
      <c r="T30" s="462"/>
    </row>
    <row r="31" spans="1:20">
      <c r="A31" s="20" t="s">
        <v>122</v>
      </c>
      <c r="B31" s="21" t="s">
        <v>391</v>
      </c>
      <c r="C31" s="22">
        <v>873</v>
      </c>
      <c r="D31" s="66">
        <v>0</v>
      </c>
      <c r="E31" s="66">
        <v>0</v>
      </c>
      <c r="F31" s="66">
        <v>0</v>
      </c>
      <c r="G31" s="66">
        <v>0</v>
      </c>
      <c r="H31" s="66">
        <v>0</v>
      </c>
      <c r="I31" s="66">
        <v>0</v>
      </c>
      <c r="J31" s="66">
        <v>0</v>
      </c>
      <c r="K31" s="66">
        <v>0</v>
      </c>
      <c r="L31" s="66">
        <v>0</v>
      </c>
      <c r="M31" s="66">
        <v>0</v>
      </c>
      <c r="N31" s="66">
        <v>0</v>
      </c>
      <c r="O31" s="120">
        <v>0</v>
      </c>
      <c r="P31" s="120">
        <v>0</v>
      </c>
      <c r="Q31" s="120">
        <v>0</v>
      </c>
      <c r="R31" s="120">
        <v>0</v>
      </c>
      <c r="S31" s="464">
        <v>0</v>
      </c>
      <c r="T31" s="462"/>
    </row>
    <row r="32" spans="1:20">
      <c r="A32" s="47" t="s">
        <v>392</v>
      </c>
      <c r="B32" s="48"/>
      <c r="C32" s="110"/>
      <c r="D32" s="113">
        <v>0</v>
      </c>
      <c r="E32" s="113">
        <v>181</v>
      </c>
      <c r="F32" s="113">
        <v>2</v>
      </c>
      <c r="G32" s="113">
        <v>183</v>
      </c>
      <c r="H32" s="113">
        <v>2</v>
      </c>
      <c r="I32" s="113">
        <v>0</v>
      </c>
      <c r="J32" s="113">
        <v>65</v>
      </c>
      <c r="K32" s="113">
        <v>63</v>
      </c>
      <c r="L32" s="113">
        <v>4</v>
      </c>
      <c r="M32" s="113">
        <v>67</v>
      </c>
      <c r="N32" s="113">
        <v>0</v>
      </c>
      <c r="O32" s="113">
        <v>0</v>
      </c>
      <c r="P32" s="113">
        <v>0</v>
      </c>
      <c r="Q32" s="113">
        <v>0</v>
      </c>
      <c r="R32" s="113">
        <v>0</v>
      </c>
      <c r="S32" s="465">
        <v>317</v>
      </c>
      <c r="T32" s="469"/>
    </row>
    <row r="33" spans="1:20">
      <c r="A33" s="20" t="s">
        <v>124</v>
      </c>
      <c r="B33" s="21" t="s">
        <v>393</v>
      </c>
      <c r="C33" s="22">
        <v>31</v>
      </c>
      <c r="D33" s="66">
        <v>0</v>
      </c>
      <c r="E33" s="66">
        <v>8</v>
      </c>
      <c r="F33" s="66">
        <v>0</v>
      </c>
      <c r="G33" s="66">
        <v>8</v>
      </c>
      <c r="H33" s="66">
        <v>0</v>
      </c>
      <c r="I33" s="66">
        <v>0</v>
      </c>
      <c r="J33" s="66">
        <v>2</v>
      </c>
      <c r="K33" s="66">
        <v>1</v>
      </c>
      <c r="L33" s="66">
        <v>0</v>
      </c>
      <c r="M33" s="66">
        <v>1</v>
      </c>
      <c r="N33" s="66">
        <v>0</v>
      </c>
      <c r="O33" s="120">
        <v>0</v>
      </c>
      <c r="P33" s="120">
        <v>0</v>
      </c>
      <c r="Q33" s="120">
        <v>0</v>
      </c>
      <c r="R33" s="120">
        <v>0</v>
      </c>
      <c r="S33" s="464">
        <v>11</v>
      </c>
      <c r="T33" s="462"/>
    </row>
    <row r="34" spans="1:20">
      <c r="A34" s="20" t="s">
        <v>125</v>
      </c>
      <c r="B34" s="21" t="s">
        <v>393</v>
      </c>
      <c r="C34" s="22">
        <v>40</v>
      </c>
      <c r="D34" s="66">
        <v>0</v>
      </c>
      <c r="E34" s="66">
        <v>2</v>
      </c>
      <c r="F34" s="66">
        <v>0</v>
      </c>
      <c r="G34" s="66">
        <v>2</v>
      </c>
      <c r="H34" s="66">
        <v>0</v>
      </c>
      <c r="I34" s="66">
        <v>0</v>
      </c>
      <c r="J34" s="66">
        <v>0</v>
      </c>
      <c r="K34" s="66">
        <v>2</v>
      </c>
      <c r="L34" s="66">
        <v>1</v>
      </c>
      <c r="M34" s="66">
        <v>3</v>
      </c>
      <c r="N34" s="66">
        <v>0</v>
      </c>
      <c r="O34" s="120">
        <v>0</v>
      </c>
      <c r="P34" s="120">
        <v>0</v>
      </c>
      <c r="Q34" s="120">
        <v>0</v>
      </c>
      <c r="R34" s="120">
        <v>0</v>
      </c>
      <c r="S34" s="464">
        <v>5</v>
      </c>
      <c r="T34" s="462"/>
    </row>
    <row r="35" spans="1:20">
      <c r="A35" s="20" t="s">
        <v>126</v>
      </c>
      <c r="B35" s="21" t="s">
        <v>393</v>
      </c>
      <c r="C35" s="22">
        <v>190</v>
      </c>
      <c r="D35" s="66">
        <v>0</v>
      </c>
      <c r="E35" s="66">
        <v>8</v>
      </c>
      <c r="F35" s="66">
        <v>0</v>
      </c>
      <c r="G35" s="66">
        <v>8</v>
      </c>
      <c r="H35" s="66">
        <v>0</v>
      </c>
      <c r="I35" s="66">
        <v>0</v>
      </c>
      <c r="J35" s="66">
        <v>15</v>
      </c>
      <c r="K35" s="66">
        <v>0</v>
      </c>
      <c r="L35" s="66">
        <v>0</v>
      </c>
      <c r="M35" s="66">
        <v>0</v>
      </c>
      <c r="N35" s="66">
        <v>0</v>
      </c>
      <c r="O35" s="120">
        <v>0</v>
      </c>
      <c r="P35" s="120">
        <v>0</v>
      </c>
      <c r="Q35" s="120">
        <v>0</v>
      </c>
      <c r="R35" s="120">
        <v>0</v>
      </c>
      <c r="S35" s="464">
        <v>23</v>
      </c>
      <c r="T35" s="462"/>
    </row>
    <row r="36" spans="1:20">
      <c r="A36" s="20" t="s">
        <v>127</v>
      </c>
      <c r="B36" s="21" t="s">
        <v>393</v>
      </c>
      <c r="C36" s="22">
        <v>604</v>
      </c>
      <c r="D36" s="66">
        <v>0</v>
      </c>
      <c r="E36" s="66">
        <v>31</v>
      </c>
      <c r="F36" s="66">
        <v>0</v>
      </c>
      <c r="G36" s="66">
        <v>31</v>
      </c>
      <c r="H36" s="66">
        <v>0</v>
      </c>
      <c r="I36" s="66">
        <v>0</v>
      </c>
      <c r="J36" s="66">
        <v>4</v>
      </c>
      <c r="K36" s="66">
        <v>18</v>
      </c>
      <c r="L36" s="66">
        <v>2</v>
      </c>
      <c r="M36" s="66">
        <v>20</v>
      </c>
      <c r="N36" s="66">
        <v>0</v>
      </c>
      <c r="O36" s="120">
        <v>0</v>
      </c>
      <c r="P36" s="120">
        <v>0</v>
      </c>
      <c r="Q36" s="120">
        <v>0</v>
      </c>
      <c r="R36" s="120">
        <v>0</v>
      </c>
      <c r="S36" s="464">
        <v>55</v>
      </c>
      <c r="T36" s="462"/>
    </row>
    <row r="37" spans="1:20">
      <c r="A37" s="20" t="s">
        <v>128</v>
      </c>
      <c r="B37" s="21" t="s">
        <v>393</v>
      </c>
      <c r="C37" s="22">
        <v>670</v>
      </c>
      <c r="D37" s="66">
        <v>0</v>
      </c>
      <c r="E37" s="66">
        <v>23</v>
      </c>
      <c r="F37" s="66">
        <v>0</v>
      </c>
      <c r="G37" s="66">
        <v>23</v>
      </c>
      <c r="H37" s="66">
        <v>0</v>
      </c>
      <c r="I37" s="66">
        <v>0</v>
      </c>
      <c r="J37" s="66">
        <v>6</v>
      </c>
      <c r="K37" s="66">
        <v>0</v>
      </c>
      <c r="L37" s="66">
        <v>0</v>
      </c>
      <c r="M37" s="66">
        <v>0</v>
      </c>
      <c r="N37" s="66">
        <v>0</v>
      </c>
      <c r="O37" s="120">
        <v>0</v>
      </c>
      <c r="P37" s="120">
        <v>0</v>
      </c>
      <c r="Q37" s="120">
        <v>0</v>
      </c>
      <c r="R37" s="120">
        <v>0</v>
      </c>
      <c r="S37" s="464">
        <v>29</v>
      </c>
      <c r="T37" s="462"/>
    </row>
    <row r="38" spans="1:20">
      <c r="A38" s="20" t="s">
        <v>129</v>
      </c>
      <c r="B38" s="21" t="s">
        <v>393</v>
      </c>
      <c r="C38" s="22">
        <v>690</v>
      </c>
      <c r="D38" s="66">
        <v>0</v>
      </c>
      <c r="E38" s="66">
        <v>9</v>
      </c>
      <c r="F38" s="66">
        <v>0</v>
      </c>
      <c r="G38" s="66">
        <v>9</v>
      </c>
      <c r="H38" s="66">
        <v>0</v>
      </c>
      <c r="I38" s="66">
        <v>0</v>
      </c>
      <c r="J38" s="66">
        <v>9</v>
      </c>
      <c r="K38" s="66">
        <v>0</v>
      </c>
      <c r="L38" s="66">
        <v>0</v>
      </c>
      <c r="M38" s="66">
        <v>0</v>
      </c>
      <c r="N38" s="66">
        <v>0</v>
      </c>
      <c r="O38" s="120">
        <v>0</v>
      </c>
      <c r="P38" s="120">
        <v>0</v>
      </c>
      <c r="Q38" s="120">
        <v>0</v>
      </c>
      <c r="R38" s="120">
        <v>0</v>
      </c>
      <c r="S38" s="464">
        <v>18</v>
      </c>
      <c r="T38" s="462"/>
    </row>
    <row r="39" spans="1:20">
      <c r="A39" s="20" t="s">
        <v>130</v>
      </c>
      <c r="B39" s="21" t="s">
        <v>393</v>
      </c>
      <c r="C39" s="22">
        <v>736</v>
      </c>
      <c r="D39" s="66">
        <v>0</v>
      </c>
      <c r="E39" s="66">
        <v>85</v>
      </c>
      <c r="F39" s="66">
        <v>1</v>
      </c>
      <c r="G39" s="66">
        <v>86</v>
      </c>
      <c r="H39" s="66">
        <v>0</v>
      </c>
      <c r="I39" s="66">
        <v>0</v>
      </c>
      <c r="J39" s="66">
        <v>13</v>
      </c>
      <c r="K39" s="66">
        <v>28</v>
      </c>
      <c r="L39" s="66">
        <v>1</v>
      </c>
      <c r="M39" s="66">
        <v>29</v>
      </c>
      <c r="N39" s="66">
        <v>0</v>
      </c>
      <c r="O39" s="120">
        <v>0</v>
      </c>
      <c r="P39" s="120">
        <v>0</v>
      </c>
      <c r="Q39" s="120">
        <v>0</v>
      </c>
      <c r="R39" s="120">
        <v>0</v>
      </c>
      <c r="S39" s="464">
        <v>128</v>
      </c>
      <c r="T39" s="462"/>
    </row>
    <row r="40" spans="1:20">
      <c r="A40" s="20" t="s">
        <v>131</v>
      </c>
      <c r="B40" s="21" t="s">
        <v>393</v>
      </c>
      <c r="C40" s="22">
        <v>858</v>
      </c>
      <c r="D40" s="66">
        <v>0</v>
      </c>
      <c r="E40" s="66">
        <v>5</v>
      </c>
      <c r="F40" s="66">
        <v>0</v>
      </c>
      <c r="G40" s="66">
        <v>5</v>
      </c>
      <c r="H40" s="66">
        <v>0</v>
      </c>
      <c r="I40" s="66">
        <v>0</v>
      </c>
      <c r="J40" s="66">
        <v>7</v>
      </c>
      <c r="K40" s="66">
        <v>0</v>
      </c>
      <c r="L40" s="66">
        <v>0</v>
      </c>
      <c r="M40" s="66">
        <v>0</v>
      </c>
      <c r="N40" s="66">
        <v>0</v>
      </c>
      <c r="O40" s="120">
        <v>0</v>
      </c>
      <c r="P40" s="120">
        <v>0</v>
      </c>
      <c r="Q40" s="120">
        <v>0</v>
      </c>
      <c r="R40" s="120">
        <v>0</v>
      </c>
      <c r="S40" s="464">
        <v>12</v>
      </c>
      <c r="T40" s="462"/>
    </row>
    <row r="41" spans="1:20">
      <c r="A41" s="20" t="s">
        <v>132</v>
      </c>
      <c r="B41" s="21" t="s">
        <v>393</v>
      </c>
      <c r="C41" s="22">
        <v>885</v>
      </c>
      <c r="D41" s="66">
        <v>0</v>
      </c>
      <c r="E41" s="66">
        <v>4</v>
      </c>
      <c r="F41" s="66">
        <v>1</v>
      </c>
      <c r="G41" s="66">
        <v>5</v>
      </c>
      <c r="H41" s="66">
        <v>0</v>
      </c>
      <c r="I41" s="66">
        <v>0</v>
      </c>
      <c r="J41" s="66">
        <v>1</v>
      </c>
      <c r="K41" s="66">
        <v>0</v>
      </c>
      <c r="L41" s="66">
        <v>0</v>
      </c>
      <c r="M41" s="66">
        <v>0</v>
      </c>
      <c r="N41" s="66">
        <v>0</v>
      </c>
      <c r="O41" s="120">
        <v>0</v>
      </c>
      <c r="P41" s="120">
        <v>0</v>
      </c>
      <c r="Q41" s="120">
        <v>0</v>
      </c>
      <c r="R41" s="120">
        <v>0</v>
      </c>
      <c r="S41" s="464">
        <v>6</v>
      </c>
      <c r="T41" s="462"/>
    </row>
    <row r="42" spans="1:20">
      <c r="A42" s="20" t="s">
        <v>133</v>
      </c>
      <c r="B42" s="21" t="s">
        <v>393</v>
      </c>
      <c r="C42" s="22">
        <v>890</v>
      </c>
      <c r="D42" s="66">
        <v>0</v>
      </c>
      <c r="E42" s="66">
        <v>6</v>
      </c>
      <c r="F42" s="66">
        <v>0</v>
      </c>
      <c r="G42" s="66">
        <v>6</v>
      </c>
      <c r="H42" s="66">
        <v>2</v>
      </c>
      <c r="I42" s="66">
        <v>0</v>
      </c>
      <c r="J42" s="66">
        <v>8</v>
      </c>
      <c r="K42" s="66">
        <v>14</v>
      </c>
      <c r="L42" s="66">
        <v>0</v>
      </c>
      <c r="M42" s="66">
        <v>14</v>
      </c>
      <c r="N42" s="66">
        <v>0</v>
      </c>
      <c r="O42" s="120">
        <v>0</v>
      </c>
      <c r="P42" s="120">
        <v>0</v>
      </c>
      <c r="Q42" s="120">
        <v>0</v>
      </c>
      <c r="R42" s="120">
        <v>0</v>
      </c>
      <c r="S42" s="464">
        <v>30</v>
      </c>
      <c r="T42" s="462"/>
    </row>
    <row r="43" spans="1:20">
      <c r="A43" s="47" t="s">
        <v>394</v>
      </c>
      <c r="B43" s="48"/>
      <c r="C43" s="50">
        <v>0</v>
      </c>
      <c r="D43" s="99">
        <v>11</v>
      </c>
      <c r="E43" s="99">
        <v>220</v>
      </c>
      <c r="F43" s="99">
        <v>2</v>
      </c>
      <c r="G43" s="99">
        <v>222</v>
      </c>
      <c r="H43" s="99">
        <v>5</v>
      </c>
      <c r="I43" s="99">
        <v>0</v>
      </c>
      <c r="J43" s="99">
        <v>199</v>
      </c>
      <c r="K43" s="99">
        <v>36</v>
      </c>
      <c r="L43" s="99">
        <v>3</v>
      </c>
      <c r="M43" s="99">
        <v>39</v>
      </c>
      <c r="N43" s="99">
        <v>0</v>
      </c>
      <c r="O43" s="99">
        <v>0</v>
      </c>
      <c r="P43" s="99">
        <v>0</v>
      </c>
      <c r="Q43" s="99">
        <v>0</v>
      </c>
      <c r="R43" s="99">
        <v>0</v>
      </c>
      <c r="S43" s="465">
        <v>476</v>
      </c>
      <c r="T43" s="470"/>
    </row>
    <row r="44" spans="1:20">
      <c r="A44" s="20" t="s">
        <v>135</v>
      </c>
      <c r="B44" s="21" t="s">
        <v>395</v>
      </c>
      <c r="C44" s="22">
        <v>4</v>
      </c>
      <c r="D44" s="66">
        <v>0</v>
      </c>
      <c r="E44" s="66">
        <v>0</v>
      </c>
      <c r="F44" s="66">
        <v>0</v>
      </c>
      <c r="G44" s="66">
        <v>0</v>
      </c>
      <c r="H44" s="66">
        <v>0</v>
      </c>
      <c r="I44" s="66">
        <v>0</v>
      </c>
      <c r="J44" s="66">
        <v>0</v>
      </c>
      <c r="K44" s="66">
        <v>0</v>
      </c>
      <c r="L44" s="66">
        <v>0</v>
      </c>
      <c r="M44" s="66">
        <v>0</v>
      </c>
      <c r="N44" s="66">
        <v>0</v>
      </c>
      <c r="O44" s="120">
        <v>0</v>
      </c>
      <c r="P44" s="120">
        <v>0</v>
      </c>
      <c r="Q44" s="120">
        <v>0</v>
      </c>
      <c r="R44" s="120">
        <v>0</v>
      </c>
      <c r="S44" s="464">
        <v>0</v>
      </c>
      <c r="T44" s="462"/>
    </row>
    <row r="45" spans="1:20">
      <c r="A45" s="26" t="s">
        <v>136</v>
      </c>
      <c r="B45" s="21" t="s">
        <v>395</v>
      </c>
      <c r="C45" s="22">
        <v>42</v>
      </c>
      <c r="D45" s="66">
        <v>0</v>
      </c>
      <c r="E45" s="66">
        <v>55</v>
      </c>
      <c r="F45" s="66">
        <v>2</v>
      </c>
      <c r="G45" s="66">
        <v>57</v>
      </c>
      <c r="H45" s="66">
        <v>0</v>
      </c>
      <c r="I45" s="66">
        <v>0</v>
      </c>
      <c r="J45" s="66">
        <v>26</v>
      </c>
      <c r="K45" s="66">
        <v>23</v>
      </c>
      <c r="L45" s="66">
        <v>2</v>
      </c>
      <c r="M45" s="66">
        <v>25</v>
      </c>
      <c r="N45" s="66">
        <v>0</v>
      </c>
      <c r="O45" s="120">
        <v>0</v>
      </c>
      <c r="P45" s="120">
        <v>0</v>
      </c>
      <c r="Q45" s="120">
        <v>0</v>
      </c>
      <c r="R45" s="120">
        <v>0</v>
      </c>
      <c r="S45" s="464">
        <v>108</v>
      </c>
      <c r="T45" s="462"/>
    </row>
    <row r="46" spans="1:20">
      <c r="A46" s="20" t="s">
        <v>137</v>
      </c>
      <c r="B46" s="21" t="s">
        <v>395</v>
      </c>
      <c r="C46" s="22">
        <v>44</v>
      </c>
      <c r="D46" s="66">
        <v>0</v>
      </c>
      <c r="E46" s="66">
        <v>1</v>
      </c>
      <c r="F46" s="66">
        <v>0</v>
      </c>
      <c r="G46" s="66">
        <v>1</v>
      </c>
      <c r="H46" s="66">
        <v>0</v>
      </c>
      <c r="I46" s="66">
        <v>0</v>
      </c>
      <c r="J46" s="66">
        <v>3</v>
      </c>
      <c r="K46" s="66">
        <v>0</v>
      </c>
      <c r="L46" s="66">
        <v>0</v>
      </c>
      <c r="M46" s="66">
        <v>0</v>
      </c>
      <c r="N46" s="66">
        <v>0</v>
      </c>
      <c r="O46" s="120">
        <v>0</v>
      </c>
      <c r="P46" s="120">
        <v>0</v>
      </c>
      <c r="Q46" s="120">
        <v>0</v>
      </c>
      <c r="R46" s="120">
        <v>0</v>
      </c>
      <c r="S46" s="464">
        <v>4</v>
      </c>
      <c r="T46" s="462"/>
    </row>
    <row r="47" spans="1:20">
      <c r="A47" s="20" t="s">
        <v>138</v>
      </c>
      <c r="B47" s="21" t="s">
        <v>395</v>
      </c>
      <c r="C47" s="22">
        <v>59</v>
      </c>
      <c r="D47" s="66">
        <v>0</v>
      </c>
      <c r="E47" s="66">
        <v>3</v>
      </c>
      <c r="F47" s="66">
        <v>0</v>
      </c>
      <c r="G47" s="66">
        <v>3</v>
      </c>
      <c r="H47" s="66">
        <v>5</v>
      </c>
      <c r="I47" s="66">
        <v>0</v>
      </c>
      <c r="J47" s="66">
        <v>0</v>
      </c>
      <c r="K47" s="66">
        <v>0</v>
      </c>
      <c r="L47" s="66">
        <v>0</v>
      </c>
      <c r="M47" s="66">
        <v>0</v>
      </c>
      <c r="N47" s="66">
        <v>0</v>
      </c>
      <c r="O47" s="120">
        <v>0</v>
      </c>
      <c r="P47" s="120">
        <v>0</v>
      </c>
      <c r="Q47" s="120">
        <v>0</v>
      </c>
      <c r="R47" s="120">
        <v>0</v>
      </c>
      <c r="S47" s="464">
        <v>8</v>
      </c>
      <c r="T47" s="462"/>
    </row>
    <row r="48" spans="1:20">
      <c r="A48" s="20" t="s">
        <v>139</v>
      </c>
      <c r="B48" s="21" t="s">
        <v>395</v>
      </c>
      <c r="C48" s="22">
        <v>113</v>
      </c>
      <c r="D48" s="66">
        <v>0</v>
      </c>
      <c r="E48" s="66">
        <v>2</v>
      </c>
      <c r="F48" s="66">
        <v>0</v>
      </c>
      <c r="G48" s="66">
        <v>2</v>
      </c>
      <c r="H48" s="66">
        <v>0</v>
      </c>
      <c r="I48" s="66">
        <v>0</v>
      </c>
      <c r="J48" s="66">
        <v>4</v>
      </c>
      <c r="K48" s="66">
        <v>0</v>
      </c>
      <c r="L48" s="66">
        <v>0</v>
      </c>
      <c r="M48" s="66">
        <v>0</v>
      </c>
      <c r="N48" s="66">
        <v>0</v>
      </c>
      <c r="O48" s="120">
        <v>0</v>
      </c>
      <c r="P48" s="120">
        <v>0</v>
      </c>
      <c r="Q48" s="120">
        <v>0</v>
      </c>
      <c r="R48" s="120">
        <v>0</v>
      </c>
      <c r="S48" s="464">
        <v>6</v>
      </c>
      <c r="T48" s="462"/>
    </row>
    <row r="49" spans="1:20">
      <c r="A49" s="20" t="s">
        <v>140</v>
      </c>
      <c r="B49" s="21" t="s">
        <v>395</v>
      </c>
      <c r="C49" s="22">
        <v>125</v>
      </c>
      <c r="D49" s="66">
        <v>0</v>
      </c>
      <c r="E49" s="66">
        <v>4</v>
      </c>
      <c r="F49" s="66">
        <v>0</v>
      </c>
      <c r="G49" s="66">
        <v>4</v>
      </c>
      <c r="H49" s="66">
        <v>0</v>
      </c>
      <c r="I49" s="66">
        <v>0</v>
      </c>
      <c r="J49" s="66">
        <v>2</v>
      </c>
      <c r="K49" s="66">
        <v>0</v>
      </c>
      <c r="L49" s="66">
        <v>0</v>
      </c>
      <c r="M49" s="66">
        <v>0</v>
      </c>
      <c r="N49" s="66">
        <v>0</v>
      </c>
      <c r="O49" s="120">
        <v>0</v>
      </c>
      <c r="P49" s="120">
        <v>0</v>
      </c>
      <c r="Q49" s="120">
        <v>0</v>
      </c>
      <c r="R49" s="120">
        <v>0</v>
      </c>
      <c r="S49" s="464">
        <v>6</v>
      </c>
      <c r="T49" s="462"/>
    </row>
    <row r="50" spans="1:20">
      <c r="A50" s="20" t="s">
        <v>141</v>
      </c>
      <c r="B50" s="21" t="s">
        <v>395</v>
      </c>
      <c r="C50" s="22">
        <v>138</v>
      </c>
      <c r="D50" s="66">
        <v>0</v>
      </c>
      <c r="E50" s="66">
        <v>3</v>
      </c>
      <c r="F50" s="66">
        <v>0</v>
      </c>
      <c r="G50" s="66">
        <v>3</v>
      </c>
      <c r="H50" s="66">
        <v>0</v>
      </c>
      <c r="I50" s="66">
        <v>0</v>
      </c>
      <c r="J50" s="66">
        <v>4</v>
      </c>
      <c r="K50" s="66">
        <v>0</v>
      </c>
      <c r="L50" s="66">
        <v>0</v>
      </c>
      <c r="M50" s="66">
        <v>0</v>
      </c>
      <c r="N50" s="66">
        <v>0</v>
      </c>
      <c r="O50" s="120">
        <v>0</v>
      </c>
      <c r="P50" s="120">
        <v>0</v>
      </c>
      <c r="Q50" s="120">
        <v>0</v>
      </c>
      <c r="R50" s="120">
        <v>0</v>
      </c>
      <c r="S50" s="464">
        <v>7</v>
      </c>
      <c r="T50" s="462"/>
    </row>
    <row r="51" spans="1:20">
      <c r="A51" s="20" t="s">
        <v>142</v>
      </c>
      <c r="B51" s="21" t="s">
        <v>395</v>
      </c>
      <c r="C51" s="22">
        <v>234</v>
      </c>
      <c r="D51" s="66">
        <v>0</v>
      </c>
      <c r="E51" s="66">
        <v>2</v>
      </c>
      <c r="F51" s="66">
        <v>0</v>
      </c>
      <c r="G51" s="66">
        <v>2</v>
      </c>
      <c r="H51" s="66">
        <v>0</v>
      </c>
      <c r="I51" s="66">
        <v>0</v>
      </c>
      <c r="J51" s="66">
        <v>1</v>
      </c>
      <c r="K51" s="66">
        <v>3</v>
      </c>
      <c r="L51" s="66">
        <v>1</v>
      </c>
      <c r="M51" s="66">
        <v>4</v>
      </c>
      <c r="N51" s="66">
        <v>0</v>
      </c>
      <c r="O51" s="120">
        <v>0</v>
      </c>
      <c r="P51" s="120">
        <v>0</v>
      </c>
      <c r="Q51" s="120">
        <v>0</v>
      </c>
      <c r="R51" s="120">
        <v>0</v>
      </c>
      <c r="S51" s="464">
        <v>7</v>
      </c>
      <c r="T51" s="462"/>
    </row>
    <row r="52" spans="1:20">
      <c r="A52" s="20" t="s">
        <v>143</v>
      </c>
      <c r="B52" s="21" t="s">
        <v>395</v>
      </c>
      <c r="C52" s="22">
        <v>240</v>
      </c>
      <c r="D52" s="66">
        <v>0</v>
      </c>
      <c r="E52" s="66">
        <v>1</v>
      </c>
      <c r="F52" s="66">
        <v>0</v>
      </c>
      <c r="G52" s="66">
        <v>1</v>
      </c>
      <c r="H52" s="66">
        <v>0</v>
      </c>
      <c r="I52" s="66">
        <v>0</v>
      </c>
      <c r="J52" s="66">
        <v>0</v>
      </c>
      <c r="K52" s="66">
        <v>0</v>
      </c>
      <c r="L52" s="66">
        <v>0</v>
      </c>
      <c r="M52" s="66">
        <v>0</v>
      </c>
      <c r="N52" s="66">
        <v>0</v>
      </c>
      <c r="O52" s="120">
        <v>0</v>
      </c>
      <c r="P52" s="120">
        <v>0</v>
      </c>
      <c r="Q52" s="120">
        <v>0</v>
      </c>
      <c r="R52" s="120">
        <v>0</v>
      </c>
      <c r="S52" s="464">
        <v>1</v>
      </c>
      <c r="T52" s="462"/>
    </row>
    <row r="53" spans="1:20">
      <c r="A53" s="20" t="s">
        <v>144</v>
      </c>
      <c r="B53" s="21" t="s">
        <v>395</v>
      </c>
      <c r="C53" s="22">
        <v>284</v>
      </c>
      <c r="D53" s="66">
        <v>0</v>
      </c>
      <c r="E53" s="66">
        <v>1</v>
      </c>
      <c r="F53" s="66">
        <v>0</v>
      </c>
      <c r="G53" s="66">
        <v>1</v>
      </c>
      <c r="H53" s="66">
        <v>0</v>
      </c>
      <c r="I53" s="66">
        <v>0</v>
      </c>
      <c r="J53" s="66">
        <v>0</v>
      </c>
      <c r="K53" s="66">
        <v>4</v>
      </c>
      <c r="L53" s="66">
        <v>0</v>
      </c>
      <c r="M53" s="66">
        <v>4</v>
      </c>
      <c r="N53" s="66">
        <v>0</v>
      </c>
      <c r="O53" s="120">
        <v>0</v>
      </c>
      <c r="P53" s="120">
        <v>0</v>
      </c>
      <c r="Q53" s="120">
        <v>0</v>
      </c>
      <c r="R53" s="120">
        <v>0</v>
      </c>
      <c r="S53" s="464">
        <v>5</v>
      </c>
      <c r="T53" s="462"/>
    </row>
    <row r="54" spans="1:20">
      <c r="A54" s="20" t="s">
        <v>145</v>
      </c>
      <c r="B54" s="21" t="s">
        <v>395</v>
      </c>
      <c r="C54" s="22">
        <v>306</v>
      </c>
      <c r="D54" s="66">
        <v>0</v>
      </c>
      <c r="E54" s="66">
        <v>1</v>
      </c>
      <c r="F54" s="66">
        <v>0</v>
      </c>
      <c r="G54" s="66">
        <v>1</v>
      </c>
      <c r="H54" s="66">
        <v>0</v>
      </c>
      <c r="I54" s="66">
        <v>0</v>
      </c>
      <c r="J54" s="66">
        <v>1</v>
      </c>
      <c r="K54" s="66">
        <v>1</v>
      </c>
      <c r="L54" s="66">
        <v>0</v>
      </c>
      <c r="M54" s="66">
        <v>1</v>
      </c>
      <c r="N54" s="66">
        <v>0</v>
      </c>
      <c r="O54" s="120">
        <v>0</v>
      </c>
      <c r="P54" s="120">
        <v>0</v>
      </c>
      <c r="Q54" s="120">
        <v>0</v>
      </c>
      <c r="R54" s="120">
        <v>0</v>
      </c>
      <c r="S54" s="464">
        <v>3</v>
      </c>
      <c r="T54" s="462"/>
    </row>
    <row r="55" spans="1:20">
      <c r="A55" s="20" t="s">
        <v>146</v>
      </c>
      <c r="B55" s="21" t="s">
        <v>395</v>
      </c>
      <c r="C55" s="22">
        <v>347</v>
      </c>
      <c r="D55" s="66">
        <v>0</v>
      </c>
      <c r="E55" s="66">
        <v>2</v>
      </c>
      <c r="F55" s="66">
        <v>0</v>
      </c>
      <c r="G55" s="66">
        <v>2</v>
      </c>
      <c r="H55" s="66">
        <v>0</v>
      </c>
      <c r="I55" s="66">
        <v>0</v>
      </c>
      <c r="J55" s="66">
        <v>5</v>
      </c>
      <c r="K55" s="66">
        <v>0</v>
      </c>
      <c r="L55" s="66">
        <v>0</v>
      </c>
      <c r="M55" s="66">
        <v>0</v>
      </c>
      <c r="N55" s="66">
        <v>0</v>
      </c>
      <c r="O55" s="120">
        <v>0</v>
      </c>
      <c r="P55" s="120">
        <v>0</v>
      </c>
      <c r="Q55" s="120">
        <v>0</v>
      </c>
      <c r="R55" s="120">
        <v>0</v>
      </c>
      <c r="S55" s="464">
        <v>7</v>
      </c>
      <c r="T55" s="462"/>
    </row>
    <row r="56" spans="1:20">
      <c r="A56" s="20" t="s">
        <v>147</v>
      </c>
      <c r="B56" s="21" t="s">
        <v>395</v>
      </c>
      <c r="C56" s="22">
        <v>411</v>
      </c>
      <c r="D56" s="66">
        <v>0</v>
      </c>
      <c r="E56" s="66">
        <v>1</v>
      </c>
      <c r="F56" s="66">
        <v>0</v>
      </c>
      <c r="G56" s="66">
        <v>1</v>
      </c>
      <c r="H56" s="66">
        <v>0</v>
      </c>
      <c r="I56" s="66">
        <v>0</v>
      </c>
      <c r="J56" s="66">
        <v>0</v>
      </c>
      <c r="K56" s="66">
        <v>0</v>
      </c>
      <c r="L56" s="66">
        <v>0</v>
      </c>
      <c r="M56" s="66">
        <v>0</v>
      </c>
      <c r="N56" s="66">
        <v>0</v>
      </c>
      <c r="O56" s="120">
        <v>0</v>
      </c>
      <c r="P56" s="120">
        <v>0</v>
      </c>
      <c r="Q56" s="120">
        <v>0</v>
      </c>
      <c r="R56" s="120">
        <v>0</v>
      </c>
      <c r="S56" s="464">
        <v>1</v>
      </c>
      <c r="T56" s="462"/>
    </row>
    <row r="57" spans="1:20">
      <c r="A57" s="20" t="s">
        <v>148</v>
      </c>
      <c r="B57" s="21" t="s">
        <v>395</v>
      </c>
      <c r="C57" s="22">
        <v>501</v>
      </c>
      <c r="D57" s="66">
        <v>0</v>
      </c>
      <c r="E57" s="66">
        <v>0</v>
      </c>
      <c r="F57" s="66">
        <v>0</v>
      </c>
      <c r="G57" s="66">
        <v>0</v>
      </c>
      <c r="H57" s="66">
        <v>0</v>
      </c>
      <c r="I57" s="66">
        <v>0</v>
      </c>
      <c r="J57" s="66">
        <v>2</v>
      </c>
      <c r="K57" s="66">
        <v>0</v>
      </c>
      <c r="L57" s="66">
        <v>0</v>
      </c>
      <c r="M57" s="66">
        <v>0</v>
      </c>
      <c r="N57" s="66">
        <v>0</v>
      </c>
      <c r="O57" s="120">
        <v>0</v>
      </c>
      <c r="P57" s="120">
        <v>0</v>
      </c>
      <c r="Q57" s="120">
        <v>0</v>
      </c>
      <c r="R57" s="120">
        <v>0</v>
      </c>
      <c r="S57" s="464">
        <v>2</v>
      </c>
      <c r="T57" s="462"/>
    </row>
    <row r="58" spans="1:20">
      <c r="A58" s="20" t="s">
        <v>149</v>
      </c>
      <c r="B58" s="21" t="s">
        <v>395</v>
      </c>
      <c r="C58" s="22">
        <v>543</v>
      </c>
      <c r="D58" s="66">
        <v>0</v>
      </c>
      <c r="E58" s="66">
        <v>0</v>
      </c>
      <c r="F58" s="66">
        <v>0</v>
      </c>
      <c r="G58" s="66">
        <v>0</v>
      </c>
      <c r="H58" s="66">
        <v>0</v>
      </c>
      <c r="I58" s="66">
        <v>0</v>
      </c>
      <c r="J58" s="66">
        <v>0</v>
      </c>
      <c r="K58" s="66">
        <v>0</v>
      </c>
      <c r="L58" s="66">
        <v>0</v>
      </c>
      <c r="M58" s="66">
        <v>0</v>
      </c>
      <c r="N58" s="66">
        <v>0</v>
      </c>
      <c r="O58" s="120">
        <v>0</v>
      </c>
      <c r="P58" s="120">
        <v>0</v>
      </c>
      <c r="Q58" s="120">
        <v>0</v>
      </c>
      <c r="R58" s="120">
        <v>0</v>
      </c>
      <c r="S58" s="464">
        <v>0</v>
      </c>
      <c r="T58" s="462"/>
    </row>
    <row r="59" spans="1:20">
      <c r="A59" s="20" t="s">
        <v>150</v>
      </c>
      <c r="B59" s="21" t="s">
        <v>395</v>
      </c>
      <c r="C59" s="22">
        <v>628</v>
      </c>
      <c r="D59" s="66">
        <v>0</v>
      </c>
      <c r="E59" s="66">
        <v>1</v>
      </c>
      <c r="F59" s="66">
        <v>0</v>
      </c>
      <c r="G59" s="66">
        <v>1</v>
      </c>
      <c r="H59" s="66">
        <v>0</v>
      </c>
      <c r="I59" s="66">
        <v>0</v>
      </c>
      <c r="J59" s="66">
        <v>0</v>
      </c>
      <c r="K59" s="66">
        <v>0</v>
      </c>
      <c r="L59" s="66">
        <v>0</v>
      </c>
      <c r="M59" s="66">
        <v>0</v>
      </c>
      <c r="N59" s="66">
        <v>0</v>
      </c>
      <c r="O59" s="120">
        <v>0</v>
      </c>
      <c r="P59" s="120">
        <v>0</v>
      </c>
      <c r="Q59" s="120">
        <v>0</v>
      </c>
      <c r="R59" s="120">
        <v>0</v>
      </c>
      <c r="S59" s="464">
        <v>1</v>
      </c>
      <c r="T59" s="462"/>
    </row>
    <row r="60" spans="1:20">
      <c r="A60" s="25" t="s">
        <v>151</v>
      </c>
      <c r="B60" s="21" t="s">
        <v>395</v>
      </c>
      <c r="C60" s="22">
        <v>656</v>
      </c>
      <c r="D60" s="66">
        <v>11</v>
      </c>
      <c r="E60" s="66">
        <v>106</v>
      </c>
      <c r="F60" s="66">
        <v>0</v>
      </c>
      <c r="G60" s="66">
        <v>106</v>
      </c>
      <c r="H60" s="66">
        <v>0</v>
      </c>
      <c r="I60" s="66">
        <v>0</v>
      </c>
      <c r="J60" s="66">
        <v>95</v>
      </c>
      <c r="K60" s="66">
        <v>0</v>
      </c>
      <c r="L60" s="66">
        <v>0</v>
      </c>
      <c r="M60" s="66">
        <v>0</v>
      </c>
      <c r="N60" s="66">
        <v>0</v>
      </c>
      <c r="O60" s="120">
        <v>0</v>
      </c>
      <c r="P60" s="120">
        <v>0</v>
      </c>
      <c r="Q60" s="120">
        <v>0</v>
      </c>
      <c r="R60" s="120">
        <v>0</v>
      </c>
      <c r="S60" s="464">
        <v>212</v>
      </c>
      <c r="T60" s="462"/>
    </row>
    <row r="61" spans="1:20">
      <c r="A61" s="20" t="s">
        <v>152</v>
      </c>
      <c r="B61" s="21" t="s">
        <v>395</v>
      </c>
      <c r="C61" s="22">
        <v>761</v>
      </c>
      <c r="D61" s="66">
        <v>0</v>
      </c>
      <c r="E61" s="66">
        <v>34</v>
      </c>
      <c r="F61" s="66">
        <v>0</v>
      </c>
      <c r="G61" s="66">
        <v>34</v>
      </c>
      <c r="H61" s="66">
        <v>0</v>
      </c>
      <c r="I61" s="66">
        <v>0</v>
      </c>
      <c r="J61" s="66">
        <v>56</v>
      </c>
      <c r="K61" s="66">
        <v>0</v>
      </c>
      <c r="L61" s="66">
        <v>0</v>
      </c>
      <c r="M61" s="66">
        <v>0</v>
      </c>
      <c r="N61" s="66">
        <v>0</v>
      </c>
      <c r="O61" s="120">
        <v>0</v>
      </c>
      <c r="P61" s="120">
        <v>0</v>
      </c>
      <c r="Q61" s="120">
        <v>0</v>
      </c>
      <c r="R61" s="120">
        <v>0</v>
      </c>
      <c r="S61" s="464">
        <v>90</v>
      </c>
      <c r="T61" s="462"/>
    </row>
    <row r="62" spans="1:20">
      <c r="A62" s="20" t="s">
        <v>153</v>
      </c>
      <c r="B62" s="21" t="s">
        <v>395</v>
      </c>
      <c r="C62" s="22">
        <v>842</v>
      </c>
      <c r="D62" s="66">
        <v>0</v>
      </c>
      <c r="E62" s="66">
        <v>3</v>
      </c>
      <c r="F62" s="66">
        <v>0</v>
      </c>
      <c r="G62" s="66">
        <v>3</v>
      </c>
      <c r="H62" s="66">
        <v>0</v>
      </c>
      <c r="I62" s="66">
        <v>0</v>
      </c>
      <c r="J62" s="66">
        <v>0</v>
      </c>
      <c r="K62" s="66">
        <v>5</v>
      </c>
      <c r="L62" s="66">
        <v>0</v>
      </c>
      <c r="M62" s="66">
        <v>5</v>
      </c>
      <c r="N62" s="66">
        <v>0</v>
      </c>
      <c r="O62" s="120">
        <v>0</v>
      </c>
      <c r="P62" s="120">
        <v>0</v>
      </c>
      <c r="Q62" s="120">
        <v>0</v>
      </c>
      <c r="R62" s="120">
        <v>0</v>
      </c>
      <c r="S62" s="464">
        <v>8</v>
      </c>
      <c r="T62" s="462"/>
    </row>
    <row r="63" spans="1:20">
      <c r="A63" s="47" t="s">
        <v>396</v>
      </c>
      <c r="B63" s="48"/>
      <c r="C63" s="110"/>
      <c r="D63" s="113">
        <v>179</v>
      </c>
      <c r="E63" s="113">
        <v>251</v>
      </c>
      <c r="F63" s="113">
        <v>1</v>
      </c>
      <c r="G63" s="113">
        <v>252</v>
      </c>
      <c r="H63" s="113">
        <v>224</v>
      </c>
      <c r="I63" s="113">
        <v>0</v>
      </c>
      <c r="J63" s="113">
        <v>117</v>
      </c>
      <c r="K63" s="113">
        <v>9</v>
      </c>
      <c r="L63" s="113">
        <v>0</v>
      </c>
      <c r="M63" s="113">
        <v>9</v>
      </c>
      <c r="N63" s="113">
        <v>0</v>
      </c>
      <c r="O63" s="113">
        <v>0</v>
      </c>
      <c r="P63" s="113">
        <v>0</v>
      </c>
      <c r="Q63" s="113">
        <v>0</v>
      </c>
      <c r="R63" s="113">
        <v>0</v>
      </c>
      <c r="S63" s="465">
        <v>781</v>
      </c>
      <c r="T63" s="469"/>
    </row>
    <row r="64" spans="1:20">
      <c r="A64" s="20" t="s">
        <v>155</v>
      </c>
      <c r="B64" s="21" t="s">
        <v>397</v>
      </c>
      <c r="C64" s="22">
        <v>38</v>
      </c>
      <c r="D64" s="66">
        <v>0</v>
      </c>
      <c r="E64" s="66">
        <v>0</v>
      </c>
      <c r="F64" s="66">
        <v>0</v>
      </c>
      <c r="G64" s="66">
        <v>0</v>
      </c>
      <c r="H64" s="66">
        <v>0</v>
      </c>
      <c r="I64" s="66">
        <v>0</v>
      </c>
      <c r="J64" s="66">
        <v>0</v>
      </c>
      <c r="K64" s="66">
        <v>0</v>
      </c>
      <c r="L64" s="66">
        <v>0</v>
      </c>
      <c r="M64" s="66">
        <v>0</v>
      </c>
      <c r="N64" s="66">
        <v>0</v>
      </c>
      <c r="O64" s="120">
        <v>0</v>
      </c>
      <c r="P64" s="120">
        <v>0</v>
      </c>
      <c r="Q64" s="120">
        <v>0</v>
      </c>
      <c r="R64" s="120">
        <v>0</v>
      </c>
      <c r="S64" s="464">
        <v>0</v>
      </c>
      <c r="T64" s="462"/>
    </row>
    <row r="65" spans="1:20">
      <c r="A65" s="20" t="s">
        <v>156</v>
      </c>
      <c r="B65" s="21" t="s">
        <v>397</v>
      </c>
      <c r="C65" s="22">
        <v>86</v>
      </c>
      <c r="D65" s="66">
        <v>1</v>
      </c>
      <c r="E65" s="66">
        <v>3</v>
      </c>
      <c r="F65" s="66">
        <v>0</v>
      </c>
      <c r="G65" s="66">
        <v>3</v>
      </c>
      <c r="H65" s="66">
        <v>2</v>
      </c>
      <c r="I65" s="66">
        <v>0</v>
      </c>
      <c r="J65" s="66">
        <v>5</v>
      </c>
      <c r="K65" s="66">
        <v>0</v>
      </c>
      <c r="L65" s="66">
        <v>0</v>
      </c>
      <c r="M65" s="66">
        <v>0</v>
      </c>
      <c r="N65" s="66">
        <v>0</v>
      </c>
      <c r="O65" s="120">
        <v>0</v>
      </c>
      <c r="P65" s="120">
        <v>0</v>
      </c>
      <c r="Q65" s="120">
        <v>0</v>
      </c>
      <c r="R65" s="120">
        <v>0</v>
      </c>
      <c r="S65" s="464">
        <v>11</v>
      </c>
      <c r="T65" s="462"/>
    </row>
    <row r="66" spans="1:20">
      <c r="A66" s="20" t="s">
        <v>157</v>
      </c>
      <c r="B66" s="21" t="s">
        <v>397</v>
      </c>
      <c r="C66" s="22">
        <v>107</v>
      </c>
      <c r="D66" s="66">
        <v>0</v>
      </c>
      <c r="E66" s="66">
        <v>0</v>
      </c>
      <c r="F66" s="66">
        <v>0</v>
      </c>
      <c r="G66" s="66">
        <v>0</v>
      </c>
      <c r="H66" s="66">
        <v>0</v>
      </c>
      <c r="I66" s="66">
        <v>0</v>
      </c>
      <c r="J66" s="66">
        <v>1</v>
      </c>
      <c r="K66" s="66">
        <v>0</v>
      </c>
      <c r="L66" s="66">
        <v>0</v>
      </c>
      <c r="M66" s="66">
        <v>0</v>
      </c>
      <c r="N66" s="66">
        <v>0</v>
      </c>
      <c r="O66" s="120">
        <v>0</v>
      </c>
      <c r="P66" s="120">
        <v>0</v>
      </c>
      <c r="Q66" s="120">
        <v>0</v>
      </c>
      <c r="R66" s="120">
        <v>0</v>
      </c>
      <c r="S66" s="464">
        <v>1</v>
      </c>
      <c r="T66" s="462"/>
    </row>
    <row r="67" spans="1:20">
      <c r="A67" s="20" t="s">
        <v>158</v>
      </c>
      <c r="B67" s="21" t="s">
        <v>397</v>
      </c>
      <c r="C67" s="22">
        <v>134</v>
      </c>
      <c r="D67" s="66">
        <v>0</v>
      </c>
      <c r="E67" s="66">
        <v>0</v>
      </c>
      <c r="F67" s="66">
        <v>0</v>
      </c>
      <c r="G67" s="66">
        <v>0</v>
      </c>
      <c r="H67" s="66">
        <v>0</v>
      </c>
      <c r="I67" s="66">
        <v>0</v>
      </c>
      <c r="J67" s="66">
        <v>0</v>
      </c>
      <c r="K67" s="66">
        <v>0</v>
      </c>
      <c r="L67" s="66">
        <v>0</v>
      </c>
      <c r="M67" s="66">
        <v>0</v>
      </c>
      <c r="N67" s="66">
        <v>0</v>
      </c>
      <c r="O67" s="120">
        <v>0</v>
      </c>
      <c r="P67" s="120">
        <v>0</v>
      </c>
      <c r="Q67" s="120">
        <v>0</v>
      </c>
      <c r="R67" s="120">
        <v>0</v>
      </c>
      <c r="S67" s="464">
        <v>0</v>
      </c>
      <c r="T67" s="462"/>
    </row>
    <row r="68" spans="1:20">
      <c r="A68" s="25" t="s">
        <v>159</v>
      </c>
      <c r="B68" s="21" t="s">
        <v>397</v>
      </c>
      <c r="C68" s="22">
        <v>150</v>
      </c>
      <c r="D68" s="66">
        <v>0</v>
      </c>
      <c r="E68" s="66">
        <v>6</v>
      </c>
      <c r="F68" s="66">
        <v>0</v>
      </c>
      <c r="G68" s="66">
        <v>6</v>
      </c>
      <c r="H68" s="66">
        <v>0</v>
      </c>
      <c r="I68" s="66">
        <v>0</v>
      </c>
      <c r="J68" s="66">
        <v>1</v>
      </c>
      <c r="K68" s="66">
        <v>0</v>
      </c>
      <c r="L68" s="66">
        <v>0</v>
      </c>
      <c r="M68" s="66">
        <v>0</v>
      </c>
      <c r="N68" s="66">
        <v>0</v>
      </c>
      <c r="O68" s="120">
        <v>0</v>
      </c>
      <c r="P68" s="120">
        <v>0</v>
      </c>
      <c r="Q68" s="120">
        <v>0</v>
      </c>
      <c r="R68" s="120">
        <v>0</v>
      </c>
      <c r="S68" s="464">
        <v>7</v>
      </c>
      <c r="T68" s="462"/>
    </row>
    <row r="69" spans="1:20">
      <c r="A69" s="24" t="s">
        <v>160</v>
      </c>
      <c r="B69" s="21" t="s">
        <v>397</v>
      </c>
      <c r="C69" s="22">
        <v>237</v>
      </c>
      <c r="D69" s="66">
        <v>90</v>
      </c>
      <c r="E69" s="66">
        <v>10</v>
      </c>
      <c r="F69" s="66">
        <v>0</v>
      </c>
      <c r="G69" s="66">
        <v>10</v>
      </c>
      <c r="H69" s="66">
        <v>54</v>
      </c>
      <c r="I69" s="66">
        <v>0</v>
      </c>
      <c r="J69" s="66">
        <v>31</v>
      </c>
      <c r="K69" s="66">
        <v>0</v>
      </c>
      <c r="L69" s="66">
        <v>0</v>
      </c>
      <c r="M69" s="66">
        <v>0</v>
      </c>
      <c r="N69" s="66">
        <v>0</v>
      </c>
      <c r="O69" s="120">
        <v>0</v>
      </c>
      <c r="P69" s="120">
        <v>0</v>
      </c>
      <c r="Q69" s="120">
        <v>0</v>
      </c>
      <c r="R69" s="120">
        <v>0</v>
      </c>
      <c r="S69" s="464">
        <v>185</v>
      </c>
      <c r="T69" s="462"/>
    </row>
    <row r="70" spans="1:20">
      <c r="A70" s="25" t="s">
        <v>161</v>
      </c>
      <c r="B70" s="21" t="s">
        <v>397</v>
      </c>
      <c r="C70" s="22">
        <v>264</v>
      </c>
      <c r="D70" s="66">
        <v>0</v>
      </c>
      <c r="E70" s="66">
        <v>64</v>
      </c>
      <c r="F70" s="66">
        <v>1</v>
      </c>
      <c r="G70" s="66">
        <v>65</v>
      </c>
      <c r="H70" s="66">
        <v>35</v>
      </c>
      <c r="I70" s="66">
        <v>0</v>
      </c>
      <c r="J70" s="66">
        <v>15</v>
      </c>
      <c r="K70" s="66">
        <v>0</v>
      </c>
      <c r="L70" s="66">
        <v>0</v>
      </c>
      <c r="M70" s="66">
        <v>0</v>
      </c>
      <c r="N70" s="66">
        <v>0</v>
      </c>
      <c r="O70" s="120">
        <v>0</v>
      </c>
      <c r="P70" s="120">
        <v>0</v>
      </c>
      <c r="Q70" s="120">
        <v>0</v>
      </c>
      <c r="R70" s="120">
        <v>0</v>
      </c>
      <c r="S70" s="464">
        <v>115</v>
      </c>
      <c r="T70" s="462"/>
    </row>
    <row r="71" spans="1:20">
      <c r="A71" s="27" t="s">
        <v>162</v>
      </c>
      <c r="B71" s="21" t="s">
        <v>397</v>
      </c>
      <c r="C71" s="22">
        <v>310</v>
      </c>
      <c r="D71" s="66">
        <v>0</v>
      </c>
      <c r="E71" s="66">
        <v>9</v>
      </c>
      <c r="F71" s="66">
        <v>0</v>
      </c>
      <c r="G71" s="66">
        <v>9</v>
      </c>
      <c r="H71" s="66">
        <v>0</v>
      </c>
      <c r="I71" s="66">
        <v>0</v>
      </c>
      <c r="J71" s="66">
        <v>2</v>
      </c>
      <c r="K71" s="66">
        <v>0</v>
      </c>
      <c r="L71" s="66">
        <v>0</v>
      </c>
      <c r="M71" s="66">
        <v>0</v>
      </c>
      <c r="N71" s="66">
        <v>0</v>
      </c>
      <c r="O71" s="120">
        <v>0</v>
      </c>
      <c r="P71" s="120">
        <v>0</v>
      </c>
      <c r="Q71" s="120">
        <v>0</v>
      </c>
      <c r="R71" s="120">
        <v>0</v>
      </c>
      <c r="S71" s="464">
        <v>11</v>
      </c>
      <c r="T71" s="462"/>
    </row>
    <row r="72" spans="1:20">
      <c r="A72" s="20" t="s">
        <v>163</v>
      </c>
      <c r="B72" s="21" t="s">
        <v>397</v>
      </c>
      <c r="C72" s="22">
        <v>315</v>
      </c>
      <c r="D72" s="66">
        <v>0</v>
      </c>
      <c r="E72" s="66">
        <v>3</v>
      </c>
      <c r="F72" s="66">
        <v>0</v>
      </c>
      <c r="G72" s="66">
        <v>3</v>
      </c>
      <c r="H72" s="66">
        <v>0</v>
      </c>
      <c r="I72" s="66">
        <v>0</v>
      </c>
      <c r="J72" s="66">
        <v>0</v>
      </c>
      <c r="K72" s="66">
        <v>0</v>
      </c>
      <c r="L72" s="66">
        <v>0</v>
      </c>
      <c r="M72" s="66">
        <v>0</v>
      </c>
      <c r="N72" s="66">
        <v>0</v>
      </c>
      <c r="O72" s="120">
        <v>0</v>
      </c>
      <c r="P72" s="120">
        <v>0</v>
      </c>
      <c r="Q72" s="120">
        <v>0</v>
      </c>
      <c r="R72" s="120">
        <v>0</v>
      </c>
      <c r="S72" s="464">
        <v>3</v>
      </c>
      <c r="T72" s="462"/>
    </row>
    <row r="73" spans="1:20">
      <c r="A73" s="20" t="s">
        <v>164</v>
      </c>
      <c r="B73" s="21" t="s">
        <v>397</v>
      </c>
      <c r="C73" s="22">
        <v>361</v>
      </c>
      <c r="D73" s="66">
        <v>0</v>
      </c>
      <c r="E73" s="66">
        <v>4</v>
      </c>
      <c r="F73" s="66">
        <v>0</v>
      </c>
      <c r="G73" s="66">
        <v>4</v>
      </c>
      <c r="H73" s="66">
        <v>0</v>
      </c>
      <c r="I73" s="66">
        <v>0</v>
      </c>
      <c r="J73" s="66">
        <v>2</v>
      </c>
      <c r="K73" s="66">
        <v>0</v>
      </c>
      <c r="L73" s="66">
        <v>0</v>
      </c>
      <c r="M73" s="66">
        <v>0</v>
      </c>
      <c r="N73" s="66">
        <v>0</v>
      </c>
      <c r="O73" s="120">
        <v>0</v>
      </c>
      <c r="P73" s="120">
        <v>0</v>
      </c>
      <c r="Q73" s="120">
        <v>0</v>
      </c>
      <c r="R73" s="120">
        <v>0</v>
      </c>
      <c r="S73" s="464">
        <v>6</v>
      </c>
      <c r="T73" s="462"/>
    </row>
    <row r="74" spans="1:20">
      <c r="A74" s="24" t="s">
        <v>165</v>
      </c>
      <c r="B74" s="21" t="s">
        <v>397</v>
      </c>
      <c r="C74" s="22">
        <v>647</v>
      </c>
      <c r="D74" s="66">
        <v>0</v>
      </c>
      <c r="E74" s="66">
        <v>3</v>
      </c>
      <c r="F74" s="66">
        <v>0</v>
      </c>
      <c r="G74" s="66">
        <v>3</v>
      </c>
      <c r="H74" s="66">
        <v>0</v>
      </c>
      <c r="I74" s="66">
        <v>0</v>
      </c>
      <c r="J74" s="66">
        <v>3</v>
      </c>
      <c r="K74" s="66">
        <v>0</v>
      </c>
      <c r="L74" s="66">
        <v>0</v>
      </c>
      <c r="M74" s="66">
        <v>0</v>
      </c>
      <c r="N74" s="66">
        <v>0</v>
      </c>
      <c r="O74" s="120">
        <v>0</v>
      </c>
      <c r="P74" s="120">
        <v>0</v>
      </c>
      <c r="Q74" s="120">
        <v>0</v>
      </c>
      <c r="R74" s="120">
        <v>0</v>
      </c>
      <c r="S74" s="464">
        <v>6</v>
      </c>
      <c r="T74" s="462"/>
    </row>
    <row r="75" spans="1:20">
      <c r="A75" s="27" t="s">
        <v>166</v>
      </c>
      <c r="B75" s="21" t="s">
        <v>397</v>
      </c>
      <c r="C75" s="22">
        <v>658</v>
      </c>
      <c r="D75" s="66">
        <v>0</v>
      </c>
      <c r="E75" s="66">
        <v>1</v>
      </c>
      <c r="F75" s="66">
        <v>0</v>
      </c>
      <c r="G75" s="66">
        <v>1</v>
      </c>
      <c r="H75" s="66">
        <v>0</v>
      </c>
      <c r="I75" s="66">
        <v>0</v>
      </c>
      <c r="J75" s="66">
        <v>1</v>
      </c>
      <c r="K75" s="66">
        <v>0</v>
      </c>
      <c r="L75" s="66">
        <v>0</v>
      </c>
      <c r="M75" s="66">
        <v>0</v>
      </c>
      <c r="N75" s="66">
        <v>0</v>
      </c>
      <c r="O75" s="120">
        <v>0</v>
      </c>
      <c r="P75" s="120">
        <v>0</v>
      </c>
      <c r="Q75" s="120">
        <v>0</v>
      </c>
      <c r="R75" s="120">
        <v>0</v>
      </c>
      <c r="S75" s="464">
        <v>2</v>
      </c>
      <c r="T75" s="462"/>
    </row>
    <row r="76" spans="1:20">
      <c r="A76" s="24" t="s">
        <v>167</v>
      </c>
      <c r="B76" s="21" t="s">
        <v>397</v>
      </c>
      <c r="C76" s="22">
        <v>664</v>
      </c>
      <c r="D76" s="66">
        <v>0</v>
      </c>
      <c r="E76" s="66">
        <v>118</v>
      </c>
      <c r="F76" s="66">
        <v>0</v>
      </c>
      <c r="G76" s="66">
        <v>118</v>
      </c>
      <c r="H76" s="66">
        <v>98</v>
      </c>
      <c r="I76" s="66">
        <v>0</v>
      </c>
      <c r="J76" s="66">
        <v>31</v>
      </c>
      <c r="K76" s="66">
        <v>0</v>
      </c>
      <c r="L76" s="66">
        <v>0</v>
      </c>
      <c r="M76" s="66">
        <v>0</v>
      </c>
      <c r="N76" s="66">
        <v>0</v>
      </c>
      <c r="O76" s="120">
        <v>0</v>
      </c>
      <c r="P76" s="120">
        <v>0</v>
      </c>
      <c r="Q76" s="120">
        <v>0</v>
      </c>
      <c r="R76" s="120">
        <v>0</v>
      </c>
      <c r="S76" s="464">
        <v>247</v>
      </c>
      <c r="T76" s="462"/>
    </row>
    <row r="77" spans="1:20">
      <c r="A77" s="26" t="s">
        <v>168</v>
      </c>
      <c r="B77" s="21" t="s">
        <v>397</v>
      </c>
      <c r="C77" s="22">
        <v>686</v>
      </c>
      <c r="D77" s="66">
        <v>87</v>
      </c>
      <c r="E77" s="66">
        <v>16</v>
      </c>
      <c r="F77" s="66">
        <v>0</v>
      </c>
      <c r="G77" s="66">
        <v>16</v>
      </c>
      <c r="H77" s="66">
        <v>23</v>
      </c>
      <c r="I77" s="66">
        <v>0</v>
      </c>
      <c r="J77" s="66">
        <v>21</v>
      </c>
      <c r="K77" s="66">
        <v>0</v>
      </c>
      <c r="L77" s="66">
        <v>0</v>
      </c>
      <c r="M77" s="66">
        <v>0</v>
      </c>
      <c r="N77" s="66">
        <v>0</v>
      </c>
      <c r="O77" s="120">
        <v>0</v>
      </c>
      <c r="P77" s="120">
        <v>0</v>
      </c>
      <c r="Q77" s="120">
        <v>0</v>
      </c>
      <c r="R77" s="120">
        <v>0</v>
      </c>
      <c r="S77" s="464">
        <v>147</v>
      </c>
      <c r="T77" s="462"/>
    </row>
    <row r="78" spans="1:20">
      <c r="A78" s="20" t="s">
        <v>169</v>
      </c>
      <c r="B78" s="21" t="s">
        <v>397</v>
      </c>
      <c r="C78" s="22">
        <v>819</v>
      </c>
      <c r="D78" s="66">
        <v>0</v>
      </c>
      <c r="E78" s="66">
        <v>2</v>
      </c>
      <c r="F78" s="66">
        <v>0</v>
      </c>
      <c r="G78" s="66">
        <v>2</v>
      </c>
      <c r="H78" s="66">
        <v>0</v>
      </c>
      <c r="I78" s="66">
        <v>0</v>
      </c>
      <c r="J78" s="66">
        <v>1</v>
      </c>
      <c r="K78" s="66">
        <v>0</v>
      </c>
      <c r="L78" s="66">
        <v>0</v>
      </c>
      <c r="M78" s="66">
        <v>0</v>
      </c>
      <c r="N78" s="66">
        <v>0</v>
      </c>
      <c r="O78" s="120">
        <v>0</v>
      </c>
      <c r="P78" s="120">
        <v>0</v>
      </c>
      <c r="Q78" s="120">
        <v>0</v>
      </c>
      <c r="R78" s="120">
        <v>0</v>
      </c>
      <c r="S78" s="464">
        <v>3</v>
      </c>
      <c r="T78" s="462"/>
    </row>
    <row r="79" spans="1:20">
      <c r="A79" s="20" t="s">
        <v>170</v>
      </c>
      <c r="B79" s="21" t="s">
        <v>397</v>
      </c>
      <c r="C79" s="22">
        <v>854</v>
      </c>
      <c r="D79" s="66">
        <v>0</v>
      </c>
      <c r="E79" s="66">
        <v>5</v>
      </c>
      <c r="F79" s="66">
        <v>0</v>
      </c>
      <c r="G79" s="66">
        <v>5</v>
      </c>
      <c r="H79" s="66">
        <v>0</v>
      </c>
      <c r="I79" s="66">
        <v>0</v>
      </c>
      <c r="J79" s="66">
        <v>0</v>
      </c>
      <c r="K79" s="66">
        <v>1</v>
      </c>
      <c r="L79" s="66">
        <v>0</v>
      </c>
      <c r="M79" s="66">
        <v>1</v>
      </c>
      <c r="N79" s="66">
        <v>0</v>
      </c>
      <c r="O79" s="120">
        <v>0</v>
      </c>
      <c r="P79" s="120">
        <v>0</v>
      </c>
      <c r="Q79" s="120">
        <v>0</v>
      </c>
      <c r="R79" s="120">
        <v>0</v>
      </c>
      <c r="S79" s="464">
        <v>6</v>
      </c>
      <c r="T79" s="462"/>
    </row>
    <row r="80" spans="1:20">
      <c r="A80" s="20" t="s">
        <v>171</v>
      </c>
      <c r="B80" s="21" t="s">
        <v>397</v>
      </c>
      <c r="C80" s="22">
        <v>887</v>
      </c>
      <c r="D80" s="66">
        <v>1</v>
      </c>
      <c r="E80" s="66">
        <v>7</v>
      </c>
      <c r="F80" s="66">
        <v>0</v>
      </c>
      <c r="G80" s="66">
        <v>7</v>
      </c>
      <c r="H80" s="66">
        <v>12</v>
      </c>
      <c r="I80" s="66">
        <v>0</v>
      </c>
      <c r="J80" s="66">
        <v>3</v>
      </c>
      <c r="K80" s="66">
        <v>8</v>
      </c>
      <c r="L80" s="66">
        <v>0</v>
      </c>
      <c r="M80" s="66">
        <v>8</v>
      </c>
      <c r="N80" s="66">
        <v>0</v>
      </c>
      <c r="O80" s="120">
        <v>0</v>
      </c>
      <c r="P80" s="120">
        <v>0</v>
      </c>
      <c r="Q80" s="120">
        <v>0</v>
      </c>
      <c r="R80" s="120">
        <v>0</v>
      </c>
      <c r="S80" s="464">
        <v>31</v>
      </c>
      <c r="T80" s="462"/>
    </row>
    <row r="81" spans="1:20">
      <c r="A81" s="47" t="s">
        <v>398</v>
      </c>
      <c r="B81" s="48"/>
      <c r="C81" s="49">
        <v>0</v>
      </c>
      <c r="D81" s="112">
        <v>4145</v>
      </c>
      <c r="E81" s="112">
        <v>4260</v>
      </c>
      <c r="F81" s="112">
        <v>116</v>
      </c>
      <c r="G81" s="112">
        <v>4376</v>
      </c>
      <c r="H81" s="112">
        <v>1229</v>
      </c>
      <c r="I81" s="112">
        <v>132</v>
      </c>
      <c r="J81" s="112">
        <v>1875</v>
      </c>
      <c r="K81" s="112">
        <v>9</v>
      </c>
      <c r="L81" s="112">
        <v>0</v>
      </c>
      <c r="M81" s="112">
        <v>9</v>
      </c>
      <c r="N81" s="112">
        <v>2</v>
      </c>
      <c r="O81" s="112">
        <v>0</v>
      </c>
      <c r="P81" s="112">
        <v>0</v>
      </c>
      <c r="Q81" s="112">
        <v>0</v>
      </c>
      <c r="R81" s="112">
        <v>0</v>
      </c>
      <c r="S81" s="465">
        <v>11768</v>
      </c>
      <c r="T81" s="469"/>
    </row>
    <row r="82" spans="1:20">
      <c r="A82" s="20" t="s">
        <v>173</v>
      </c>
      <c r="B82" s="21" t="s">
        <v>399</v>
      </c>
      <c r="C82" s="22">
        <v>2</v>
      </c>
      <c r="D82" s="66">
        <v>0</v>
      </c>
      <c r="E82" s="66">
        <v>24</v>
      </c>
      <c r="F82" s="66">
        <v>0</v>
      </c>
      <c r="G82" s="66">
        <v>24</v>
      </c>
      <c r="H82" s="66">
        <v>0</v>
      </c>
      <c r="I82" s="66">
        <v>0</v>
      </c>
      <c r="J82" s="66">
        <v>9</v>
      </c>
      <c r="K82" s="66">
        <v>0</v>
      </c>
      <c r="L82" s="66">
        <v>0</v>
      </c>
      <c r="M82" s="66">
        <v>0</v>
      </c>
      <c r="N82" s="66">
        <v>0</v>
      </c>
      <c r="O82" s="120">
        <v>0</v>
      </c>
      <c r="P82" s="120">
        <v>0</v>
      </c>
      <c r="Q82" s="120">
        <v>0</v>
      </c>
      <c r="R82" s="120">
        <v>0</v>
      </c>
      <c r="S82" s="464">
        <v>33</v>
      </c>
      <c r="T82" s="462"/>
    </row>
    <row r="83" spans="1:20">
      <c r="A83" s="20" t="s">
        <v>174</v>
      </c>
      <c r="B83" s="21" t="s">
        <v>399</v>
      </c>
      <c r="C83" s="22">
        <v>21</v>
      </c>
      <c r="D83" s="66">
        <v>0</v>
      </c>
      <c r="E83" s="66">
        <v>1</v>
      </c>
      <c r="F83" s="66">
        <v>0</v>
      </c>
      <c r="G83" s="66">
        <v>1</v>
      </c>
      <c r="H83" s="66">
        <v>0</v>
      </c>
      <c r="I83" s="66">
        <v>0</v>
      </c>
      <c r="J83" s="66">
        <v>0</v>
      </c>
      <c r="K83" s="66">
        <v>0</v>
      </c>
      <c r="L83" s="66">
        <v>0</v>
      </c>
      <c r="M83" s="66">
        <v>0</v>
      </c>
      <c r="N83" s="66">
        <v>0</v>
      </c>
      <c r="O83" s="120">
        <v>0</v>
      </c>
      <c r="P83" s="120">
        <v>0</v>
      </c>
      <c r="Q83" s="120">
        <v>0</v>
      </c>
      <c r="R83" s="120">
        <v>0</v>
      </c>
      <c r="S83" s="464">
        <v>1</v>
      </c>
      <c r="T83" s="462"/>
    </row>
    <row r="84" spans="1:20">
      <c r="A84" s="20" t="s">
        <v>175</v>
      </c>
      <c r="B84" s="21" t="s">
        <v>399</v>
      </c>
      <c r="C84" s="22">
        <v>55</v>
      </c>
      <c r="D84" s="66">
        <v>0</v>
      </c>
      <c r="E84" s="66">
        <v>8</v>
      </c>
      <c r="F84" s="66">
        <v>0</v>
      </c>
      <c r="G84" s="66">
        <v>8</v>
      </c>
      <c r="H84" s="66">
        <v>0</v>
      </c>
      <c r="I84" s="66">
        <v>0</v>
      </c>
      <c r="J84" s="66">
        <v>0</v>
      </c>
      <c r="K84" s="66">
        <v>0</v>
      </c>
      <c r="L84" s="66">
        <v>0</v>
      </c>
      <c r="M84" s="66">
        <v>0</v>
      </c>
      <c r="N84" s="66">
        <v>0</v>
      </c>
      <c r="O84" s="120">
        <v>0</v>
      </c>
      <c r="P84" s="120">
        <v>0</v>
      </c>
      <c r="Q84" s="120">
        <v>0</v>
      </c>
      <c r="R84" s="120">
        <v>0</v>
      </c>
      <c r="S84" s="464">
        <v>8</v>
      </c>
      <c r="T84" s="462"/>
    </row>
    <row r="85" spans="1:20">
      <c r="A85" s="28" t="s">
        <v>176</v>
      </c>
      <c r="B85" s="21" t="s">
        <v>399</v>
      </c>
      <c r="C85" s="22">
        <v>148</v>
      </c>
      <c r="D85" s="66">
        <v>447</v>
      </c>
      <c r="E85" s="66">
        <v>551</v>
      </c>
      <c r="F85" s="66">
        <v>8</v>
      </c>
      <c r="G85" s="66">
        <v>559</v>
      </c>
      <c r="H85" s="66">
        <v>0</v>
      </c>
      <c r="I85" s="66">
        <v>0</v>
      </c>
      <c r="J85" s="66">
        <v>201</v>
      </c>
      <c r="K85" s="66">
        <v>0</v>
      </c>
      <c r="L85" s="66">
        <v>0</v>
      </c>
      <c r="M85" s="66">
        <v>0</v>
      </c>
      <c r="N85" s="66">
        <v>0</v>
      </c>
      <c r="O85" s="120">
        <v>0</v>
      </c>
      <c r="P85" s="120">
        <v>0</v>
      </c>
      <c r="Q85" s="120">
        <v>0</v>
      </c>
      <c r="R85" s="120">
        <v>0</v>
      </c>
      <c r="S85" s="464">
        <v>1207</v>
      </c>
      <c r="T85" s="462"/>
    </row>
    <row r="86" spans="1:20">
      <c r="A86" s="20" t="s">
        <v>177</v>
      </c>
      <c r="B86" s="21" t="s">
        <v>399</v>
      </c>
      <c r="C86" s="22">
        <v>197</v>
      </c>
      <c r="D86" s="66">
        <v>3</v>
      </c>
      <c r="E86" s="66">
        <v>10</v>
      </c>
      <c r="F86" s="66">
        <v>0</v>
      </c>
      <c r="G86" s="66">
        <v>10</v>
      </c>
      <c r="H86" s="66">
        <v>0</v>
      </c>
      <c r="I86" s="66">
        <v>0</v>
      </c>
      <c r="J86" s="66">
        <v>26</v>
      </c>
      <c r="K86" s="66">
        <v>0</v>
      </c>
      <c r="L86" s="66">
        <v>0</v>
      </c>
      <c r="M86" s="66">
        <v>0</v>
      </c>
      <c r="N86" s="66">
        <v>0</v>
      </c>
      <c r="O86" s="120">
        <v>0</v>
      </c>
      <c r="P86" s="120">
        <v>0</v>
      </c>
      <c r="Q86" s="120">
        <v>0</v>
      </c>
      <c r="R86" s="120">
        <v>0</v>
      </c>
      <c r="S86" s="464">
        <v>39</v>
      </c>
      <c r="T86" s="462"/>
    </row>
    <row r="87" spans="1:20">
      <c r="A87" s="20" t="s">
        <v>178</v>
      </c>
      <c r="B87" s="21" t="s">
        <v>399</v>
      </c>
      <c r="C87" s="22">
        <v>206</v>
      </c>
      <c r="D87" s="66">
        <v>0</v>
      </c>
      <c r="E87" s="66">
        <v>0</v>
      </c>
      <c r="F87" s="66">
        <v>0</v>
      </c>
      <c r="G87" s="66">
        <v>0</v>
      </c>
      <c r="H87" s="66">
        <v>0</v>
      </c>
      <c r="I87" s="66">
        <v>0</v>
      </c>
      <c r="J87" s="66">
        <v>3</v>
      </c>
      <c r="K87" s="66">
        <v>0</v>
      </c>
      <c r="L87" s="66">
        <v>0</v>
      </c>
      <c r="M87" s="66">
        <v>0</v>
      </c>
      <c r="N87" s="66">
        <v>0</v>
      </c>
      <c r="O87" s="120">
        <v>0</v>
      </c>
      <c r="P87" s="120">
        <v>0</v>
      </c>
      <c r="Q87" s="120">
        <v>0</v>
      </c>
      <c r="R87" s="120">
        <v>0</v>
      </c>
      <c r="S87" s="464">
        <v>3</v>
      </c>
      <c r="T87" s="462"/>
    </row>
    <row r="88" spans="1:20">
      <c r="A88" s="20" t="s">
        <v>179</v>
      </c>
      <c r="B88" s="21" t="s">
        <v>399</v>
      </c>
      <c r="C88" s="22">
        <v>313</v>
      </c>
      <c r="D88" s="66">
        <v>5</v>
      </c>
      <c r="E88" s="66">
        <v>27</v>
      </c>
      <c r="F88" s="66">
        <v>0</v>
      </c>
      <c r="G88" s="66">
        <v>27</v>
      </c>
      <c r="H88" s="66">
        <v>0</v>
      </c>
      <c r="I88" s="66">
        <v>0</v>
      </c>
      <c r="J88" s="66">
        <v>17</v>
      </c>
      <c r="K88" s="66">
        <v>0</v>
      </c>
      <c r="L88" s="66">
        <v>0</v>
      </c>
      <c r="M88" s="66">
        <v>0</v>
      </c>
      <c r="N88" s="66">
        <v>0</v>
      </c>
      <c r="O88" s="120">
        <v>0</v>
      </c>
      <c r="P88" s="120">
        <v>0</v>
      </c>
      <c r="Q88" s="120">
        <v>0</v>
      </c>
      <c r="R88" s="120">
        <v>0</v>
      </c>
      <c r="S88" s="464">
        <v>49</v>
      </c>
      <c r="T88" s="462"/>
    </row>
    <row r="89" spans="1:20">
      <c r="A89" s="20" t="s">
        <v>180</v>
      </c>
      <c r="B89" s="21" t="s">
        <v>399</v>
      </c>
      <c r="C89" s="22">
        <v>318</v>
      </c>
      <c r="D89" s="66">
        <v>481</v>
      </c>
      <c r="E89" s="66">
        <v>266</v>
      </c>
      <c r="F89" s="66">
        <v>6</v>
      </c>
      <c r="G89" s="66">
        <v>272</v>
      </c>
      <c r="H89" s="66">
        <v>111</v>
      </c>
      <c r="I89" s="66">
        <v>0</v>
      </c>
      <c r="J89" s="66">
        <v>166</v>
      </c>
      <c r="K89" s="66">
        <v>0</v>
      </c>
      <c r="L89" s="66">
        <v>0</v>
      </c>
      <c r="M89" s="66">
        <v>0</v>
      </c>
      <c r="N89" s="66">
        <v>0</v>
      </c>
      <c r="O89" s="120">
        <v>0</v>
      </c>
      <c r="P89" s="120">
        <v>0</v>
      </c>
      <c r="Q89" s="120">
        <v>0</v>
      </c>
      <c r="R89" s="120">
        <v>0</v>
      </c>
      <c r="S89" s="464">
        <v>1030</v>
      </c>
      <c r="T89" s="462"/>
    </row>
    <row r="90" spans="1:20">
      <c r="A90" s="20" t="s">
        <v>181</v>
      </c>
      <c r="B90" s="21" t="s">
        <v>399</v>
      </c>
      <c r="C90" s="22">
        <v>321</v>
      </c>
      <c r="D90" s="66">
        <v>0</v>
      </c>
      <c r="E90" s="66">
        <v>75</v>
      </c>
      <c r="F90" s="66">
        <v>2</v>
      </c>
      <c r="G90" s="66">
        <v>77</v>
      </c>
      <c r="H90" s="66">
        <v>0</v>
      </c>
      <c r="I90" s="66">
        <v>0</v>
      </c>
      <c r="J90" s="66">
        <v>127</v>
      </c>
      <c r="K90" s="66">
        <v>0</v>
      </c>
      <c r="L90" s="66">
        <v>0</v>
      </c>
      <c r="M90" s="66">
        <v>0</v>
      </c>
      <c r="N90" s="66">
        <v>0</v>
      </c>
      <c r="O90" s="120">
        <v>0</v>
      </c>
      <c r="P90" s="120">
        <v>0</v>
      </c>
      <c r="Q90" s="120">
        <v>0</v>
      </c>
      <c r="R90" s="120">
        <v>0</v>
      </c>
      <c r="S90" s="464">
        <v>204</v>
      </c>
      <c r="T90" s="462"/>
    </row>
    <row r="91" spans="1:20">
      <c r="A91" s="20" t="s">
        <v>182</v>
      </c>
      <c r="B91" s="21" t="s">
        <v>399</v>
      </c>
      <c r="C91" s="22">
        <v>376</v>
      </c>
      <c r="D91" s="66">
        <v>414</v>
      </c>
      <c r="E91" s="66">
        <v>345</v>
      </c>
      <c r="F91" s="66">
        <v>14</v>
      </c>
      <c r="G91" s="66">
        <v>359</v>
      </c>
      <c r="H91" s="66">
        <v>118</v>
      </c>
      <c r="I91" s="66">
        <v>0</v>
      </c>
      <c r="J91" s="66">
        <v>172</v>
      </c>
      <c r="K91" s="66">
        <v>0</v>
      </c>
      <c r="L91" s="66">
        <v>0</v>
      </c>
      <c r="M91" s="66">
        <v>0</v>
      </c>
      <c r="N91" s="66">
        <v>0</v>
      </c>
      <c r="O91" s="120">
        <v>0</v>
      </c>
      <c r="P91" s="120">
        <v>0</v>
      </c>
      <c r="Q91" s="120">
        <v>0</v>
      </c>
      <c r="R91" s="120">
        <v>0</v>
      </c>
      <c r="S91" s="464">
        <v>1063</v>
      </c>
      <c r="T91" s="462"/>
    </row>
    <row r="92" spans="1:20">
      <c r="A92" s="20" t="s">
        <v>183</v>
      </c>
      <c r="B92" s="21" t="s">
        <v>399</v>
      </c>
      <c r="C92" s="22">
        <v>400</v>
      </c>
      <c r="D92" s="66">
        <v>52</v>
      </c>
      <c r="E92" s="66">
        <v>37</v>
      </c>
      <c r="F92" s="66">
        <v>1</v>
      </c>
      <c r="G92" s="66">
        <v>38</v>
      </c>
      <c r="H92" s="66">
        <v>28</v>
      </c>
      <c r="I92" s="66">
        <v>0</v>
      </c>
      <c r="J92" s="66">
        <v>29</v>
      </c>
      <c r="K92" s="66">
        <v>0</v>
      </c>
      <c r="L92" s="66">
        <v>0</v>
      </c>
      <c r="M92" s="66">
        <v>0</v>
      </c>
      <c r="N92" s="66">
        <v>0</v>
      </c>
      <c r="O92" s="120">
        <v>0</v>
      </c>
      <c r="P92" s="120">
        <v>0</v>
      </c>
      <c r="Q92" s="120">
        <v>0</v>
      </c>
      <c r="R92" s="120">
        <v>0</v>
      </c>
      <c r="S92" s="464">
        <v>147</v>
      </c>
      <c r="T92" s="462"/>
    </row>
    <row r="93" spans="1:20">
      <c r="A93" s="20" t="s">
        <v>184</v>
      </c>
      <c r="B93" s="21" t="s">
        <v>399</v>
      </c>
      <c r="C93" s="22">
        <v>440</v>
      </c>
      <c r="D93" s="66">
        <v>728</v>
      </c>
      <c r="E93" s="66">
        <v>626</v>
      </c>
      <c r="F93" s="66">
        <v>15</v>
      </c>
      <c r="G93" s="66">
        <v>641</v>
      </c>
      <c r="H93" s="66">
        <v>260</v>
      </c>
      <c r="I93" s="66">
        <v>0</v>
      </c>
      <c r="J93" s="66">
        <v>369</v>
      </c>
      <c r="K93" s="66">
        <v>0</v>
      </c>
      <c r="L93" s="66">
        <v>0</v>
      </c>
      <c r="M93" s="66">
        <v>0</v>
      </c>
      <c r="N93" s="66">
        <v>0</v>
      </c>
      <c r="O93" s="120">
        <v>0</v>
      </c>
      <c r="P93" s="120">
        <v>0</v>
      </c>
      <c r="Q93" s="120">
        <v>0</v>
      </c>
      <c r="R93" s="120">
        <v>0</v>
      </c>
      <c r="S93" s="464">
        <v>1998</v>
      </c>
      <c r="T93" s="462"/>
    </row>
    <row r="94" spans="1:20">
      <c r="A94" s="20" t="s">
        <v>185</v>
      </c>
      <c r="B94" s="21" t="s">
        <v>399</v>
      </c>
      <c r="C94" s="22">
        <v>483</v>
      </c>
      <c r="D94" s="66">
        <v>0</v>
      </c>
      <c r="E94" s="66">
        <v>0</v>
      </c>
      <c r="F94" s="66">
        <v>0</v>
      </c>
      <c r="G94" s="66">
        <v>0</v>
      </c>
      <c r="H94" s="66">
        <v>0</v>
      </c>
      <c r="I94" s="66">
        <v>0</v>
      </c>
      <c r="J94" s="66">
        <v>0</v>
      </c>
      <c r="K94" s="66">
        <v>0</v>
      </c>
      <c r="L94" s="66">
        <v>0</v>
      </c>
      <c r="M94" s="66">
        <v>0</v>
      </c>
      <c r="N94" s="66">
        <v>0</v>
      </c>
      <c r="O94" s="120">
        <v>0</v>
      </c>
      <c r="P94" s="120">
        <v>0</v>
      </c>
      <c r="Q94" s="120">
        <v>0</v>
      </c>
      <c r="R94" s="120">
        <v>0</v>
      </c>
      <c r="S94" s="464">
        <v>0</v>
      </c>
      <c r="T94" s="462"/>
    </row>
    <row r="95" spans="1:20">
      <c r="A95" s="24" t="s">
        <v>186</v>
      </c>
      <c r="B95" s="21" t="s">
        <v>399</v>
      </c>
      <c r="C95" s="22">
        <v>541</v>
      </c>
      <c r="D95" s="66">
        <v>0</v>
      </c>
      <c r="E95" s="66">
        <v>110</v>
      </c>
      <c r="F95" s="66">
        <v>2</v>
      </c>
      <c r="G95" s="66">
        <v>112</v>
      </c>
      <c r="H95" s="66">
        <v>47</v>
      </c>
      <c r="I95" s="66">
        <v>0</v>
      </c>
      <c r="J95" s="66">
        <v>73</v>
      </c>
      <c r="K95" s="66">
        <v>0</v>
      </c>
      <c r="L95" s="66">
        <v>0</v>
      </c>
      <c r="M95" s="66">
        <v>0</v>
      </c>
      <c r="N95" s="66">
        <v>0</v>
      </c>
      <c r="O95" s="120">
        <v>0</v>
      </c>
      <c r="P95" s="120">
        <v>0</v>
      </c>
      <c r="Q95" s="120">
        <v>0</v>
      </c>
      <c r="R95" s="120">
        <v>0</v>
      </c>
      <c r="S95" s="464">
        <v>232</v>
      </c>
      <c r="T95" s="462"/>
    </row>
    <row r="96" spans="1:20">
      <c r="A96" s="20" t="s">
        <v>187</v>
      </c>
      <c r="B96" s="21" t="s">
        <v>399</v>
      </c>
      <c r="C96" s="22">
        <v>607</v>
      </c>
      <c r="D96" s="66">
        <v>197</v>
      </c>
      <c r="E96" s="66">
        <v>182</v>
      </c>
      <c r="F96" s="66">
        <v>6</v>
      </c>
      <c r="G96" s="66">
        <v>188</v>
      </c>
      <c r="H96" s="66">
        <v>0</v>
      </c>
      <c r="I96" s="66">
        <v>0</v>
      </c>
      <c r="J96" s="66">
        <v>73</v>
      </c>
      <c r="K96" s="66">
        <v>0</v>
      </c>
      <c r="L96" s="66">
        <v>0</v>
      </c>
      <c r="M96" s="66">
        <v>0</v>
      </c>
      <c r="N96" s="66">
        <v>0</v>
      </c>
      <c r="O96" s="120">
        <v>0</v>
      </c>
      <c r="P96" s="120">
        <v>0</v>
      </c>
      <c r="Q96" s="120">
        <v>0</v>
      </c>
      <c r="R96" s="120">
        <v>0</v>
      </c>
      <c r="S96" s="464">
        <v>458</v>
      </c>
      <c r="T96" s="462"/>
    </row>
    <row r="97" spans="1:20">
      <c r="A97" s="20" t="s">
        <v>188</v>
      </c>
      <c r="B97" s="21" t="s">
        <v>399</v>
      </c>
      <c r="C97" s="22">
        <v>615</v>
      </c>
      <c r="D97" s="66">
        <v>1626</v>
      </c>
      <c r="E97" s="66">
        <v>1600</v>
      </c>
      <c r="F97" s="66">
        <v>52</v>
      </c>
      <c r="G97" s="66">
        <v>1652</v>
      </c>
      <c r="H97" s="66">
        <v>652</v>
      </c>
      <c r="I97" s="66">
        <v>132</v>
      </c>
      <c r="J97" s="66">
        <v>388</v>
      </c>
      <c r="K97" s="66">
        <v>9</v>
      </c>
      <c r="L97" s="66">
        <v>0</v>
      </c>
      <c r="M97" s="66">
        <v>9</v>
      </c>
      <c r="N97" s="66">
        <v>2</v>
      </c>
      <c r="O97" s="120">
        <v>0</v>
      </c>
      <c r="P97" s="120">
        <v>0</v>
      </c>
      <c r="Q97" s="120">
        <v>0</v>
      </c>
      <c r="R97" s="120">
        <v>0</v>
      </c>
      <c r="S97" s="464">
        <v>4461</v>
      </c>
      <c r="T97" s="462"/>
    </row>
    <row r="98" spans="1:20">
      <c r="A98" s="20" t="s">
        <v>189</v>
      </c>
      <c r="B98" s="21" t="s">
        <v>399</v>
      </c>
      <c r="C98" s="22">
        <v>649</v>
      </c>
      <c r="D98" s="66">
        <v>0</v>
      </c>
      <c r="E98" s="66">
        <v>4</v>
      </c>
      <c r="F98" s="66">
        <v>0</v>
      </c>
      <c r="G98" s="66">
        <v>4</v>
      </c>
      <c r="H98" s="66">
        <v>0</v>
      </c>
      <c r="I98" s="66">
        <v>0</v>
      </c>
      <c r="J98" s="66">
        <v>2</v>
      </c>
      <c r="K98" s="66">
        <v>0</v>
      </c>
      <c r="L98" s="66">
        <v>0</v>
      </c>
      <c r="M98" s="66">
        <v>0</v>
      </c>
      <c r="N98" s="66">
        <v>0</v>
      </c>
      <c r="O98" s="120">
        <v>0</v>
      </c>
      <c r="P98" s="120">
        <v>0</v>
      </c>
      <c r="Q98" s="120">
        <v>0</v>
      </c>
      <c r="R98" s="120">
        <v>0</v>
      </c>
      <c r="S98" s="464">
        <v>6</v>
      </c>
      <c r="T98" s="462"/>
    </row>
    <row r="99" spans="1:20">
      <c r="A99" s="20" t="s">
        <v>190</v>
      </c>
      <c r="B99" s="21" t="s">
        <v>399</v>
      </c>
      <c r="C99" s="22">
        <v>652</v>
      </c>
      <c r="D99" s="66">
        <v>0</v>
      </c>
      <c r="E99" s="66">
        <v>0</v>
      </c>
      <c r="F99" s="66">
        <v>0</v>
      </c>
      <c r="G99" s="66">
        <v>0</v>
      </c>
      <c r="H99" s="66">
        <v>0</v>
      </c>
      <c r="I99" s="66">
        <v>0</v>
      </c>
      <c r="J99" s="66">
        <v>1</v>
      </c>
      <c r="K99" s="66">
        <v>0</v>
      </c>
      <c r="L99" s="66">
        <v>0</v>
      </c>
      <c r="M99" s="66">
        <v>0</v>
      </c>
      <c r="N99" s="66">
        <v>0</v>
      </c>
      <c r="O99" s="120">
        <v>0</v>
      </c>
      <c r="P99" s="120">
        <v>0</v>
      </c>
      <c r="Q99" s="120">
        <v>0</v>
      </c>
      <c r="R99" s="120">
        <v>0</v>
      </c>
      <c r="S99" s="464">
        <v>1</v>
      </c>
      <c r="T99" s="462"/>
    </row>
    <row r="100" spans="1:20">
      <c r="A100" s="20" t="s">
        <v>191</v>
      </c>
      <c r="B100" s="21" t="s">
        <v>399</v>
      </c>
      <c r="C100" s="22">
        <v>660</v>
      </c>
      <c r="D100" s="66">
        <v>0</v>
      </c>
      <c r="E100" s="66">
        <v>17</v>
      </c>
      <c r="F100" s="66">
        <v>1</v>
      </c>
      <c r="G100" s="66">
        <v>18</v>
      </c>
      <c r="H100" s="66">
        <v>0</v>
      </c>
      <c r="I100" s="66">
        <v>0</v>
      </c>
      <c r="J100" s="66">
        <v>14</v>
      </c>
      <c r="K100" s="66">
        <v>0</v>
      </c>
      <c r="L100" s="66">
        <v>0</v>
      </c>
      <c r="M100" s="66">
        <v>0</v>
      </c>
      <c r="N100" s="66">
        <v>0</v>
      </c>
      <c r="O100" s="120">
        <v>0</v>
      </c>
      <c r="P100" s="120">
        <v>0</v>
      </c>
      <c r="Q100" s="120">
        <v>0</v>
      </c>
      <c r="R100" s="120">
        <v>0</v>
      </c>
      <c r="S100" s="464">
        <v>32</v>
      </c>
      <c r="T100" s="462"/>
    </row>
    <row r="101" spans="1:20">
      <c r="A101" s="20" t="s">
        <v>192</v>
      </c>
      <c r="B101" s="21" t="s">
        <v>399</v>
      </c>
      <c r="C101" s="22">
        <v>667</v>
      </c>
      <c r="D101" s="66">
        <v>0</v>
      </c>
      <c r="E101" s="66">
        <v>5</v>
      </c>
      <c r="F101" s="66">
        <v>0</v>
      </c>
      <c r="G101" s="66">
        <v>5</v>
      </c>
      <c r="H101" s="66">
        <v>0</v>
      </c>
      <c r="I101" s="66">
        <v>0</v>
      </c>
      <c r="J101" s="66">
        <v>8</v>
      </c>
      <c r="K101" s="66">
        <v>0</v>
      </c>
      <c r="L101" s="66">
        <v>0</v>
      </c>
      <c r="M101" s="66">
        <v>0</v>
      </c>
      <c r="N101" s="66">
        <v>0</v>
      </c>
      <c r="O101" s="120">
        <v>0</v>
      </c>
      <c r="P101" s="120">
        <v>0</v>
      </c>
      <c r="Q101" s="120">
        <v>0</v>
      </c>
      <c r="R101" s="120">
        <v>0</v>
      </c>
      <c r="S101" s="464">
        <v>13</v>
      </c>
      <c r="T101" s="462"/>
    </row>
    <row r="102" spans="1:20">
      <c r="A102" s="20" t="s">
        <v>193</v>
      </c>
      <c r="B102" s="21" t="s">
        <v>399</v>
      </c>
      <c r="C102" s="22">
        <v>674</v>
      </c>
      <c r="D102" s="66">
        <v>0</v>
      </c>
      <c r="E102" s="66">
        <v>24</v>
      </c>
      <c r="F102" s="66">
        <v>0</v>
      </c>
      <c r="G102" s="66">
        <v>24</v>
      </c>
      <c r="H102" s="66">
        <v>0</v>
      </c>
      <c r="I102" s="66">
        <v>0</v>
      </c>
      <c r="J102" s="66">
        <v>16</v>
      </c>
      <c r="K102" s="66">
        <v>0</v>
      </c>
      <c r="L102" s="66">
        <v>0</v>
      </c>
      <c r="M102" s="66">
        <v>0</v>
      </c>
      <c r="N102" s="66">
        <v>0</v>
      </c>
      <c r="O102" s="120">
        <v>0</v>
      </c>
      <c r="P102" s="120">
        <v>0</v>
      </c>
      <c r="Q102" s="120">
        <v>0</v>
      </c>
      <c r="R102" s="120">
        <v>0</v>
      </c>
      <c r="S102" s="464">
        <v>40</v>
      </c>
      <c r="T102" s="462"/>
    </row>
    <row r="103" spans="1:20">
      <c r="A103" s="29" t="s">
        <v>194</v>
      </c>
      <c r="B103" s="21" t="s">
        <v>399</v>
      </c>
      <c r="C103" s="22">
        <v>697</v>
      </c>
      <c r="D103" s="66">
        <v>190</v>
      </c>
      <c r="E103" s="66">
        <v>293</v>
      </c>
      <c r="F103" s="66">
        <v>7</v>
      </c>
      <c r="G103" s="66">
        <v>300</v>
      </c>
      <c r="H103" s="66">
        <v>13</v>
      </c>
      <c r="I103" s="66">
        <v>0</v>
      </c>
      <c r="J103" s="66">
        <v>168</v>
      </c>
      <c r="K103" s="66">
        <v>0</v>
      </c>
      <c r="L103" s="66">
        <v>0</v>
      </c>
      <c r="M103" s="66">
        <v>0</v>
      </c>
      <c r="N103" s="66">
        <v>0</v>
      </c>
      <c r="O103" s="120">
        <v>0</v>
      </c>
      <c r="P103" s="120">
        <v>0</v>
      </c>
      <c r="Q103" s="120">
        <v>0</v>
      </c>
      <c r="R103" s="120">
        <v>0</v>
      </c>
      <c r="S103" s="464">
        <v>671</v>
      </c>
      <c r="T103" s="462"/>
    </row>
    <row r="104" spans="1:20">
      <c r="A104" s="20" t="s">
        <v>195</v>
      </c>
      <c r="B104" s="21" t="s">
        <v>399</v>
      </c>
      <c r="C104" s="22">
        <v>756</v>
      </c>
      <c r="D104" s="66">
        <v>2</v>
      </c>
      <c r="E104" s="66">
        <v>55</v>
      </c>
      <c r="F104" s="66">
        <v>2</v>
      </c>
      <c r="G104" s="66">
        <v>57</v>
      </c>
      <c r="H104" s="66">
        <v>0</v>
      </c>
      <c r="I104" s="66">
        <v>0</v>
      </c>
      <c r="J104" s="66">
        <v>13</v>
      </c>
      <c r="K104" s="66">
        <v>0</v>
      </c>
      <c r="L104" s="66">
        <v>0</v>
      </c>
      <c r="M104" s="66">
        <v>0</v>
      </c>
      <c r="N104" s="66">
        <v>0</v>
      </c>
      <c r="O104" s="120">
        <v>0</v>
      </c>
      <c r="P104" s="120">
        <v>0</v>
      </c>
      <c r="Q104" s="120">
        <v>0</v>
      </c>
      <c r="R104" s="120">
        <v>0</v>
      </c>
      <c r="S104" s="464">
        <v>72</v>
      </c>
      <c r="T104" s="462"/>
    </row>
    <row r="105" spans="1:20">
      <c r="A105" s="47" t="s">
        <v>400</v>
      </c>
      <c r="B105" s="48"/>
      <c r="C105" s="110"/>
      <c r="D105" s="113">
        <v>94</v>
      </c>
      <c r="E105" s="113">
        <v>298</v>
      </c>
      <c r="F105" s="113">
        <v>6</v>
      </c>
      <c r="G105" s="113">
        <v>304</v>
      </c>
      <c r="H105" s="113">
        <v>73</v>
      </c>
      <c r="I105" s="113">
        <v>0</v>
      </c>
      <c r="J105" s="113">
        <v>111</v>
      </c>
      <c r="K105" s="113">
        <v>87</v>
      </c>
      <c r="L105" s="113">
        <v>2</v>
      </c>
      <c r="M105" s="113">
        <v>89</v>
      </c>
      <c r="N105" s="113">
        <v>0</v>
      </c>
      <c r="O105" s="113">
        <v>0</v>
      </c>
      <c r="P105" s="113">
        <v>0</v>
      </c>
      <c r="Q105" s="113">
        <v>0</v>
      </c>
      <c r="R105" s="113">
        <v>0</v>
      </c>
      <c r="S105" s="465">
        <v>671</v>
      </c>
      <c r="T105" s="471"/>
    </row>
    <row r="106" spans="1:20">
      <c r="A106" s="20" t="s">
        <v>197</v>
      </c>
      <c r="B106" s="21" t="s">
        <v>401</v>
      </c>
      <c r="C106" s="22">
        <v>30</v>
      </c>
      <c r="D106" s="66">
        <v>60</v>
      </c>
      <c r="E106" s="66">
        <v>135</v>
      </c>
      <c r="F106" s="66">
        <v>3</v>
      </c>
      <c r="G106" s="66">
        <v>138</v>
      </c>
      <c r="H106" s="66">
        <v>73</v>
      </c>
      <c r="I106" s="66">
        <v>0</v>
      </c>
      <c r="J106" s="66">
        <v>24</v>
      </c>
      <c r="K106" s="66">
        <v>54</v>
      </c>
      <c r="L106" s="66">
        <v>0</v>
      </c>
      <c r="M106" s="66">
        <v>54</v>
      </c>
      <c r="N106" s="66">
        <v>0</v>
      </c>
      <c r="O106" s="120">
        <v>0</v>
      </c>
      <c r="P106" s="120">
        <v>0</v>
      </c>
      <c r="Q106" s="120">
        <v>0</v>
      </c>
      <c r="R106" s="120">
        <v>0</v>
      </c>
      <c r="S106" s="464">
        <v>349</v>
      </c>
      <c r="T106" s="462"/>
    </row>
    <row r="107" spans="1:20">
      <c r="A107" s="20" t="s">
        <v>198</v>
      </c>
      <c r="B107" s="21" t="s">
        <v>401</v>
      </c>
      <c r="C107" s="22">
        <v>34</v>
      </c>
      <c r="D107" s="66">
        <v>31</v>
      </c>
      <c r="E107" s="66">
        <v>10</v>
      </c>
      <c r="F107" s="66">
        <v>0</v>
      </c>
      <c r="G107" s="66">
        <v>10</v>
      </c>
      <c r="H107" s="66">
        <v>0</v>
      </c>
      <c r="I107" s="66">
        <v>0</v>
      </c>
      <c r="J107" s="66">
        <v>17</v>
      </c>
      <c r="K107" s="66">
        <v>0</v>
      </c>
      <c r="L107" s="66">
        <v>0</v>
      </c>
      <c r="M107" s="66">
        <v>0</v>
      </c>
      <c r="N107" s="66">
        <v>0</v>
      </c>
      <c r="O107" s="120">
        <v>0</v>
      </c>
      <c r="P107" s="120">
        <v>0</v>
      </c>
      <c r="Q107" s="120">
        <v>0</v>
      </c>
      <c r="R107" s="120">
        <v>0</v>
      </c>
      <c r="S107" s="464">
        <v>58</v>
      </c>
      <c r="T107" s="462"/>
    </row>
    <row r="108" spans="1:20">
      <c r="A108" s="20" t="s">
        <v>199</v>
      </c>
      <c r="B108" s="21" t="s">
        <v>401</v>
      </c>
      <c r="C108" s="22">
        <v>36</v>
      </c>
      <c r="D108" s="66">
        <v>0</v>
      </c>
      <c r="E108" s="66">
        <v>19</v>
      </c>
      <c r="F108" s="66">
        <v>1</v>
      </c>
      <c r="G108" s="66">
        <v>20</v>
      </c>
      <c r="H108" s="66">
        <v>0</v>
      </c>
      <c r="I108" s="66">
        <v>0</v>
      </c>
      <c r="J108" s="66">
        <v>5</v>
      </c>
      <c r="K108" s="66">
        <v>0</v>
      </c>
      <c r="L108" s="66">
        <v>0</v>
      </c>
      <c r="M108" s="66">
        <v>0</v>
      </c>
      <c r="N108" s="66">
        <v>0</v>
      </c>
      <c r="O108" s="120">
        <v>0</v>
      </c>
      <c r="P108" s="120">
        <v>0</v>
      </c>
      <c r="Q108" s="120">
        <v>0</v>
      </c>
      <c r="R108" s="120">
        <v>0</v>
      </c>
      <c r="S108" s="464">
        <v>25</v>
      </c>
      <c r="T108" s="462"/>
    </row>
    <row r="109" spans="1:20">
      <c r="A109" s="20" t="s">
        <v>200</v>
      </c>
      <c r="B109" s="21" t="s">
        <v>401</v>
      </c>
      <c r="C109" s="22">
        <v>91</v>
      </c>
      <c r="D109" s="66">
        <v>3</v>
      </c>
      <c r="E109" s="66">
        <v>0</v>
      </c>
      <c r="F109" s="66">
        <v>0</v>
      </c>
      <c r="G109" s="66">
        <v>0</v>
      </c>
      <c r="H109" s="66">
        <v>0</v>
      </c>
      <c r="I109" s="66">
        <v>0</v>
      </c>
      <c r="J109" s="66">
        <v>0</v>
      </c>
      <c r="K109" s="66">
        <v>0</v>
      </c>
      <c r="L109" s="66">
        <v>0</v>
      </c>
      <c r="M109" s="66">
        <v>0</v>
      </c>
      <c r="N109" s="66">
        <v>0</v>
      </c>
      <c r="O109" s="120">
        <v>0</v>
      </c>
      <c r="P109" s="120">
        <v>0</v>
      </c>
      <c r="Q109" s="120">
        <v>0</v>
      </c>
      <c r="R109" s="120">
        <v>0</v>
      </c>
      <c r="S109" s="464">
        <v>3</v>
      </c>
      <c r="T109" s="462"/>
    </row>
    <row r="110" spans="1:20">
      <c r="A110" s="20" t="s">
        <v>201</v>
      </c>
      <c r="B110" s="21" t="s">
        <v>401</v>
      </c>
      <c r="C110" s="22">
        <v>93</v>
      </c>
      <c r="D110" s="66">
        <v>0</v>
      </c>
      <c r="E110" s="66">
        <v>1</v>
      </c>
      <c r="F110" s="66">
        <v>0</v>
      </c>
      <c r="G110" s="66">
        <v>1</v>
      </c>
      <c r="H110" s="66">
        <v>0</v>
      </c>
      <c r="I110" s="66">
        <v>0</v>
      </c>
      <c r="J110" s="66">
        <v>0</v>
      </c>
      <c r="K110" s="66">
        <v>0</v>
      </c>
      <c r="L110" s="66">
        <v>0</v>
      </c>
      <c r="M110" s="66">
        <v>0</v>
      </c>
      <c r="N110" s="66">
        <v>0</v>
      </c>
      <c r="O110" s="120">
        <v>0</v>
      </c>
      <c r="P110" s="120">
        <v>0</v>
      </c>
      <c r="Q110" s="120">
        <v>0</v>
      </c>
      <c r="R110" s="120">
        <v>0</v>
      </c>
      <c r="S110" s="464">
        <v>1</v>
      </c>
      <c r="T110" s="462"/>
    </row>
    <row r="111" spans="1:20">
      <c r="A111" s="24" t="s">
        <v>202</v>
      </c>
      <c r="B111" s="21" t="s">
        <v>401</v>
      </c>
      <c r="C111" s="22">
        <v>101</v>
      </c>
      <c r="D111" s="66">
        <v>0</v>
      </c>
      <c r="E111" s="66">
        <v>15</v>
      </c>
      <c r="F111" s="66">
        <v>0</v>
      </c>
      <c r="G111" s="66">
        <v>15</v>
      </c>
      <c r="H111" s="66">
        <v>0</v>
      </c>
      <c r="I111" s="66">
        <v>0</v>
      </c>
      <c r="J111" s="66">
        <v>4</v>
      </c>
      <c r="K111" s="66">
        <v>9</v>
      </c>
      <c r="L111" s="66">
        <v>0</v>
      </c>
      <c r="M111" s="66">
        <v>9</v>
      </c>
      <c r="N111" s="66">
        <v>0</v>
      </c>
      <c r="O111" s="120">
        <v>0</v>
      </c>
      <c r="P111" s="120">
        <v>0</v>
      </c>
      <c r="Q111" s="120">
        <v>0</v>
      </c>
      <c r="R111" s="120">
        <v>0</v>
      </c>
      <c r="S111" s="464">
        <v>28</v>
      </c>
      <c r="T111" s="462"/>
    </row>
    <row r="112" spans="1:20">
      <c r="A112" s="20" t="s">
        <v>203</v>
      </c>
      <c r="B112" s="21" t="s">
        <v>401</v>
      </c>
      <c r="C112" s="22">
        <v>145</v>
      </c>
      <c r="D112" s="66">
        <v>0</v>
      </c>
      <c r="E112" s="66">
        <v>0</v>
      </c>
      <c r="F112" s="66">
        <v>0</v>
      </c>
      <c r="G112" s="66">
        <v>0</v>
      </c>
      <c r="H112" s="66">
        <v>0</v>
      </c>
      <c r="I112" s="66">
        <v>0</v>
      </c>
      <c r="J112" s="66">
        <v>0</v>
      </c>
      <c r="K112" s="66">
        <v>0</v>
      </c>
      <c r="L112" s="66">
        <v>0</v>
      </c>
      <c r="M112" s="66">
        <v>0</v>
      </c>
      <c r="N112" s="66">
        <v>0</v>
      </c>
      <c r="O112" s="120">
        <v>0</v>
      </c>
      <c r="P112" s="120">
        <v>0</v>
      </c>
      <c r="Q112" s="120">
        <v>0</v>
      </c>
      <c r="R112" s="120">
        <v>0</v>
      </c>
      <c r="S112" s="464">
        <v>0</v>
      </c>
      <c r="T112" s="462"/>
    </row>
    <row r="113" spans="1:20">
      <c r="A113" s="20" t="s">
        <v>204</v>
      </c>
      <c r="B113" s="21" t="s">
        <v>401</v>
      </c>
      <c r="C113" s="22">
        <v>209</v>
      </c>
      <c r="D113" s="66">
        <v>0</v>
      </c>
      <c r="E113" s="66">
        <v>0</v>
      </c>
      <c r="F113" s="66">
        <v>0</v>
      </c>
      <c r="G113" s="66">
        <v>0</v>
      </c>
      <c r="H113" s="66">
        <v>0</v>
      </c>
      <c r="I113" s="66">
        <v>0</v>
      </c>
      <c r="J113" s="66">
        <v>4</v>
      </c>
      <c r="K113" s="66">
        <v>0</v>
      </c>
      <c r="L113" s="66">
        <v>0</v>
      </c>
      <c r="M113" s="66">
        <v>0</v>
      </c>
      <c r="N113" s="66">
        <v>0</v>
      </c>
      <c r="O113" s="120">
        <v>0</v>
      </c>
      <c r="P113" s="120">
        <v>0</v>
      </c>
      <c r="Q113" s="120">
        <v>0</v>
      </c>
      <c r="R113" s="120">
        <v>0</v>
      </c>
      <c r="S113" s="464">
        <v>4</v>
      </c>
      <c r="T113" s="462"/>
    </row>
    <row r="114" spans="1:20">
      <c r="A114" s="20" t="s">
        <v>205</v>
      </c>
      <c r="B114" s="21" t="s">
        <v>401</v>
      </c>
      <c r="C114" s="22">
        <v>282</v>
      </c>
      <c r="D114" s="66">
        <v>0</v>
      </c>
      <c r="E114" s="66">
        <v>31</v>
      </c>
      <c r="F114" s="66">
        <v>0</v>
      </c>
      <c r="G114" s="66">
        <v>31</v>
      </c>
      <c r="H114" s="66">
        <v>0</v>
      </c>
      <c r="I114" s="66">
        <v>0</v>
      </c>
      <c r="J114" s="66">
        <v>6</v>
      </c>
      <c r="K114" s="66">
        <v>0</v>
      </c>
      <c r="L114" s="66">
        <v>0</v>
      </c>
      <c r="M114" s="66">
        <v>0</v>
      </c>
      <c r="N114" s="66">
        <v>0</v>
      </c>
      <c r="O114" s="120">
        <v>0</v>
      </c>
      <c r="P114" s="120">
        <v>0</v>
      </c>
      <c r="Q114" s="120">
        <v>0</v>
      </c>
      <c r="R114" s="120">
        <v>0</v>
      </c>
      <c r="S114" s="464">
        <v>37</v>
      </c>
      <c r="T114" s="462"/>
    </row>
    <row r="115" spans="1:20">
      <c r="A115" s="20" t="s">
        <v>206</v>
      </c>
      <c r="B115" s="21" t="s">
        <v>401</v>
      </c>
      <c r="C115" s="22">
        <v>353</v>
      </c>
      <c r="D115" s="66">
        <v>0</v>
      </c>
      <c r="E115" s="66">
        <v>1</v>
      </c>
      <c r="F115" s="66">
        <v>0</v>
      </c>
      <c r="G115" s="66">
        <v>1</v>
      </c>
      <c r="H115" s="66">
        <v>0</v>
      </c>
      <c r="I115" s="66">
        <v>0</v>
      </c>
      <c r="J115" s="66">
        <v>1</v>
      </c>
      <c r="K115" s="66">
        <v>3</v>
      </c>
      <c r="L115" s="66">
        <v>0</v>
      </c>
      <c r="M115" s="66">
        <v>3</v>
      </c>
      <c r="N115" s="66">
        <v>0</v>
      </c>
      <c r="O115" s="120">
        <v>0</v>
      </c>
      <c r="P115" s="120">
        <v>0</v>
      </c>
      <c r="Q115" s="120">
        <v>0</v>
      </c>
      <c r="R115" s="120">
        <v>0</v>
      </c>
      <c r="S115" s="464">
        <v>5</v>
      </c>
      <c r="T115" s="462"/>
    </row>
    <row r="116" spans="1:20">
      <c r="A116" s="20" t="s">
        <v>207</v>
      </c>
      <c r="B116" s="21" t="s">
        <v>401</v>
      </c>
      <c r="C116" s="22">
        <v>364</v>
      </c>
      <c r="D116" s="66">
        <v>0</v>
      </c>
      <c r="E116" s="66">
        <v>18</v>
      </c>
      <c r="F116" s="66">
        <v>0</v>
      </c>
      <c r="G116" s="66">
        <v>18</v>
      </c>
      <c r="H116" s="66">
        <v>0</v>
      </c>
      <c r="I116" s="66">
        <v>0</v>
      </c>
      <c r="J116" s="66">
        <v>13</v>
      </c>
      <c r="K116" s="66">
        <v>0</v>
      </c>
      <c r="L116" s="66">
        <v>0</v>
      </c>
      <c r="M116" s="66">
        <v>0</v>
      </c>
      <c r="N116" s="66">
        <v>0</v>
      </c>
      <c r="O116" s="120">
        <v>0</v>
      </c>
      <c r="P116" s="120">
        <v>0</v>
      </c>
      <c r="Q116" s="120">
        <v>0</v>
      </c>
      <c r="R116" s="120">
        <v>0</v>
      </c>
      <c r="S116" s="464">
        <v>31</v>
      </c>
      <c r="T116" s="462"/>
    </row>
    <row r="117" spans="1:20">
      <c r="A117" s="20" t="s">
        <v>208</v>
      </c>
      <c r="B117" s="21" t="s">
        <v>401</v>
      </c>
      <c r="C117" s="22">
        <v>368</v>
      </c>
      <c r="D117" s="66">
        <v>0</v>
      </c>
      <c r="E117" s="66">
        <v>5</v>
      </c>
      <c r="F117" s="66">
        <v>0</v>
      </c>
      <c r="G117" s="66">
        <v>5</v>
      </c>
      <c r="H117" s="66">
        <v>0</v>
      </c>
      <c r="I117" s="66">
        <v>0</v>
      </c>
      <c r="J117" s="66">
        <v>2</v>
      </c>
      <c r="K117" s="66">
        <v>14</v>
      </c>
      <c r="L117" s="66">
        <v>2</v>
      </c>
      <c r="M117" s="66">
        <v>16</v>
      </c>
      <c r="N117" s="66">
        <v>0</v>
      </c>
      <c r="O117" s="120">
        <v>0</v>
      </c>
      <c r="P117" s="120">
        <v>0</v>
      </c>
      <c r="Q117" s="120">
        <v>0</v>
      </c>
      <c r="R117" s="120">
        <v>0</v>
      </c>
      <c r="S117" s="464">
        <v>23</v>
      </c>
      <c r="T117" s="462"/>
    </row>
    <row r="118" spans="1:20">
      <c r="A118" s="20" t="s">
        <v>209</v>
      </c>
      <c r="B118" s="21" t="s">
        <v>401</v>
      </c>
      <c r="C118" s="22">
        <v>390</v>
      </c>
      <c r="D118" s="66">
        <v>0</v>
      </c>
      <c r="E118" s="66">
        <v>9</v>
      </c>
      <c r="F118" s="66">
        <v>1</v>
      </c>
      <c r="G118" s="66">
        <v>10</v>
      </c>
      <c r="H118" s="66">
        <v>0</v>
      </c>
      <c r="I118" s="66">
        <v>0</v>
      </c>
      <c r="J118" s="66">
        <v>8</v>
      </c>
      <c r="K118" s="66">
        <v>0</v>
      </c>
      <c r="L118" s="66">
        <v>0</v>
      </c>
      <c r="M118" s="66">
        <v>0</v>
      </c>
      <c r="N118" s="66">
        <v>0</v>
      </c>
      <c r="O118" s="120">
        <v>0</v>
      </c>
      <c r="P118" s="120">
        <v>0</v>
      </c>
      <c r="Q118" s="120">
        <v>0</v>
      </c>
      <c r="R118" s="120">
        <v>0</v>
      </c>
      <c r="S118" s="464">
        <v>18</v>
      </c>
      <c r="T118" s="462"/>
    </row>
    <row r="119" spans="1:20">
      <c r="A119" s="20" t="s">
        <v>210</v>
      </c>
      <c r="B119" s="21" t="s">
        <v>401</v>
      </c>
      <c r="C119" s="22">
        <v>467</v>
      </c>
      <c r="D119" s="66">
        <v>0</v>
      </c>
      <c r="E119" s="66">
        <v>5</v>
      </c>
      <c r="F119" s="66">
        <v>0</v>
      </c>
      <c r="G119" s="66">
        <v>5</v>
      </c>
      <c r="H119" s="66">
        <v>0</v>
      </c>
      <c r="I119" s="66">
        <v>0</v>
      </c>
      <c r="J119" s="66">
        <v>1</v>
      </c>
      <c r="K119" s="66">
        <v>0</v>
      </c>
      <c r="L119" s="66">
        <v>0</v>
      </c>
      <c r="M119" s="66">
        <v>0</v>
      </c>
      <c r="N119" s="66">
        <v>0</v>
      </c>
      <c r="O119" s="120">
        <v>0</v>
      </c>
      <c r="P119" s="120">
        <v>0</v>
      </c>
      <c r="Q119" s="120">
        <v>0</v>
      </c>
      <c r="R119" s="120">
        <v>0</v>
      </c>
      <c r="S119" s="464">
        <v>6</v>
      </c>
      <c r="T119" s="462"/>
    </row>
    <row r="120" spans="1:20">
      <c r="A120" s="20" t="s">
        <v>211</v>
      </c>
      <c r="B120" s="21" t="s">
        <v>401</v>
      </c>
      <c r="C120" s="22">
        <v>576</v>
      </c>
      <c r="D120" s="66">
        <v>0</v>
      </c>
      <c r="E120" s="66">
        <v>1</v>
      </c>
      <c r="F120" s="66">
        <v>0</v>
      </c>
      <c r="G120" s="66">
        <v>1</v>
      </c>
      <c r="H120" s="66">
        <v>0</v>
      </c>
      <c r="I120" s="66">
        <v>0</v>
      </c>
      <c r="J120" s="66">
        <v>0</v>
      </c>
      <c r="K120" s="66">
        <v>1</v>
      </c>
      <c r="L120" s="66">
        <v>0</v>
      </c>
      <c r="M120" s="66">
        <v>1</v>
      </c>
      <c r="N120" s="66">
        <v>0</v>
      </c>
      <c r="O120" s="120">
        <v>0</v>
      </c>
      <c r="P120" s="120">
        <v>0</v>
      </c>
      <c r="Q120" s="120">
        <v>0</v>
      </c>
      <c r="R120" s="120">
        <v>0</v>
      </c>
      <c r="S120" s="464">
        <v>2</v>
      </c>
      <c r="T120" s="462"/>
    </row>
    <row r="121" spans="1:20">
      <c r="A121" s="20" t="s">
        <v>212</v>
      </c>
      <c r="B121" s="21" t="s">
        <v>401</v>
      </c>
      <c r="C121" s="22">
        <v>642</v>
      </c>
      <c r="D121" s="66">
        <v>0</v>
      </c>
      <c r="E121" s="66">
        <v>4</v>
      </c>
      <c r="F121" s="66">
        <v>0</v>
      </c>
      <c r="G121" s="66">
        <v>4</v>
      </c>
      <c r="H121" s="66">
        <v>0</v>
      </c>
      <c r="I121" s="66">
        <v>0</v>
      </c>
      <c r="J121" s="66">
        <v>8</v>
      </c>
      <c r="K121" s="66">
        <v>0</v>
      </c>
      <c r="L121" s="66">
        <v>0</v>
      </c>
      <c r="M121" s="66">
        <v>0</v>
      </c>
      <c r="N121" s="66">
        <v>0</v>
      </c>
      <c r="O121" s="120">
        <v>0</v>
      </c>
      <c r="P121" s="120">
        <v>0</v>
      </c>
      <c r="Q121" s="120">
        <v>0</v>
      </c>
      <c r="R121" s="120">
        <v>0</v>
      </c>
      <c r="S121" s="464">
        <v>12</v>
      </c>
      <c r="T121" s="462"/>
    </row>
    <row r="122" spans="1:20">
      <c r="A122" s="20" t="s">
        <v>213</v>
      </c>
      <c r="B122" s="21" t="s">
        <v>401</v>
      </c>
      <c r="C122" s="22">
        <v>679</v>
      </c>
      <c r="D122" s="66">
        <v>0</v>
      </c>
      <c r="E122" s="66">
        <v>3</v>
      </c>
      <c r="F122" s="66">
        <v>0</v>
      </c>
      <c r="G122" s="66">
        <v>3</v>
      </c>
      <c r="H122" s="66">
        <v>0</v>
      </c>
      <c r="I122" s="66">
        <v>0</v>
      </c>
      <c r="J122" s="66">
        <v>6</v>
      </c>
      <c r="K122" s="66">
        <v>2</v>
      </c>
      <c r="L122" s="66">
        <v>0</v>
      </c>
      <c r="M122" s="66">
        <v>2</v>
      </c>
      <c r="N122" s="66">
        <v>0</v>
      </c>
      <c r="O122" s="120">
        <v>0</v>
      </c>
      <c r="P122" s="120">
        <v>0</v>
      </c>
      <c r="Q122" s="120">
        <v>0</v>
      </c>
      <c r="R122" s="120">
        <v>0</v>
      </c>
      <c r="S122" s="464">
        <v>11</v>
      </c>
      <c r="T122" s="462"/>
    </row>
    <row r="123" spans="1:20">
      <c r="A123" s="20" t="s">
        <v>214</v>
      </c>
      <c r="B123" s="21" t="s">
        <v>401</v>
      </c>
      <c r="C123" s="22">
        <v>789</v>
      </c>
      <c r="D123" s="66">
        <v>0</v>
      </c>
      <c r="E123" s="66">
        <v>6</v>
      </c>
      <c r="F123" s="66">
        <v>1</v>
      </c>
      <c r="G123" s="66">
        <v>7</v>
      </c>
      <c r="H123" s="66">
        <v>0</v>
      </c>
      <c r="I123" s="66">
        <v>0</v>
      </c>
      <c r="J123" s="66">
        <v>1</v>
      </c>
      <c r="K123" s="66">
        <v>4</v>
      </c>
      <c r="L123" s="66">
        <v>0</v>
      </c>
      <c r="M123" s="66">
        <v>4</v>
      </c>
      <c r="N123" s="66">
        <v>0</v>
      </c>
      <c r="O123" s="120">
        <v>0</v>
      </c>
      <c r="P123" s="120">
        <v>0</v>
      </c>
      <c r="Q123" s="120">
        <v>0</v>
      </c>
      <c r="R123" s="120">
        <v>0</v>
      </c>
      <c r="S123" s="464">
        <v>12</v>
      </c>
      <c r="T123" s="462"/>
    </row>
    <row r="124" spans="1:20">
      <c r="A124" s="20" t="s">
        <v>215</v>
      </c>
      <c r="B124" s="21" t="s">
        <v>401</v>
      </c>
      <c r="C124" s="22">
        <v>792</v>
      </c>
      <c r="D124" s="66">
        <v>0</v>
      </c>
      <c r="E124" s="66">
        <v>0</v>
      </c>
      <c r="F124" s="66">
        <v>0</v>
      </c>
      <c r="G124" s="66">
        <v>0</v>
      </c>
      <c r="H124" s="66">
        <v>0</v>
      </c>
      <c r="I124" s="66">
        <v>0</v>
      </c>
      <c r="J124" s="66">
        <v>0</v>
      </c>
      <c r="K124" s="66">
        <v>0</v>
      </c>
      <c r="L124" s="66">
        <v>0</v>
      </c>
      <c r="M124" s="66">
        <v>0</v>
      </c>
      <c r="N124" s="66">
        <v>0</v>
      </c>
      <c r="O124" s="120">
        <v>0</v>
      </c>
      <c r="P124" s="120">
        <v>0</v>
      </c>
      <c r="Q124" s="120">
        <v>0</v>
      </c>
      <c r="R124" s="120">
        <v>0</v>
      </c>
      <c r="S124" s="464">
        <v>0</v>
      </c>
      <c r="T124" s="462"/>
    </row>
    <row r="125" spans="1:20">
      <c r="A125" s="20" t="s">
        <v>216</v>
      </c>
      <c r="B125" s="21" t="s">
        <v>401</v>
      </c>
      <c r="C125" s="22">
        <v>809</v>
      </c>
      <c r="D125" s="66">
        <v>0</v>
      </c>
      <c r="E125" s="66">
        <v>11</v>
      </c>
      <c r="F125" s="66">
        <v>0</v>
      </c>
      <c r="G125" s="66">
        <v>11</v>
      </c>
      <c r="H125" s="66">
        <v>0</v>
      </c>
      <c r="I125" s="66">
        <v>0</v>
      </c>
      <c r="J125" s="66">
        <v>3</v>
      </c>
      <c r="K125" s="66">
        <v>0</v>
      </c>
      <c r="L125" s="66">
        <v>0</v>
      </c>
      <c r="M125" s="66">
        <v>0</v>
      </c>
      <c r="N125" s="66">
        <v>0</v>
      </c>
      <c r="O125" s="120">
        <v>0</v>
      </c>
      <c r="P125" s="120">
        <v>0</v>
      </c>
      <c r="Q125" s="120">
        <v>0</v>
      </c>
      <c r="R125" s="120">
        <v>0</v>
      </c>
      <c r="S125" s="464">
        <v>14</v>
      </c>
      <c r="T125" s="462"/>
    </row>
    <row r="126" spans="1:20">
      <c r="A126" s="20" t="s">
        <v>217</v>
      </c>
      <c r="B126" s="21" t="s">
        <v>401</v>
      </c>
      <c r="C126" s="22">
        <v>847</v>
      </c>
      <c r="D126" s="66">
        <v>0</v>
      </c>
      <c r="E126" s="66">
        <v>8</v>
      </c>
      <c r="F126" s="66">
        <v>0</v>
      </c>
      <c r="G126" s="66">
        <v>8</v>
      </c>
      <c r="H126" s="66">
        <v>0</v>
      </c>
      <c r="I126" s="66">
        <v>0</v>
      </c>
      <c r="J126" s="66">
        <v>2</v>
      </c>
      <c r="K126" s="66">
        <v>0</v>
      </c>
      <c r="L126" s="66">
        <v>0</v>
      </c>
      <c r="M126" s="66">
        <v>0</v>
      </c>
      <c r="N126" s="66">
        <v>0</v>
      </c>
      <c r="O126" s="120">
        <v>0</v>
      </c>
      <c r="P126" s="120">
        <v>0</v>
      </c>
      <c r="Q126" s="120">
        <v>0</v>
      </c>
      <c r="R126" s="120">
        <v>0</v>
      </c>
      <c r="S126" s="464">
        <v>10</v>
      </c>
      <c r="T126" s="462"/>
    </row>
    <row r="127" spans="1:20">
      <c r="A127" s="20" t="s">
        <v>218</v>
      </c>
      <c r="B127" s="21" t="s">
        <v>401</v>
      </c>
      <c r="C127" s="22">
        <v>856</v>
      </c>
      <c r="D127" s="66">
        <v>0</v>
      </c>
      <c r="E127" s="66">
        <v>3</v>
      </c>
      <c r="F127" s="66">
        <v>0</v>
      </c>
      <c r="G127" s="66">
        <v>3</v>
      </c>
      <c r="H127" s="66">
        <v>0</v>
      </c>
      <c r="I127" s="66">
        <v>0</v>
      </c>
      <c r="J127" s="66">
        <v>0</v>
      </c>
      <c r="K127" s="66">
        <v>0</v>
      </c>
      <c r="L127" s="66">
        <v>0</v>
      </c>
      <c r="M127" s="66">
        <v>0</v>
      </c>
      <c r="N127" s="66">
        <v>0</v>
      </c>
      <c r="O127" s="120">
        <v>0</v>
      </c>
      <c r="P127" s="120">
        <v>0</v>
      </c>
      <c r="Q127" s="120">
        <v>0</v>
      </c>
      <c r="R127" s="120">
        <v>0</v>
      </c>
      <c r="S127" s="464">
        <v>3</v>
      </c>
      <c r="T127" s="462"/>
    </row>
    <row r="128" spans="1:20">
      <c r="A128" s="20" t="s">
        <v>219</v>
      </c>
      <c r="B128" s="21" t="s">
        <v>401</v>
      </c>
      <c r="C128" s="22">
        <v>861</v>
      </c>
      <c r="D128" s="66">
        <v>0</v>
      </c>
      <c r="E128" s="66">
        <v>13</v>
      </c>
      <c r="F128" s="66">
        <v>0</v>
      </c>
      <c r="G128" s="66">
        <v>13</v>
      </c>
      <c r="H128" s="66">
        <v>0</v>
      </c>
      <c r="I128" s="66">
        <v>0</v>
      </c>
      <c r="J128" s="66">
        <v>6</v>
      </c>
      <c r="K128" s="66">
        <v>0</v>
      </c>
      <c r="L128" s="66">
        <v>0</v>
      </c>
      <c r="M128" s="66">
        <v>0</v>
      </c>
      <c r="N128" s="66">
        <v>0</v>
      </c>
      <c r="O128" s="120">
        <v>0</v>
      </c>
      <c r="P128" s="120">
        <v>0</v>
      </c>
      <c r="Q128" s="120">
        <v>0</v>
      </c>
      <c r="R128" s="120">
        <v>0</v>
      </c>
      <c r="S128" s="464">
        <v>19</v>
      </c>
      <c r="T128" s="462"/>
    </row>
    <row r="129" spans="1:20">
      <c r="A129" s="47" t="s">
        <v>402</v>
      </c>
      <c r="B129" s="48"/>
      <c r="C129" s="110"/>
      <c r="D129" s="113">
        <v>29760</v>
      </c>
      <c r="E129" s="113">
        <v>6955</v>
      </c>
      <c r="F129" s="113">
        <v>340</v>
      </c>
      <c r="G129" s="113">
        <v>7295</v>
      </c>
      <c r="H129" s="113">
        <v>15721</v>
      </c>
      <c r="I129" s="113">
        <v>1433</v>
      </c>
      <c r="J129" s="113">
        <v>7421</v>
      </c>
      <c r="K129" s="113">
        <v>232</v>
      </c>
      <c r="L129" s="113">
        <v>21</v>
      </c>
      <c r="M129" s="113">
        <v>253</v>
      </c>
      <c r="N129" s="113">
        <v>65</v>
      </c>
      <c r="O129" s="113">
        <v>1</v>
      </c>
      <c r="P129" s="113">
        <v>1</v>
      </c>
      <c r="Q129" s="113">
        <v>0</v>
      </c>
      <c r="R129" s="113">
        <v>0</v>
      </c>
      <c r="S129" s="465">
        <v>61950</v>
      </c>
      <c r="T129" s="469"/>
    </row>
    <row r="130" spans="1:20">
      <c r="A130" s="24" t="s">
        <v>221</v>
      </c>
      <c r="B130" s="21" t="s">
        <v>403</v>
      </c>
      <c r="C130" s="173" t="s">
        <v>413</v>
      </c>
      <c r="D130" s="66">
        <v>19067</v>
      </c>
      <c r="E130" s="66">
        <v>4662</v>
      </c>
      <c r="F130" s="66">
        <v>222</v>
      </c>
      <c r="G130" s="66">
        <v>4884</v>
      </c>
      <c r="H130" s="66">
        <v>11003</v>
      </c>
      <c r="I130" s="66">
        <v>1018</v>
      </c>
      <c r="J130" s="66">
        <v>4957</v>
      </c>
      <c r="K130" s="66">
        <v>208</v>
      </c>
      <c r="L130" s="66">
        <v>20</v>
      </c>
      <c r="M130" s="66">
        <v>228</v>
      </c>
      <c r="N130" s="66">
        <v>65</v>
      </c>
      <c r="O130" s="120">
        <v>0</v>
      </c>
      <c r="P130" s="446">
        <v>1</v>
      </c>
      <c r="Q130" s="120">
        <v>0</v>
      </c>
      <c r="R130" s="120">
        <v>0</v>
      </c>
      <c r="S130" s="464">
        <v>41223</v>
      </c>
      <c r="T130" s="462"/>
    </row>
    <row r="131" spans="1:20">
      <c r="A131" s="20" t="s">
        <v>222</v>
      </c>
      <c r="B131" s="21" t="s">
        <v>403</v>
      </c>
      <c r="C131" s="22">
        <v>79</v>
      </c>
      <c r="D131" s="66">
        <v>87</v>
      </c>
      <c r="E131" s="66">
        <v>34</v>
      </c>
      <c r="F131" s="66">
        <v>0</v>
      </c>
      <c r="G131" s="66">
        <v>34</v>
      </c>
      <c r="H131" s="66">
        <v>54</v>
      </c>
      <c r="I131" s="66">
        <v>0</v>
      </c>
      <c r="J131" s="66">
        <v>101</v>
      </c>
      <c r="K131" s="66">
        <v>0</v>
      </c>
      <c r="L131" s="66">
        <v>0</v>
      </c>
      <c r="M131" s="66">
        <v>0</v>
      </c>
      <c r="N131" s="66">
        <v>0</v>
      </c>
      <c r="O131" s="120">
        <v>0</v>
      </c>
      <c r="P131" s="120">
        <v>0</v>
      </c>
      <c r="Q131" s="120">
        <v>0</v>
      </c>
      <c r="R131" s="120">
        <v>0</v>
      </c>
      <c r="S131" s="464">
        <v>276</v>
      </c>
      <c r="T131" s="462"/>
    </row>
    <row r="132" spans="1:20">
      <c r="A132" s="20" t="s">
        <v>223</v>
      </c>
      <c r="B132" s="21" t="s">
        <v>403</v>
      </c>
      <c r="C132" s="22">
        <v>88</v>
      </c>
      <c r="D132" s="66">
        <v>3360</v>
      </c>
      <c r="E132" s="66">
        <v>951</v>
      </c>
      <c r="F132" s="66">
        <v>37</v>
      </c>
      <c r="G132" s="66">
        <v>988</v>
      </c>
      <c r="H132" s="66">
        <v>1977</v>
      </c>
      <c r="I132" s="66">
        <v>186</v>
      </c>
      <c r="J132" s="66">
        <v>871</v>
      </c>
      <c r="K132" s="66">
        <v>0</v>
      </c>
      <c r="L132" s="66">
        <v>0</v>
      </c>
      <c r="M132" s="66">
        <v>0</v>
      </c>
      <c r="N132" s="66">
        <v>0</v>
      </c>
      <c r="O132" s="120">
        <v>0</v>
      </c>
      <c r="P132" s="120">
        <v>0</v>
      </c>
      <c r="Q132" s="120">
        <v>0</v>
      </c>
      <c r="R132" s="120">
        <v>0</v>
      </c>
      <c r="S132" s="464">
        <v>7382</v>
      </c>
      <c r="T132" s="462"/>
    </row>
    <row r="133" spans="1:20">
      <c r="A133" s="20" t="s">
        <v>224</v>
      </c>
      <c r="B133" s="21" t="s">
        <v>403</v>
      </c>
      <c r="C133" s="22">
        <v>129</v>
      </c>
      <c r="D133" s="66">
        <v>640</v>
      </c>
      <c r="E133" s="66">
        <v>137</v>
      </c>
      <c r="F133" s="66">
        <v>5</v>
      </c>
      <c r="G133" s="66">
        <v>142</v>
      </c>
      <c r="H133" s="66">
        <v>203</v>
      </c>
      <c r="I133" s="66">
        <v>0</v>
      </c>
      <c r="J133" s="66">
        <v>140</v>
      </c>
      <c r="K133" s="66">
        <v>0</v>
      </c>
      <c r="L133" s="66">
        <v>0</v>
      </c>
      <c r="M133" s="66">
        <v>0</v>
      </c>
      <c r="N133" s="66">
        <v>0</v>
      </c>
      <c r="O133" s="120">
        <v>0</v>
      </c>
      <c r="P133" s="120">
        <v>0</v>
      </c>
      <c r="Q133" s="120">
        <v>0</v>
      </c>
      <c r="R133" s="120">
        <v>0</v>
      </c>
      <c r="S133" s="464">
        <v>1125</v>
      </c>
      <c r="T133" s="462"/>
    </row>
    <row r="134" spans="1:20">
      <c r="A134" s="20" t="s">
        <v>225</v>
      </c>
      <c r="B134" s="21" t="s">
        <v>403</v>
      </c>
      <c r="C134" s="22">
        <v>212</v>
      </c>
      <c r="D134" s="66">
        <v>293</v>
      </c>
      <c r="E134" s="66">
        <v>56</v>
      </c>
      <c r="F134" s="66">
        <v>0</v>
      </c>
      <c r="G134" s="66">
        <v>56</v>
      </c>
      <c r="H134" s="66">
        <v>53</v>
      </c>
      <c r="I134" s="66">
        <v>0</v>
      </c>
      <c r="J134" s="66">
        <v>87</v>
      </c>
      <c r="K134" s="66">
        <v>0</v>
      </c>
      <c r="L134" s="66">
        <v>0</v>
      </c>
      <c r="M134" s="66">
        <v>0</v>
      </c>
      <c r="N134" s="66">
        <v>0</v>
      </c>
      <c r="O134" s="120">
        <v>0</v>
      </c>
      <c r="P134" s="120">
        <v>0</v>
      </c>
      <c r="Q134" s="120">
        <v>0</v>
      </c>
      <c r="R134" s="120">
        <v>0</v>
      </c>
      <c r="S134" s="464">
        <v>489</v>
      </c>
      <c r="T134" s="462"/>
    </row>
    <row r="135" spans="1:20">
      <c r="A135" s="20" t="s">
        <v>226</v>
      </c>
      <c r="B135" s="21" t="s">
        <v>403</v>
      </c>
      <c r="C135" s="22">
        <v>266</v>
      </c>
      <c r="D135" s="66">
        <v>1249</v>
      </c>
      <c r="E135" s="66">
        <v>179</v>
      </c>
      <c r="F135" s="66">
        <v>10</v>
      </c>
      <c r="G135" s="66">
        <v>189</v>
      </c>
      <c r="H135" s="66">
        <v>392</v>
      </c>
      <c r="I135" s="66">
        <v>78</v>
      </c>
      <c r="J135" s="66">
        <v>187</v>
      </c>
      <c r="K135" s="66">
        <v>0</v>
      </c>
      <c r="L135" s="66">
        <v>0</v>
      </c>
      <c r="M135" s="66">
        <v>0</v>
      </c>
      <c r="N135" s="66">
        <v>0</v>
      </c>
      <c r="O135" s="120">
        <v>1</v>
      </c>
      <c r="P135" s="120">
        <v>0</v>
      </c>
      <c r="Q135" s="120">
        <v>0</v>
      </c>
      <c r="R135" s="120">
        <v>0</v>
      </c>
      <c r="S135" s="464">
        <v>2096</v>
      </c>
      <c r="T135" s="462"/>
    </row>
    <row r="136" spans="1:20">
      <c r="A136" s="20" t="s">
        <v>227</v>
      </c>
      <c r="B136" s="21" t="s">
        <v>403</v>
      </c>
      <c r="C136" s="22">
        <v>308</v>
      </c>
      <c r="D136" s="66">
        <v>225</v>
      </c>
      <c r="E136" s="66">
        <v>60</v>
      </c>
      <c r="F136" s="66">
        <v>0</v>
      </c>
      <c r="G136" s="66">
        <v>60</v>
      </c>
      <c r="H136" s="66">
        <v>106</v>
      </c>
      <c r="I136" s="66">
        <v>0</v>
      </c>
      <c r="J136" s="66">
        <v>149</v>
      </c>
      <c r="K136" s="66">
        <v>0</v>
      </c>
      <c r="L136" s="66">
        <v>0</v>
      </c>
      <c r="M136" s="66">
        <v>0</v>
      </c>
      <c r="N136" s="66">
        <v>0</v>
      </c>
      <c r="O136" s="120">
        <v>0</v>
      </c>
      <c r="P136" s="120">
        <v>0</v>
      </c>
      <c r="Q136" s="120">
        <v>0</v>
      </c>
      <c r="R136" s="120">
        <v>0</v>
      </c>
      <c r="S136" s="464">
        <v>540</v>
      </c>
      <c r="T136" s="462"/>
    </row>
    <row r="137" spans="1:20">
      <c r="A137" s="27" t="s">
        <v>228</v>
      </c>
      <c r="B137" s="21" t="s">
        <v>403</v>
      </c>
      <c r="C137" s="22">
        <v>360</v>
      </c>
      <c r="D137" s="66">
        <v>3092</v>
      </c>
      <c r="E137" s="66">
        <v>701</v>
      </c>
      <c r="F137" s="66">
        <v>50</v>
      </c>
      <c r="G137" s="66">
        <v>751</v>
      </c>
      <c r="H137" s="66">
        <v>1861</v>
      </c>
      <c r="I137" s="66">
        <v>151</v>
      </c>
      <c r="J137" s="66">
        <v>633</v>
      </c>
      <c r="K137" s="66">
        <v>24</v>
      </c>
      <c r="L137" s="66">
        <v>1</v>
      </c>
      <c r="M137" s="66">
        <v>25</v>
      </c>
      <c r="N137" s="66">
        <v>0</v>
      </c>
      <c r="O137" s="120">
        <v>0</v>
      </c>
      <c r="P137" s="120">
        <v>0</v>
      </c>
      <c r="Q137" s="120">
        <v>0</v>
      </c>
      <c r="R137" s="120">
        <v>0</v>
      </c>
      <c r="S137" s="464">
        <v>6513</v>
      </c>
      <c r="T137" s="462"/>
    </row>
    <row r="138" spans="1:20">
      <c r="A138" s="20" t="s">
        <v>229</v>
      </c>
      <c r="B138" s="21" t="s">
        <v>403</v>
      </c>
      <c r="C138" s="22">
        <v>380</v>
      </c>
      <c r="D138" s="66">
        <v>553</v>
      </c>
      <c r="E138" s="66">
        <v>59</v>
      </c>
      <c r="F138" s="66">
        <v>8</v>
      </c>
      <c r="G138" s="66">
        <v>67</v>
      </c>
      <c r="H138" s="66">
        <v>37</v>
      </c>
      <c r="I138" s="66">
        <v>0</v>
      </c>
      <c r="J138" s="66">
        <v>126</v>
      </c>
      <c r="K138" s="66">
        <v>0</v>
      </c>
      <c r="L138" s="66">
        <v>0</v>
      </c>
      <c r="M138" s="66">
        <v>0</v>
      </c>
      <c r="N138" s="66">
        <v>0</v>
      </c>
      <c r="O138" s="120">
        <v>0</v>
      </c>
      <c r="P138" s="120">
        <v>0</v>
      </c>
      <c r="Q138" s="120">
        <v>0</v>
      </c>
      <c r="R138" s="120">
        <v>0</v>
      </c>
      <c r="S138" s="464">
        <v>783</v>
      </c>
      <c r="T138" s="462"/>
    </row>
    <row r="139" spans="1:20" ht="15.75" thickBot="1">
      <c r="A139" s="30" t="s">
        <v>230</v>
      </c>
      <c r="B139" s="31" t="s">
        <v>403</v>
      </c>
      <c r="C139" s="32">
        <v>631</v>
      </c>
      <c r="D139" s="66">
        <v>1194</v>
      </c>
      <c r="E139" s="66">
        <v>116</v>
      </c>
      <c r="F139" s="66">
        <v>8</v>
      </c>
      <c r="G139" s="66">
        <v>124</v>
      </c>
      <c r="H139" s="66">
        <v>35</v>
      </c>
      <c r="I139" s="66">
        <v>0</v>
      </c>
      <c r="J139" s="66">
        <v>170</v>
      </c>
      <c r="K139" s="66">
        <v>0</v>
      </c>
      <c r="L139" s="66">
        <v>0</v>
      </c>
      <c r="M139" s="66">
        <v>0</v>
      </c>
      <c r="N139" s="66">
        <v>0</v>
      </c>
      <c r="O139" s="120">
        <v>0</v>
      </c>
      <c r="P139" s="120">
        <v>0</v>
      </c>
      <c r="Q139" s="120">
        <v>0</v>
      </c>
      <c r="R139" s="120">
        <v>0</v>
      </c>
      <c r="S139" s="111">
        <v>1523</v>
      </c>
    </row>
    <row r="140" spans="1:20">
      <c r="D140" s="68"/>
      <c r="I140" s="108"/>
      <c r="J140" s="108"/>
      <c r="K140" s="108"/>
    </row>
    <row r="141" spans="1:20">
      <c r="A141" s="197" t="s">
        <v>231</v>
      </c>
      <c r="B141" s="561" t="s">
        <v>414</v>
      </c>
      <c r="C141" s="562"/>
      <c r="D141" s="562"/>
      <c r="E141" s="562"/>
      <c r="F141" s="562"/>
      <c r="G141" s="562"/>
      <c r="H141" s="562"/>
      <c r="I141" s="562"/>
      <c r="J141" s="562"/>
      <c r="K141" s="562"/>
      <c r="L141" s="562"/>
      <c r="M141" s="562"/>
      <c r="N141" s="563"/>
      <c r="O141" s="363" t="s">
        <v>240</v>
      </c>
      <c r="P141" s="208"/>
      <c r="Q141" s="208"/>
      <c r="R141" s="208"/>
      <c r="S141" s="44"/>
    </row>
    <row r="142" spans="1:20" ht="15" customHeight="1">
      <c r="A142" s="204" t="s">
        <v>50</v>
      </c>
      <c r="B142" s="115" t="s">
        <v>415</v>
      </c>
      <c r="C142" s="115"/>
      <c r="D142" s="115"/>
      <c r="E142" s="115"/>
      <c r="F142" s="115"/>
      <c r="G142" s="115"/>
      <c r="H142" s="115"/>
      <c r="I142" s="115"/>
      <c r="J142" s="115"/>
      <c r="K142" s="115"/>
      <c r="L142" s="115"/>
      <c r="M142" s="115"/>
      <c r="N142" s="115"/>
      <c r="O142" s="115"/>
      <c r="P142" s="115"/>
      <c r="Q142" s="115"/>
      <c r="R142" s="115"/>
      <c r="S142" s="115"/>
    </row>
    <row r="143" spans="1:20" ht="15" customHeight="1">
      <c r="A143" s="198" t="s">
        <v>416</v>
      </c>
      <c r="B143" s="115" t="s">
        <v>53</v>
      </c>
      <c r="C143" s="115"/>
      <c r="D143" s="115"/>
      <c r="E143" s="115"/>
      <c r="F143" s="115"/>
      <c r="G143" s="115"/>
      <c r="H143" s="115"/>
      <c r="I143" s="115"/>
      <c r="J143" s="115"/>
      <c r="K143" s="115"/>
      <c r="L143" s="115"/>
      <c r="M143" s="115"/>
      <c r="N143" s="115"/>
      <c r="O143" s="115"/>
      <c r="P143" s="115"/>
      <c r="Q143" s="115"/>
      <c r="R143" s="115"/>
      <c r="S143" s="115"/>
    </row>
    <row r="144" spans="1:20">
      <c r="A144" s="44"/>
      <c r="B144" s="44"/>
      <c r="C144" s="44"/>
      <c r="D144" s="44"/>
      <c r="E144" s="44"/>
      <c r="F144" s="44"/>
      <c r="G144" s="44"/>
      <c r="H144" s="44"/>
      <c r="I144" s="44"/>
      <c r="J144" s="44"/>
      <c r="K144" s="44"/>
      <c r="L144" s="44"/>
      <c r="M144" s="44"/>
      <c r="N144" s="44"/>
      <c r="O144" s="44"/>
      <c r="P144" s="44"/>
      <c r="Q144" s="44"/>
      <c r="R144" s="44"/>
      <c r="S144" s="44"/>
    </row>
  </sheetData>
  <mergeCells count="3">
    <mergeCell ref="B141:N141"/>
    <mergeCell ref="S2:S4"/>
    <mergeCell ref="A1:S1"/>
  </mergeCells>
  <hyperlinks>
    <hyperlink ref="T1" location="INDICE!B2" display="Indice" xr:uid="{45E5D74B-C5FD-4C16-B12D-E0731E95B83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333B8-0851-4C3E-93D9-1AA9C71F6A10}">
  <sheetPr>
    <tabColor rgb="FF66FF99"/>
  </sheetPr>
  <dimension ref="A1:P144"/>
  <sheetViews>
    <sheetView workbookViewId="0">
      <selection activeCell="Q1" sqref="Q1:Z1048576"/>
    </sheetView>
  </sheetViews>
  <sheetFormatPr defaultColWidth="11.42578125" defaultRowHeight="12.75"/>
  <cols>
    <col min="1" max="1" width="21.7109375" style="321" customWidth="1"/>
    <col min="2" max="2" width="35" style="327" customWidth="1"/>
    <col min="3" max="3" width="13.7109375" style="321" customWidth="1"/>
    <col min="4" max="4" width="9.140625" style="321" customWidth="1"/>
    <col min="5" max="5" width="11.42578125" style="321"/>
    <col min="6" max="6" width="7.5703125" style="321" customWidth="1"/>
    <col min="7" max="7" width="13.7109375" style="321" customWidth="1"/>
    <col min="8" max="8" width="7.7109375" style="321" customWidth="1"/>
    <col min="9" max="9" width="11.42578125" style="321"/>
    <col min="10" max="10" width="10.140625" style="321" customWidth="1"/>
    <col min="11" max="11" width="11.42578125" style="321"/>
    <col min="12" max="12" width="7.7109375" style="321" customWidth="1"/>
    <col min="13" max="13" width="11.42578125" style="321"/>
    <col min="14" max="14" width="8.42578125" style="321" customWidth="1"/>
    <col min="15" max="15" width="14.140625" style="321" customWidth="1"/>
    <col min="16" max="16384" width="11.42578125" style="321"/>
  </cols>
  <sheetData>
    <row r="1" spans="1:16" ht="90.75" customHeight="1" thickBot="1">
      <c r="A1" s="297"/>
      <c r="B1" s="298"/>
      <c r="C1" s="567" t="s">
        <v>417</v>
      </c>
      <c r="D1" s="567"/>
      <c r="E1" s="567"/>
      <c r="F1" s="567"/>
      <c r="G1" s="567"/>
      <c r="H1" s="567"/>
      <c r="I1" s="567"/>
      <c r="J1" s="567"/>
      <c r="K1" s="567"/>
      <c r="L1" s="567"/>
      <c r="M1" s="567"/>
      <c r="N1" s="567"/>
      <c r="O1" s="394" t="s">
        <v>1</v>
      </c>
      <c r="P1" s="426" t="s">
        <v>19</v>
      </c>
    </row>
    <row r="2" spans="1:16" ht="12.75" customHeight="1">
      <c r="A2" s="568" t="s">
        <v>418</v>
      </c>
      <c r="B2" s="570" t="s">
        <v>419</v>
      </c>
      <c r="C2" s="572" t="s">
        <v>420</v>
      </c>
      <c r="D2" s="572"/>
      <c r="E2" s="572"/>
      <c r="F2" s="572"/>
      <c r="G2" s="572"/>
      <c r="H2" s="572"/>
      <c r="I2" s="572"/>
      <c r="J2" s="572"/>
      <c r="K2" s="572"/>
      <c r="L2" s="572"/>
      <c r="M2" s="572"/>
      <c r="N2" s="572"/>
      <c r="O2" s="573" t="s">
        <v>421</v>
      </c>
    </row>
    <row r="3" spans="1:16" ht="12.75" customHeight="1">
      <c r="A3" s="569"/>
      <c r="B3" s="571"/>
      <c r="C3" s="572"/>
      <c r="D3" s="572"/>
      <c r="E3" s="572"/>
      <c r="F3" s="572"/>
      <c r="G3" s="572"/>
      <c r="H3" s="572"/>
      <c r="I3" s="572"/>
      <c r="J3" s="572"/>
      <c r="K3" s="572"/>
      <c r="L3" s="572"/>
      <c r="M3" s="572"/>
      <c r="N3" s="572"/>
      <c r="O3" s="573"/>
    </row>
    <row r="4" spans="1:16" ht="33.75" customHeight="1" thickBot="1">
      <c r="A4" s="569"/>
      <c r="B4" s="571"/>
      <c r="C4" s="357" t="s">
        <v>422</v>
      </c>
      <c r="D4" s="357" t="s">
        <v>359</v>
      </c>
      <c r="E4" s="357" t="s">
        <v>423</v>
      </c>
      <c r="F4" s="357" t="s">
        <v>359</v>
      </c>
      <c r="G4" s="357" t="s">
        <v>424</v>
      </c>
      <c r="H4" s="357" t="s">
        <v>359</v>
      </c>
      <c r="I4" s="357" t="s">
        <v>425</v>
      </c>
      <c r="J4" s="357" t="s">
        <v>359</v>
      </c>
      <c r="K4" s="357" t="s">
        <v>426</v>
      </c>
      <c r="L4" s="357" t="s">
        <v>359</v>
      </c>
      <c r="M4" s="357" t="s">
        <v>427</v>
      </c>
      <c r="N4" s="357" t="s">
        <v>359</v>
      </c>
      <c r="O4" s="574"/>
    </row>
    <row r="5" spans="1:16" ht="20.25" customHeight="1">
      <c r="A5" s="569"/>
      <c r="B5" s="301" t="s">
        <v>428</v>
      </c>
      <c r="C5" s="358">
        <v>5478</v>
      </c>
      <c r="D5" s="359">
        <v>3.7315313719746869E-2</v>
      </c>
      <c r="E5" s="360">
        <v>22631</v>
      </c>
      <c r="F5" s="359">
        <v>0.15415897495282793</v>
      </c>
      <c r="G5" s="358">
        <v>17590</v>
      </c>
      <c r="H5" s="359">
        <v>0.11982043963679216</v>
      </c>
      <c r="I5" s="358">
        <v>33752</v>
      </c>
      <c r="J5" s="359">
        <v>0.22991355762484417</v>
      </c>
      <c r="K5" s="358">
        <v>61281</v>
      </c>
      <c r="L5" s="359">
        <v>0.41743697335885505</v>
      </c>
      <c r="M5" s="358">
        <v>6071</v>
      </c>
      <c r="N5" s="361">
        <v>4.1354740706933783E-2</v>
      </c>
      <c r="O5" s="306">
        <v>146803</v>
      </c>
    </row>
    <row r="6" spans="1:16" ht="24.75" customHeight="1">
      <c r="A6" s="307">
        <v>1</v>
      </c>
      <c r="B6" s="308" t="s">
        <v>429</v>
      </c>
      <c r="C6" s="311">
        <v>65</v>
      </c>
      <c r="D6" s="310">
        <v>3.6051026067665005E-2</v>
      </c>
      <c r="E6" s="309">
        <v>265</v>
      </c>
      <c r="F6" s="310">
        <v>0.14697726012201887</v>
      </c>
      <c r="G6" s="311">
        <v>230</v>
      </c>
      <c r="H6" s="310">
        <v>0.12756516916250693</v>
      </c>
      <c r="I6" s="311">
        <v>445</v>
      </c>
      <c r="J6" s="310">
        <v>0.24681087077093733</v>
      </c>
      <c r="K6" s="311">
        <v>756</v>
      </c>
      <c r="L6" s="310">
        <v>0.41930116472545759</v>
      </c>
      <c r="M6" s="311">
        <v>42</v>
      </c>
      <c r="N6" s="310">
        <v>2.329450915141431E-2</v>
      </c>
      <c r="O6" s="312">
        <v>1803</v>
      </c>
    </row>
    <row r="7" spans="1:16" ht="15">
      <c r="A7" s="313">
        <v>142</v>
      </c>
      <c r="B7" s="314" t="s">
        <v>430</v>
      </c>
      <c r="C7" s="328">
        <v>0</v>
      </c>
      <c r="D7" s="315">
        <v>0</v>
      </c>
      <c r="E7" s="328">
        <v>2</v>
      </c>
      <c r="F7" s="315">
        <v>7.6923076923076927E-2</v>
      </c>
      <c r="G7" s="328">
        <v>6</v>
      </c>
      <c r="H7" s="315">
        <v>0.23076923076923078</v>
      </c>
      <c r="I7" s="328">
        <v>4</v>
      </c>
      <c r="J7" s="315">
        <v>0.15384615384615385</v>
      </c>
      <c r="K7" s="328">
        <v>14</v>
      </c>
      <c r="L7" s="315">
        <v>0.53846153846153844</v>
      </c>
      <c r="M7" s="328">
        <v>0</v>
      </c>
      <c r="N7" s="315">
        <v>0</v>
      </c>
      <c r="O7" s="316">
        <v>26</v>
      </c>
    </row>
    <row r="8" spans="1:16" ht="15">
      <c r="A8" s="313">
        <v>425</v>
      </c>
      <c r="B8" s="314" t="s">
        <v>431</v>
      </c>
      <c r="C8" s="328">
        <v>4</v>
      </c>
      <c r="D8" s="315">
        <v>3.8095238095238099E-2</v>
      </c>
      <c r="E8" s="328">
        <v>16</v>
      </c>
      <c r="F8" s="315">
        <v>0.15238095238095239</v>
      </c>
      <c r="G8" s="328">
        <v>16</v>
      </c>
      <c r="H8" s="315">
        <v>0.15238095238095239</v>
      </c>
      <c r="I8" s="328">
        <v>28</v>
      </c>
      <c r="J8" s="315">
        <v>0.26666666666666666</v>
      </c>
      <c r="K8" s="328">
        <v>38</v>
      </c>
      <c r="L8" s="315">
        <v>0.3619047619047619</v>
      </c>
      <c r="M8" s="328">
        <v>3</v>
      </c>
      <c r="N8" s="315">
        <v>2.8571428571428571E-2</v>
      </c>
      <c r="O8" s="316">
        <v>105</v>
      </c>
    </row>
    <row r="9" spans="1:16" ht="15">
      <c r="A9" s="313">
        <v>579</v>
      </c>
      <c r="B9" s="314" t="s">
        <v>432</v>
      </c>
      <c r="C9" s="328">
        <v>31</v>
      </c>
      <c r="D9" s="315">
        <v>4.1114058355437667E-2</v>
      </c>
      <c r="E9" s="328">
        <v>113</v>
      </c>
      <c r="F9" s="315">
        <v>0.14986737400530503</v>
      </c>
      <c r="G9" s="328">
        <v>108</v>
      </c>
      <c r="H9" s="315">
        <v>0.14323607427055704</v>
      </c>
      <c r="I9" s="328">
        <v>174</v>
      </c>
      <c r="J9" s="315">
        <v>0.23076923076923078</v>
      </c>
      <c r="K9" s="328">
        <v>309</v>
      </c>
      <c r="L9" s="315">
        <v>0.40981432360742703</v>
      </c>
      <c r="M9" s="328">
        <v>19</v>
      </c>
      <c r="N9" s="315">
        <v>2.5198938992042442E-2</v>
      </c>
      <c r="O9" s="316">
        <v>754</v>
      </c>
    </row>
    <row r="10" spans="1:16" ht="15">
      <c r="A10" s="313">
        <v>585</v>
      </c>
      <c r="B10" s="314" t="s">
        <v>433</v>
      </c>
      <c r="C10" s="328">
        <v>1</v>
      </c>
      <c r="D10" s="315">
        <v>2.6315789473684209E-2</v>
      </c>
      <c r="E10" s="328">
        <v>9</v>
      </c>
      <c r="F10" s="315">
        <v>0.23684210526315788</v>
      </c>
      <c r="G10" s="328">
        <v>2</v>
      </c>
      <c r="H10" s="315">
        <v>5.2631578947368418E-2</v>
      </c>
      <c r="I10" s="328">
        <v>13</v>
      </c>
      <c r="J10" s="315">
        <v>0.34210526315789475</v>
      </c>
      <c r="K10" s="328">
        <v>13</v>
      </c>
      <c r="L10" s="315">
        <v>0.34210526315789475</v>
      </c>
      <c r="M10" s="328">
        <v>0</v>
      </c>
      <c r="N10" s="315">
        <v>0</v>
      </c>
      <c r="O10" s="316">
        <v>38</v>
      </c>
    </row>
    <row r="11" spans="1:16" ht="15">
      <c r="A11" s="313">
        <v>591</v>
      </c>
      <c r="B11" s="314" t="s">
        <v>434</v>
      </c>
      <c r="C11" s="328">
        <v>23</v>
      </c>
      <c r="D11" s="315">
        <v>3.4074074074074076E-2</v>
      </c>
      <c r="E11" s="328">
        <v>87</v>
      </c>
      <c r="F11" s="315">
        <v>0.12888888888888889</v>
      </c>
      <c r="G11" s="328">
        <v>73</v>
      </c>
      <c r="H11" s="315">
        <v>0.10814814814814815</v>
      </c>
      <c r="I11" s="328">
        <v>179</v>
      </c>
      <c r="J11" s="315">
        <v>0.26518518518518519</v>
      </c>
      <c r="K11" s="328">
        <v>296</v>
      </c>
      <c r="L11" s="315">
        <v>0.43851851851851853</v>
      </c>
      <c r="M11" s="328">
        <v>17</v>
      </c>
      <c r="N11" s="315">
        <v>2.5185185185185185E-2</v>
      </c>
      <c r="O11" s="316">
        <v>675</v>
      </c>
    </row>
    <row r="12" spans="1:16" ht="15">
      <c r="A12" s="313">
        <v>893</v>
      </c>
      <c r="B12" s="314" t="s">
        <v>435</v>
      </c>
      <c r="C12" s="328">
        <v>6</v>
      </c>
      <c r="D12" s="315">
        <v>2.9268292682926831E-2</v>
      </c>
      <c r="E12" s="328">
        <v>38</v>
      </c>
      <c r="F12" s="315">
        <v>0.18536585365853658</v>
      </c>
      <c r="G12" s="328">
        <v>25</v>
      </c>
      <c r="H12" s="315">
        <v>0.12195121951219512</v>
      </c>
      <c r="I12" s="328">
        <v>47</v>
      </c>
      <c r="J12" s="315">
        <v>0.22926829268292684</v>
      </c>
      <c r="K12" s="328">
        <v>86</v>
      </c>
      <c r="L12" s="315">
        <v>0.4195121951219512</v>
      </c>
      <c r="M12" s="328">
        <v>3</v>
      </c>
      <c r="N12" s="315">
        <v>1.4634146341463415E-2</v>
      </c>
      <c r="O12" s="316">
        <v>205</v>
      </c>
    </row>
    <row r="13" spans="1:16">
      <c r="A13" s="307">
        <v>2</v>
      </c>
      <c r="B13" s="308" t="s">
        <v>436</v>
      </c>
      <c r="C13" s="311">
        <v>70</v>
      </c>
      <c r="D13" s="310">
        <v>3.3159639981051633E-2</v>
      </c>
      <c r="E13" s="309">
        <v>339</v>
      </c>
      <c r="F13" s="310">
        <v>0.16058739933680721</v>
      </c>
      <c r="G13" s="311">
        <v>291</v>
      </c>
      <c r="H13" s="310">
        <v>0.1378493604926575</v>
      </c>
      <c r="I13" s="311">
        <v>486</v>
      </c>
      <c r="J13" s="310">
        <v>0.23022264329701564</v>
      </c>
      <c r="K13" s="311">
        <v>868</v>
      </c>
      <c r="L13" s="310">
        <v>0.41117953576504024</v>
      </c>
      <c r="M13" s="311">
        <v>57</v>
      </c>
      <c r="N13" s="310">
        <v>2.700142112742776E-2</v>
      </c>
      <c r="O13" s="312">
        <v>2111</v>
      </c>
    </row>
    <row r="14" spans="1:16" ht="15">
      <c r="A14" s="313">
        <v>120</v>
      </c>
      <c r="B14" s="314" t="s">
        <v>437</v>
      </c>
      <c r="C14" s="328">
        <v>2</v>
      </c>
      <c r="D14" s="315">
        <v>4.6511627906976744E-2</v>
      </c>
      <c r="E14" s="328">
        <v>6</v>
      </c>
      <c r="F14" s="315">
        <v>0.13953488372093023</v>
      </c>
      <c r="G14" s="328">
        <v>7</v>
      </c>
      <c r="H14" s="315">
        <v>0.16279069767441862</v>
      </c>
      <c r="I14" s="328">
        <v>10</v>
      </c>
      <c r="J14" s="315">
        <v>0.23255813953488372</v>
      </c>
      <c r="K14" s="328">
        <v>15</v>
      </c>
      <c r="L14" s="315">
        <v>0.34883720930232559</v>
      </c>
      <c r="M14" s="328">
        <v>3</v>
      </c>
      <c r="N14" s="315">
        <v>6.9767441860465115E-2</v>
      </c>
      <c r="O14" s="316">
        <v>43</v>
      </c>
    </row>
    <row r="15" spans="1:16" ht="15">
      <c r="A15" s="313">
        <v>154</v>
      </c>
      <c r="B15" s="314" t="s">
        <v>438</v>
      </c>
      <c r="C15" s="328">
        <v>55</v>
      </c>
      <c r="D15" s="315">
        <v>3.5076530612244895E-2</v>
      </c>
      <c r="E15" s="328">
        <v>255</v>
      </c>
      <c r="F15" s="315">
        <v>0.16262755102040816</v>
      </c>
      <c r="G15" s="328">
        <v>213</v>
      </c>
      <c r="H15" s="315">
        <v>0.13584183673469388</v>
      </c>
      <c r="I15" s="328">
        <v>354</v>
      </c>
      <c r="J15" s="315">
        <v>0.22576530612244897</v>
      </c>
      <c r="K15" s="328">
        <v>639</v>
      </c>
      <c r="L15" s="315">
        <v>0.40752551020408162</v>
      </c>
      <c r="M15" s="328">
        <v>52</v>
      </c>
      <c r="N15" s="315">
        <v>3.3163265306122451E-2</v>
      </c>
      <c r="O15" s="316">
        <v>1568</v>
      </c>
    </row>
    <row r="16" spans="1:16" ht="15">
      <c r="A16" s="313">
        <v>250</v>
      </c>
      <c r="B16" s="314" t="s">
        <v>439</v>
      </c>
      <c r="C16" s="328">
        <v>2</v>
      </c>
      <c r="D16" s="315">
        <v>1.0309278350515464E-2</v>
      </c>
      <c r="E16" s="328">
        <v>32</v>
      </c>
      <c r="F16" s="315">
        <v>0.16494845360824742</v>
      </c>
      <c r="G16" s="328">
        <v>23</v>
      </c>
      <c r="H16" s="315">
        <v>0.11855670103092783</v>
      </c>
      <c r="I16" s="328">
        <v>45</v>
      </c>
      <c r="J16" s="315">
        <v>0.23195876288659795</v>
      </c>
      <c r="K16" s="328">
        <v>90</v>
      </c>
      <c r="L16" s="315">
        <v>0.46391752577319589</v>
      </c>
      <c r="M16" s="328">
        <v>2</v>
      </c>
      <c r="N16" s="315">
        <v>1.0309278350515464E-2</v>
      </c>
      <c r="O16" s="316">
        <v>194</v>
      </c>
    </row>
    <row r="17" spans="1:15" ht="15">
      <c r="A17" s="313">
        <v>495</v>
      </c>
      <c r="B17" s="314" t="s">
        <v>440</v>
      </c>
      <c r="C17" s="328">
        <v>1</v>
      </c>
      <c r="D17" s="315">
        <v>1.9607843137254902E-2</v>
      </c>
      <c r="E17" s="328">
        <v>6</v>
      </c>
      <c r="F17" s="315">
        <v>0.11764705882352941</v>
      </c>
      <c r="G17" s="328">
        <v>12</v>
      </c>
      <c r="H17" s="315">
        <v>0.23529411764705882</v>
      </c>
      <c r="I17" s="328">
        <v>13</v>
      </c>
      <c r="J17" s="315">
        <v>0.25490196078431371</v>
      </c>
      <c r="K17" s="328">
        <v>19</v>
      </c>
      <c r="L17" s="315">
        <v>0.37254901960784315</v>
      </c>
      <c r="M17" s="328">
        <v>0</v>
      </c>
      <c r="N17" s="315">
        <v>0</v>
      </c>
      <c r="O17" s="316">
        <v>51</v>
      </c>
    </row>
    <row r="18" spans="1:15" ht="15">
      <c r="A18" s="313">
        <v>790</v>
      </c>
      <c r="B18" s="314" t="s">
        <v>441</v>
      </c>
      <c r="C18" s="328">
        <v>4</v>
      </c>
      <c r="D18" s="315">
        <v>4.2553191489361701E-2</v>
      </c>
      <c r="E18" s="328">
        <v>19</v>
      </c>
      <c r="F18" s="315">
        <v>0.20212765957446807</v>
      </c>
      <c r="G18" s="328">
        <v>13</v>
      </c>
      <c r="H18" s="315">
        <v>0.13829787234042554</v>
      </c>
      <c r="I18" s="328">
        <v>24</v>
      </c>
      <c r="J18" s="315">
        <v>0.25531914893617019</v>
      </c>
      <c r="K18" s="328">
        <v>34</v>
      </c>
      <c r="L18" s="315">
        <v>0.36170212765957449</v>
      </c>
      <c r="M18" s="328">
        <v>0</v>
      </c>
      <c r="N18" s="315">
        <v>0</v>
      </c>
      <c r="O18" s="316">
        <v>94</v>
      </c>
    </row>
    <row r="19" spans="1:15" ht="15">
      <c r="A19" s="313">
        <v>895</v>
      </c>
      <c r="B19" s="314" t="s">
        <v>442</v>
      </c>
      <c r="C19" s="328">
        <v>6</v>
      </c>
      <c r="D19" s="315">
        <v>3.7267080745341616E-2</v>
      </c>
      <c r="E19" s="328">
        <v>21</v>
      </c>
      <c r="F19" s="315">
        <v>0.13043478260869565</v>
      </c>
      <c r="G19" s="328">
        <v>23</v>
      </c>
      <c r="H19" s="315">
        <v>0.14285714285714285</v>
      </c>
      <c r="I19" s="328">
        <v>40</v>
      </c>
      <c r="J19" s="315">
        <v>0.2484472049689441</v>
      </c>
      <c r="K19" s="328">
        <v>71</v>
      </c>
      <c r="L19" s="315">
        <v>0.44099378881987578</v>
      </c>
      <c r="M19" s="328">
        <v>0</v>
      </c>
      <c r="N19" s="315">
        <v>0</v>
      </c>
      <c r="O19" s="316">
        <v>161</v>
      </c>
    </row>
    <row r="20" spans="1:15">
      <c r="A20" s="307">
        <v>3</v>
      </c>
      <c r="B20" s="308" t="s">
        <v>443</v>
      </c>
      <c r="C20" s="311">
        <v>276</v>
      </c>
      <c r="D20" s="310">
        <v>3.2716927453769556E-2</v>
      </c>
      <c r="E20" s="309">
        <v>1397</v>
      </c>
      <c r="F20" s="310">
        <v>0.16559981033665244</v>
      </c>
      <c r="G20" s="311">
        <v>1003</v>
      </c>
      <c r="H20" s="310">
        <v>0.11889521100047416</v>
      </c>
      <c r="I20" s="311">
        <v>2108</v>
      </c>
      <c r="J20" s="310">
        <v>0.2498814604077762</v>
      </c>
      <c r="K20" s="311">
        <v>3444</v>
      </c>
      <c r="L20" s="310">
        <v>0.40825035561877665</v>
      </c>
      <c r="M20" s="311">
        <v>208</v>
      </c>
      <c r="N20" s="310">
        <v>2.4656235182550973E-2</v>
      </c>
      <c r="O20" s="312">
        <v>8436</v>
      </c>
    </row>
    <row r="21" spans="1:15" ht="15">
      <c r="A21" s="313">
        <v>45</v>
      </c>
      <c r="B21" s="314" t="s">
        <v>444</v>
      </c>
      <c r="C21" s="328">
        <v>116</v>
      </c>
      <c r="D21" s="315">
        <v>3.3987694110753003E-2</v>
      </c>
      <c r="E21" s="328">
        <v>573</v>
      </c>
      <c r="F21" s="315">
        <v>0.1678874890125989</v>
      </c>
      <c r="G21" s="328">
        <v>400</v>
      </c>
      <c r="H21" s="315">
        <v>0.11719894520949312</v>
      </c>
      <c r="I21" s="328">
        <v>818</v>
      </c>
      <c r="J21" s="315">
        <v>0.23967184295341343</v>
      </c>
      <c r="K21" s="328">
        <v>1412</v>
      </c>
      <c r="L21" s="315">
        <v>0.41371227658951071</v>
      </c>
      <c r="M21" s="328">
        <v>94</v>
      </c>
      <c r="N21" s="315">
        <v>2.7541752124230882E-2</v>
      </c>
      <c r="O21" s="316">
        <v>3413</v>
      </c>
    </row>
    <row r="22" spans="1:15" ht="15">
      <c r="A22" s="313">
        <v>51</v>
      </c>
      <c r="B22" s="314" t="s">
        <v>445</v>
      </c>
      <c r="C22" s="328">
        <v>6</v>
      </c>
      <c r="D22" s="315">
        <v>2.8846153846153848E-2</v>
      </c>
      <c r="E22" s="328">
        <v>32</v>
      </c>
      <c r="F22" s="315">
        <v>0.15384615384615385</v>
      </c>
      <c r="G22" s="328">
        <v>28</v>
      </c>
      <c r="H22" s="315">
        <v>0.13461538461538461</v>
      </c>
      <c r="I22" s="328">
        <v>45</v>
      </c>
      <c r="J22" s="315">
        <v>0.21634615384615385</v>
      </c>
      <c r="K22" s="328">
        <v>94</v>
      </c>
      <c r="L22" s="315">
        <v>0.45192307692307693</v>
      </c>
      <c r="M22" s="328">
        <v>3</v>
      </c>
      <c r="N22" s="315">
        <v>1.4423076923076924E-2</v>
      </c>
      <c r="O22" s="316">
        <v>208</v>
      </c>
    </row>
    <row r="23" spans="1:15" ht="15">
      <c r="A23" s="313">
        <v>147</v>
      </c>
      <c r="B23" s="314" t="s">
        <v>446</v>
      </c>
      <c r="C23" s="328">
        <v>31</v>
      </c>
      <c r="D23" s="315">
        <v>3.2057911065149949E-2</v>
      </c>
      <c r="E23" s="328">
        <v>157</v>
      </c>
      <c r="F23" s="315">
        <v>0.1623578076525336</v>
      </c>
      <c r="G23" s="328">
        <v>101</v>
      </c>
      <c r="H23" s="315">
        <v>0.10444674250258532</v>
      </c>
      <c r="I23" s="328">
        <v>244</v>
      </c>
      <c r="J23" s="315">
        <v>0.25232678386763185</v>
      </c>
      <c r="K23" s="328">
        <v>411</v>
      </c>
      <c r="L23" s="315">
        <v>0.42502585315408481</v>
      </c>
      <c r="M23" s="328">
        <v>23</v>
      </c>
      <c r="N23" s="315">
        <v>2.3784901758014478E-2</v>
      </c>
      <c r="O23" s="316">
        <v>967</v>
      </c>
    </row>
    <row r="24" spans="1:15" ht="15">
      <c r="A24" s="313">
        <v>172</v>
      </c>
      <c r="B24" s="314" t="s">
        <v>447</v>
      </c>
      <c r="C24" s="328">
        <v>22</v>
      </c>
      <c r="D24" s="315">
        <v>2.9609690444145357E-2</v>
      </c>
      <c r="E24" s="328">
        <v>129</v>
      </c>
      <c r="F24" s="315">
        <v>0.17362045760430686</v>
      </c>
      <c r="G24" s="328">
        <v>87</v>
      </c>
      <c r="H24" s="315">
        <v>0.11709286675639301</v>
      </c>
      <c r="I24" s="328">
        <v>196</v>
      </c>
      <c r="J24" s="315">
        <v>0.26379542395693134</v>
      </c>
      <c r="K24" s="328">
        <v>288</v>
      </c>
      <c r="L24" s="315">
        <v>0.38761776581426649</v>
      </c>
      <c r="M24" s="328">
        <v>21</v>
      </c>
      <c r="N24" s="315">
        <v>2.826379542395693E-2</v>
      </c>
      <c r="O24" s="316">
        <v>743</v>
      </c>
    </row>
    <row r="25" spans="1:15" ht="15">
      <c r="A25" s="313">
        <v>475</v>
      </c>
      <c r="B25" s="314" t="s">
        <v>448</v>
      </c>
      <c r="C25" s="328">
        <v>0</v>
      </c>
      <c r="D25" s="315">
        <v>0</v>
      </c>
      <c r="E25" s="328">
        <v>0</v>
      </c>
      <c r="F25" s="315">
        <v>0</v>
      </c>
      <c r="G25" s="328">
        <v>0</v>
      </c>
      <c r="H25" s="315">
        <v>0</v>
      </c>
      <c r="I25" s="328">
        <v>1</v>
      </c>
      <c r="J25" s="315">
        <v>1</v>
      </c>
      <c r="K25" s="328">
        <v>0</v>
      </c>
      <c r="L25" s="315">
        <v>0</v>
      </c>
      <c r="M25" s="328">
        <v>0</v>
      </c>
      <c r="N25" s="315">
        <v>0</v>
      </c>
      <c r="O25" s="316">
        <v>1</v>
      </c>
    </row>
    <row r="26" spans="1:15" ht="15">
      <c r="A26" s="313">
        <v>480</v>
      </c>
      <c r="B26" s="314" t="s">
        <v>449</v>
      </c>
      <c r="C26" s="328">
        <v>8</v>
      </c>
      <c r="D26" s="315">
        <v>2.8070175438596492E-2</v>
      </c>
      <c r="E26" s="328">
        <v>44</v>
      </c>
      <c r="F26" s="315">
        <v>0.15438596491228071</v>
      </c>
      <c r="G26" s="328">
        <v>29</v>
      </c>
      <c r="H26" s="315">
        <v>0.10175438596491228</v>
      </c>
      <c r="I26" s="328">
        <v>81</v>
      </c>
      <c r="J26" s="315">
        <v>0.28421052631578947</v>
      </c>
      <c r="K26" s="328">
        <v>118</v>
      </c>
      <c r="L26" s="315">
        <v>0.41403508771929826</v>
      </c>
      <c r="M26" s="328">
        <v>5</v>
      </c>
      <c r="N26" s="315">
        <v>1.7543859649122806E-2</v>
      </c>
      <c r="O26" s="316">
        <v>285</v>
      </c>
    </row>
    <row r="27" spans="1:15" ht="15">
      <c r="A27" s="313">
        <v>490</v>
      </c>
      <c r="B27" s="314" t="s">
        <v>450</v>
      </c>
      <c r="C27" s="328">
        <v>16</v>
      </c>
      <c r="D27" s="315">
        <v>3.5714285714285712E-2</v>
      </c>
      <c r="E27" s="328">
        <v>80</v>
      </c>
      <c r="F27" s="315">
        <v>0.17857142857142858</v>
      </c>
      <c r="G27" s="328">
        <v>71</v>
      </c>
      <c r="H27" s="315">
        <v>0.15848214285714285</v>
      </c>
      <c r="I27" s="328">
        <v>96</v>
      </c>
      <c r="J27" s="315">
        <v>0.21428571428571427</v>
      </c>
      <c r="K27" s="328">
        <v>174</v>
      </c>
      <c r="L27" s="315">
        <v>0.38839285714285715</v>
      </c>
      <c r="M27" s="328">
        <v>11</v>
      </c>
      <c r="N27" s="315">
        <v>2.4553571428571428E-2</v>
      </c>
      <c r="O27" s="316">
        <v>448</v>
      </c>
    </row>
    <row r="28" spans="1:15" ht="15">
      <c r="A28" s="313">
        <v>659</v>
      </c>
      <c r="B28" s="314" t="s">
        <v>451</v>
      </c>
      <c r="C28" s="328">
        <v>0</v>
      </c>
      <c r="D28" s="315">
        <v>0</v>
      </c>
      <c r="E28" s="328">
        <v>13</v>
      </c>
      <c r="F28" s="315">
        <v>9.154929577464789E-2</v>
      </c>
      <c r="G28" s="328">
        <v>25</v>
      </c>
      <c r="H28" s="315">
        <v>0.176056338028169</v>
      </c>
      <c r="I28" s="328">
        <v>38</v>
      </c>
      <c r="J28" s="315">
        <v>0.26760563380281688</v>
      </c>
      <c r="K28" s="328">
        <v>62</v>
      </c>
      <c r="L28" s="315">
        <v>0.43661971830985913</v>
      </c>
      <c r="M28" s="328">
        <v>4</v>
      </c>
      <c r="N28" s="315">
        <v>2.8169014084507043E-2</v>
      </c>
      <c r="O28" s="316">
        <v>142</v>
      </c>
    </row>
    <row r="29" spans="1:15" ht="15">
      <c r="A29" s="313">
        <v>665</v>
      </c>
      <c r="B29" s="314" t="s">
        <v>452</v>
      </c>
      <c r="C29" s="328">
        <v>1</v>
      </c>
      <c r="D29" s="315">
        <v>1.0869565217391304E-2</v>
      </c>
      <c r="E29" s="328">
        <v>18</v>
      </c>
      <c r="F29" s="315">
        <v>0.19565217391304349</v>
      </c>
      <c r="G29" s="328">
        <v>11</v>
      </c>
      <c r="H29" s="315">
        <v>0.11956521739130435</v>
      </c>
      <c r="I29" s="328">
        <v>20</v>
      </c>
      <c r="J29" s="315">
        <v>0.21739130434782608</v>
      </c>
      <c r="K29" s="328">
        <v>41</v>
      </c>
      <c r="L29" s="315">
        <v>0.44565217391304346</v>
      </c>
      <c r="M29" s="328">
        <v>1</v>
      </c>
      <c r="N29" s="315">
        <v>1.0869565217391304E-2</v>
      </c>
      <c r="O29" s="316">
        <v>92</v>
      </c>
    </row>
    <row r="30" spans="1:15" ht="15">
      <c r="A30" s="313">
        <v>837</v>
      </c>
      <c r="B30" s="314" t="s">
        <v>453</v>
      </c>
      <c r="C30" s="328">
        <v>76</v>
      </c>
      <c r="D30" s="315">
        <v>3.5647279549718573E-2</v>
      </c>
      <c r="E30" s="328">
        <v>350</v>
      </c>
      <c r="F30" s="315">
        <v>0.16416510318949343</v>
      </c>
      <c r="G30" s="328">
        <v>251</v>
      </c>
      <c r="H30" s="315">
        <v>0.11772983114446529</v>
      </c>
      <c r="I30" s="328">
        <v>568</v>
      </c>
      <c r="J30" s="315">
        <v>0.26641651031894936</v>
      </c>
      <c r="K30" s="328">
        <v>841</v>
      </c>
      <c r="L30" s="315">
        <v>0.39446529080675424</v>
      </c>
      <c r="M30" s="328">
        <v>46</v>
      </c>
      <c r="N30" s="315">
        <v>2.1575984990619138E-2</v>
      </c>
      <c r="O30" s="316">
        <v>2132</v>
      </c>
    </row>
    <row r="31" spans="1:15" ht="15">
      <c r="A31" s="313">
        <v>873</v>
      </c>
      <c r="B31" s="314" t="s">
        <v>454</v>
      </c>
      <c r="C31" s="328">
        <v>0</v>
      </c>
      <c r="D31" s="315">
        <v>0</v>
      </c>
      <c r="E31" s="328">
        <v>1</v>
      </c>
      <c r="F31" s="315">
        <v>0.2</v>
      </c>
      <c r="G31" s="328">
        <v>0</v>
      </c>
      <c r="H31" s="315">
        <v>0</v>
      </c>
      <c r="I31" s="328">
        <v>1</v>
      </c>
      <c r="J31" s="315">
        <v>0.2</v>
      </c>
      <c r="K31" s="328">
        <v>3</v>
      </c>
      <c r="L31" s="315">
        <v>0.6</v>
      </c>
      <c r="M31" s="328">
        <v>0</v>
      </c>
      <c r="N31" s="315">
        <v>0</v>
      </c>
      <c r="O31" s="316">
        <v>5</v>
      </c>
    </row>
    <row r="32" spans="1:15">
      <c r="A32" s="307">
        <v>4</v>
      </c>
      <c r="B32" s="308" t="s">
        <v>455</v>
      </c>
      <c r="C32" s="311">
        <v>82</v>
      </c>
      <c r="D32" s="310">
        <v>3.2462391132224863E-2</v>
      </c>
      <c r="E32" s="309">
        <v>390</v>
      </c>
      <c r="F32" s="310">
        <v>0.15439429928741091</v>
      </c>
      <c r="G32" s="311">
        <v>287</v>
      </c>
      <c r="H32" s="310">
        <v>0.11361836896278701</v>
      </c>
      <c r="I32" s="311">
        <v>667</v>
      </c>
      <c r="J32" s="310">
        <v>0.26405384006334126</v>
      </c>
      <c r="K32" s="311">
        <v>1042</v>
      </c>
      <c r="L32" s="310">
        <v>0.41250989707046715</v>
      </c>
      <c r="M32" s="311">
        <v>58</v>
      </c>
      <c r="N32" s="310">
        <v>2.2961203483768806E-2</v>
      </c>
      <c r="O32" s="312">
        <v>2526</v>
      </c>
    </row>
    <row r="33" spans="1:15" ht="15">
      <c r="A33" s="313">
        <v>31</v>
      </c>
      <c r="B33" s="314" t="s">
        <v>456</v>
      </c>
      <c r="C33" s="328">
        <v>3</v>
      </c>
      <c r="D33" s="315">
        <v>3.2608695652173912E-2</v>
      </c>
      <c r="E33" s="328">
        <v>14</v>
      </c>
      <c r="F33" s="315">
        <v>0.15217391304347827</v>
      </c>
      <c r="G33" s="328">
        <v>8</v>
      </c>
      <c r="H33" s="315">
        <v>8.6956521739130432E-2</v>
      </c>
      <c r="I33" s="328">
        <v>23</v>
      </c>
      <c r="J33" s="315">
        <v>0.25</v>
      </c>
      <c r="K33" s="328">
        <v>37</v>
      </c>
      <c r="L33" s="315">
        <v>0.40217391304347827</v>
      </c>
      <c r="M33" s="328">
        <v>7</v>
      </c>
      <c r="N33" s="315">
        <v>7.6086956521739135E-2</v>
      </c>
      <c r="O33" s="316">
        <v>92</v>
      </c>
    </row>
    <row r="34" spans="1:15" ht="15">
      <c r="A34" s="313">
        <v>40</v>
      </c>
      <c r="B34" s="314" t="s">
        <v>457</v>
      </c>
      <c r="C34" s="328">
        <v>2</v>
      </c>
      <c r="D34" s="315">
        <v>2.9850746268656716E-2</v>
      </c>
      <c r="E34" s="328">
        <v>11</v>
      </c>
      <c r="F34" s="315">
        <v>0.16417910447761194</v>
      </c>
      <c r="G34" s="328">
        <v>4</v>
      </c>
      <c r="H34" s="315">
        <v>5.9701492537313432E-2</v>
      </c>
      <c r="I34" s="328">
        <v>15</v>
      </c>
      <c r="J34" s="315">
        <v>0.22388059701492538</v>
      </c>
      <c r="K34" s="328">
        <v>34</v>
      </c>
      <c r="L34" s="315">
        <v>0.5074626865671642</v>
      </c>
      <c r="M34" s="328">
        <v>1</v>
      </c>
      <c r="N34" s="315">
        <v>1.4925373134328358E-2</v>
      </c>
      <c r="O34" s="316">
        <v>67</v>
      </c>
    </row>
    <row r="35" spans="1:15" ht="15">
      <c r="A35" s="313">
        <v>190</v>
      </c>
      <c r="B35" s="314" t="s">
        <v>458</v>
      </c>
      <c r="C35" s="328">
        <v>4</v>
      </c>
      <c r="D35" s="315">
        <v>2.1390374331550801E-2</v>
      </c>
      <c r="E35" s="328">
        <v>33</v>
      </c>
      <c r="F35" s="315">
        <v>0.17647058823529413</v>
      </c>
      <c r="G35" s="328">
        <v>24</v>
      </c>
      <c r="H35" s="315">
        <v>0.12834224598930483</v>
      </c>
      <c r="I35" s="328">
        <v>45</v>
      </c>
      <c r="J35" s="315">
        <v>0.24064171122994651</v>
      </c>
      <c r="K35" s="328">
        <v>74</v>
      </c>
      <c r="L35" s="315">
        <v>0.39572192513368987</v>
      </c>
      <c r="M35" s="328">
        <v>7</v>
      </c>
      <c r="N35" s="315">
        <v>3.7433155080213901E-2</v>
      </c>
      <c r="O35" s="316">
        <v>187</v>
      </c>
    </row>
    <row r="36" spans="1:15" ht="15">
      <c r="A36" s="313">
        <v>604</v>
      </c>
      <c r="B36" s="314" t="s">
        <v>459</v>
      </c>
      <c r="C36" s="328">
        <v>20</v>
      </c>
      <c r="D36" s="315">
        <v>3.9761431411530816E-2</v>
      </c>
      <c r="E36" s="328">
        <v>72</v>
      </c>
      <c r="F36" s="315">
        <v>0.14314115308151093</v>
      </c>
      <c r="G36" s="328">
        <v>63</v>
      </c>
      <c r="H36" s="315">
        <v>0.12524850894632206</v>
      </c>
      <c r="I36" s="328">
        <v>125</v>
      </c>
      <c r="J36" s="315">
        <v>0.2485089463220676</v>
      </c>
      <c r="K36" s="328">
        <v>210</v>
      </c>
      <c r="L36" s="315">
        <v>0.41749502982107356</v>
      </c>
      <c r="M36" s="328">
        <v>13</v>
      </c>
      <c r="N36" s="315">
        <v>2.584493041749503E-2</v>
      </c>
      <c r="O36" s="316">
        <v>503</v>
      </c>
    </row>
    <row r="37" spans="1:15" ht="15">
      <c r="A37" s="313">
        <v>670</v>
      </c>
      <c r="B37" s="314" t="s">
        <v>460</v>
      </c>
      <c r="C37" s="328">
        <v>10</v>
      </c>
      <c r="D37" s="315">
        <v>3.8461538461538464E-2</v>
      </c>
      <c r="E37" s="328">
        <v>36</v>
      </c>
      <c r="F37" s="315">
        <v>0.13846153846153847</v>
      </c>
      <c r="G37" s="328">
        <v>32</v>
      </c>
      <c r="H37" s="315">
        <v>0.12307692307692308</v>
      </c>
      <c r="I37" s="328">
        <v>65</v>
      </c>
      <c r="J37" s="315">
        <v>0.25</v>
      </c>
      <c r="K37" s="328">
        <v>110</v>
      </c>
      <c r="L37" s="315">
        <v>0.42307692307692307</v>
      </c>
      <c r="M37" s="328">
        <v>7</v>
      </c>
      <c r="N37" s="315">
        <v>2.6923076923076925E-2</v>
      </c>
      <c r="O37" s="316">
        <v>260</v>
      </c>
    </row>
    <row r="38" spans="1:15" ht="15">
      <c r="A38" s="313">
        <v>690</v>
      </c>
      <c r="B38" s="314" t="s">
        <v>461</v>
      </c>
      <c r="C38" s="328">
        <v>6</v>
      </c>
      <c r="D38" s="315">
        <v>4.3478260869565216E-2</v>
      </c>
      <c r="E38" s="328">
        <v>28</v>
      </c>
      <c r="F38" s="315">
        <v>0.20289855072463769</v>
      </c>
      <c r="G38" s="328">
        <v>11</v>
      </c>
      <c r="H38" s="315">
        <v>7.9710144927536225E-2</v>
      </c>
      <c r="I38" s="328">
        <v>41</v>
      </c>
      <c r="J38" s="315">
        <v>0.29710144927536231</v>
      </c>
      <c r="K38" s="328">
        <v>49</v>
      </c>
      <c r="L38" s="315">
        <v>0.35507246376811596</v>
      </c>
      <c r="M38" s="328">
        <v>3</v>
      </c>
      <c r="N38" s="315">
        <v>2.1739130434782608E-2</v>
      </c>
      <c r="O38" s="316">
        <v>138</v>
      </c>
    </row>
    <row r="39" spans="1:15" ht="15">
      <c r="A39" s="313">
        <v>736</v>
      </c>
      <c r="B39" s="314" t="s">
        <v>462</v>
      </c>
      <c r="C39" s="328">
        <v>21</v>
      </c>
      <c r="D39" s="315">
        <v>2.5362318840579712E-2</v>
      </c>
      <c r="E39" s="328">
        <v>129</v>
      </c>
      <c r="F39" s="315">
        <v>0.15579710144927536</v>
      </c>
      <c r="G39" s="328">
        <v>89</v>
      </c>
      <c r="H39" s="315">
        <v>0.10748792270531402</v>
      </c>
      <c r="I39" s="328">
        <v>245</v>
      </c>
      <c r="J39" s="315">
        <v>0.29589371980676327</v>
      </c>
      <c r="K39" s="328">
        <v>334</v>
      </c>
      <c r="L39" s="315">
        <v>0.40338164251207731</v>
      </c>
      <c r="M39" s="328">
        <v>10</v>
      </c>
      <c r="N39" s="315">
        <v>1.2077294685990338E-2</v>
      </c>
      <c r="O39" s="316">
        <v>828</v>
      </c>
    </row>
    <row r="40" spans="1:15" ht="15">
      <c r="A40" s="313">
        <v>858</v>
      </c>
      <c r="B40" s="314" t="s">
        <v>463</v>
      </c>
      <c r="C40" s="328">
        <v>5</v>
      </c>
      <c r="D40" s="315">
        <v>2.5906735751295335E-2</v>
      </c>
      <c r="E40" s="328">
        <v>29</v>
      </c>
      <c r="F40" s="315">
        <v>0.15025906735751296</v>
      </c>
      <c r="G40" s="328">
        <v>21</v>
      </c>
      <c r="H40" s="315">
        <v>0.10880829015544041</v>
      </c>
      <c r="I40" s="328">
        <v>51</v>
      </c>
      <c r="J40" s="315">
        <v>0.26424870466321243</v>
      </c>
      <c r="K40" s="328">
        <v>82</v>
      </c>
      <c r="L40" s="315">
        <v>0.42487046632124353</v>
      </c>
      <c r="M40" s="328">
        <v>5</v>
      </c>
      <c r="N40" s="315">
        <v>2.5906735751295335E-2</v>
      </c>
      <c r="O40" s="316">
        <v>193</v>
      </c>
    </row>
    <row r="41" spans="1:15" ht="15">
      <c r="A41" s="313">
        <v>885</v>
      </c>
      <c r="B41" s="314" t="s">
        <v>464</v>
      </c>
      <c r="C41" s="328">
        <v>1</v>
      </c>
      <c r="D41" s="315">
        <v>2.1739130434782608E-2</v>
      </c>
      <c r="E41" s="328">
        <v>10</v>
      </c>
      <c r="F41" s="315">
        <v>0.21739130434782608</v>
      </c>
      <c r="G41" s="328">
        <v>5</v>
      </c>
      <c r="H41" s="315">
        <v>0.10869565217391304</v>
      </c>
      <c r="I41" s="328">
        <v>9</v>
      </c>
      <c r="J41" s="315">
        <v>0.19565217391304349</v>
      </c>
      <c r="K41" s="328">
        <v>19</v>
      </c>
      <c r="L41" s="315">
        <v>0.41304347826086957</v>
      </c>
      <c r="M41" s="328">
        <v>2</v>
      </c>
      <c r="N41" s="315">
        <v>4.3478260869565216E-2</v>
      </c>
      <c r="O41" s="316">
        <v>46</v>
      </c>
    </row>
    <row r="42" spans="1:15" ht="15">
      <c r="A42" s="313">
        <v>890</v>
      </c>
      <c r="B42" s="314" t="s">
        <v>465</v>
      </c>
      <c r="C42" s="328">
        <v>10</v>
      </c>
      <c r="D42" s="315">
        <v>4.716981132075472E-2</v>
      </c>
      <c r="E42" s="328">
        <v>28</v>
      </c>
      <c r="F42" s="315">
        <v>0.13207547169811321</v>
      </c>
      <c r="G42" s="328">
        <v>30</v>
      </c>
      <c r="H42" s="315">
        <v>0.14150943396226415</v>
      </c>
      <c r="I42" s="328">
        <v>48</v>
      </c>
      <c r="J42" s="315">
        <v>0.22641509433962265</v>
      </c>
      <c r="K42" s="328">
        <v>93</v>
      </c>
      <c r="L42" s="315">
        <v>0.43867924528301888</v>
      </c>
      <c r="M42" s="328">
        <v>3</v>
      </c>
      <c r="N42" s="315">
        <v>1.4150943396226415E-2</v>
      </c>
      <c r="O42" s="316">
        <v>212</v>
      </c>
    </row>
    <row r="43" spans="1:15">
      <c r="A43" s="307">
        <v>5</v>
      </c>
      <c r="B43" s="308" t="s">
        <v>466</v>
      </c>
      <c r="C43" s="311">
        <v>93</v>
      </c>
      <c r="D43" s="310">
        <v>3.0886748588508803E-2</v>
      </c>
      <c r="E43" s="309">
        <v>472</v>
      </c>
      <c r="F43" s="310">
        <v>0.15675855197608768</v>
      </c>
      <c r="G43" s="311">
        <v>379</v>
      </c>
      <c r="H43" s="310">
        <v>0.12587180338757889</v>
      </c>
      <c r="I43" s="311">
        <v>688</v>
      </c>
      <c r="J43" s="310">
        <v>0.22849551643972102</v>
      </c>
      <c r="K43" s="311">
        <v>1283</v>
      </c>
      <c r="L43" s="310">
        <v>0.42610428429093322</v>
      </c>
      <c r="M43" s="311">
        <v>96</v>
      </c>
      <c r="N43" s="310">
        <v>3.1883095317170373E-2</v>
      </c>
      <c r="O43" s="312">
        <v>3011</v>
      </c>
    </row>
    <row r="44" spans="1:15" ht="15">
      <c r="A44" s="313">
        <v>4</v>
      </c>
      <c r="B44" s="314" t="s">
        <v>467</v>
      </c>
      <c r="C44" s="328">
        <v>1</v>
      </c>
      <c r="D44" s="315">
        <v>0.14285714285714285</v>
      </c>
      <c r="E44" s="328">
        <v>1</v>
      </c>
      <c r="F44" s="315">
        <v>0.14285714285714285</v>
      </c>
      <c r="G44" s="328">
        <v>1</v>
      </c>
      <c r="H44" s="315">
        <v>0.14285714285714285</v>
      </c>
      <c r="I44" s="328">
        <v>2</v>
      </c>
      <c r="J44" s="315">
        <v>0.2857142857142857</v>
      </c>
      <c r="K44" s="328">
        <v>2</v>
      </c>
      <c r="L44" s="315">
        <v>0.2857142857142857</v>
      </c>
      <c r="M44" s="328">
        <v>0</v>
      </c>
      <c r="N44" s="315">
        <v>0</v>
      </c>
      <c r="O44" s="316">
        <v>7</v>
      </c>
    </row>
    <row r="45" spans="1:15" ht="15">
      <c r="A45" s="313">
        <v>42</v>
      </c>
      <c r="B45" s="314" t="s">
        <v>468</v>
      </c>
      <c r="C45" s="328">
        <v>22</v>
      </c>
      <c r="D45" s="315">
        <v>4.0219378427787937E-2</v>
      </c>
      <c r="E45" s="328">
        <v>67</v>
      </c>
      <c r="F45" s="315">
        <v>0.12248628884826325</v>
      </c>
      <c r="G45" s="328">
        <v>70</v>
      </c>
      <c r="H45" s="315">
        <v>0.12797074954296161</v>
      </c>
      <c r="I45" s="328">
        <v>125</v>
      </c>
      <c r="J45" s="315">
        <v>0.22851919561243145</v>
      </c>
      <c r="K45" s="328">
        <v>242</v>
      </c>
      <c r="L45" s="315">
        <v>0.44241316270566727</v>
      </c>
      <c r="M45" s="328">
        <v>21</v>
      </c>
      <c r="N45" s="315">
        <v>3.8391224862888484E-2</v>
      </c>
      <c r="O45" s="316">
        <v>547</v>
      </c>
    </row>
    <row r="46" spans="1:15" ht="15">
      <c r="A46" s="313">
        <v>44</v>
      </c>
      <c r="B46" s="314" t="s">
        <v>469</v>
      </c>
      <c r="C46" s="328">
        <v>1</v>
      </c>
      <c r="D46" s="315">
        <v>4.7619047619047616E-2</v>
      </c>
      <c r="E46" s="328">
        <v>1</v>
      </c>
      <c r="F46" s="315">
        <v>4.7619047619047616E-2</v>
      </c>
      <c r="G46" s="328">
        <v>3</v>
      </c>
      <c r="H46" s="315">
        <v>0.14285714285714285</v>
      </c>
      <c r="I46" s="328">
        <v>6</v>
      </c>
      <c r="J46" s="315">
        <v>0.2857142857142857</v>
      </c>
      <c r="K46" s="328">
        <v>10</v>
      </c>
      <c r="L46" s="315">
        <v>0.47619047619047616</v>
      </c>
      <c r="M46" s="328">
        <v>0</v>
      </c>
      <c r="N46" s="315">
        <v>0</v>
      </c>
      <c r="O46" s="316">
        <v>21</v>
      </c>
    </row>
    <row r="47" spans="1:15" ht="15">
      <c r="A47" s="313">
        <v>59</v>
      </c>
      <c r="B47" s="314" t="s">
        <v>470</v>
      </c>
      <c r="C47" s="328">
        <v>1</v>
      </c>
      <c r="D47" s="315">
        <v>3.7037037037037035E-2</v>
      </c>
      <c r="E47" s="328">
        <v>6</v>
      </c>
      <c r="F47" s="315">
        <v>0.22222222222222221</v>
      </c>
      <c r="G47" s="328">
        <v>7</v>
      </c>
      <c r="H47" s="315">
        <v>0.25925925925925924</v>
      </c>
      <c r="I47" s="328">
        <v>3</v>
      </c>
      <c r="J47" s="315">
        <v>0.1111111111111111</v>
      </c>
      <c r="K47" s="328">
        <v>9</v>
      </c>
      <c r="L47" s="315">
        <v>0.33333333333333331</v>
      </c>
      <c r="M47" s="328">
        <v>1</v>
      </c>
      <c r="N47" s="315">
        <v>3.7037037037037035E-2</v>
      </c>
      <c r="O47" s="316">
        <v>27</v>
      </c>
    </row>
    <row r="48" spans="1:15" ht="15">
      <c r="A48" s="313">
        <v>113</v>
      </c>
      <c r="B48" s="314" t="s">
        <v>471</v>
      </c>
      <c r="C48" s="328">
        <v>0</v>
      </c>
      <c r="D48" s="315">
        <v>0</v>
      </c>
      <c r="E48" s="328">
        <v>12</v>
      </c>
      <c r="F48" s="315">
        <v>0.19672131147540983</v>
      </c>
      <c r="G48" s="328">
        <v>11</v>
      </c>
      <c r="H48" s="315">
        <v>0.18032786885245902</v>
      </c>
      <c r="I48" s="328">
        <v>17</v>
      </c>
      <c r="J48" s="315">
        <v>0.27868852459016391</v>
      </c>
      <c r="K48" s="328">
        <v>21</v>
      </c>
      <c r="L48" s="315">
        <v>0.34426229508196721</v>
      </c>
      <c r="M48" s="328">
        <v>0</v>
      </c>
      <c r="N48" s="315">
        <v>0</v>
      </c>
      <c r="O48" s="316">
        <v>61</v>
      </c>
    </row>
    <row r="49" spans="1:15" ht="15">
      <c r="A49" s="313">
        <v>125</v>
      </c>
      <c r="B49" s="314" t="s">
        <v>472</v>
      </c>
      <c r="C49" s="328">
        <v>5</v>
      </c>
      <c r="D49" s="315">
        <v>6.6666666666666666E-2</v>
      </c>
      <c r="E49" s="328">
        <v>13</v>
      </c>
      <c r="F49" s="315">
        <v>0.17333333333333334</v>
      </c>
      <c r="G49" s="328">
        <v>6</v>
      </c>
      <c r="H49" s="315">
        <v>0.08</v>
      </c>
      <c r="I49" s="328">
        <v>14</v>
      </c>
      <c r="J49" s="315">
        <v>0.18666666666666668</v>
      </c>
      <c r="K49" s="328">
        <v>36</v>
      </c>
      <c r="L49" s="315">
        <v>0.48</v>
      </c>
      <c r="M49" s="328">
        <v>1</v>
      </c>
      <c r="N49" s="315">
        <v>1.3333333333333334E-2</v>
      </c>
      <c r="O49" s="316">
        <v>75</v>
      </c>
    </row>
    <row r="50" spans="1:15" ht="15">
      <c r="A50" s="313">
        <v>138</v>
      </c>
      <c r="B50" s="314" t="s">
        <v>473</v>
      </c>
      <c r="C50" s="328">
        <v>4</v>
      </c>
      <c r="D50" s="315">
        <v>4.1237113402061855E-2</v>
      </c>
      <c r="E50" s="328">
        <v>16</v>
      </c>
      <c r="F50" s="315">
        <v>0.16494845360824742</v>
      </c>
      <c r="G50" s="328">
        <v>6</v>
      </c>
      <c r="H50" s="315">
        <v>6.1855670103092786E-2</v>
      </c>
      <c r="I50" s="328">
        <v>23</v>
      </c>
      <c r="J50" s="315">
        <v>0.23711340206185566</v>
      </c>
      <c r="K50" s="328">
        <v>45</v>
      </c>
      <c r="L50" s="315">
        <v>0.46391752577319589</v>
      </c>
      <c r="M50" s="328">
        <v>3</v>
      </c>
      <c r="N50" s="315">
        <v>3.0927835051546393E-2</v>
      </c>
      <c r="O50" s="316">
        <v>97</v>
      </c>
    </row>
    <row r="51" spans="1:15" ht="15">
      <c r="A51" s="313">
        <v>234</v>
      </c>
      <c r="B51" s="314" t="s">
        <v>474</v>
      </c>
      <c r="C51" s="328">
        <v>5</v>
      </c>
      <c r="D51" s="315">
        <v>3.4482758620689655E-2</v>
      </c>
      <c r="E51" s="328">
        <v>20</v>
      </c>
      <c r="F51" s="315">
        <v>0.13793103448275862</v>
      </c>
      <c r="G51" s="328">
        <v>22</v>
      </c>
      <c r="H51" s="315">
        <v>0.15172413793103448</v>
      </c>
      <c r="I51" s="328">
        <v>36</v>
      </c>
      <c r="J51" s="315">
        <v>0.24827586206896551</v>
      </c>
      <c r="K51" s="328">
        <v>57</v>
      </c>
      <c r="L51" s="315">
        <v>0.39310344827586208</v>
      </c>
      <c r="M51" s="328">
        <v>5</v>
      </c>
      <c r="N51" s="315">
        <v>3.4482758620689655E-2</v>
      </c>
      <c r="O51" s="316">
        <v>145</v>
      </c>
    </row>
    <row r="52" spans="1:15" ht="15">
      <c r="A52" s="313">
        <v>240</v>
      </c>
      <c r="B52" s="314" t="s">
        <v>475</v>
      </c>
      <c r="C52" s="328">
        <v>0</v>
      </c>
      <c r="D52" s="315">
        <v>0</v>
      </c>
      <c r="E52" s="328">
        <v>5</v>
      </c>
      <c r="F52" s="315">
        <v>0.27777777777777779</v>
      </c>
      <c r="G52" s="328">
        <v>1</v>
      </c>
      <c r="H52" s="315">
        <v>5.5555555555555552E-2</v>
      </c>
      <c r="I52" s="328">
        <v>2</v>
      </c>
      <c r="J52" s="315">
        <v>0.1111111111111111</v>
      </c>
      <c r="K52" s="328">
        <v>9</v>
      </c>
      <c r="L52" s="315">
        <v>0.5</v>
      </c>
      <c r="M52" s="328">
        <v>1</v>
      </c>
      <c r="N52" s="315">
        <v>5.5555555555555552E-2</v>
      </c>
      <c r="O52" s="316">
        <v>18</v>
      </c>
    </row>
    <row r="53" spans="1:15" ht="15">
      <c r="A53" s="313">
        <v>284</v>
      </c>
      <c r="B53" s="314" t="s">
        <v>476</v>
      </c>
      <c r="C53" s="328">
        <v>5</v>
      </c>
      <c r="D53" s="315">
        <v>5.6179775280898875E-2</v>
      </c>
      <c r="E53" s="328">
        <v>17</v>
      </c>
      <c r="F53" s="315">
        <v>0.19101123595505617</v>
      </c>
      <c r="G53" s="328">
        <v>10</v>
      </c>
      <c r="H53" s="315">
        <v>0.11235955056179775</v>
      </c>
      <c r="I53" s="328">
        <v>19</v>
      </c>
      <c r="J53" s="315">
        <v>0.21348314606741572</v>
      </c>
      <c r="K53" s="328">
        <v>37</v>
      </c>
      <c r="L53" s="315">
        <v>0.4157303370786517</v>
      </c>
      <c r="M53" s="328">
        <v>1</v>
      </c>
      <c r="N53" s="315">
        <v>1.1235955056179775E-2</v>
      </c>
      <c r="O53" s="316">
        <v>89</v>
      </c>
    </row>
    <row r="54" spans="1:15" ht="15">
      <c r="A54" s="313">
        <v>306</v>
      </c>
      <c r="B54" s="314" t="s">
        <v>477</v>
      </c>
      <c r="C54" s="328">
        <v>2</v>
      </c>
      <c r="D54" s="315">
        <v>2.2727272727272728E-2</v>
      </c>
      <c r="E54" s="328">
        <v>14</v>
      </c>
      <c r="F54" s="315">
        <v>0.15909090909090909</v>
      </c>
      <c r="G54" s="328">
        <v>10</v>
      </c>
      <c r="H54" s="315">
        <v>0.11363636363636363</v>
      </c>
      <c r="I54" s="328">
        <v>17</v>
      </c>
      <c r="J54" s="315">
        <v>0.19318181818181818</v>
      </c>
      <c r="K54" s="328">
        <v>39</v>
      </c>
      <c r="L54" s="315">
        <v>0.44318181818181818</v>
      </c>
      <c r="M54" s="328">
        <v>6</v>
      </c>
      <c r="N54" s="315">
        <v>6.8181818181818177E-2</v>
      </c>
      <c r="O54" s="316">
        <v>88</v>
      </c>
    </row>
    <row r="55" spans="1:15" ht="15">
      <c r="A55" s="313">
        <v>347</v>
      </c>
      <c r="B55" s="314" t="s">
        <v>478</v>
      </c>
      <c r="C55" s="328">
        <v>0</v>
      </c>
      <c r="D55" s="315">
        <v>0</v>
      </c>
      <c r="E55" s="328">
        <v>4</v>
      </c>
      <c r="F55" s="315">
        <v>0.12903225806451613</v>
      </c>
      <c r="G55" s="328">
        <v>4</v>
      </c>
      <c r="H55" s="315">
        <v>0.12903225806451613</v>
      </c>
      <c r="I55" s="328">
        <v>3</v>
      </c>
      <c r="J55" s="315">
        <v>9.6774193548387094E-2</v>
      </c>
      <c r="K55" s="328">
        <v>18</v>
      </c>
      <c r="L55" s="315">
        <v>0.58064516129032262</v>
      </c>
      <c r="M55" s="328">
        <v>2</v>
      </c>
      <c r="N55" s="315">
        <v>6.4516129032258063E-2</v>
      </c>
      <c r="O55" s="316">
        <v>31</v>
      </c>
    </row>
    <row r="56" spans="1:15" ht="15">
      <c r="A56" s="313">
        <v>411</v>
      </c>
      <c r="B56" s="314" t="s">
        <v>479</v>
      </c>
      <c r="C56" s="328">
        <v>3</v>
      </c>
      <c r="D56" s="315">
        <v>0.13043478260869565</v>
      </c>
      <c r="E56" s="328">
        <v>4</v>
      </c>
      <c r="F56" s="315">
        <v>0.17391304347826086</v>
      </c>
      <c r="G56" s="328">
        <v>3</v>
      </c>
      <c r="H56" s="315">
        <v>0.13043478260869565</v>
      </c>
      <c r="I56" s="328">
        <v>3</v>
      </c>
      <c r="J56" s="315">
        <v>0.13043478260869565</v>
      </c>
      <c r="K56" s="328">
        <v>10</v>
      </c>
      <c r="L56" s="315">
        <v>0.43478260869565216</v>
      </c>
      <c r="M56" s="328">
        <v>0</v>
      </c>
      <c r="N56" s="315">
        <v>0</v>
      </c>
      <c r="O56" s="316">
        <v>23</v>
      </c>
    </row>
    <row r="57" spans="1:15" ht="15">
      <c r="A57" s="313">
        <v>501</v>
      </c>
      <c r="B57" s="314" t="s">
        <v>480</v>
      </c>
      <c r="C57" s="328">
        <v>0</v>
      </c>
      <c r="D57" s="315">
        <v>0</v>
      </c>
      <c r="E57" s="328">
        <v>6</v>
      </c>
      <c r="F57" s="315">
        <v>0.17142857142857143</v>
      </c>
      <c r="G57" s="328">
        <v>5</v>
      </c>
      <c r="H57" s="315">
        <v>0.14285714285714285</v>
      </c>
      <c r="I57" s="328">
        <v>8</v>
      </c>
      <c r="J57" s="315">
        <v>0.22857142857142856</v>
      </c>
      <c r="K57" s="328">
        <v>15</v>
      </c>
      <c r="L57" s="315">
        <v>0.42857142857142855</v>
      </c>
      <c r="M57" s="328">
        <v>1</v>
      </c>
      <c r="N57" s="315">
        <v>2.8571428571428571E-2</v>
      </c>
      <c r="O57" s="316">
        <v>35</v>
      </c>
    </row>
    <row r="58" spans="1:15" ht="15">
      <c r="A58" s="313">
        <v>543</v>
      </c>
      <c r="B58" s="314" t="s">
        <v>481</v>
      </c>
      <c r="C58" s="328">
        <v>1</v>
      </c>
      <c r="D58" s="315">
        <v>4.7619047619047616E-2</v>
      </c>
      <c r="E58" s="328">
        <v>3</v>
      </c>
      <c r="F58" s="315">
        <v>0.14285714285714285</v>
      </c>
      <c r="G58" s="328">
        <v>1</v>
      </c>
      <c r="H58" s="315">
        <v>4.7619047619047616E-2</v>
      </c>
      <c r="I58" s="328">
        <v>6</v>
      </c>
      <c r="J58" s="315">
        <v>0.2857142857142857</v>
      </c>
      <c r="K58" s="328">
        <v>10</v>
      </c>
      <c r="L58" s="315">
        <v>0.47619047619047616</v>
      </c>
      <c r="M58" s="328">
        <v>0</v>
      </c>
      <c r="N58" s="315">
        <v>0</v>
      </c>
      <c r="O58" s="316">
        <v>21</v>
      </c>
    </row>
    <row r="59" spans="1:15" ht="15">
      <c r="A59" s="313">
        <v>628</v>
      </c>
      <c r="B59" s="314" t="s">
        <v>482</v>
      </c>
      <c r="C59" s="328">
        <v>1</v>
      </c>
      <c r="D59" s="315">
        <v>0.125</v>
      </c>
      <c r="E59" s="328">
        <v>1</v>
      </c>
      <c r="F59" s="315">
        <v>0.125</v>
      </c>
      <c r="G59" s="328">
        <v>1</v>
      </c>
      <c r="H59" s="315">
        <v>0.125</v>
      </c>
      <c r="I59" s="328">
        <v>2</v>
      </c>
      <c r="J59" s="315">
        <v>0.25</v>
      </c>
      <c r="K59" s="328">
        <v>2</v>
      </c>
      <c r="L59" s="315">
        <v>0.25</v>
      </c>
      <c r="M59" s="328">
        <v>1</v>
      </c>
      <c r="N59" s="315">
        <v>0.125</v>
      </c>
      <c r="O59" s="316">
        <v>8</v>
      </c>
    </row>
    <row r="60" spans="1:15" ht="15">
      <c r="A60" s="313">
        <v>656</v>
      </c>
      <c r="B60" s="314" t="s">
        <v>483</v>
      </c>
      <c r="C60" s="328">
        <v>18</v>
      </c>
      <c r="D60" s="315">
        <v>1.9088016967126194E-2</v>
      </c>
      <c r="E60" s="328">
        <v>145</v>
      </c>
      <c r="F60" s="315">
        <v>0.1537645811240721</v>
      </c>
      <c r="G60" s="328">
        <v>119</v>
      </c>
      <c r="H60" s="315">
        <v>0.1261930010604454</v>
      </c>
      <c r="I60" s="328">
        <v>225</v>
      </c>
      <c r="J60" s="315">
        <v>0.23860021208907742</v>
      </c>
      <c r="K60" s="328">
        <v>403</v>
      </c>
      <c r="L60" s="315">
        <v>0.42735949098621423</v>
      </c>
      <c r="M60" s="328">
        <v>33</v>
      </c>
      <c r="N60" s="315">
        <v>3.4994697773064687E-2</v>
      </c>
      <c r="O60" s="316">
        <v>943</v>
      </c>
    </row>
    <row r="61" spans="1:15" ht="15">
      <c r="A61" s="313">
        <v>761</v>
      </c>
      <c r="B61" s="314" t="s">
        <v>484</v>
      </c>
      <c r="C61" s="328">
        <v>23</v>
      </c>
      <c r="D61" s="315">
        <v>3.0223390275952694E-2</v>
      </c>
      <c r="E61" s="328">
        <v>135</v>
      </c>
      <c r="F61" s="315">
        <v>0.1773981603153745</v>
      </c>
      <c r="G61" s="328">
        <v>97</v>
      </c>
      <c r="H61" s="315">
        <v>0.12746386333771353</v>
      </c>
      <c r="I61" s="328">
        <v>172</v>
      </c>
      <c r="J61" s="315">
        <v>0.22601839684625494</v>
      </c>
      <c r="K61" s="328">
        <v>314</v>
      </c>
      <c r="L61" s="315">
        <v>0.41261498028909332</v>
      </c>
      <c r="M61" s="328">
        <v>20</v>
      </c>
      <c r="N61" s="315">
        <v>2.6281208935611037E-2</v>
      </c>
      <c r="O61" s="316">
        <v>761</v>
      </c>
    </row>
    <row r="62" spans="1:15" ht="15">
      <c r="A62" s="313">
        <v>842</v>
      </c>
      <c r="B62" s="314" t="s">
        <v>485</v>
      </c>
      <c r="C62" s="328">
        <v>1</v>
      </c>
      <c r="D62" s="315">
        <v>7.1428571428571425E-2</v>
      </c>
      <c r="E62" s="328">
        <v>2</v>
      </c>
      <c r="F62" s="315">
        <v>0.14285714285714285</v>
      </c>
      <c r="G62" s="328">
        <v>2</v>
      </c>
      <c r="H62" s="315">
        <v>0.14285714285714285</v>
      </c>
      <c r="I62" s="328">
        <v>5</v>
      </c>
      <c r="J62" s="315">
        <v>0.35714285714285715</v>
      </c>
      <c r="K62" s="328">
        <v>4</v>
      </c>
      <c r="L62" s="315">
        <v>0.2857142857142857</v>
      </c>
      <c r="M62" s="328">
        <v>0</v>
      </c>
      <c r="N62" s="315">
        <v>0</v>
      </c>
      <c r="O62" s="316">
        <v>14</v>
      </c>
    </row>
    <row r="63" spans="1:15">
      <c r="A63" s="307">
        <v>6</v>
      </c>
      <c r="B63" s="308" t="s">
        <v>486</v>
      </c>
      <c r="C63" s="311">
        <v>57</v>
      </c>
      <c r="D63" s="310">
        <v>2.529960053262317E-2</v>
      </c>
      <c r="E63" s="309">
        <v>411</v>
      </c>
      <c r="F63" s="310">
        <v>0.18242343541944075</v>
      </c>
      <c r="G63" s="311">
        <v>299</v>
      </c>
      <c r="H63" s="310">
        <v>0.13271193963604083</v>
      </c>
      <c r="I63" s="311">
        <v>491</v>
      </c>
      <c r="J63" s="310">
        <v>0.21793164669329781</v>
      </c>
      <c r="K63" s="311">
        <v>928</v>
      </c>
      <c r="L63" s="310">
        <v>0.41189525077674211</v>
      </c>
      <c r="M63" s="311">
        <v>67</v>
      </c>
      <c r="N63" s="310">
        <v>2.9738126941855306E-2</v>
      </c>
      <c r="O63" s="312">
        <v>2253</v>
      </c>
    </row>
    <row r="64" spans="1:15" ht="15">
      <c r="A64" s="313">
        <v>38</v>
      </c>
      <c r="B64" s="314" t="s">
        <v>487</v>
      </c>
      <c r="C64" s="328">
        <v>0</v>
      </c>
      <c r="D64" s="315">
        <v>0</v>
      </c>
      <c r="E64" s="328">
        <v>1</v>
      </c>
      <c r="F64" s="315">
        <v>0.25</v>
      </c>
      <c r="G64" s="328">
        <v>0</v>
      </c>
      <c r="H64" s="315">
        <v>0</v>
      </c>
      <c r="I64" s="328">
        <v>1</v>
      </c>
      <c r="J64" s="315">
        <v>0.25</v>
      </c>
      <c r="K64" s="328">
        <v>2</v>
      </c>
      <c r="L64" s="315">
        <v>0.5</v>
      </c>
      <c r="M64" s="328">
        <v>0</v>
      </c>
      <c r="N64" s="315">
        <v>0</v>
      </c>
      <c r="O64" s="316">
        <v>4</v>
      </c>
    </row>
    <row r="65" spans="1:15" ht="15">
      <c r="A65" s="313">
        <v>86</v>
      </c>
      <c r="B65" s="314" t="s">
        <v>488</v>
      </c>
      <c r="C65" s="328">
        <v>2</v>
      </c>
      <c r="D65" s="315">
        <v>0.08</v>
      </c>
      <c r="E65" s="328">
        <v>2</v>
      </c>
      <c r="F65" s="315">
        <v>0.08</v>
      </c>
      <c r="G65" s="328">
        <v>5</v>
      </c>
      <c r="H65" s="315">
        <v>0.2</v>
      </c>
      <c r="I65" s="328">
        <v>2</v>
      </c>
      <c r="J65" s="315">
        <v>0.08</v>
      </c>
      <c r="K65" s="328">
        <v>14</v>
      </c>
      <c r="L65" s="315">
        <v>0.56000000000000005</v>
      </c>
      <c r="M65" s="328">
        <v>0</v>
      </c>
      <c r="N65" s="315">
        <v>0</v>
      </c>
      <c r="O65" s="316">
        <v>25</v>
      </c>
    </row>
    <row r="66" spans="1:15" ht="15">
      <c r="A66" s="313">
        <v>107</v>
      </c>
      <c r="B66" s="314" t="s">
        <v>489</v>
      </c>
      <c r="C66" s="328">
        <v>0</v>
      </c>
      <c r="D66" s="315">
        <v>0</v>
      </c>
      <c r="E66" s="328">
        <v>0</v>
      </c>
      <c r="F66" s="315">
        <v>0</v>
      </c>
      <c r="G66" s="328">
        <v>0</v>
      </c>
      <c r="H66" s="315">
        <v>0</v>
      </c>
      <c r="I66" s="328">
        <v>0</v>
      </c>
      <c r="J66" s="315">
        <v>0</v>
      </c>
      <c r="K66" s="328">
        <v>0</v>
      </c>
      <c r="L66" s="315">
        <v>0</v>
      </c>
      <c r="M66" s="328">
        <v>0</v>
      </c>
      <c r="N66" s="315">
        <v>0</v>
      </c>
      <c r="O66" s="316">
        <v>0</v>
      </c>
    </row>
    <row r="67" spans="1:15" ht="15">
      <c r="A67" s="313">
        <v>134</v>
      </c>
      <c r="B67" s="314" t="s">
        <v>490</v>
      </c>
      <c r="C67" s="328">
        <v>0</v>
      </c>
      <c r="D67" s="315">
        <v>0</v>
      </c>
      <c r="E67" s="328">
        <v>2</v>
      </c>
      <c r="F67" s="315">
        <v>0.16666666666666666</v>
      </c>
      <c r="G67" s="328">
        <v>2</v>
      </c>
      <c r="H67" s="315">
        <v>0.16666666666666666</v>
      </c>
      <c r="I67" s="328">
        <v>2</v>
      </c>
      <c r="J67" s="315">
        <v>0.16666666666666666</v>
      </c>
      <c r="K67" s="328">
        <v>6</v>
      </c>
      <c r="L67" s="315">
        <v>0.5</v>
      </c>
      <c r="M67" s="328">
        <v>0</v>
      </c>
      <c r="N67" s="315">
        <v>0</v>
      </c>
      <c r="O67" s="316">
        <v>12</v>
      </c>
    </row>
    <row r="68" spans="1:15" ht="15">
      <c r="A68" s="313">
        <v>150</v>
      </c>
      <c r="B68" s="314" t="s">
        <v>491</v>
      </c>
      <c r="C68" s="328">
        <v>0</v>
      </c>
      <c r="D68" s="315">
        <v>0</v>
      </c>
      <c r="E68" s="328">
        <v>12</v>
      </c>
      <c r="F68" s="315">
        <v>0.23529411764705882</v>
      </c>
      <c r="G68" s="328">
        <v>4</v>
      </c>
      <c r="H68" s="315">
        <v>7.8431372549019607E-2</v>
      </c>
      <c r="I68" s="328">
        <v>9</v>
      </c>
      <c r="J68" s="315">
        <v>0.17647058823529413</v>
      </c>
      <c r="K68" s="328">
        <v>25</v>
      </c>
      <c r="L68" s="315">
        <v>0.49019607843137253</v>
      </c>
      <c r="M68" s="328">
        <v>1</v>
      </c>
      <c r="N68" s="315">
        <v>1.9607843137254902E-2</v>
      </c>
      <c r="O68" s="316">
        <v>51</v>
      </c>
    </row>
    <row r="69" spans="1:15" ht="15">
      <c r="A69" s="313">
        <v>237</v>
      </c>
      <c r="B69" s="314" t="s">
        <v>492</v>
      </c>
      <c r="C69" s="328">
        <v>21</v>
      </c>
      <c r="D69" s="315">
        <v>4.0384615384615387E-2</v>
      </c>
      <c r="E69" s="328">
        <v>85</v>
      </c>
      <c r="F69" s="315">
        <v>0.16346153846153846</v>
      </c>
      <c r="G69" s="328">
        <v>59</v>
      </c>
      <c r="H69" s="315">
        <v>0.11346153846153846</v>
      </c>
      <c r="I69" s="328">
        <v>116</v>
      </c>
      <c r="J69" s="315">
        <v>0.22307692307692309</v>
      </c>
      <c r="K69" s="328">
        <v>219</v>
      </c>
      <c r="L69" s="315">
        <v>0.42115384615384616</v>
      </c>
      <c r="M69" s="328">
        <v>20</v>
      </c>
      <c r="N69" s="315">
        <v>3.8461538461538464E-2</v>
      </c>
      <c r="O69" s="316">
        <v>520</v>
      </c>
    </row>
    <row r="70" spans="1:15" ht="15">
      <c r="A70" s="313">
        <v>264</v>
      </c>
      <c r="B70" s="314" t="s">
        <v>493</v>
      </c>
      <c r="C70" s="328">
        <v>1</v>
      </c>
      <c r="D70" s="315">
        <v>6.0975609756097563E-3</v>
      </c>
      <c r="E70" s="328">
        <v>33</v>
      </c>
      <c r="F70" s="315">
        <v>0.20121951219512196</v>
      </c>
      <c r="G70" s="328">
        <v>26</v>
      </c>
      <c r="H70" s="315">
        <v>0.15853658536585366</v>
      </c>
      <c r="I70" s="328">
        <v>35</v>
      </c>
      <c r="J70" s="315">
        <v>0.21341463414634146</v>
      </c>
      <c r="K70" s="328">
        <v>62</v>
      </c>
      <c r="L70" s="315">
        <v>0.37804878048780488</v>
      </c>
      <c r="M70" s="328">
        <v>7</v>
      </c>
      <c r="N70" s="315">
        <v>4.2682926829268296E-2</v>
      </c>
      <c r="O70" s="316">
        <v>164</v>
      </c>
    </row>
    <row r="71" spans="1:15" ht="15">
      <c r="A71" s="313">
        <v>310</v>
      </c>
      <c r="B71" s="314" t="s">
        <v>494</v>
      </c>
      <c r="C71" s="328">
        <v>1</v>
      </c>
      <c r="D71" s="315">
        <v>1.6666666666666666E-2</v>
      </c>
      <c r="E71" s="328">
        <v>7</v>
      </c>
      <c r="F71" s="315">
        <v>0.11666666666666667</v>
      </c>
      <c r="G71" s="328">
        <v>9</v>
      </c>
      <c r="H71" s="315">
        <v>0.15</v>
      </c>
      <c r="I71" s="328">
        <v>15</v>
      </c>
      <c r="J71" s="315">
        <v>0.25</v>
      </c>
      <c r="K71" s="328">
        <v>25</v>
      </c>
      <c r="L71" s="315">
        <v>0.41666666666666669</v>
      </c>
      <c r="M71" s="328">
        <v>3</v>
      </c>
      <c r="N71" s="315">
        <v>0.05</v>
      </c>
      <c r="O71" s="316">
        <v>60</v>
      </c>
    </row>
    <row r="72" spans="1:15" ht="15">
      <c r="A72" s="313">
        <v>315</v>
      </c>
      <c r="B72" s="314" t="s">
        <v>495</v>
      </c>
      <c r="C72" s="328">
        <v>0</v>
      </c>
      <c r="D72" s="315">
        <v>0</v>
      </c>
      <c r="E72" s="328">
        <v>0</v>
      </c>
      <c r="F72" s="315">
        <v>0</v>
      </c>
      <c r="G72" s="328">
        <v>0</v>
      </c>
      <c r="H72" s="315">
        <v>0</v>
      </c>
      <c r="I72" s="328">
        <v>0</v>
      </c>
      <c r="J72" s="315">
        <v>0</v>
      </c>
      <c r="K72" s="328">
        <v>1</v>
      </c>
      <c r="L72" s="315">
        <v>1</v>
      </c>
      <c r="M72" s="328">
        <v>0</v>
      </c>
      <c r="N72" s="315">
        <v>0</v>
      </c>
      <c r="O72" s="316">
        <v>1</v>
      </c>
    </row>
    <row r="73" spans="1:15" ht="15">
      <c r="A73" s="313">
        <v>361</v>
      </c>
      <c r="B73" s="314" t="s">
        <v>496</v>
      </c>
      <c r="C73" s="328">
        <v>0</v>
      </c>
      <c r="D73" s="315">
        <v>0</v>
      </c>
      <c r="E73" s="328">
        <v>6</v>
      </c>
      <c r="F73" s="315">
        <v>0.22222222222222221</v>
      </c>
      <c r="G73" s="328">
        <v>5</v>
      </c>
      <c r="H73" s="315">
        <v>0.18518518518518517</v>
      </c>
      <c r="I73" s="328">
        <v>4</v>
      </c>
      <c r="J73" s="315">
        <v>0.14814814814814814</v>
      </c>
      <c r="K73" s="328">
        <v>11</v>
      </c>
      <c r="L73" s="315">
        <v>0.40740740740740738</v>
      </c>
      <c r="M73" s="328">
        <v>1</v>
      </c>
      <c r="N73" s="315">
        <v>3.7037037037037035E-2</v>
      </c>
      <c r="O73" s="316">
        <v>27</v>
      </c>
    </row>
    <row r="74" spans="1:15" ht="15">
      <c r="A74" s="313">
        <v>647</v>
      </c>
      <c r="B74" s="314" t="s">
        <v>497</v>
      </c>
      <c r="C74" s="328">
        <v>0</v>
      </c>
      <c r="D74" s="315">
        <v>0</v>
      </c>
      <c r="E74" s="328">
        <v>5</v>
      </c>
      <c r="F74" s="315">
        <v>7.9365079365079361E-2</v>
      </c>
      <c r="G74" s="328">
        <v>10</v>
      </c>
      <c r="H74" s="315">
        <v>0.15873015873015872</v>
      </c>
      <c r="I74" s="328">
        <v>17</v>
      </c>
      <c r="J74" s="315">
        <v>0.26984126984126983</v>
      </c>
      <c r="K74" s="328">
        <v>30</v>
      </c>
      <c r="L74" s="315">
        <v>0.47619047619047616</v>
      </c>
      <c r="M74" s="328">
        <v>1</v>
      </c>
      <c r="N74" s="315">
        <v>1.5873015873015872E-2</v>
      </c>
      <c r="O74" s="316">
        <v>63</v>
      </c>
    </row>
    <row r="75" spans="1:15" ht="15">
      <c r="A75" s="313">
        <v>658</v>
      </c>
      <c r="B75" s="314" t="s">
        <v>498</v>
      </c>
      <c r="C75" s="328">
        <v>0</v>
      </c>
      <c r="D75" s="315">
        <v>0</v>
      </c>
      <c r="E75" s="328">
        <v>0</v>
      </c>
      <c r="F75" s="315">
        <v>0</v>
      </c>
      <c r="G75" s="328">
        <v>0</v>
      </c>
      <c r="H75" s="315">
        <v>0</v>
      </c>
      <c r="I75" s="328">
        <v>0</v>
      </c>
      <c r="J75" s="315">
        <v>0</v>
      </c>
      <c r="K75" s="328">
        <v>1</v>
      </c>
      <c r="L75" s="315">
        <v>1</v>
      </c>
      <c r="M75" s="328">
        <v>0</v>
      </c>
      <c r="N75" s="315">
        <v>0</v>
      </c>
      <c r="O75" s="316">
        <v>1</v>
      </c>
    </row>
    <row r="76" spans="1:15" ht="15">
      <c r="A76" s="313">
        <v>664</v>
      </c>
      <c r="B76" s="314" t="s">
        <v>499</v>
      </c>
      <c r="C76" s="328">
        <v>18</v>
      </c>
      <c r="D76" s="315">
        <v>2.4965325936199722E-2</v>
      </c>
      <c r="E76" s="328">
        <v>138</v>
      </c>
      <c r="F76" s="315">
        <v>0.1914008321775312</v>
      </c>
      <c r="G76" s="328">
        <v>94</v>
      </c>
      <c r="H76" s="315">
        <v>0.13037447988904299</v>
      </c>
      <c r="I76" s="328">
        <v>168</v>
      </c>
      <c r="J76" s="315">
        <v>0.23300970873786409</v>
      </c>
      <c r="K76" s="328">
        <v>280</v>
      </c>
      <c r="L76" s="315">
        <v>0.38834951456310679</v>
      </c>
      <c r="M76" s="328">
        <v>23</v>
      </c>
      <c r="N76" s="315">
        <v>3.1900138696255201E-2</v>
      </c>
      <c r="O76" s="316">
        <v>721</v>
      </c>
    </row>
    <row r="77" spans="1:15" ht="15">
      <c r="A77" s="313">
        <v>686</v>
      </c>
      <c r="B77" s="314" t="s">
        <v>500</v>
      </c>
      <c r="C77" s="328">
        <v>11</v>
      </c>
      <c r="D77" s="315">
        <v>3.0386740331491711E-2</v>
      </c>
      <c r="E77" s="328">
        <v>75</v>
      </c>
      <c r="F77" s="315">
        <v>0.20718232044198895</v>
      </c>
      <c r="G77" s="328">
        <v>48</v>
      </c>
      <c r="H77" s="315">
        <v>0.13259668508287292</v>
      </c>
      <c r="I77" s="328">
        <v>76</v>
      </c>
      <c r="J77" s="315">
        <v>0.20994475138121546</v>
      </c>
      <c r="K77" s="328">
        <v>147</v>
      </c>
      <c r="L77" s="315">
        <v>0.40607734806629836</v>
      </c>
      <c r="M77" s="328">
        <v>5</v>
      </c>
      <c r="N77" s="315">
        <v>1.3812154696132596E-2</v>
      </c>
      <c r="O77" s="316">
        <v>362</v>
      </c>
    </row>
    <row r="78" spans="1:15" ht="15">
      <c r="A78" s="313">
        <v>819</v>
      </c>
      <c r="B78" s="314" t="s">
        <v>501</v>
      </c>
      <c r="C78" s="328">
        <v>0</v>
      </c>
      <c r="D78" s="315">
        <v>0</v>
      </c>
      <c r="E78" s="328">
        <v>2</v>
      </c>
      <c r="F78" s="315">
        <v>0.15384615384615385</v>
      </c>
      <c r="G78" s="328">
        <v>4</v>
      </c>
      <c r="H78" s="315">
        <v>0.30769230769230771</v>
      </c>
      <c r="I78" s="328">
        <v>4</v>
      </c>
      <c r="J78" s="315">
        <v>0.30769230769230771</v>
      </c>
      <c r="K78" s="328">
        <v>3</v>
      </c>
      <c r="L78" s="315">
        <v>0.23076923076923078</v>
      </c>
      <c r="M78" s="328">
        <v>0</v>
      </c>
      <c r="N78" s="315">
        <v>0</v>
      </c>
      <c r="O78" s="316">
        <v>13</v>
      </c>
    </row>
    <row r="79" spans="1:15" ht="15">
      <c r="A79" s="313">
        <v>854</v>
      </c>
      <c r="B79" s="314" t="s">
        <v>502</v>
      </c>
      <c r="C79" s="328">
        <v>0</v>
      </c>
      <c r="D79" s="315">
        <v>0</v>
      </c>
      <c r="E79" s="328">
        <v>3</v>
      </c>
      <c r="F79" s="315">
        <v>0.25</v>
      </c>
      <c r="G79" s="328">
        <v>2</v>
      </c>
      <c r="H79" s="315">
        <v>0.16666666666666666</v>
      </c>
      <c r="I79" s="328">
        <v>2</v>
      </c>
      <c r="J79" s="315">
        <v>0.16666666666666666</v>
      </c>
      <c r="K79" s="328">
        <v>5</v>
      </c>
      <c r="L79" s="315">
        <v>0.41666666666666669</v>
      </c>
      <c r="M79" s="328">
        <v>0</v>
      </c>
      <c r="N79" s="315">
        <v>0</v>
      </c>
      <c r="O79" s="316">
        <v>12</v>
      </c>
    </row>
    <row r="80" spans="1:15" ht="15">
      <c r="A80" s="313">
        <v>887</v>
      </c>
      <c r="B80" s="314" t="s">
        <v>503</v>
      </c>
      <c r="C80" s="328">
        <v>3</v>
      </c>
      <c r="D80" s="315">
        <v>1.3824884792626729E-2</v>
      </c>
      <c r="E80" s="328">
        <v>40</v>
      </c>
      <c r="F80" s="315">
        <v>0.18433179723502305</v>
      </c>
      <c r="G80" s="328">
        <v>31</v>
      </c>
      <c r="H80" s="315">
        <v>0.14285714285714285</v>
      </c>
      <c r="I80" s="328">
        <v>40</v>
      </c>
      <c r="J80" s="315">
        <v>0.18433179723502305</v>
      </c>
      <c r="K80" s="328">
        <v>97</v>
      </c>
      <c r="L80" s="315">
        <v>0.44700460829493088</v>
      </c>
      <c r="M80" s="328">
        <v>6</v>
      </c>
      <c r="N80" s="315">
        <v>2.7649769585253458E-2</v>
      </c>
      <c r="O80" s="316">
        <v>217</v>
      </c>
    </row>
    <row r="81" spans="1:15">
      <c r="A81" s="307">
        <v>7</v>
      </c>
      <c r="B81" s="308" t="s">
        <v>504</v>
      </c>
      <c r="C81" s="311">
        <v>753</v>
      </c>
      <c r="D81" s="310">
        <v>3.7881074554784185E-2</v>
      </c>
      <c r="E81" s="309">
        <v>3073</v>
      </c>
      <c r="F81" s="310">
        <v>0.15459301740617767</v>
      </c>
      <c r="G81" s="311">
        <v>2472</v>
      </c>
      <c r="H81" s="310">
        <v>0.12435858738303653</v>
      </c>
      <c r="I81" s="311">
        <v>4609</v>
      </c>
      <c r="J81" s="310">
        <v>0.23186437267330717</v>
      </c>
      <c r="K81" s="311">
        <v>8094</v>
      </c>
      <c r="L81" s="310">
        <v>0.40718382130999092</v>
      </c>
      <c r="M81" s="311">
        <v>877</v>
      </c>
      <c r="N81" s="310">
        <v>4.4119126672703492E-2</v>
      </c>
      <c r="O81" s="312">
        <v>19878</v>
      </c>
    </row>
    <row r="82" spans="1:15" ht="15">
      <c r="A82" s="313">
        <v>2</v>
      </c>
      <c r="B82" s="314" t="s">
        <v>505</v>
      </c>
      <c r="C82" s="328">
        <v>4</v>
      </c>
      <c r="D82" s="315">
        <v>4.49438202247191E-2</v>
      </c>
      <c r="E82" s="328">
        <v>13</v>
      </c>
      <c r="F82" s="315">
        <v>0.14606741573033707</v>
      </c>
      <c r="G82" s="328">
        <v>13</v>
      </c>
      <c r="H82" s="315">
        <v>0.14606741573033707</v>
      </c>
      <c r="I82" s="328">
        <v>19</v>
      </c>
      <c r="J82" s="315">
        <v>0.21348314606741572</v>
      </c>
      <c r="K82" s="328">
        <v>39</v>
      </c>
      <c r="L82" s="315">
        <v>0.43820224719101125</v>
      </c>
      <c r="M82" s="328">
        <v>1</v>
      </c>
      <c r="N82" s="315">
        <v>1.1235955056179775E-2</v>
      </c>
      <c r="O82" s="316">
        <v>89</v>
      </c>
    </row>
    <row r="83" spans="1:15" ht="15">
      <c r="A83" s="313">
        <v>21</v>
      </c>
      <c r="B83" s="314" t="s">
        <v>506</v>
      </c>
      <c r="C83" s="328">
        <v>2</v>
      </c>
      <c r="D83" s="315">
        <v>8.6956521739130432E-2</v>
      </c>
      <c r="E83" s="328">
        <v>6</v>
      </c>
      <c r="F83" s="315">
        <v>0.2608695652173913</v>
      </c>
      <c r="G83" s="328">
        <v>1</v>
      </c>
      <c r="H83" s="315">
        <v>4.3478260869565216E-2</v>
      </c>
      <c r="I83" s="328">
        <v>5</v>
      </c>
      <c r="J83" s="315">
        <v>0.21739130434782608</v>
      </c>
      <c r="K83" s="328">
        <v>9</v>
      </c>
      <c r="L83" s="315">
        <v>0.39130434782608697</v>
      </c>
      <c r="M83" s="328">
        <v>0</v>
      </c>
      <c r="N83" s="315">
        <v>0</v>
      </c>
      <c r="O83" s="316">
        <v>23</v>
      </c>
    </row>
    <row r="84" spans="1:15" ht="15">
      <c r="A84" s="313">
        <v>55</v>
      </c>
      <c r="B84" s="314" t="s">
        <v>507</v>
      </c>
      <c r="C84" s="328">
        <v>0</v>
      </c>
      <c r="D84" s="315">
        <v>0</v>
      </c>
      <c r="E84" s="328">
        <v>4</v>
      </c>
      <c r="F84" s="315">
        <v>0.17391304347826086</v>
      </c>
      <c r="G84" s="328">
        <v>5</v>
      </c>
      <c r="H84" s="315">
        <v>0.21739130434782608</v>
      </c>
      <c r="I84" s="328">
        <v>4</v>
      </c>
      <c r="J84" s="315">
        <v>0.17391304347826086</v>
      </c>
      <c r="K84" s="328">
        <v>10</v>
      </c>
      <c r="L84" s="315">
        <v>0.43478260869565216</v>
      </c>
      <c r="M84" s="328">
        <v>0</v>
      </c>
      <c r="N84" s="315">
        <v>0</v>
      </c>
      <c r="O84" s="316">
        <v>23</v>
      </c>
    </row>
    <row r="85" spans="1:15" ht="15">
      <c r="A85" s="313">
        <v>148</v>
      </c>
      <c r="B85" s="314" t="s">
        <v>508</v>
      </c>
      <c r="C85" s="328">
        <v>64</v>
      </c>
      <c r="D85" s="315">
        <v>3.5754189944134075E-2</v>
      </c>
      <c r="E85" s="328">
        <v>280</v>
      </c>
      <c r="F85" s="315">
        <v>0.15642458100558659</v>
      </c>
      <c r="G85" s="328">
        <v>218</v>
      </c>
      <c r="H85" s="315">
        <v>0.1217877094972067</v>
      </c>
      <c r="I85" s="328">
        <v>431</v>
      </c>
      <c r="J85" s="315">
        <v>0.24078212290502793</v>
      </c>
      <c r="K85" s="328">
        <v>726</v>
      </c>
      <c r="L85" s="315">
        <v>0.40558659217877097</v>
      </c>
      <c r="M85" s="328">
        <v>71</v>
      </c>
      <c r="N85" s="315">
        <v>3.9664804469273743E-2</v>
      </c>
      <c r="O85" s="316">
        <v>1790</v>
      </c>
    </row>
    <row r="86" spans="1:15" ht="15">
      <c r="A86" s="313">
        <v>197</v>
      </c>
      <c r="B86" s="314" t="s">
        <v>509</v>
      </c>
      <c r="C86" s="328">
        <v>12</v>
      </c>
      <c r="D86" s="315">
        <v>3.7383177570093455E-2</v>
      </c>
      <c r="E86" s="328">
        <v>58</v>
      </c>
      <c r="F86" s="315">
        <v>0.18068535825545171</v>
      </c>
      <c r="G86" s="328">
        <v>42</v>
      </c>
      <c r="H86" s="315">
        <v>0.13084112149532709</v>
      </c>
      <c r="I86" s="328">
        <v>74</v>
      </c>
      <c r="J86" s="315">
        <v>0.23052959501557632</v>
      </c>
      <c r="K86" s="328">
        <v>126</v>
      </c>
      <c r="L86" s="315">
        <v>0.3925233644859813</v>
      </c>
      <c r="M86" s="328">
        <v>9</v>
      </c>
      <c r="N86" s="315">
        <v>2.8037383177570093E-2</v>
      </c>
      <c r="O86" s="316">
        <v>321</v>
      </c>
    </row>
    <row r="87" spans="1:15" ht="15">
      <c r="A87" s="313">
        <v>206</v>
      </c>
      <c r="B87" s="314" t="s">
        <v>510</v>
      </c>
      <c r="C87" s="328">
        <v>0</v>
      </c>
      <c r="D87" s="315">
        <v>0</v>
      </c>
      <c r="E87" s="328">
        <v>1</v>
      </c>
      <c r="F87" s="315">
        <v>5.8823529411764705E-2</v>
      </c>
      <c r="G87" s="328">
        <v>4</v>
      </c>
      <c r="H87" s="315">
        <v>0.23529411764705882</v>
      </c>
      <c r="I87" s="328">
        <v>5</v>
      </c>
      <c r="J87" s="315">
        <v>0.29411764705882354</v>
      </c>
      <c r="K87" s="328">
        <v>7</v>
      </c>
      <c r="L87" s="315">
        <v>0.41176470588235292</v>
      </c>
      <c r="M87" s="328">
        <v>0</v>
      </c>
      <c r="N87" s="315">
        <v>0</v>
      </c>
      <c r="O87" s="316">
        <v>17</v>
      </c>
    </row>
    <row r="88" spans="1:15" ht="15">
      <c r="A88" s="313">
        <v>313</v>
      </c>
      <c r="B88" s="314" t="s">
        <v>511</v>
      </c>
      <c r="C88" s="328">
        <v>16</v>
      </c>
      <c r="D88" s="315">
        <v>7.1428571428571425E-2</v>
      </c>
      <c r="E88" s="328">
        <v>41</v>
      </c>
      <c r="F88" s="315">
        <v>0.18303571428571427</v>
      </c>
      <c r="G88" s="328">
        <v>20</v>
      </c>
      <c r="H88" s="315">
        <v>8.9285714285714288E-2</v>
      </c>
      <c r="I88" s="328">
        <v>65</v>
      </c>
      <c r="J88" s="315">
        <v>0.29017857142857145</v>
      </c>
      <c r="K88" s="328">
        <v>75</v>
      </c>
      <c r="L88" s="315">
        <v>0.33482142857142855</v>
      </c>
      <c r="M88" s="328">
        <v>7</v>
      </c>
      <c r="N88" s="315">
        <v>3.125E-2</v>
      </c>
      <c r="O88" s="316">
        <v>224</v>
      </c>
    </row>
    <row r="89" spans="1:15" ht="15">
      <c r="A89" s="313">
        <v>318</v>
      </c>
      <c r="B89" s="314" t="s">
        <v>512</v>
      </c>
      <c r="C89" s="328">
        <v>49</v>
      </c>
      <c r="D89" s="315">
        <v>2.8789659224441832E-2</v>
      </c>
      <c r="E89" s="328">
        <v>243</v>
      </c>
      <c r="F89" s="315">
        <v>0.14277320799059928</v>
      </c>
      <c r="G89" s="328">
        <v>212</v>
      </c>
      <c r="H89" s="315">
        <v>0.1245593419506463</v>
      </c>
      <c r="I89" s="328">
        <v>422</v>
      </c>
      <c r="J89" s="315">
        <v>0.24794359576968272</v>
      </c>
      <c r="K89" s="328">
        <v>707</v>
      </c>
      <c r="L89" s="315">
        <v>0.41539365452408933</v>
      </c>
      <c r="M89" s="328">
        <v>69</v>
      </c>
      <c r="N89" s="315">
        <v>4.0540540540540543E-2</v>
      </c>
      <c r="O89" s="316">
        <v>1702</v>
      </c>
    </row>
    <row r="90" spans="1:15" ht="15">
      <c r="A90" s="313">
        <v>321</v>
      </c>
      <c r="B90" s="314" t="s">
        <v>513</v>
      </c>
      <c r="C90" s="328">
        <v>23</v>
      </c>
      <c r="D90" s="315">
        <v>2.9754204398447608E-2</v>
      </c>
      <c r="E90" s="328">
        <v>106</v>
      </c>
      <c r="F90" s="315">
        <v>0.1371280724450194</v>
      </c>
      <c r="G90" s="328">
        <v>99</v>
      </c>
      <c r="H90" s="315">
        <v>0.12807244501940493</v>
      </c>
      <c r="I90" s="328">
        <v>172</v>
      </c>
      <c r="J90" s="315">
        <v>0.22250970245795601</v>
      </c>
      <c r="K90" s="328">
        <v>325</v>
      </c>
      <c r="L90" s="315">
        <v>0.4204398447606727</v>
      </c>
      <c r="M90" s="328">
        <v>48</v>
      </c>
      <c r="N90" s="315">
        <v>6.2095730918499355E-2</v>
      </c>
      <c r="O90" s="316">
        <v>773</v>
      </c>
    </row>
    <row r="91" spans="1:15" ht="15">
      <c r="A91" s="313">
        <v>376</v>
      </c>
      <c r="B91" s="314" t="s">
        <v>514</v>
      </c>
      <c r="C91" s="328">
        <v>59</v>
      </c>
      <c r="D91" s="315">
        <v>4.0661612680909717E-2</v>
      </c>
      <c r="E91" s="328">
        <v>225</v>
      </c>
      <c r="F91" s="315">
        <v>0.15506547208821503</v>
      </c>
      <c r="G91" s="328">
        <v>177</v>
      </c>
      <c r="H91" s="315">
        <v>0.12198483804272915</v>
      </c>
      <c r="I91" s="328">
        <v>340</v>
      </c>
      <c r="J91" s="315">
        <v>0.23432115782219159</v>
      </c>
      <c r="K91" s="328">
        <v>574</v>
      </c>
      <c r="L91" s="315">
        <v>0.3955892487939352</v>
      </c>
      <c r="M91" s="328">
        <v>76</v>
      </c>
      <c r="N91" s="315">
        <v>5.2377670572019294E-2</v>
      </c>
      <c r="O91" s="316">
        <v>1451</v>
      </c>
    </row>
    <row r="92" spans="1:15" ht="15">
      <c r="A92" s="313">
        <v>400</v>
      </c>
      <c r="B92" s="314" t="s">
        <v>515</v>
      </c>
      <c r="C92" s="328">
        <v>18</v>
      </c>
      <c r="D92" s="315">
        <v>6.1016949152542375E-2</v>
      </c>
      <c r="E92" s="328">
        <v>43</v>
      </c>
      <c r="F92" s="315">
        <v>0.14576271186440679</v>
      </c>
      <c r="G92" s="328">
        <v>38</v>
      </c>
      <c r="H92" s="315">
        <v>0.12881355932203389</v>
      </c>
      <c r="I92" s="328">
        <v>79</v>
      </c>
      <c r="J92" s="315">
        <v>0.26779661016949152</v>
      </c>
      <c r="K92" s="328">
        <v>109</v>
      </c>
      <c r="L92" s="315">
        <v>0.36949152542372882</v>
      </c>
      <c r="M92" s="328">
        <v>8</v>
      </c>
      <c r="N92" s="315">
        <v>2.7118644067796609E-2</v>
      </c>
      <c r="O92" s="316">
        <v>295</v>
      </c>
    </row>
    <row r="93" spans="1:15" ht="15">
      <c r="A93" s="313">
        <v>440</v>
      </c>
      <c r="B93" s="314" t="s">
        <v>516</v>
      </c>
      <c r="C93" s="328">
        <v>142</v>
      </c>
      <c r="D93" s="315">
        <v>3.2119429993214203E-2</v>
      </c>
      <c r="E93" s="328">
        <v>681</v>
      </c>
      <c r="F93" s="315">
        <v>0.15403754806604841</v>
      </c>
      <c r="G93" s="328">
        <v>560</v>
      </c>
      <c r="H93" s="315">
        <v>0.12666817462112645</v>
      </c>
      <c r="I93" s="328">
        <v>1071</v>
      </c>
      <c r="J93" s="315">
        <v>0.24225288396290431</v>
      </c>
      <c r="K93" s="328">
        <v>1792</v>
      </c>
      <c r="L93" s="315">
        <v>0.4053381587876046</v>
      </c>
      <c r="M93" s="328">
        <v>175</v>
      </c>
      <c r="N93" s="315">
        <v>3.9583804569102016E-2</v>
      </c>
      <c r="O93" s="316">
        <v>4421</v>
      </c>
    </row>
    <row r="94" spans="1:15" ht="15">
      <c r="A94" s="313">
        <v>483</v>
      </c>
      <c r="B94" s="314" t="s">
        <v>517</v>
      </c>
      <c r="C94" s="328">
        <v>0</v>
      </c>
      <c r="D94" s="315">
        <v>0</v>
      </c>
      <c r="E94" s="328">
        <v>2</v>
      </c>
      <c r="F94" s="315">
        <v>0.16666666666666666</v>
      </c>
      <c r="G94" s="328">
        <v>2</v>
      </c>
      <c r="H94" s="315">
        <v>0.16666666666666666</v>
      </c>
      <c r="I94" s="328">
        <v>2</v>
      </c>
      <c r="J94" s="315">
        <v>0.16666666666666666</v>
      </c>
      <c r="K94" s="328">
        <v>6</v>
      </c>
      <c r="L94" s="315">
        <v>0.5</v>
      </c>
      <c r="M94" s="328">
        <v>0</v>
      </c>
      <c r="N94" s="315">
        <v>0</v>
      </c>
      <c r="O94" s="316">
        <v>12</v>
      </c>
    </row>
    <row r="95" spans="1:15" ht="15">
      <c r="A95" s="313">
        <v>541</v>
      </c>
      <c r="B95" s="314" t="s">
        <v>518</v>
      </c>
      <c r="C95" s="328">
        <v>48</v>
      </c>
      <c r="D95" s="315">
        <v>4.9896049896049899E-2</v>
      </c>
      <c r="E95" s="328">
        <v>183</v>
      </c>
      <c r="F95" s="315">
        <v>0.19022869022869024</v>
      </c>
      <c r="G95" s="328">
        <v>117</v>
      </c>
      <c r="H95" s="315">
        <v>0.12162162162162163</v>
      </c>
      <c r="I95" s="328">
        <v>211</v>
      </c>
      <c r="J95" s="315">
        <v>0.21933471933471935</v>
      </c>
      <c r="K95" s="328">
        <v>370</v>
      </c>
      <c r="L95" s="315">
        <v>0.38461538461538464</v>
      </c>
      <c r="M95" s="328">
        <v>33</v>
      </c>
      <c r="N95" s="315">
        <v>3.4303534303534305E-2</v>
      </c>
      <c r="O95" s="316">
        <v>962</v>
      </c>
    </row>
    <row r="96" spans="1:15" ht="15">
      <c r="A96" s="313">
        <v>607</v>
      </c>
      <c r="B96" s="314" t="s">
        <v>519</v>
      </c>
      <c r="C96" s="328">
        <v>19</v>
      </c>
      <c r="D96" s="315">
        <v>4.6341463414634146E-2</v>
      </c>
      <c r="E96" s="328">
        <v>59</v>
      </c>
      <c r="F96" s="315">
        <v>0.14390243902439023</v>
      </c>
      <c r="G96" s="328">
        <v>67</v>
      </c>
      <c r="H96" s="315">
        <v>0.16341463414634147</v>
      </c>
      <c r="I96" s="328">
        <v>93</v>
      </c>
      <c r="J96" s="315">
        <v>0.22682926829268293</v>
      </c>
      <c r="K96" s="328">
        <v>154</v>
      </c>
      <c r="L96" s="315">
        <v>0.37560975609756098</v>
      </c>
      <c r="M96" s="328">
        <v>18</v>
      </c>
      <c r="N96" s="315">
        <v>4.3902439024390241E-2</v>
      </c>
      <c r="O96" s="316">
        <v>410</v>
      </c>
    </row>
    <row r="97" spans="1:15" ht="15">
      <c r="A97" s="313">
        <v>615</v>
      </c>
      <c r="B97" s="314" t="s">
        <v>520</v>
      </c>
      <c r="C97" s="328">
        <v>190</v>
      </c>
      <c r="D97" s="315">
        <v>4.4486068836338093E-2</v>
      </c>
      <c r="E97" s="328">
        <v>657</v>
      </c>
      <c r="F97" s="315">
        <v>0.15382814329196909</v>
      </c>
      <c r="G97" s="328">
        <v>513</v>
      </c>
      <c r="H97" s="315">
        <v>0.12011238585811286</v>
      </c>
      <c r="I97" s="328">
        <v>881</v>
      </c>
      <c r="J97" s="315">
        <v>0.20627487707796768</v>
      </c>
      <c r="K97" s="328">
        <v>1798</v>
      </c>
      <c r="L97" s="315">
        <v>0.42097869351439943</v>
      </c>
      <c r="M97" s="328">
        <v>232</v>
      </c>
      <c r="N97" s="315">
        <v>5.4319831421212827E-2</v>
      </c>
      <c r="O97" s="316">
        <v>4271</v>
      </c>
    </row>
    <row r="98" spans="1:15" ht="15">
      <c r="A98" s="313">
        <v>649</v>
      </c>
      <c r="B98" s="314" t="s">
        <v>521</v>
      </c>
      <c r="C98" s="328">
        <v>5</v>
      </c>
      <c r="D98" s="315">
        <v>4.716981132075472E-2</v>
      </c>
      <c r="E98" s="328">
        <v>13</v>
      </c>
      <c r="F98" s="315">
        <v>0.12264150943396226</v>
      </c>
      <c r="G98" s="328">
        <v>10</v>
      </c>
      <c r="H98" s="315">
        <v>9.4339622641509441E-2</v>
      </c>
      <c r="I98" s="328">
        <v>32</v>
      </c>
      <c r="J98" s="315">
        <v>0.30188679245283018</v>
      </c>
      <c r="K98" s="328">
        <v>43</v>
      </c>
      <c r="L98" s="315">
        <v>0.40566037735849059</v>
      </c>
      <c r="M98" s="328">
        <v>3</v>
      </c>
      <c r="N98" s="315">
        <v>2.8301886792452831E-2</v>
      </c>
      <c r="O98" s="316">
        <v>106</v>
      </c>
    </row>
    <row r="99" spans="1:15" ht="15">
      <c r="A99" s="313">
        <v>652</v>
      </c>
      <c r="B99" s="314" t="s">
        <v>522</v>
      </c>
      <c r="C99" s="328">
        <v>0</v>
      </c>
      <c r="D99" s="315">
        <v>0</v>
      </c>
      <c r="E99" s="328">
        <v>1</v>
      </c>
      <c r="F99" s="315">
        <v>6.6666666666666666E-2</v>
      </c>
      <c r="G99" s="328">
        <v>0</v>
      </c>
      <c r="H99" s="315">
        <v>0</v>
      </c>
      <c r="I99" s="328">
        <v>4</v>
      </c>
      <c r="J99" s="315">
        <v>0.26666666666666666</v>
      </c>
      <c r="K99" s="328">
        <v>10</v>
      </c>
      <c r="L99" s="315">
        <v>0.66666666666666663</v>
      </c>
      <c r="M99" s="328">
        <v>0</v>
      </c>
      <c r="N99" s="315">
        <v>0</v>
      </c>
      <c r="O99" s="316">
        <v>15</v>
      </c>
    </row>
    <row r="100" spans="1:15" ht="15">
      <c r="A100" s="313">
        <v>660</v>
      </c>
      <c r="B100" s="314" t="s">
        <v>523</v>
      </c>
      <c r="C100" s="328">
        <v>9</v>
      </c>
      <c r="D100" s="315">
        <v>3.71900826446281E-2</v>
      </c>
      <c r="E100" s="328">
        <v>44</v>
      </c>
      <c r="F100" s="315">
        <v>0.18181818181818182</v>
      </c>
      <c r="G100" s="328">
        <v>34</v>
      </c>
      <c r="H100" s="315">
        <v>0.14049586776859505</v>
      </c>
      <c r="I100" s="328">
        <v>48</v>
      </c>
      <c r="J100" s="315">
        <v>0.19834710743801653</v>
      </c>
      <c r="K100" s="328">
        <v>104</v>
      </c>
      <c r="L100" s="315">
        <v>0.42975206611570249</v>
      </c>
      <c r="M100" s="328">
        <v>3</v>
      </c>
      <c r="N100" s="315">
        <v>1.2396694214876033E-2</v>
      </c>
      <c r="O100" s="316">
        <v>242</v>
      </c>
    </row>
    <row r="101" spans="1:15" ht="15">
      <c r="A101" s="313">
        <v>667</v>
      </c>
      <c r="B101" s="314" t="s">
        <v>524</v>
      </c>
      <c r="C101" s="328">
        <v>4</v>
      </c>
      <c r="D101" s="315">
        <v>2.0202020202020204E-2</v>
      </c>
      <c r="E101" s="328">
        <v>29</v>
      </c>
      <c r="F101" s="315">
        <v>0.14646464646464646</v>
      </c>
      <c r="G101" s="328">
        <v>17</v>
      </c>
      <c r="H101" s="315">
        <v>8.5858585858585856E-2</v>
      </c>
      <c r="I101" s="328">
        <v>54</v>
      </c>
      <c r="J101" s="315">
        <v>0.27272727272727271</v>
      </c>
      <c r="K101" s="328">
        <v>86</v>
      </c>
      <c r="L101" s="315">
        <v>0.43434343434343436</v>
      </c>
      <c r="M101" s="328">
        <v>8</v>
      </c>
      <c r="N101" s="315">
        <v>4.0404040404040407E-2</v>
      </c>
      <c r="O101" s="316">
        <v>198</v>
      </c>
    </row>
    <row r="102" spans="1:15" ht="15">
      <c r="A102" s="313">
        <v>674</v>
      </c>
      <c r="B102" s="314" t="s">
        <v>525</v>
      </c>
      <c r="C102" s="328">
        <v>12</v>
      </c>
      <c r="D102" s="315">
        <v>3.64741641337386E-2</v>
      </c>
      <c r="E102" s="328">
        <v>46</v>
      </c>
      <c r="F102" s="315">
        <v>0.1398176291793313</v>
      </c>
      <c r="G102" s="328">
        <v>55</v>
      </c>
      <c r="H102" s="315">
        <v>0.16717325227963525</v>
      </c>
      <c r="I102" s="328">
        <v>88</v>
      </c>
      <c r="J102" s="315">
        <v>0.26747720364741639</v>
      </c>
      <c r="K102" s="328">
        <v>117</v>
      </c>
      <c r="L102" s="315">
        <v>0.35562310030395139</v>
      </c>
      <c r="M102" s="328">
        <v>11</v>
      </c>
      <c r="N102" s="315">
        <v>3.3434650455927049E-2</v>
      </c>
      <c r="O102" s="316">
        <v>329</v>
      </c>
    </row>
    <row r="103" spans="1:15" ht="15">
      <c r="A103" s="313">
        <v>697</v>
      </c>
      <c r="B103" s="314" t="s">
        <v>526</v>
      </c>
      <c r="C103" s="328">
        <v>54</v>
      </c>
      <c r="D103" s="315">
        <v>3.459320948110186E-2</v>
      </c>
      <c r="E103" s="328">
        <v>235</v>
      </c>
      <c r="F103" s="315">
        <v>0.15054452274183217</v>
      </c>
      <c r="G103" s="328">
        <v>196</v>
      </c>
      <c r="H103" s="315">
        <v>0.12556053811659193</v>
      </c>
      <c r="I103" s="328">
        <v>356</v>
      </c>
      <c r="J103" s="315">
        <v>0.22805893657911594</v>
      </c>
      <c r="K103" s="328">
        <v>628</v>
      </c>
      <c r="L103" s="315">
        <v>0.40230621396540678</v>
      </c>
      <c r="M103" s="328">
        <v>92</v>
      </c>
      <c r="N103" s="315">
        <v>5.8936579115951314E-2</v>
      </c>
      <c r="O103" s="316">
        <v>1561</v>
      </c>
    </row>
    <row r="104" spans="1:15" ht="15">
      <c r="A104" s="313">
        <v>756</v>
      </c>
      <c r="B104" s="314" t="s">
        <v>527</v>
      </c>
      <c r="C104" s="328">
        <v>23</v>
      </c>
      <c r="D104" s="315">
        <v>3.5769828926905133E-2</v>
      </c>
      <c r="E104" s="328">
        <v>103</v>
      </c>
      <c r="F104" s="315">
        <v>0.16018662519440124</v>
      </c>
      <c r="G104" s="328">
        <v>72</v>
      </c>
      <c r="H104" s="315">
        <v>0.1119751166407465</v>
      </c>
      <c r="I104" s="328">
        <v>153</v>
      </c>
      <c r="J104" s="315">
        <v>0.23794712286158631</v>
      </c>
      <c r="K104" s="328">
        <v>279</v>
      </c>
      <c r="L104" s="315">
        <v>0.43390357698289267</v>
      </c>
      <c r="M104" s="328">
        <v>13</v>
      </c>
      <c r="N104" s="315">
        <v>2.0217729393468119E-2</v>
      </c>
      <c r="O104" s="316">
        <v>643</v>
      </c>
    </row>
    <row r="105" spans="1:15">
      <c r="A105" s="307">
        <v>8</v>
      </c>
      <c r="B105" s="308" t="s">
        <v>528</v>
      </c>
      <c r="C105" s="311">
        <v>110</v>
      </c>
      <c r="D105" s="310">
        <v>3.8300835654596098E-2</v>
      </c>
      <c r="E105" s="309">
        <v>426</v>
      </c>
      <c r="F105" s="310">
        <v>0.14832869080779945</v>
      </c>
      <c r="G105" s="311">
        <v>348</v>
      </c>
      <c r="H105" s="310">
        <v>0.12116991643454039</v>
      </c>
      <c r="I105" s="311">
        <v>699</v>
      </c>
      <c r="J105" s="310">
        <v>0.24338440111420612</v>
      </c>
      <c r="K105" s="311">
        <v>1216</v>
      </c>
      <c r="L105" s="310">
        <v>0.42339832869080779</v>
      </c>
      <c r="M105" s="311">
        <v>73</v>
      </c>
      <c r="N105" s="310">
        <v>2.5417827298050141E-2</v>
      </c>
      <c r="O105" s="312">
        <v>2872</v>
      </c>
    </row>
    <row r="106" spans="1:15" ht="15">
      <c r="A106" s="313">
        <v>30</v>
      </c>
      <c r="B106" s="314" t="s">
        <v>529</v>
      </c>
      <c r="C106" s="328">
        <v>23</v>
      </c>
      <c r="D106" s="315">
        <v>3.5881435257410298E-2</v>
      </c>
      <c r="E106" s="328">
        <v>109</v>
      </c>
      <c r="F106" s="315">
        <v>0.17004680187207488</v>
      </c>
      <c r="G106" s="328">
        <v>73</v>
      </c>
      <c r="H106" s="315">
        <v>0.11388455538221529</v>
      </c>
      <c r="I106" s="328">
        <v>160</v>
      </c>
      <c r="J106" s="315">
        <v>0.24960998439937598</v>
      </c>
      <c r="K106" s="328">
        <v>257</v>
      </c>
      <c r="L106" s="315">
        <v>0.40093603744149764</v>
      </c>
      <c r="M106" s="328">
        <v>19</v>
      </c>
      <c r="N106" s="315">
        <v>2.9641185647425898E-2</v>
      </c>
      <c r="O106" s="316">
        <v>641</v>
      </c>
    </row>
    <row r="107" spans="1:15" ht="15">
      <c r="A107" s="313">
        <v>34</v>
      </c>
      <c r="B107" s="314" t="s">
        <v>530</v>
      </c>
      <c r="C107" s="328">
        <v>13</v>
      </c>
      <c r="D107" s="315">
        <v>3.1784841075794622E-2</v>
      </c>
      <c r="E107" s="328">
        <v>55</v>
      </c>
      <c r="F107" s="315">
        <v>0.13447432762836187</v>
      </c>
      <c r="G107" s="328">
        <v>35</v>
      </c>
      <c r="H107" s="315">
        <v>8.557457212713937E-2</v>
      </c>
      <c r="I107" s="328">
        <v>106</v>
      </c>
      <c r="J107" s="315">
        <v>0.25916870415647919</v>
      </c>
      <c r="K107" s="328">
        <v>192</v>
      </c>
      <c r="L107" s="315">
        <v>0.46943765281173594</v>
      </c>
      <c r="M107" s="328">
        <v>8</v>
      </c>
      <c r="N107" s="315">
        <v>1.9559902200488997E-2</v>
      </c>
      <c r="O107" s="316">
        <v>409</v>
      </c>
    </row>
    <row r="108" spans="1:15" ht="15">
      <c r="A108" s="313">
        <v>36</v>
      </c>
      <c r="B108" s="314" t="s">
        <v>531</v>
      </c>
      <c r="C108" s="328">
        <v>5</v>
      </c>
      <c r="D108" s="315">
        <v>7.1428571428571425E-2</v>
      </c>
      <c r="E108" s="328">
        <v>12</v>
      </c>
      <c r="F108" s="315">
        <v>0.17142857142857143</v>
      </c>
      <c r="G108" s="328">
        <v>5</v>
      </c>
      <c r="H108" s="315">
        <v>7.1428571428571425E-2</v>
      </c>
      <c r="I108" s="328">
        <v>18</v>
      </c>
      <c r="J108" s="315">
        <v>0.25714285714285712</v>
      </c>
      <c r="K108" s="328">
        <v>25</v>
      </c>
      <c r="L108" s="315">
        <v>0.35714285714285715</v>
      </c>
      <c r="M108" s="328">
        <v>5</v>
      </c>
      <c r="N108" s="315">
        <v>7.1428571428571425E-2</v>
      </c>
      <c r="O108" s="316">
        <v>70</v>
      </c>
    </row>
    <row r="109" spans="1:15" ht="15">
      <c r="A109" s="313">
        <v>91</v>
      </c>
      <c r="B109" s="314" t="s">
        <v>532</v>
      </c>
      <c r="C109" s="328">
        <v>3</v>
      </c>
      <c r="D109" s="315">
        <v>4.8387096774193547E-2</v>
      </c>
      <c r="E109" s="328">
        <v>9</v>
      </c>
      <c r="F109" s="315">
        <v>0.14516129032258066</v>
      </c>
      <c r="G109" s="328">
        <v>11</v>
      </c>
      <c r="H109" s="315">
        <v>0.17741935483870969</v>
      </c>
      <c r="I109" s="328">
        <v>16</v>
      </c>
      <c r="J109" s="315">
        <v>0.25806451612903225</v>
      </c>
      <c r="K109" s="328">
        <v>22</v>
      </c>
      <c r="L109" s="315">
        <v>0.35483870967741937</v>
      </c>
      <c r="M109" s="328">
        <v>1</v>
      </c>
      <c r="N109" s="315">
        <v>1.6129032258064516E-2</v>
      </c>
      <c r="O109" s="316">
        <v>62</v>
      </c>
    </row>
    <row r="110" spans="1:15" ht="15">
      <c r="A110" s="313">
        <v>93</v>
      </c>
      <c r="B110" s="314" t="s">
        <v>533</v>
      </c>
      <c r="C110" s="328">
        <v>9</v>
      </c>
      <c r="D110" s="315">
        <v>0.10344827586206896</v>
      </c>
      <c r="E110" s="328">
        <v>15</v>
      </c>
      <c r="F110" s="315">
        <v>0.17241379310344829</v>
      </c>
      <c r="G110" s="328">
        <v>16</v>
      </c>
      <c r="H110" s="315">
        <v>0.18390804597701149</v>
      </c>
      <c r="I110" s="328">
        <v>16</v>
      </c>
      <c r="J110" s="315">
        <v>0.18390804597701149</v>
      </c>
      <c r="K110" s="328">
        <v>31</v>
      </c>
      <c r="L110" s="315">
        <v>0.35632183908045978</v>
      </c>
      <c r="M110" s="328">
        <v>0</v>
      </c>
      <c r="N110" s="315">
        <v>0</v>
      </c>
      <c r="O110" s="316">
        <v>87</v>
      </c>
    </row>
    <row r="111" spans="1:15" ht="15">
      <c r="A111" s="313">
        <v>101</v>
      </c>
      <c r="B111" s="314" t="s">
        <v>534</v>
      </c>
      <c r="C111" s="328">
        <v>10</v>
      </c>
      <c r="D111" s="315">
        <v>3.0769230769230771E-2</v>
      </c>
      <c r="E111" s="328">
        <v>48</v>
      </c>
      <c r="F111" s="315">
        <v>0.14769230769230771</v>
      </c>
      <c r="G111" s="328">
        <v>40</v>
      </c>
      <c r="H111" s="315">
        <v>0.12307692307692308</v>
      </c>
      <c r="I111" s="328">
        <v>73</v>
      </c>
      <c r="J111" s="315">
        <v>0.22461538461538461</v>
      </c>
      <c r="K111" s="328">
        <v>147</v>
      </c>
      <c r="L111" s="315">
        <v>0.4523076923076923</v>
      </c>
      <c r="M111" s="328">
        <v>7</v>
      </c>
      <c r="N111" s="315">
        <v>2.1538461538461538E-2</v>
      </c>
      <c r="O111" s="316">
        <v>325</v>
      </c>
    </row>
    <row r="112" spans="1:15" ht="15">
      <c r="A112" s="313">
        <v>145</v>
      </c>
      <c r="B112" s="314" t="s">
        <v>535</v>
      </c>
      <c r="C112" s="328">
        <v>4</v>
      </c>
      <c r="D112" s="315">
        <v>0.14285714285714285</v>
      </c>
      <c r="E112" s="328">
        <v>3</v>
      </c>
      <c r="F112" s="315">
        <v>0.10714285714285714</v>
      </c>
      <c r="G112" s="328">
        <v>3</v>
      </c>
      <c r="H112" s="315">
        <v>0.10714285714285714</v>
      </c>
      <c r="I112" s="328">
        <v>7</v>
      </c>
      <c r="J112" s="315">
        <v>0.25</v>
      </c>
      <c r="K112" s="328">
        <v>10</v>
      </c>
      <c r="L112" s="315">
        <v>0.35714285714285715</v>
      </c>
      <c r="M112" s="328">
        <v>1</v>
      </c>
      <c r="N112" s="315">
        <v>3.5714285714285712E-2</v>
      </c>
      <c r="O112" s="316">
        <v>28</v>
      </c>
    </row>
    <row r="113" spans="1:15" ht="15">
      <c r="A113" s="313">
        <v>209</v>
      </c>
      <c r="B113" s="314" t="s">
        <v>536</v>
      </c>
      <c r="C113" s="328">
        <v>4</v>
      </c>
      <c r="D113" s="315">
        <v>3.9603960396039604E-2</v>
      </c>
      <c r="E113" s="328">
        <v>14</v>
      </c>
      <c r="F113" s="315">
        <v>0.13861386138613863</v>
      </c>
      <c r="G113" s="328">
        <v>15</v>
      </c>
      <c r="H113" s="315">
        <v>0.14851485148514851</v>
      </c>
      <c r="I113" s="328">
        <v>28</v>
      </c>
      <c r="J113" s="315">
        <v>0.27722772277227725</v>
      </c>
      <c r="K113" s="328">
        <v>38</v>
      </c>
      <c r="L113" s="315">
        <v>0.37623762376237624</v>
      </c>
      <c r="M113" s="328">
        <v>2</v>
      </c>
      <c r="N113" s="315">
        <v>1.9801980198019802E-2</v>
      </c>
      <c r="O113" s="316">
        <v>101</v>
      </c>
    </row>
    <row r="114" spans="1:15" ht="15">
      <c r="A114" s="313">
        <v>282</v>
      </c>
      <c r="B114" s="314" t="s">
        <v>537</v>
      </c>
      <c r="C114" s="328">
        <v>9</v>
      </c>
      <c r="D114" s="315">
        <v>5.2631578947368418E-2</v>
      </c>
      <c r="E114" s="328">
        <v>34</v>
      </c>
      <c r="F114" s="315">
        <v>0.19883040935672514</v>
      </c>
      <c r="G114" s="328">
        <v>24</v>
      </c>
      <c r="H114" s="315">
        <v>0.14035087719298245</v>
      </c>
      <c r="I114" s="328">
        <v>41</v>
      </c>
      <c r="J114" s="315">
        <v>0.23976608187134502</v>
      </c>
      <c r="K114" s="328">
        <v>62</v>
      </c>
      <c r="L114" s="315">
        <v>0.36257309941520466</v>
      </c>
      <c r="M114" s="328">
        <v>1</v>
      </c>
      <c r="N114" s="315">
        <v>5.8479532163742687E-3</v>
      </c>
      <c r="O114" s="316">
        <v>171</v>
      </c>
    </row>
    <row r="115" spans="1:15" ht="15">
      <c r="A115" s="313">
        <v>353</v>
      </c>
      <c r="B115" s="314" t="s">
        <v>538</v>
      </c>
      <c r="C115" s="328">
        <v>1</v>
      </c>
      <c r="D115" s="315">
        <v>5.5555555555555552E-2</v>
      </c>
      <c r="E115" s="328">
        <v>4</v>
      </c>
      <c r="F115" s="315">
        <v>0.22222222222222221</v>
      </c>
      <c r="G115" s="328">
        <v>3</v>
      </c>
      <c r="H115" s="315">
        <v>0.16666666666666666</v>
      </c>
      <c r="I115" s="328">
        <v>4</v>
      </c>
      <c r="J115" s="315">
        <v>0.22222222222222221</v>
      </c>
      <c r="K115" s="328">
        <v>6</v>
      </c>
      <c r="L115" s="315">
        <v>0.33333333333333331</v>
      </c>
      <c r="M115" s="328">
        <v>0</v>
      </c>
      <c r="N115" s="315">
        <v>0</v>
      </c>
      <c r="O115" s="316">
        <v>18</v>
      </c>
    </row>
    <row r="116" spans="1:15" ht="15">
      <c r="A116" s="313">
        <v>364</v>
      </c>
      <c r="B116" s="314" t="s">
        <v>539</v>
      </c>
      <c r="C116" s="328">
        <v>3</v>
      </c>
      <c r="D116" s="315">
        <v>3.4482758620689655E-2</v>
      </c>
      <c r="E116" s="328">
        <v>11</v>
      </c>
      <c r="F116" s="315">
        <v>0.12643678160919541</v>
      </c>
      <c r="G116" s="328">
        <v>4</v>
      </c>
      <c r="H116" s="315">
        <v>4.5977011494252873E-2</v>
      </c>
      <c r="I116" s="328">
        <v>26</v>
      </c>
      <c r="J116" s="315">
        <v>0.2988505747126437</v>
      </c>
      <c r="K116" s="328">
        <v>36</v>
      </c>
      <c r="L116" s="315">
        <v>0.41379310344827586</v>
      </c>
      <c r="M116" s="328">
        <v>7</v>
      </c>
      <c r="N116" s="315">
        <v>8.0459770114942528E-2</v>
      </c>
      <c r="O116" s="316">
        <v>87</v>
      </c>
    </row>
    <row r="117" spans="1:15" ht="15">
      <c r="A117" s="313">
        <v>368</v>
      </c>
      <c r="B117" s="314" t="s">
        <v>540</v>
      </c>
      <c r="C117" s="328">
        <v>3</v>
      </c>
      <c r="D117" s="315">
        <v>4.2253521126760563E-2</v>
      </c>
      <c r="E117" s="328">
        <v>7</v>
      </c>
      <c r="F117" s="315">
        <v>9.8591549295774641E-2</v>
      </c>
      <c r="G117" s="328">
        <v>11</v>
      </c>
      <c r="H117" s="315">
        <v>0.15492957746478872</v>
      </c>
      <c r="I117" s="328">
        <v>14</v>
      </c>
      <c r="J117" s="315">
        <v>0.19718309859154928</v>
      </c>
      <c r="K117" s="328">
        <v>33</v>
      </c>
      <c r="L117" s="315">
        <v>0.46478873239436619</v>
      </c>
      <c r="M117" s="328">
        <v>3</v>
      </c>
      <c r="N117" s="315">
        <v>4.2253521126760563E-2</v>
      </c>
      <c r="O117" s="316">
        <v>71</v>
      </c>
    </row>
    <row r="118" spans="1:15" ht="15">
      <c r="A118" s="313">
        <v>390</v>
      </c>
      <c r="B118" s="314" t="s">
        <v>541</v>
      </c>
      <c r="C118" s="328">
        <v>0</v>
      </c>
      <c r="D118" s="315">
        <v>0</v>
      </c>
      <c r="E118" s="328">
        <v>19</v>
      </c>
      <c r="F118" s="315">
        <v>0.14960629921259844</v>
      </c>
      <c r="G118" s="328">
        <v>21</v>
      </c>
      <c r="H118" s="315">
        <v>0.16535433070866143</v>
      </c>
      <c r="I118" s="328">
        <v>29</v>
      </c>
      <c r="J118" s="315">
        <v>0.2283464566929134</v>
      </c>
      <c r="K118" s="328">
        <v>54</v>
      </c>
      <c r="L118" s="315">
        <v>0.42519685039370081</v>
      </c>
      <c r="M118" s="328">
        <v>4</v>
      </c>
      <c r="N118" s="315">
        <v>3.1496062992125984E-2</v>
      </c>
      <c r="O118" s="316">
        <v>127</v>
      </c>
    </row>
    <row r="119" spans="1:15" ht="15">
      <c r="A119" s="313">
        <v>467</v>
      </c>
      <c r="B119" s="314" t="s">
        <v>542</v>
      </c>
      <c r="C119" s="328">
        <v>0</v>
      </c>
      <c r="D119" s="315">
        <v>0</v>
      </c>
      <c r="E119" s="328">
        <v>0</v>
      </c>
      <c r="F119" s="315">
        <v>0</v>
      </c>
      <c r="G119" s="328">
        <v>2</v>
      </c>
      <c r="H119" s="315">
        <v>0.2857142857142857</v>
      </c>
      <c r="I119" s="328">
        <v>1</v>
      </c>
      <c r="J119" s="315">
        <v>0.14285714285714285</v>
      </c>
      <c r="K119" s="328">
        <v>4</v>
      </c>
      <c r="L119" s="315">
        <v>0.5714285714285714</v>
      </c>
      <c r="M119" s="328">
        <v>0</v>
      </c>
      <c r="N119" s="315">
        <v>0</v>
      </c>
      <c r="O119" s="316">
        <v>7</v>
      </c>
    </row>
    <row r="120" spans="1:15" ht="15">
      <c r="A120" s="313">
        <v>576</v>
      </c>
      <c r="B120" s="314" t="s">
        <v>543</v>
      </c>
      <c r="C120" s="328">
        <v>1</v>
      </c>
      <c r="D120" s="315">
        <v>7.6923076923076927E-2</v>
      </c>
      <c r="E120" s="328">
        <v>1</v>
      </c>
      <c r="F120" s="315">
        <v>7.6923076923076927E-2</v>
      </c>
      <c r="G120" s="328">
        <v>2</v>
      </c>
      <c r="H120" s="315">
        <v>0.15384615384615385</v>
      </c>
      <c r="I120" s="328">
        <v>1</v>
      </c>
      <c r="J120" s="315">
        <v>7.6923076923076927E-2</v>
      </c>
      <c r="K120" s="328">
        <v>8</v>
      </c>
      <c r="L120" s="315">
        <v>0.61538461538461542</v>
      </c>
      <c r="M120" s="328">
        <v>0</v>
      </c>
      <c r="N120" s="315">
        <v>0</v>
      </c>
      <c r="O120" s="316">
        <v>13</v>
      </c>
    </row>
    <row r="121" spans="1:15" ht="15">
      <c r="A121" s="313">
        <v>642</v>
      </c>
      <c r="B121" s="314" t="s">
        <v>544</v>
      </c>
      <c r="C121" s="328">
        <v>5</v>
      </c>
      <c r="D121" s="315">
        <v>3.4246575342465752E-2</v>
      </c>
      <c r="E121" s="328">
        <v>17</v>
      </c>
      <c r="F121" s="315">
        <v>0.11643835616438356</v>
      </c>
      <c r="G121" s="328">
        <v>10</v>
      </c>
      <c r="H121" s="315">
        <v>6.8493150684931503E-2</v>
      </c>
      <c r="I121" s="328">
        <v>38</v>
      </c>
      <c r="J121" s="315">
        <v>0.26027397260273971</v>
      </c>
      <c r="K121" s="328">
        <v>74</v>
      </c>
      <c r="L121" s="315">
        <v>0.50684931506849318</v>
      </c>
      <c r="M121" s="328">
        <v>2</v>
      </c>
      <c r="N121" s="315">
        <v>1.3698630136986301E-2</v>
      </c>
      <c r="O121" s="316">
        <v>146</v>
      </c>
    </row>
    <row r="122" spans="1:15" ht="15">
      <c r="A122" s="313">
        <v>679</v>
      </c>
      <c r="B122" s="314" t="s">
        <v>545</v>
      </c>
      <c r="C122" s="328">
        <v>3</v>
      </c>
      <c r="D122" s="315">
        <v>1.7341040462427744E-2</v>
      </c>
      <c r="E122" s="328">
        <v>25</v>
      </c>
      <c r="F122" s="315">
        <v>0.14450867052023122</v>
      </c>
      <c r="G122" s="328">
        <v>25</v>
      </c>
      <c r="H122" s="315">
        <v>0.14450867052023122</v>
      </c>
      <c r="I122" s="328">
        <v>38</v>
      </c>
      <c r="J122" s="315">
        <v>0.21965317919075145</v>
      </c>
      <c r="K122" s="328">
        <v>77</v>
      </c>
      <c r="L122" s="315">
        <v>0.44508670520231214</v>
      </c>
      <c r="M122" s="328">
        <v>5</v>
      </c>
      <c r="N122" s="315">
        <v>2.8901734104046242E-2</v>
      </c>
      <c r="O122" s="316">
        <v>173</v>
      </c>
    </row>
    <row r="123" spans="1:15" ht="15">
      <c r="A123" s="313">
        <v>789</v>
      </c>
      <c r="B123" s="314" t="s">
        <v>546</v>
      </c>
      <c r="C123" s="328">
        <v>4</v>
      </c>
      <c r="D123" s="315">
        <v>4.1237113402061855E-2</v>
      </c>
      <c r="E123" s="328">
        <v>11</v>
      </c>
      <c r="F123" s="315">
        <v>0.1134020618556701</v>
      </c>
      <c r="G123" s="328">
        <v>16</v>
      </c>
      <c r="H123" s="315">
        <v>0.16494845360824742</v>
      </c>
      <c r="I123" s="328">
        <v>22</v>
      </c>
      <c r="J123" s="315">
        <v>0.22680412371134021</v>
      </c>
      <c r="K123" s="328">
        <v>41</v>
      </c>
      <c r="L123" s="315">
        <v>0.42268041237113402</v>
      </c>
      <c r="M123" s="328">
        <v>3</v>
      </c>
      <c r="N123" s="315">
        <v>3.0927835051546393E-2</v>
      </c>
      <c r="O123" s="316">
        <v>97</v>
      </c>
    </row>
    <row r="124" spans="1:15" ht="15">
      <c r="A124" s="313">
        <v>792</v>
      </c>
      <c r="B124" s="314" t="s">
        <v>547</v>
      </c>
      <c r="C124" s="328">
        <v>2</v>
      </c>
      <c r="D124" s="315">
        <v>9.0909090909090912E-2</v>
      </c>
      <c r="E124" s="328">
        <v>5</v>
      </c>
      <c r="F124" s="315">
        <v>0.22727272727272727</v>
      </c>
      <c r="G124" s="328">
        <v>2</v>
      </c>
      <c r="H124" s="315">
        <v>9.0909090909090912E-2</v>
      </c>
      <c r="I124" s="328">
        <v>4</v>
      </c>
      <c r="J124" s="315">
        <v>0.18181818181818182</v>
      </c>
      <c r="K124" s="328">
        <v>8</v>
      </c>
      <c r="L124" s="315">
        <v>0.36363636363636365</v>
      </c>
      <c r="M124" s="328">
        <v>1</v>
      </c>
      <c r="N124" s="315">
        <v>4.5454545454545456E-2</v>
      </c>
      <c r="O124" s="316">
        <v>22</v>
      </c>
    </row>
    <row r="125" spans="1:15" ht="15">
      <c r="A125" s="313">
        <v>809</v>
      </c>
      <c r="B125" s="314" t="s">
        <v>548</v>
      </c>
      <c r="C125" s="328">
        <v>0</v>
      </c>
      <c r="D125" s="315">
        <v>0</v>
      </c>
      <c r="E125" s="328">
        <v>2</v>
      </c>
      <c r="F125" s="315">
        <v>0.15384615384615385</v>
      </c>
      <c r="G125" s="328">
        <v>0</v>
      </c>
      <c r="H125" s="315">
        <v>0</v>
      </c>
      <c r="I125" s="328">
        <v>2</v>
      </c>
      <c r="J125" s="315">
        <v>0.15384615384615385</v>
      </c>
      <c r="K125" s="328">
        <v>9</v>
      </c>
      <c r="L125" s="315">
        <v>0.69230769230769229</v>
      </c>
      <c r="M125" s="328">
        <v>0</v>
      </c>
      <c r="N125" s="315">
        <v>0</v>
      </c>
      <c r="O125" s="316">
        <v>13</v>
      </c>
    </row>
    <row r="126" spans="1:15" ht="15">
      <c r="A126" s="313">
        <v>847</v>
      </c>
      <c r="B126" s="314" t="s">
        <v>549</v>
      </c>
      <c r="C126" s="328">
        <v>2</v>
      </c>
      <c r="D126" s="315">
        <v>1.6949152542372881E-2</v>
      </c>
      <c r="E126" s="328">
        <v>8</v>
      </c>
      <c r="F126" s="315">
        <v>6.7796610169491525E-2</v>
      </c>
      <c r="G126" s="328">
        <v>18</v>
      </c>
      <c r="H126" s="315">
        <v>0.15254237288135594</v>
      </c>
      <c r="I126" s="328">
        <v>34</v>
      </c>
      <c r="J126" s="315">
        <v>0.28813559322033899</v>
      </c>
      <c r="K126" s="328">
        <v>54</v>
      </c>
      <c r="L126" s="315">
        <v>0.4576271186440678</v>
      </c>
      <c r="M126" s="328">
        <v>2</v>
      </c>
      <c r="N126" s="315">
        <v>1.6949152542372881E-2</v>
      </c>
      <c r="O126" s="316">
        <v>118</v>
      </c>
    </row>
    <row r="127" spans="1:15" ht="15">
      <c r="A127" s="313">
        <v>856</v>
      </c>
      <c r="B127" s="314" t="s">
        <v>550</v>
      </c>
      <c r="C127" s="328">
        <v>0</v>
      </c>
      <c r="D127" s="315">
        <v>0</v>
      </c>
      <c r="E127" s="328">
        <v>1</v>
      </c>
      <c r="F127" s="315">
        <v>0.1</v>
      </c>
      <c r="G127" s="328">
        <v>4</v>
      </c>
      <c r="H127" s="315">
        <v>0.4</v>
      </c>
      <c r="I127" s="328">
        <v>0</v>
      </c>
      <c r="J127" s="315">
        <v>0</v>
      </c>
      <c r="K127" s="328">
        <v>5</v>
      </c>
      <c r="L127" s="315">
        <v>0.5</v>
      </c>
      <c r="M127" s="328">
        <v>0</v>
      </c>
      <c r="N127" s="315">
        <v>0</v>
      </c>
      <c r="O127" s="316">
        <v>10</v>
      </c>
    </row>
    <row r="128" spans="1:15" ht="15">
      <c r="A128" s="313">
        <v>861</v>
      </c>
      <c r="B128" s="314" t="s">
        <v>551</v>
      </c>
      <c r="C128" s="328">
        <v>6</v>
      </c>
      <c r="D128" s="315">
        <v>7.8947368421052627E-2</v>
      </c>
      <c r="E128" s="328">
        <v>16</v>
      </c>
      <c r="F128" s="315">
        <v>0.21052631578947367</v>
      </c>
      <c r="G128" s="328">
        <v>8</v>
      </c>
      <c r="H128" s="315">
        <v>0.10526315789473684</v>
      </c>
      <c r="I128" s="328">
        <v>21</v>
      </c>
      <c r="J128" s="315">
        <v>0.27631578947368424</v>
      </c>
      <c r="K128" s="328">
        <v>23</v>
      </c>
      <c r="L128" s="315">
        <v>0.30263157894736842</v>
      </c>
      <c r="M128" s="328">
        <v>2</v>
      </c>
      <c r="N128" s="315">
        <v>2.6315789473684209E-2</v>
      </c>
      <c r="O128" s="316">
        <v>76</v>
      </c>
    </row>
    <row r="129" spans="1:15">
      <c r="A129" s="307">
        <v>9</v>
      </c>
      <c r="B129" s="308" t="s">
        <v>552</v>
      </c>
      <c r="C129" s="311">
        <v>3972</v>
      </c>
      <c r="D129" s="310">
        <v>3.8224283775850951E-2</v>
      </c>
      <c r="E129" s="309">
        <v>15858</v>
      </c>
      <c r="F129" s="310">
        <v>0.15260843205373725</v>
      </c>
      <c r="G129" s="311">
        <v>12281</v>
      </c>
      <c r="H129" s="310">
        <v>0.11818540509849586</v>
      </c>
      <c r="I129" s="311">
        <v>23559</v>
      </c>
      <c r="J129" s="310">
        <v>0.22671850490314013</v>
      </c>
      <c r="K129" s="311">
        <v>43650</v>
      </c>
      <c r="L129" s="310">
        <v>0.4200629372648273</v>
      </c>
      <c r="M129" s="311">
        <v>4593</v>
      </c>
      <c r="N129" s="310">
        <v>4.4200436903948495E-2</v>
      </c>
      <c r="O129" s="312">
        <v>103913</v>
      </c>
    </row>
    <row r="130" spans="1:15" ht="15">
      <c r="A130" s="313">
        <v>1</v>
      </c>
      <c r="B130" s="314" t="s">
        <v>553</v>
      </c>
      <c r="C130" s="328">
        <v>2906</v>
      </c>
      <c r="D130" s="315">
        <v>4.0747076474382346E-2</v>
      </c>
      <c r="E130" s="328">
        <v>11071</v>
      </c>
      <c r="F130" s="315">
        <v>0.1552343027005805</v>
      </c>
      <c r="G130" s="328">
        <v>8380</v>
      </c>
      <c r="H130" s="315">
        <v>0.11750189293025604</v>
      </c>
      <c r="I130" s="328">
        <v>16225</v>
      </c>
      <c r="J130" s="315">
        <v>0.22750217336436804</v>
      </c>
      <c r="K130" s="328">
        <v>29912</v>
      </c>
      <c r="L130" s="315">
        <v>0.41941725791525281</v>
      </c>
      <c r="M130" s="328">
        <v>2824</v>
      </c>
      <c r="N130" s="315">
        <v>3.9597296615160267E-2</v>
      </c>
      <c r="O130" s="316">
        <v>71318</v>
      </c>
    </row>
    <row r="131" spans="1:15" ht="15">
      <c r="A131" s="313">
        <v>79</v>
      </c>
      <c r="B131" s="314" t="s">
        <v>554</v>
      </c>
      <c r="C131" s="328">
        <v>51</v>
      </c>
      <c r="D131" s="315">
        <v>4.362703165098375E-2</v>
      </c>
      <c r="E131" s="328">
        <v>186</v>
      </c>
      <c r="F131" s="315">
        <v>0.15911035072711718</v>
      </c>
      <c r="G131" s="328">
        <v>143</v>
      </c>
      <c r="H131" s="315">
        <v>0.12232677502138579</v>
      </c>
      <c r="I131" s="328">
        <v>268</v>
      </c>
      <c r="J131" s="315">
        <v>0.2292557741659538</v>
      </c>
      <c r="K131" s="328">
        <v>475</v>
      </c>
      <c r="L131" s="315">
        <v>0.40633019674935844</v>
      </c>
      <c r="M131" s="328">
        <v>46</v>
      </c>
      <c r="N131" s="315">
        <v>3.9349871685201029E-2</v>
      </c>
      <c r="O131" s="316">
        <v>1169</v>
      </c>
    </row>
    <row r="132" spans="1:15" ht="15">
      <c r="A132" s="313">
        <v>88</v>
      </c>
      <c r="B132" s="314" t="s">
        <v>555</v>
      </c>
      <c r="C132" s="328">
        <v>484</v>
      </c>
      <c r="D132" s="315">
        <v>3.3787085514834204E-2</v>
      </c>
      <c r="E132" s="328">
        <v>2275</v>
      </c>
      <c r="F132" s="315">
        <v>0.15881326352530542</v>
      </c>
      <c r="G132" s="328">
        <v>1706</v>
      </c>
      <c r="H132" s="315">
        <v>0.11909249563699825</v>
      </c>
      <c r="I132" s="328">
        <v>3209</v>
      </c>
      <c r="J132" s="315">
        <v>0.22401396160558465</v>
      </c>
      <c r="K132" s="328">
        <v>6023</v>
      </c>
      <c r="L132" s="315">
        <v>0.42045375218150088</v>
      </c>
      <c r="M132" s="328">
        <v>628</v>
      </c>
      <c r="N132" s="315">
        <v>4.3839441535776617E-2</v>
      </c>
      <c r="O132" s="316">
        <v>14325</v>
      </c>
    </row>
    <row r="133" spans="1:15" ht="15">
      <c r="A133" s="313">
        <v>129</v>
      </c>
      <c r="B133" s="314" t="s">
        <v>556</v>
      </c>
      <c r="C133" s="328">
        <v>56</v>
      </c>
      <c r="D133" s="315">
        <v>3.9660056657223795E-2</v>
      </c>
      <c r="E133" s="328">
        <v>247</v>
      </c>
      <c r="F133" s="315">
        <v>0.17492917847025496</v>
      </c>
      <c r="G133" s="328">
        <v>186</v>
      </c>
      <c r="H133" s="315">
        <v>0.13172804532577903</v>
      </c>
      <c r="I133" s="328">
        <v>311</v>
      </c>
      <c r="J133" s="315">
        <v>0.22025495750708216</v>
      </c>
      <c r="K133" s="328">
        <v>540</v>
      </c>
      <c r="L133" s="315">
        <v>0.38243626062322944</v>
      </c>
      <c r="M133" s="328">
        <v>72</v>
      </c>
      <c r="N133" s="315">
        <v>5.0991501416430593E-2</v>
      </c>
      <c r="O133" s="316">
        <v>1412</v>
      </c>
    </row>
    <row r="134" spans="1:15" ht="15">
      <c r="A134" s="313">
        <v>212</v>
      </c>
      <c r="B134" s="314" t="s">
        <v>557</v>
      </c>
      <c r="C134" s="328">
        <v>41</v>
      </c>
      <c r="D134" s="315">
        <v>3.5590277777777776E-2</v>
      </c>
      <c r="E134" s="328">
        <v>169</v>
      </c>
      <c r="F134" s="315">
        <v>0.1467013888888889</v>
      </c>
      <c r="G134" s="328">
        <v>150</v>
      </c>
      <c r="H134" s="315">
        <v>0.13020833333333334</v>
      </c>
      <c r="I134" s="328">
        <v>244</v>
      </c>
      <c r="J134" s="315">
        <v>0.21180555555555555</v>
      </c>
      <c r="K134" s="328">
        <v>492</v>
      </c>
      <c r="L134" s="315">
        <v>0.42708333333333331</v>
      </c>
      <c r="M134" s="328">
        <v>56</v>
      </c>
      <c r="N134" s="315">
        <v>4.8611111111111112E-2</v>
      </c>
      <c r="O134" s="316">
        <v>1152</v>
      </c>
    </row>
    <row r="135" spans="1:15" ht="15">
      <c r="A135" s="313">
        <v>266</v>
      </c>
      <c r="B135" s="314" t="s">
        <v>558</v>
      </c>
      <c r="C135" s="328">
        <v>45</v>
      </c>
      <c r="D135" s="315">
        <v>2.4752475247524754E-2</v>
      </c>
      <c r="E135" s="328">
        <v>218</v>
      </c>
      <c r="F135" s="315">
        <v>0.11991199119911991</v>
      </c>
      <c r="G135" s="328">
        <v>205</v>
      </c>
      <c r="H135" s="315">
        <v>0.11276127612761276</v>
      </c>
      <c r="I135" s="328">
        <v>366</v>
      </c>
      <c r="J135" s="315">
        <v>0.20132013201320131</v>
      </c>
      <c r="K135" s="328">
        <v>845</v>
      </c>
      <c r="L135" s="315">
        <v>0.46479647964796478</v>
      </c>
      <c r="M135" s="328">
        <v>139</v>
      </c>
      <c r="N135" s="315">
        <v>7.6457645764576462E-2</v>
      </c>
      <c r="O135" s="316">
        <v>1818</v>
      </c>
    </row>
    <row r="136" spans="1:15" ht="15">
      <c r="A136" s="313">
        <v>308</v>
      </c>
      <c r="B136" s="314" t="s">
        <v>559</v>
      </c>
      <c r="C136" s="328">
        <v>35</v>
      </c>
      <c r="D136" s="315">
        <v>3.2771535580524341E-2</v>
      </c>
      <c r="E136" s="328">
        <v>166</v>
      </c>
      <c r="F136" s="315">
        <v>0.15543071161048688</v>
      </c>
      <c r="G136" s="328">
        <v>148</v>
      </c>
      <c r="H136" s="315">
        <v>0.13857677902621723</v>
      </c>
      <c r="I136" s="328">
        <v>224</v>
      </c>
      <c r="J136" s="315">
        <v>0.20973782771535582</v>
      </c>
      <c r="K136" s="328">
        <v>451</v>
      </c>
      <c r="L136" s="315">
        <v>0.42228464419475653</v>
      </c>
      <c r="M136" s="328">
        <v>44</v>
      </c>
      <c r="N136" s="315">
        <v>4.1198501872659173E-2</v>
      </c>
      <c r="O136" s="316">
        <v>1068</v>
      </c>
    </row>
    <row r="137" spans="1:15" ht="15">
      <c r="A137" s="313">
        <v>360</v>
      </c>
      <c r="B137" s="314" t="s">
        <v>560</v>
      </c>
      <c r="C137" s="328">
        <v>252</v>
      </c>
      <c r="D137" s="315">
        <v>3.1918936035465487E-2</v>
      </c>
      <c r="E137" s="328">
        <v>1075</v>
      </c>
      <c r="F137" s="315">
        <v>0.13616212792906904</v>
      </c>
      <c r="G137" s="328">
        <v>957</v>
      </c>
      <c r="H137" s="315">
        <v>0.12121595946801773</v>
      </c>
      <c r="I137" s="328">
        <v>1830</v>
      </c>
      <c r="J137" s="315">
        <v>0.23179227359088031</v>
      </c>
      <c r="K137" s="328">
        <v>3341</v>
      </c>
      <c r="L137" s="315">
        <v>0.42317922735908803</v>
      </c>
      <c r="M137" s="328">
        <v>440</v>
      </c>
      <c r="N137" s="315">
        <v>5.5731475617479417E-2</v>
      </c>
      <c r="O137" s="316">
        <v>7895</v>
      </c>
    </row>
    <row r="138" spans="1:15" ht="15">
      <c r="A138" s="313">
        <v>380</v>
      </c>
      <c r="B138" s="314" t="s">
        <v>561</v>
      </c>
      <c r="C138" s="328">
        <v>45</v>
      </c>
      <c r="D138" s="315">
        <v>3.7531276063386153E-2</v>
      </c>
      <c r="E138" s="328">
        <v>185</v>
      </c>
      <c r="F138" s="315">
        <v>0.15429524603836531</v>
      </c>
      <c r="G138" s="328">
        <v>150</v>
      </c>
      <c r="H138" s="315">
        <v>0.12510425354462051</v>
      </c>
      <c r="I138" s="328">
        <v>262</v>
      </c>
      <c r="J138" s="315">
        <v>0.21851542952460384</v>
      </c>
      <c r="K138" s="328">
        <v>470</v>
      </c>
      <c r="L138" s="315">
        <v>0.39199332777314427</v>
      </c>
      <c r="M138" s="328">
        <v>87</v>
      </c>
      <c r="N138" s="315">
        <v>7.2560467055879901E-2</v>
      </c>
      <c r="O138" s="316">
        <v>1199</v>
      </c>
    </row>
    <row r="139" spans="1:15" ht="15.75" thickBot="1">
      <c r="A139" s="317">
        <v>631</v>
      </c>
      <c r="B139" s="318" t="s">
        <v>562</v>
      </c>
      <c r="C139" s="328">
        <v>57</v>
      </c>
      <c r="D139" s="319">
        <v>2.2291748142354323E-2</v>
      </c>
      <c r="E139" s="329">
        <v>266</v>
      </c>
      <c r="F139" s="319">
        <v>0.1040281579976535</v>
      </c>
      <c r="G139" s="329">
        <v>256</v>
      </c>
      <c r="H139" s="319">
        <v>0.10011732499022291</v>
      </c>
      <c r="I139" s="329">
        <v>620</v>
      </c>
      <c r="J139" s="319">
        <v>0.24247164646069613</v>
      </c>
      <c r="K139" s="329">
        <v>1101</v>
      </c>
      <c r="L139" s="319">
        <v>0.43058271411810717</v>
      </c>
      <c r="M139" s="329">
        <v>257</v>
      </c>
      <c r="N139" s="319">
        <v>0.10050840829096598</v>
      </c>
      <c r="O139" s="320">
        <v>2557</v>
      </c>
    </row>
    <row r="140" spans="1:15">
      <c r="B140" s="1"/>
    </row>
    <row r="141" spans="1:15">
      <c r="A141" s="323" t="s">
        <v>231</v>
      </c>
      <c r="B141" s="356" t="s">
        <v>563</v>
      </c>
      <c r="C141" s="324" t="s">
        <v>1</v>
      </c>
      <c r="D141" s="352"/>
      <c r="E141" s="352"/>
      <c r="F141" s="352"/>
      <c r="G141" s="352"/>
      <c r="H141" s="352"/>
      <c r="I141" s="352"/>
      <c r="J141" s="352"/>
      <c r="K141" s="352"/>
      <c r="L141" s="353"/>
    </row>
    <row r="142" spans="1:15">
      <c r="A142" s="325" t="s">
        <v>564</v>
      </c>
      <c r="B142" s="354" t="s">
        <v>565</v>
      </c>
      <c r="C142" s="355"/>
      <c r="D142" s="355"/>
      <c r="E142" s="355"/>
      <c r="F142" s="355"/>
      <c r="G142" s="355"/>
      <c r="H142" s="355"/>
      <c r="I142" s="355"/>
      <c r="J142" s="355"/>
      <c r="K142" s="355"/>
      <c r="L142" s="355"/>
    </row>
    <row r="143" spans="1:15">
      <c r="A143" s="322" t="s">
        <v>566</v>
      </c>
      <c r="B143" s="354" t="s">
        <v>53</v>
      </c>
      <c r="C143" s="355"/>
      <c r="D143" s="355"/>
      <c r="E143" s="355"/>
      <c r="F143" s="355"/>
      <c r="G143" s="355"/>
      <c r="H143" s="355"/>
      <c r="I143" s="355"/>
      <c r="J143" s="355"/>
      <c r="K143" s="355"/>
      <c r="L143" s="355"/>
    </row>
    <row r="144" spans="1:15">
      <c r="B144" s="326"/>
    </row>
  </sheetData>
  <mergeCells count="5">
    <mergeCell ref="C1:N1"/>
    <mergeCell ref="A2:A5"/>
    <mergeCell ref="B2:B4"/>
    <mergeCell ref="C2:N3"/>
    <mergeCell ref="O2:O4"/>
  </mergeCells>
  <hyperlinks>
    <hyperlink ref="P1" location="INDICE!B2" display="Indice" xr:uid="{5100FF48-791C-4B0B-BDB2-F3AE3B7EFADB}"/>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08cd292-442a-4395-ac6c-76402ee4a06a">
      <Terms xmlns="http://schemas.microsoft.com/office/infopath/2007/PartnerControls"/>
    </lcf76f155ced4ddcb4097134ff3c332f>
    <TaxCatchAll xmlns="446612a3-2dea-4c70-9428-8415eed2c4d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FF581E93C288E4AB69C6FA7B26C5104" ma:contentTypeVersion="11" ma:contentTypeDescription="Crear nuevo documento." ma:contentTypeScope="" ma:versionID="94a368d5fe33d444cbc2bea34d6d558b">
  <xsd:schema xmlns:xsd="http://www.w3.org/2001/XMLSchema" xmlns:xs="http://www.w3.org/2001/XMLSchema" xmlns:p="http://schemas.microsoft.com/office/2006/metadata/properties" xmlns:ns2="208cd292-442a-4395-ac6c-76402ee4a06a" xmlns:ns3="446612a3-2dea-4c70-9428-8415eed2c4d4" targetNamespace="http://schemas.microsoft.com/office/2006/metadata/properties" ma:root="true" ma:fieldsID="5082acf4bee034cda1b0fea8cc6a76df" ns2:_="" ns3:_="">
    <xsd:import namespace="208cd292-442a-4395-ac6c-76402ee4a06a"/>
    <xsd:import namespace="446612a3-2dea-4c70-9428-8415eed2c4d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8cd292-442a-4395-ac6c-76402ee4a06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1272e474-03f5-49df-bd84-aef169aafb15"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6612a3-2dea-4c70-9428-8415eed2c4d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06550a83-d52f-44d7-a507-b8488cdcbefa}" ma:internalName="TaxCatchAll" ma:showField="CatchAllData" ma:web="446612a3-2dea-4c70-9428-8415eed2c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98ECD7-3784-4B82-8EA3-09C022DC3E31}"/>
</file>

<file path=customXml/itemProps2.xml><?xml version="1.0" encoding="utf-8"?>
<ds:datastoreItem xmlns:ds="http://schemas.openxmlformats.org/officeDocument/2006/customXml" ds:itemID="{6925C298-26F4-4736-9801-DDD2B3960FE3}"/>
</file>

<file path=customXml/itemProps3.xml><?xml version="1.0" encoding="utf-8"?>
<ds:datastoreItem xmlns:ds="http://schemas.openxmlformats.org/officeDocument/2006/customXml" ds:itemID="{5EBBE664-CE43-41FE-99EE-3ED20605438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dc:creator>
  <cp:keywords/>
  <dc:description/>
  <cp:lastModifiedBy>Victor Rodrigo Galvis Zuleta</cp:lastModifiedBy>
  <cp:revision/>
  <dcterms:created xsi:type="dcterms:W3CDTF">2020-08-11T19:48:39Z</dcterms:created>
  <dcterms:modified xsi:type="dcterms:W3CDTF">2024-07-10T19:59:48Z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0x0101004FBD1E4702BD464DB238DEB9267618EE</vt:lpwstr>
  </property>
  <property fmtid="{D5CDD505-2E9C-101B-9397-08002B2CF9AE}" pid="3" name="MediaServiceImageTags">
    <vt:lpwstr/>
  </property>
</Properties>
</file>