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PERSONAL\SALUD\ASEGURAMIENTO _2023\ESTADISTICAS DIANA\FEBRERO 2024\PA PUBLICAR FEB 2024\"/>
    </mc:Choice>
  </mc:AlternateContent>
  <xr:revisionPtr revIDLastSave="0" documentId="13_ncr:1_{BC4F867E-8852-43FF-9663-C15DD029CFEF}" xr6:coauthVersionLast="47" xr6:coauthVersionMax="47" xr10:uidLastSave="{00000000-0000-0000-0000-000000000000}"/>
  <bookViews>
    <workbookView xWindow="-120" yWindow="-120" windowWidth="20730" windowHeight="11310" activeTab="2" xr2:uid="{00000000-000D-0000-FFFF-FFFF00000000}"/>
  </bookViews>
  <sheets>
    <sheet name="CUADRO RESUMEN" sheetId="31" r:id="rId1"/>
    <sheet name="REGIONAL AFILIADOS" sheetId="145" r:id="rId2"/>
    <sheet name="1MIGRANTES  VEN SISBEN LC AFILI" sheetId="129" r:id="rId3"/>
    <sheet name="2.AFILIADOS  SGSSS MIG VEN" sheetId="158" r:id="rId4"/>
    <sheet name="3.Afiliados por EPS" sheetId="149" r:id="rId5"/>
    <sheet name=" 4.Afiliados_ Mpio_RS" sheetId="5" r:id="rId6"/>
    <sheet name="5.Afiliados_ Mpio_RC " sheetId="2" r:id="rId7"/>
    <sheet name="6. RS_Curso_Vida" sheetId="168" r:id="rId8"/>
    <sheet name="7. RC_Curso_Vida" sheetId="165" r:id="rId9"/>
    <sheet name="8. GRAFICA X EDAD Y CICLOVIDA " sheetId="160" r:id="rId10"/>
    <sheet name="9_RC_GRUPOS DE EDAD" sheetId="162" r:id="rId11"/>
    <sheet name="10. RS_GRUPOS DE EDAD" sheetId="169" r:id="rId12"/>
    <sheet name="11. AFILIADOS POR GENERO" sheetId="170" r:id="rId13"/>
  </sheets>
  <definedNames>
    <definedName name="_xlnm._FilterDatabase" localSheetId="5" hidden="1">' 4.Afiliados_ Mpio_RS'!$A$1:$R$144</definedName>
    <definedName name="_xlnm._FilterDatabase" localSheetId="2" hidden="1">'1MIGRANTES  VEN SISBEN LC AFILI'!$A$4:$AE$142</definedName>
    <definedName name="_xlnm._FilterDatabase" localSheetId="3" hidden="1">'2.AFILIADOS  SGSSS MIG VEN'!$A$4:$L$139</definedName>
    <definedName name="_xlnm._FilterDatabase" localSheetId="6" hidden="1">'5.Afiliados_ Mpio_RC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2" i="158" l="1"/>
  <c r="D21" i="31" l="1"/>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D17" i="31"/>
  <c r="E9" i="145"/>
  <c r="D6" i="145"/>
  <c r="F10" i="145"/>
  <c r="D15" i="31"/>
  <c r="E7" i="145"/>
  <c r="E8" i="145"/>
  <c r="D14" i="31"/>
  <c r="E10" i="145"/>
  <c r="E11" i="145"/>
  <c r="D22" i="31"/>
  <c r="D25"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H7" i="145"/>
  <c r="H4" i="145"/>
  <c r="B12" i="145"/>
  <c r="H11" i="145"/>
  <c r="H5" i="145"/>
  <c r="H12" i="145"/>
  <c r="E3" i="145"/>
  <c r="F3" i="145"/>
  <c r="D3" i="145"/>
  <c r="D16" i="31"/>
  <c r="D6" i="31"/>
  <c r="D12" i="31"/>
  <c r="D10" i="31"/>
  <c r="D7" i="31"/>
  <c r="C4" i="145"/>
  <c r="C5" i="145"/>
  <c r="C6" i="145"/>
  <c r="C7" i="145"/>
  <c r="C12" i="145"/>
  <c r="C10" i="145"/>
  <c r="C8" i="145"/>
  <c r="C9" i="145"/>
  <c r="C11" i="145"/>
  <c r="D26" i="31"/>
  <c r="D24" i="31" s="1"/>
  <c r="K4" i="145"/>
  <c r="D5" i="31"/>
  <c r="J5" i="145" l="1"/>
  <c r="J6" i="145"/>
  <c r="J11" i="145"/>
  <c r="J7" i="145"/>
  <c r="J9" i="145"/>
  <c r="J10" i="145"/>
  <c r="I3" i="145"/>
  <c r="J12" i="145"/>
  <c r="J4" i="145"/>
  <c r="J8" i="145"/>
  <c r="B8" i="145"/>
  <c r="B9" i="145"/>
  <c r="B10" i="145"/>
  <c r="B11" i="145"/>
  <c r="H3" i="145"/>
  <c r="C3" i="145"/>
  <c r="D4" i="31"/>
  <c r="D20" i="31"/>
  <c r="B3" i="145" l="1"/>
  <c r="J3" i="145"/>
  <c r="L4" i="145" s="1"/>
  <c r="D11" i="31"/>
  <c r="K3" i="145"/>
  <c r="D3" i="31"/>
  <c r="D8" i="31"/>
  <c r="L9" i="145" l="1"/>
  <c r="L10" i="145"/>
  <c r="L5" i="145"/>
  <c r="L12" i="145"/>
  <c r="L8" i="145"/>
  <c r="L7" i="145"/>
  <c r="L11" i="145"/>
  <c r="D23" i="31"/>
  <c r="L6" i="145"/>
  <c r="L3" i="145" l="1"/>
</calcChain>
</file>

<file path=xl/sharedStrings.xml><?xml version="1.0" encoding="utf-8"?>
<sst xmlns="http://schemas.openxmlformats.org/spreadsheetml/2006/main" count="2019" uniqueCount="587">
  <si>
    <t>Fuente/fecha</t>
  </si>
  <si>
    <t>Indicador</t>
  </si>
  <si>
    <t>Desagregación del indicador</t>
  </si>
  <si>
    <t>Valor</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</si>
  <si>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</si>
  <si>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</si>
  <si>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</si>
  <si>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SIBEN IV</t>
  </si>
  <si>
    <t>Total Encuestados</t>
  </si>
  <si>
    <t>Nivel 1</t>
  </si>
  <si>
    <t>Nivel 2</t>
  </si>
  <si>
    <t>No pobre No Vulnerable</t>
  </si>
  <si>
    <t>ADRES</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</si>
  <si>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</si>
  <si>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</si>
  <si>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</si>
  <si>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</si>
  <si>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</si>
  <si>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</si>
  <si>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</si>
  <si>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</si>
  <si>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</si>
  <si>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</si>
  <si>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</si>
  <si>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</si>
  <si>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</si>
  <si>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</si>
  <si>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TOTAL ANTIOQUIA</t>
  </si>
  <si>
    <t>migrantes de venenezuela que recibieron PPT Antioquia (1)</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</si>
  <si>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</si>
  <si>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</si>
  <si>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</si>
  <si>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</si>
  <si>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</si>
  <si>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</si>
  <si>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</si>
  <si>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</si>
  <si>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</si>
  <si>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</si>
  <si>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</si>
  <si>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</si>
  <si>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</si>
  <si>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</si>
  <si>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</si>
  <si>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</si>
  <si>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</si>
  <si>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</si>
  <si>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</si>
  <si>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MUNICIPIO</t>
  </si>
  <si>
    <t xml:space="preserve">SISBEN-DNP </t>
  </si>
  <si>
    <t>AFILIADA AL REGIMEN SUBSIDIADO Y CONTRIBUTIVO</t>
  </si>
  <si>
    <t>% Afiliación con PPT+ PEP</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</si>
  <si>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</si>
  <si>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</si>
  <si>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</si>
  <si>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</si>
  <si>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</si>
  <si>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</si>
  <si>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</si>
  <si>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</si>
  <si>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</si>
  <si>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</si>
  <si>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</si>
  <si>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</si>
  <si>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Total general</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</si>
  <si>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</si>
  <si>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</si>
  <si>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</si>
  <si>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</si>
  <si>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</si>
  <si>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</si>
  <si>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</si>
  <si>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</si>
  <si>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</si>
  <si>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</si>
  <si>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</si>
  <si>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</si>
  <si>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</si>
  <si>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</si>
  <si>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</si>
  <si>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</si>
  <si>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</si>
  <si>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</si>
  <si>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</si>
  <si>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</si>
  <si>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</si>
  <si>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</si>
  <si>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</si>
  <si>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</si>
  <si>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</si>
  <si>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</si>
  <si>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</si>
  <si>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</si>
  <si>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</si>
  <si>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</si>
  <si>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</si>
  <si>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</si>
  <si>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</si>
  <si>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</si>
  <si>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</si>
  <si>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</si>
  <si>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</si>
  <si>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</si>
  <si>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</si>
  <si>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</si>
  <si>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</si>
  <si>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</si>
  <si>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</si>
  <si>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</si>
  <si>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</si>
  <si>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</si>
  <si>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</si>
  <si>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</si>
  <si>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</si>
  <si>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</si>
  <si>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</si>
  <si>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</si>
  <si>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</si>
  <si>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</si>
  <si>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</si>
  <si>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</si>
  <si>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</si>
  <si>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</si>
  <si>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</si>
  <si>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</si>
  <si>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</si>
  <si>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</si>
  <si>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</si>
  <si>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</si>
  <si>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</si>
  <si>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</si>
  <si>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</si>
  <si>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</si>
  <si>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</si>
  <si>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</si>
  <si>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</si>
  <si>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</si>
  <si>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</si>
  <si>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</si>
  <si>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</si>
  <si>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</si>
  <si>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</si>
  <si>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</si>
  <si>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</si>
  <si>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</si>
  <si>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</si>
  <si>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</si>
  <si>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</si>
  <si>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</si>
  <si>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</si>
  <si>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</si>
  <si>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</si>
  <si>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</si>
  <si>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</si>
  <si>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</si>
  <si>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</si>
  <si>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</si>
  <si>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</si>
  <si>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</si>
  <si>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</si>
  <si>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</si>
  <si>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</si>
  <si>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</si>
  <si>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</si>
  <si>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</si>
  <si>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</si>
  <si>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</si>
  <si>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</si>
  <si>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</si>
  <si>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</si>
  <si>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</si>
  <si>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</si>
  <si>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</si>
  <si>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</si>
  <si>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</si>
  <si>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</si>
  <si>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</si>
  <si>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</si>
  <si>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</si>
  <si>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</si>
  <si>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</si>
  <si>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</si>
  <si>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</si>
  <si>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</si>
  <si>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</si>
  <si>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</si>
  <si>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</si>
  <si>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</si>
  <si>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</si>
  <si>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</si>
  <si>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</si>
  <si>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</si>
  <si>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</si>
  <si>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</si>
  <si>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</si>
  <si>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</si>
  <si>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</si>
  <si>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</si>
  <si>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</si>
  <si>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RC</t>
  </si>
  <si>
    <t>RS</t>
  </si>
  <si>
    <t>EPS037</t>
  </si>
  <si>
    <t>1</t>
  </si>
  <si>
    <t>EPS005</t>
  </si>
  <si>
    <t>PE</t>
  </si>
  <si>
    <t>ESSC24</t>
  </si>
  <si>
    <t>EAS016</t>
  </si>
  <si>
    <t>EPS002</t>
  </si>
  <si>
    <t>EPS008</t>
  </si>
  <si>
    <t>EPS010</t>
  </si>
  <si>
    <t>EPS040</t>
  </si>
  <si>
    <t>EPS041</t>
  </si>
  <si>
    <t>EPS042</t>
  </si>
  <si>
    <t>CCFC33</t>
  </si>
  <si>
    <t>EPSS10</t>
  </si>
  <si>
    <t>EPSS41</t>
  </si>
  <si>
    <t>EPSS02</t>
  </si>
  <si>
    <t>EPSS05</t>
  </si>
  <si>
    <t>EPSS08</t>
  </si>
  <si>
    <t>EPSS42</t>
  </si>
  <si>
    <t>ESS024</t>
  </si>
  <si>
    <t>EPSS37</t>
  </si>
  <si>
    <t>EPSS40</t>
  </si>
  <si>
    <t>EPSI03</t>
  </si>
  <si>
    <t xml:space="preserve">POBLACIÓN MIGRANTE VENEZOLANA  IDENTIFICADA CON POR PROTECCIÓN TEMPORAL Y PERMISO ESPECIAL DE PERMANENCIA AFILIADA AL SGSSS EN EL DEPARTAMENTO DE ANTIOQUIA, POR SUBREGIÓN, MUNICIPIO Y RÉGIMEN. </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</si>
  <si>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</si>
  <si>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</si>
  <si>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</si>
  <si>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</si>
  <si>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</si>
  <si>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</si>
  <si>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</si>
  <si>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</si>
  <si>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</si>
  <si>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</si>
  <si>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</si>
  <si>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</si>
  <si>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 xml:space="preserve"> Total Población  Migrante Venezolana  que han solicitado  PPT(3)*</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</si>
  <si>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</si>
  <si>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</si>
  <si>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</si>
  <si>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</si>
  <si>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</si>
  <si>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</si>
  <si>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</si>
  <si>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</si>
  <si>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</si>
  <si>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</si>
  <si>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</si>
  <si>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</si>
  <si>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mes</t>
  </si>
  <si>
    <t>Nro de Afiliados al SGSSS con PEP</t>
  </si>
  <si>
    <t>Nro de Afiliados al SGSSS PPT</t>
  </si>
  <si>
    <t>Total Afiliados al SGSSS</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</si>
  <si>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</si>
  <si>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</si>
  <si>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</si>
  <si>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</si>
  <si>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</si>
  <si>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</si>
  <si>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</si>
  <si>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</si>
  <si>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</si>
  <si>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</si>
  <si>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</si>
  <si>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</si>
  <si>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</si>
  <si>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</si>
  <si>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</si>
  <si>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</si>
  <si>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</si>
  <si>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</si>
  <si>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</si>
  <si>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</si>
  <si>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</si>
  <si>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</si>
  <si>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</si>
  <si>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</si>
  <si>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</si>
  <si>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</si>
  <si>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</si>
  <si>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</si>
  <si>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</si>
  <si>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</si>
  <si>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</si>
  <si>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</si>
  <si>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</si>
  <si>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</si>
  <si>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</si>
  <si>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</si>
  <si>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</si>
  <si>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</si>
  <si>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</si>
  <si>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</si>
  <si>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</si>
  <si>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Familiar de Colombia</t>
  </si>
  <si>
    <t>CCFC55</t>
  </si>
  <si>
    <t>ESSC07</t>
  </si>
  <si>
    <t>Mutual Ser</t>
  </si>
  <si>
    <t>EPS017</t>
  </si>
  <si>
    <t xml:space="preserve">Famisanar </t>
  </si>
  <si>
    <t>EPSIC5</t>
  </si>
  <si>
    <t xml:space="preserve">Mallamas EPSI </t>
  </si>
  <si>
    <t>Total Afiliado Régimen Contributivo</t>
  </si>
  <si>
    <t>TOTAL AFILIADOS</t>
  </si>
  <si>
    <t>TOTAL POR TIPO DOC</t>
  </si>
  <si>
    <t>%</t>
  </si>
  <si>
    <t>EPS</t>
  </si>
  <si>
    <t>% De participación</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</si>
  <si>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</si>
  <si>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</si>
  <si>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</si>
  <si>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</si>
  <si>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</si>
  <si>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</si>
  <si>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</si>
  <si>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</si>
  <si>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</si>
  <si>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</si>
  <si>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</si>
  <si>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</si>
  <si>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</si>
  <si>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</si>
  <si>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</si>
  <si>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</si>
  <si>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MUTUAL SER EPS -CM</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</si>
  <si>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</si>
  <si>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</si>
  <si>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</si>
  <si>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</si>
  <si>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</si>
  <si>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</si>
  <si>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</si>
  <si>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</si>
  <si>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</si>
  <si>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</si>
  <si>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</si>
  <si>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</si>
  <si>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</si>
  <si>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</si>
  <si>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</si>
  <si>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</si>
  <si>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</si>
  <si>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</si>
  <si>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</si>
  <si>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</si>
  <si>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</si>
  <si>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</si>
  <si>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REGIMEN CONTRIBUTIVO</t>
  </si>
  <si>
    <t>TOTAL
Régimen Contributivo</t>
  </si>
  <si>
    <t>NUEVA EPS S.A.  Habilitada para RS</t>
  </si>
  <si>
    <t>Coosalud regimen contributivo</t>
  </si>
  <si>
    <t>Compensar</t>
  </si>
  <si>
    <t>TOTAL</t>
  </si>
  <si>
    <t>GRUPOS DE EDAD (EN AÑOS)</t>
  </si>
  <si>
    <t>Año</t>
  </si>
  <si>
    <t xml:space="preserve">Diligenció  y actualizó plantilla :  </t>
  </si>
  <si>
    <t>Jaime A. Jiménez Lotero</t>
  </si>
  <si>
    <t>Jaime A. Jiménez L.</t>
  </si>
  <si>
    <t xml:space="preserve">Diligenció  y actualizó Plantilla :  </t>
  </si>
  <si>
    <t>La Nueva EPS - CM</t>
  </si>
  <si>
    <t>SURA</t>
  </si>
  <si>
    <t xml:space="preserve">Diligenció  y actualizó la Plantilla :  </t>
  </si>
  <si>
    <t xml:space="preserve">  VALLE DE ABURRA </t>
  </si>
  <si>
    <t>Migrantes de venenezuela que recibieron PPT Antioquia (1)</t>
  </si>
  <si>
    <t xml:space="preserve">Diligenció y actualizó la plantilla :  </t>
  </si>
  <si>
    <t>Encuestados en Sisben Antioquia con PEP + PPT</t>
  </si>
  <si>
    <t>grupo_edad</t>
  </si>
  <si>
    <t>Primera Infancia</t>
  </si>
  <si>
    <t>Infancia</t>
  </si>
  <si>
    <t>Adolescencia</t>
  </si>
  <si>
    <t>Juventud</t>
  </si>
  <si>
    <t>Adultez</t>
  </si>
  <si>
    <t>Vejez</t>
  </si>
  <si>
    <t>Menor 1 año</t>
  </si>
  <si>
    <t>1-4 años</t>
  </si>
  <si>
    <t>5-14 años</t>
  </si>
  <si>
    <t>15-18 años</t>
  </si>
  <si>
    <t>19-44 años</t>
  </si>
  <si>
    <t>45-49 años</t>
  </si>
  <si>
    <t>50-54 años</t>
  </si>
  <si>
    <t>55-59 años</t>
  </si>
  <si>
    <t>60-64 años</t>
  </si>
  <si>
    <t>65-69 años</t>
  </si>
  <si>
    <t>70-74 años</t>
  </si>
  <si>
    <t>75-79 años</t>
  </si>
  <si>
    <t>80 años y más</t>
  </si>
  <si>
    <t>CICLO DE VIDA</t>
  </si>
  <si>
    <t>HOMBRE</t>
  </si>
  <si>
    <t>MUJER</t>
  </si>
  <si>
    <t>EPS048</t>
  </si>
  <si>
    <t>AFILIADOS AL SGSSS ENERO 2024</t>
  </si>
  <si>
    <t>ENERO  2024</t>
  </si>
  <si>
    <t>Total Afiliados por Tipo de Documento</t>
  </si>
  <si>
    <t>COD MPIO</t>
  </si>
  <si>
    <t>SUBREGIONES Y MUNICIPIOS</t>
  </si>
  <si>
    <t>TOTAL PERSONAS AFILIADAS</t>
  </si>
  <si>
    <t>Adolescente</t>
  </si>
  <si>
    <t>Adulto</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</si>
  <si>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</si>
  <si>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</si>
  <si>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</si>
  <si>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</si>
  <si>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</si>
  <si>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</si>
  <si>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</si>
  <si>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</si>
  <si>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</si>
  <si>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</si>
  <si>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</si>
  <si>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</si>
  <si>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</si>
  <si>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</si>
  <si>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</si>
  <si>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</si>
  <si>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</si>
  <si>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</si>
  <si>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</si>
  <si>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</si>
  <si>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</si>
  <si>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</si>
  <si>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</si>
  <si>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</si>
  <si>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</si>
  <si>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</si>
  <si>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</si>
  <si>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</si>
  <si>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</si>
  <si>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</si>
  <si>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</si>
  <si>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</si>
  <si>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</si>
  <si>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</si>
  <si>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</si>
  <si>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</si>
  <si>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</si>
  <si>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</si>
  <si>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</si>
  <si>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</si>
  <si>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</si>
  <si>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</si>
  <si>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</si>
  <si>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</si>
  <si>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</si>
  <si>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</si>
  <si>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</si>
  <si>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</si>
  <si>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</si>
  <si>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</si>
  <si>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</si>
  <si>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</si>
  <si>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</si>
  <si>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</si>
  <si>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</si>
  <si>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</si>
  <si>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</si>
  <si>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</si>
  <si>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</si>
  <si>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</si>
  <si>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</si>
  <si>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</si>
  <si>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</si>
  <si>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</si>
  <si>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</si>
  <si>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</si>
  <si>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</si>
  <si>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</si>
  <si>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</si>
  <si>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</si>
  <si>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</si>
  <si>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</si>
  <si>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</si>
  <si>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</si>
  <si>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</si>
  <si>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</si>
  <si>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</si>
  <si>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</si>
  <si>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</si>
  <si>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</si>
  <si>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</si>
  <si>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</si>
  <si>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</si>
  <si>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</si>
  <si>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</si>
  <si>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</si>
  <si>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</si>
  <si>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</si>
  <si>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</si>
  <si>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</si>
  <si>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</si>
  <si>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</si>
  <si>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</si>
  <si>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</si>
  <si>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</si>
  <si>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</si>
  <si>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</si>
  <si>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</si>
  <si>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</si>
  <si>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</si>
  <si>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</si>
  <si>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</si>
  <si>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</si>
  <si>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</si>
  <si>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</si>
  <si>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</si>
  <si>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</si>
  <si>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</si>
  <si>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</si>
  <si>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</si>
  <si>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</si>
  <si>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</si>
  <si>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</si>
  <si>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</si>
  <si>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</si>
  <si>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</si>
  <si>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</si>
  <si>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</si>
  <si>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</si>
  <si>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</si>
  <si>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</si>
  <si>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</si>
  <si>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</si>
  <si>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</si>
  <si>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</si>
  <si>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</si>
  <si>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</si>
  <si>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</si>
  <si>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</si>
  <si>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</si>
  <si>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</si>
  <si>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</si>
  <si>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</si>
  <si>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</si>
  <si>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</si>
  <si>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Elaborado por:</t>
  </si>
  <si>
    <t>Diana Milena Lopez</t>
  </si>
  <si>
    <t xml:space="preserve">Diligenció  y actualizó Plantilla:  </t>
  </si>
  <si>
    <t>Elaborado  por:</t>
  </si>
  <si>
    <t>POBLACIÓN AFILIADA AL RÉGIMEN CONTRIBUTIVO* POR GRUPOS DE EDAD Y MUNICIPIOS.
ANTIOQUIA 
Población Afiliada al Régimen Contributivo BDUA</t>
  </si>
  <si>
    <t>&lt; de 1</t>
  </si>
  <si>
    <t xml:space="preserve"> 1 - 4</t>
  </si>
  <si>
    <t xml:space="preserve"> 5 - 14</t>
  </si>
  <si>
    <t>15 - 44</t>
  </si>
  <si>
    <t>45 - 59</t>
  </si>
  <si>
    <t>60 - 79</t>
  </si>
  <si>
    <t>80 y más</t>
  </si>
  <si>
    <t xml:space="preserve">Régimen Subsidiado y Contributivo: ADRES </t>
  </si>
  <si>
    <t>POBLACIÓN AFILIADA AL RÉGIMEN SUBSIDIADO* POR GRUPOS DE EDAD Y MUNICIPIOS.
ANTIOQUIA 
Población Afiliada al Régimen Contributivo BDUA</t>
  </si>
  <si>
    <t>GRUPOS POR CURSO DE VIDA</t>
  </si>
  <si>
    <r>
      <t xml:space="preserve">POBLACIÓN MIGRANTE VENEZOLANA  AFILIADA AL RÉGIMEN  SUBSIDIADO* POR CURSO DE VIDA, SUBREGIÓN Y MUNICIPIO EN EL DEPARTAMENTO DE ANTIOQUIA 
</t>
    </r>
    <r>
      <rPr>
        <b/>
        <sz val="9"/>
        <rFont val="Arial Narrow"/>
        <family val="2"/>
      </rPr>
      <t>* Población Afiliada al Régimen Subsidiado según BDUA</t>
    </r>
  </si>
  <si>
    <r>
      <t xml:space="preserve">POBLACIÓN MIGRANTE VENEZOLANA  AFILIADA AL RÉGIMEN  CONTRIBUTIVO* POR CURSO DE VIDA, SUBREGIÓN Y MUNICIPIO EN EL DEPARTAMENTO DE ANTIOQUIA 
</t>
    </r>
    <r>
      <rPr>
        <b/>
        <sz val="9"/>
        <rFont val="Arial Narrow"/>
        <family val="2"/>
      </rPr>
      <t>* Población Afiliada al Régimen Contributivo según BDUA</t>
    </r>
  </si>
  <si>
    <t>AFILIADOS AL SGSSS FEBRERO 2024</t>
  </si>
  <si>
    <t>(1) MINISTERIO DE SALUD  PPT ENTREGADOS POR MIGRACION COLOMBIA 31/10/2022
(2) MINISTERIO DE SALUD  PPT ENTREGADOS POR MIGRACION COLOMBIA 31/01/2023
(3) MINISTERIO DE SALUD  PPT ENTREGADOS POR MIGRACION COLOMBIA 31/05/2023
(2) AFILIADOS BDUA MS Y MC 2024 * Se excluyen los usuarios con estado suspendidos en para el cálculo estadístico corte 29/02/2024</t>
  </si>
  <si>
    <t>FEBRERO  2024</t>
  </si>
  <si>
    <t>FEBRERO 2024</t>
  </si>
  <si>
    <t>AFILIADOS   BDUA  ADRES CORTE FEBRERO 2024</t>
  </si>
  <si>
    <t>Diana Milena López V.</t>
  </si>
  <si>
    <t>BD Régimen Contributivo: ADRES</t>
  </si>
  <si>
    <t>BD Régimen Subsidiado: ADRES</t>
  </si>
  <si>
    <t>Población Migrante Venezolana Afiliada a los Regímenes Contributivo y Subsidiado por Grupos de Edad – Total Antioquia corte febrero 2024</t>
  </si>
  <si>
    <t>DISTRIBUCIÓN POR GRUPOS DE EDAD DE LA POBLACIÓN MIGRANTE VENEZOLANA AFILIADA A SALUD - ANTIOQUIA FEBRERO 2024</t>
  </si>
  <si>
    <t>Corte a:</t>
  </si>
  <si>
    <t>Población Migrante Venezolana Afiliada a los Regímenes Contributivo y Subsidiado por Cursos de Vida – Total Antioquia corte febrero 2024</t>
  </si>
  <si>
    <t>DISTRIBUCIÓN POR CICLO DE VIDA DE LA POBLACIÓN MIGRANTE VENEZOLANA AFILIADA A SALUD - ANTIOQUIA FEBRERO 2024</t>
  </si>
  <si>
    <t xml:space="preserve">Diligenció y actualizó la Plantilla :  </t>
  </si>
  <si>
    <t>TOTAL AFILIADOS POR GENERO</t>
  </si>
  <si>
    <t>FEMENINO</t>
  </si>
  <si>
    <t>MASCULINO</t>
  </si>
  <si>
    <t>POBLACIÓN MIGRANTE VENEZOLANA  IDENTIFICADA CON POR PROTECCIÓN TEMPORAL Y PERMISO ESPECIAL DE PERMANENCIA AFILIADA AL SGSSS EN EL DEPARTAMENTO DE ANTIOQUIA, POR GÉNERO, SUBREGIÓN, MUNICIPIO.</t>
  </si>
  <si>
    <t>AFILIADOS BDUA 2024 * Se excluyen los usuarios con estado suspendidos CORTE 29/02/2024</t>
  </si>
  <si>
    <t>TOTAL GENERAL</t>
  </si>
  <si>
    <t xml:space="preserve"> Encuestados en sisben Antioquia con PEP</t>
  </si>
  <si>
    <t>Encuestados en sisben Antioquia con PPT</t>
  </si>
  <si>
    <t xml:space="preserve"> Encuestados en sisben Antioquia con PEP + PPT</t>
  </si>
  <si>
    <t>Total, PPT reportados por Ministerio de Salud como potenciales a la Afiliación (Dato Reportado por Ministerio de Salud con corte a 31 de mayo del 2023)</t>
  </si>
  <si>
    <t>Total afiliados al SGSSS al 29/02/2024</t>
  </si>
  <si>
    <t>ENCUESTADOS EN SISBEN CON PEP + PPT 30/11/2023</t>
  </si>
  <si>
    <t xml:space="preserve"> El 86,63%  esta calculado sumando los afiliados por PPT y PEP sobre los PPT entregados por migración Colombia de acuerdo a lo informado por el Ministerio de Salud al 31/05/2023 + los PEP afiliados a la fecha, esto para medir el porcentaje de afiliación de todos los afiliados y mientras que se hace el tránsito de PEP a PPT.</t>
  </si>
  <si>
    <t>ENCUESTADOS EN SISBEN CON PPT  30/11/2023</t>
  </si>
  <si>
    <t>ENCUESTADOS EN SISBEN CON PEP  30/11/2023</t>
  </si>
  <si>
    <t>Afiliados al SGSSS  con PPT  al 29/02/2024</t>
  </si>
  <si>
    <t xml:space="preserve"> El 86,62% de cobertura de afiliación solo por PPT esta calculado con la información entregada por Ministerio de Salud  PPT a 31/05/2023.</t>
  </si>
  <si>
    <t>Afiliados al SGSSS  con PEP  al 29/02/2024</t>
  </si>
  <si>
    <t>Corte a 29/02/2024</t>
  </si>
  <si>
    <t>Tendencia de la Afiliación al SGSSS de los  Migrantes Venzolanos  con Permiso Por Proteccion Temporal o Permiso Especial de Permanencia. Antioquia  Diciembre 2022 a Febrero 2024</t>
  </si>
  <si>
    <t>* Se excluyen los usuarios con estado suspendidos en MS para el cálculo estadístico (febrero 2024).</t>
  </si>
  <si>
    <t>(1)MINISTERIO DE SALUD  PPT ENTREGADOS POR MIGRACION COLOMBIA 31/05/2023
(2) SISBEN 30 de Noviembre de 2023-DNP
(3) LISTADO CENSAL Junio 2023-SSSA
(4) AFILIADOS BDUA 2024 * Se excluyen los usuarios con estado suspendidos CORTE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</si>
</sst>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0.0"/>
    <numFmt numFmtId="165" formatCode="_-* #,##0_-;\-* #,##0_-;_-* &quot;-&quot;??_-;_-@_-"/>
    <numFmt numFmtId="167" formatCode="0;0"/>
    <numFmt numFmtId="168" formatCode="0;000"/>
    <numFmt numFmtId="169" formatCode="0.0%"/>
    <numFmt numFmtId="170" formatCode="0.0"/>
    <numFmt numFmtId="171" formatCode="#.#"/>
  </numFmts>
  <fonts count="6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8"/>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2"/>
      <color theme="1"/>
      <name val="Calibri"/>
      <family val="2"/>
      <scheme val="minor"/>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1"/>
      <color rgb="FF000000"/>
      <name val="Calibri"/>
      <family val="2"/>
      <scheme val="minor"/>
    </font>
    <font>
      <sz val="10"/>
      <name val="Calibri"/>
      <family val="2"/>
      <scheme val="minor"/>
    </font>
    <font>
      <b/>
      <sz val="11"/>
      <color indexed="8"/>
      <name val="Calibri"/>
      <family val="2"/>
    </font>
    <font>
      <b/>
      <sz val="14"/>
      <color theme="0"/>
      <name val="Calibri"/>
      <family val="2"/>
      <scheme val="minor"/>
    </font>
    <font>
      <b/>
      <sz val="14"/>
      <name val="Arial"/>
      <family val="2"/>
    </font>
    <font>
      <b/>
      <sz val="16"/>
      <color theme="1"/>
      <name val="Calibri"/>
      <family val="2"/>
      <scheme val="minor"/>
    </font>
    <font>
      <b/>
      <sz val="14"/>
      <name val="Arial Narrow"/>
      <family val="2"/>
    </font>
    <font>
      <b/>
      <sz val="9"/>
      <name val="Arial Narrow"/>
      <family val="2"/>
    </font>
    <font>
      <b/>
      <sz val="10"/>
      <name val="Arial Narrow"/>
      <family val="2"/>
    </font>
    <font>
      <b/>
      <sz val="11"/>
      <color rgb="FF006100"/>
      <name val="Calibri"/>
      <family val="2"/>
      <scheme val="minor"/>
    </font>
    <font>
      <sz val="10"/>
      <color rgb="FF006100"/>
      <name val="Calibri"/>
      <family val="2"/>
      <scheme val="minor"/>
    </font>
    <font>
      <b/>
      <sz val="9"/>
      <color theme="1"/>
      <name val="Arial"/>
      <family val="2"/>
    </font>
    <font>
      <b/>
      <sz val="10"/>
      <color theme="1"/>
      <name val="Calibri"/>
      <family val="2"/>
      <scheme val="minor"/>
    </font>
    <font>
      <b/>
      <sz val="9"/>
      <color indexed="9"/>
      <name val="Arial"/>
      <family val="2"/>
    </font>
    <font>
      <sz val="11"/>
      <color rgb="FF9C6500"/>
      <name val="Calibri"/>
      <family val="2"/>
      <scheme val="minor"/>
    </font>
    <font>
      <b/>
      <sz val="14"/>
      <color indexed="56"/>
      <name val="Cambria"/>
      <family val="2"/>
    </font>
    <font>
      <sz val="10"/>
      <name val="Arial Narrow"/>
      <family val="2"/>
    </font>
    <font>
      <b/>
      <sz val="12"/>
      <color indexed="56"/>
      <name val="Cambria"/>
      <family val="2"/>
    </font>
    <font>
      <b/>
      <sz val="14"/>
      <color indexed="8"/>
      <name val="Calibri"/>
      <family val="2"/>
    </font>
  </fonts>
  <fills count="34">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indexed="22"/>
        <bgColor indexed="0"/>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59999389629810485"/>
        <bgColor indexed="64"/>
      </patternFill>
    </fill>
    <fill>
      <patternFill patternType="solid">
        <fgColor rgb="FF33CCFF"/>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8" tint="0.59999389629810485"/>
        <bgColor indexed="0"/>
      </patternFill>
    </fill>
    <fill>
      <patternFill patternType="solid">
        <fgColor theme="0" tint="-4.9989318521683403E-2"/>
        <bgColor indexed="64"/>
      </patternFill>
    </fill>
    <fill>
      <gradientFill degree="90">
        <stop position="0">
          <color theme="0"/>
        </stop>
        <stop position="1">
          <color theme="4"/>
        </stop>
      </gradientFill>
    </fill>
    <fill>
      <patternFill patternType="solid">
        <fgColor indexed="17"/>
        <bgColor indexed="64"/>
      </patternFill>
    </fill>
    <fill>
      <patternFill patternType="solid">
        <fgColor theme="7" tint="0.79998168889431442"/>
        <bgColor indexed="64"/>
      </patternFill>
    </fill>
  </fills>
  <borders count="63">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22"/>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s>
  <cellStyleXfs count="21">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6" fillId="0" borderId="0" applyNumberFormat="0" applyFill="0" applyBorder="0" applyAlignment="0" applyProtection="0"/>
    <xf numFmtId="0" fontId="34" fillId="0" borderId="0"/>
    <xf numFmtId="0" fontId="34" fillId="0" borderId="0"/>
    <xf numFmtId="9" fontId="1" fillId="0" borderId="0" applyFont="0" applyFill="0" applyBorder="0" applyAlignment="0" applyProtection="0"/>
    <xf numFmtId="0" fontId="34" fillId="0" borderId="0"/>
    <xf numFmtId="0" fontId="34" fillId="0" borderId="0"/>
    <xf numFmtId="0" fontId="34" fillId="0" borderId="0"/>
    <xf numFmtId="0" fontId="5" fillId="0" borderId="0"/>
    <xf numFmtId="0" fontId="5" fillId="0" borderId="0"/>
    <xf numFmtId="0" fontId="1" fillId="0" borderId="0"/>
    <xf numFmtId="0" fontId="1" fillId="0" borderId="0"/>
    <xf numFmtId="41" fontId="1" fillId="0" borderId="0" applyFont="0" applyFill="0" applyBorder="0" applyAlignment="0" applyProtection="0"/>
    <xf numFmtId="41" fontId="1" fillId="0" borderId="0" applyFont="0" applyFill="0" applyBorder="0" applyAlignment="0" applyProtection="0"/>
  </cellStyleXfs>
  <cellXfs count="533">
    <xf numFmtId="0" fontId="0" fillId="0" borderId="0" xfId="0"/>
    <xf numFmtId="0" fontId="5" fillId="0" borderId="0" xfId="1"/>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9"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9"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3"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3" xfId="1" applyBorder="1"/>
    <xf numFmtId="0" fontId="13" fillId="0" borderId="13" xfId="1" applyFont="1" applyBorder="1"/>
    <xf numFmtId="0" fontId="5" fillId="0" borderId="13" xfId="1" applyBorder="1" applyAlignment="1">
      <alignment vertical="center"/>
    </xf>
    <xf numFmtId="0" fontId="5" fillId="0" borderId="13" xfId="1" applyBorder="1" applyAlignment="1">
      <alignment horizontal="left"/>
    </xf>
    <xf numFmtId="1" fontId="5" fillId="0" borderId="13" xfId="2" applyNumberFormat="1" applyFont="1" applyBorder="1" applyAlignment="1">
      <alignment horizontal="left"/>
    </xf>
    <xf numFmtId="1" fontId="5" fillId="0" borderId="13" xfId="3" applyNumberFormat="1" applyBorder="1"/>
    <xf numFmtId="1" fontId="5" fillId="0" borderId="21" xfId="1" applyNumberFormat="1" applyBorder="1"/>
    <xf numFmtId="0" fontId="1" fillId="0" borderId="15" xfId="4" applyBorder="1"/>
    <xf numFmtId="0" fontId="1" fillId="0" borderId="22" xfId="4" applyBorder="1" applyAlignment="1">
      <alignment horizontal="left"/>
    </xf>
    <xf numFmtId="0" fontId="15" fillId="5" borderId="0" xfId="4" applyFont="1" applyFill="1"/>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3"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3" xfId="4" applyFont="1" applyFill="1" applyBorder="1" applyAlignment="1">
      <alignment horizontal="center" vertical="center"/>
    </xf>
    <xf numFmtId="0" fontId="19" fillId="3" borderId="3" xfId="4" applyFont="1" applyFill="1" applyBorder="1" applyAlignment="1">
      <alignment horizontal="center" vertical="center"/>
    </xf>
    <xf numFmtId="0" fontId="20" fillId="3" borderId="3" xfId="4" applyFont="1" applyFill="1" applyBorder="1" applyAlignment="1">
      <alignment horizontal="center" vertical="center" wrapText="1"/>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9"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3" xfId="4" applyNumberFormat="1" applyFont="1" applyFill="1" applyBorder="1" applyAlignment="1">
      <alignment horizontal="center"/>
    </xf>
    <xf numFmtId="3" fontId="4" fillId="9" borderId="20" xfId="4" applyNumberFormat="1" applyFont="1" applyFill="1" applyBorder="1" applyAlignment="1">
      <alignment horizontal="right"/>
    </xf>
    <xf numFmtId="3" fontId="2" fillId="9" borderId="13"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24"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3"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26"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3" fontId="1" fillId="0" borderId="0" xfId="4" applyNumberFormat="1"/>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1" fillId="0" borderId="0" xfId="4" applyNumberFormat="1" applyAlignment="1">
      <alignment horizont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20" xfId="4" applyNumberFormat="1" applyFont="1" applyFill="1" applyBorder="1" applyAlignment="1">
      <alignment horizontal="center"/>
    </xf>
    <xf numFmtId="0" fontId="15" fillId="0" borderId="0" xfId="0" applyFont="1"/>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20" xfId="4" applyNumberFormat="1" applyFont="1" applyFill="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40" xfId="4" applyNumberFormat="1" applyFont="1" applyFill="1" applyBorder="1" applyAlignment="1">
      <alignment horizontal="center"/>
    </xf>
    <xf numFmtId="3" fontId="4" fillId="3" borderId="40" xfId="4" applyNumberFormat="1" applyFont="1" applyFill="1" applyBorder="1" applyAlignment="1">
      <alignment horizontal="center"/>
    </xf>
    <xf numFmtId="3" fontId="16" fillId="3" borderId="23" xfId="4" applyNumberFormat="1" applyFont="1" applyFill="1" applyBorder="1" applyAlignment="1">
      <alignment horizontal="center"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7" xfId="4" applyFont="1" applyFill="1" applyBorder="1" applyAlignment="1">
      <alignment horizontal="center"/>
    </xf>
    <xf numFmtId="0" fontId="12" fillId="3" borderId="41"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164" fontId="5" fillId="5" borderId="3" xfId="1" applyNumberFormat="1" applyFill="1" applyBorder="1" applyAlignment="1">
      <alignment horizontal="center" vertical="center"/>
    </xf>
    <xf numFmtId="0" fontId="0" fillId="0" borderId="3" xfId="0" applyBorder="1" applyAlignment="1">
      <alignment horizontal="center"/>
    </xf>
    <xf numFmtId="3" fontId="23" fillId="5" borderId="0" xfId="0" applyNumberFormat="1" applyFont="1" applyFill="1"/>
    <xf numFmtId="0" fontId="24" fillId="5" borderId="0" xfId="0" applyFont="1" applyFill="1" applyAlignment="1">
      <alignment horizontal="left" vertical="center" wrapText="1"/>
    </xf>
    <xf numFmtId="0" fontId="0" fillId="0" borderId="0" xfId="0" pivotButton="1"/>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3" xfId="4" applyNumberFormat="1" applyFont="1" applyFill="1" applyBorder="1" applyAlignment="1">
      <alignment horizontal="center" vertical="center"/>
    </xf>
    <xf numFmtId="2" fontId="22" fillId="3" borderId="21"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5"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2" xfId="4" applyNumberFormat="1" applyFont="1" applyFill="1" applyBorder="1" applyAlignment="1">
      <alignment horizontal="center" vertical="center" wrapText="1"/>
    </xf>
    <xf numFmtId="2" fontId="16" fillId="3" borderId="17" xfId="4" applyNumberFormat="1" applyFont="1" applyFill="1" applyBorder="1" applyAlignment="1">
      <alignment horizontal="left" vertical="top" wrapText="1"/>
    </xf>
    <xf numFmtId="2" fontId="16" fillId="3" borderId="18" xfId="4" applyNumberFormat="1" applyFont="1" applyFill="1" applyBorder="1" applyAlignment="1">
      <alignment horizontal="left" vertical="top" wrapText="1"/>
    </xf>
    <xf numFmtId="2" fontId="16" fillId="3" borderId="31" xfId="4" applyNumberFormat="1" applyFont="1" applyFill="1" applyBorder="1" applyAlignment="1">
      <alignment horizontal="left" vertical="top" wrapText="1"/>
    </xf>
    <xf numFmtId="2" fontId="16" fillId="3" borderId="12" xfId="4" applyNumberFormat="1" applyFont="1" applyFill="1" applyBorder="1" applyAlignment="1">
      <alignment horizontal="right" vertical="center"/>
    </xf>
    <xf numFmtId="2" fontId="16" fillId="3" borderId="14" xfId="4" applyNumberFormat="1" applyFont="1" applyFill="1" applyBorder="1" applyAlignment="1">
      <alignment horizontal="right" vertical="center"/>
    </xf>
    <xf numFmtId="2" fontId="16" fillId="3" borderId="16" xfId="4" applyNumberFormat="1" applyFont="1" applyFill="1" applyBorder="1" applyAlignment="1">
      <alignment horizontal="center" vertical="center"/>
    </xf>
    <xf numFmtId="17" fontId="8" fillId="3" borderId="39" xfId="1" applyNumberFormat="1" applyFont="1" applyFill="1" applyBorder="1" applyAlignment="1">
      <alignment horizontal="center" vertical="center" wrapText="1"/>
    </xf>
    <xf numFmtId="0" fontId="2" fillId="3" borderId="39" xfId="4" applyFont="1" applyFill="1" applyBorder="1" applyAlignment="1">
      <alignment horizontal="center"/>
    </xf>
    <xf numFmtId="0" fontId="8" fillId="17" borderId="3" xfId="0" applyFont="1" applyFill="1" applyBorder="1" applyAlignment="1">
      <alignment horizontal="center" vertical="center" wrapText="1"/>
    </xf>
    <xf numFmtId="0" fontId="11" fillId="17" borderId="3" xfId="0" applyFont="1" applyFill="1" applyBorder="1" applyAlignment="1">
      <alignment horizontal="center" vertical="center"/>
    </xf>
    <xf numFmtId="0" fontId="11" fillId="17" borderId="3" xfId="0" applyFont="1" applyFill="1" applyBorder="1" applyAlignment="1">
      <alignment horizontal="center" vertical="center" wrapText="1"/>
    </xf>
    <xf numFmtId="0" fontId="6" fillId="0" borderId="0" xfId="0" applyFont="1"/>
    <xf numFmtId="0" fontId="39" fillId="17" borderId="3" xfId="6" applyFont="1" applyFill="1" applyBorder="1" applyAlignment="1">
      <alignment vertical="center"/>
    </xf>
    <xf numFmtId="0" fontId="40" fillId="18" borderId="3" xfId="6" applyFont="1" applyFill="1" applyBorder="1" applyAlignment="1">
      <alignment vertical="center" wrapText="1"/>
    </xf>
    <xf numFmtId="3" fontId="41" fillId="12" borderId="3" xfId="7" applyNumberFormat="1" applyFont="1" applyFill="1" applyBorder="1"/>
    <xf numFmtId="2" fontId="41" fillId="12" borderId="3" xfId="7" applyNumberFormat="1" applyFont="1" applyFill="1" applyBorder="1" applyAlignment="1">
      <alignment horizontal="center" vertical="center" wrapText="1"/>
    </xf>
    <xf numFmtId="165" fontId="0" fillId="0" borderId="0" xfId="0" applyNumberFormat="1" applyAlignment="1">
      <alignment horizontal="left"/>
    </xf>
    <xf numFmtId="0" fontId="39" fillId="17" borderId="3" xfId="6" applyFont="1" applyFill="1" applyBorder="1" applyAlignment="1">
      <alignment wrapText="1"/>
    </xf>
    <xf numFmtId="0" fontId="39" fillId="17" borderId="3" xfId="6" applyFont="1" applyFill="1" applyBorder="1" applyAlignment="1">
      <alignment horizontal="left"/>
    </xf>
    <xf numFmtId="0" fontId="42" fillId="17" borderId="3" xfId="0" applyFont="1" applyFill="1" applyBorder="1" applyAlignment="1">
      <alignment horizontal="center" vertical="center"/>
    </xf>
    <xf numFmtId="3" fontId="38" fillId="17" borderId="3" xfId="0" applyNumberFormat="1" applyFont="1" applyFill="1" applyBorder="1" applyAlignment="1">
      <alignment vertical="center"/>
    </xf>
    <xf numFmtId="3" fontId="38" fillId="17"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6" borderId="3" xfId="8" applyFont="1" applyFill="1" applyBorder="1" applyAlignment="1">
      <alignment horizontal="centerContinuous" vertical="center"/>
    </xf>
    <xf numFmtId="0" fontId="35" fillId="0" borderId="0" xfId="9" applyFont="1" applyAlignment="1">
      <alignment horizontal="right" wrapText="1"/>
    </xf>
    <xf numFmtId="0" fontId="35" fillId="0" borderId="0" xfId="9" applyFont="1" applyAlignment="1">
      <alignment wrapText="1"/>
    </xf>
    <xf numFmtId="0" fontId="35" fillId="0" borderId="44" xfId="10" applyFont="1" applyBorder="1" applyAlignment="1">
      <alignment horizontal="right" wrapText="1"/>
    </xf>
    <xf numFmtId="49" fontId="0" fillId="0" borderId="0" xfId="0" applyNumberFormat="1" applyAlignment="1">
      <alignment horizontal="left"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3" fillId="0" borderId="0" xfId="0" applyFont="1"/>
    <xf numFmtId="0" fontId="43" fillId="0" borderId="24" xfId="0" applyFont="1" applyBorder="1"/>
    <xf numFmtId="164"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4"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0"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0" fontId="5" fillId="5" borderId="3" xfId="1" applyFill="1" applyBorder="1"/>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40" fillId="18" borderId="3" xfId="6" applyNumberFormat="1" applyFont="1" applyFill="1" applyBorder="1" applyAlignment="1">
      <alignment vertical="center" wrapText="1"/>
    </xf>
    <xf numFmtId="3" fontId="38" fillId="17" borderId="0" xfId="0" applyNumberFormat="1" applyFont="1" applyFill="1" applyAlignment="1">
      <alignment vertical="center"/>
    </xf>
    <xf numFmtId="3" fontId="38" fillId="17"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4" fontId="6" fillId="5" borderId="3" xfId="1" applyNumberFormat="1" applyFont="1" applyFill="1" applyBorder="1" applyAlignment="1">
      <alignment horizontal="center" vertical="center"/>
    </xf>
    <xf numFmtId="0" fontId="0" fillId="5" borderId="0" xfId="0" applyFill="1"/>
    <xf numFmtId="0" fontId="31" fillId="11" borderId="43" xfId="0" applyFont="1" applyFill="1" applyBorder="1"/>
    <xf numFmtId="0" fontId="23" fillId="5" borderId="0" xfId="0" applyFont="1" applyFill="1"/>
    <xf numFmtId="0" fontId="31" fillId="5" borderId="3" xfId="0" applyFont="1" applyFill="1" applyBorder="1" applyAlignment="1">
      <alignment horizontal="center" vertical="center"/>
    </xf>
    <xf numFmtId="10" fontId="35" fillId="0" borderId="3" xfId="11" applyNumberFormat="1" applyFont="1" applyBorder="1" applyAlignment="1">
      <alignment horizontal="right" wrapText="1"/>
    </xf>
    <xf numFmtId="10" fontId="0" fillId="0" borderId="3" xfId="0" applyNumberFormat="1" applyBorder="1"/>
    <xf numFmtId="49" fontId="14" fillId="24" borderId="3" xfId="0" applyNumberFormat="1" applyFont="1" applyFill="1" applyBorder="1" applyAlignment="1">
      <alignment vertical="center" wrapText="1"/>
    </xf>
    <xf numFmtId="17" fontId="14" fillId="24" borderId="3" xfId="0" applyNumberFormat="1" applyFont="1" applyFill="1" applyBorder="1" applyAlignment="1">
      <alignment vertical="center" wrapText="1"/>
    </xf>
    <xf numFmtId="3" fontId="0" fillId="23" borderId="3" xfId="0" applyNumberFormat="1" applyFill="1" applyBorder="1"/>
    <xf numFmtId="3" fontId="0" fillId="22" borderId="3" xfId="0" applyNumberFormat="1" applyFill="1" applyBorder="1"/>
    <xf numFmtId="3" fontId="0" fillId="21" borderId="3" xfId="0" applyNumberFormat="1" applyFill="1" applyBorder="1"/>
    <xf numFmtId="0" fontId="24" fillId="25" borderId="3" xfId="0" applyFont="1" applyFill="1" applyBorder="1" applyAlignment="1">
      <alignment horizontal="left" vertical="center" wrapText="1"/>
    </xf>
    <xf numFmtId="0" fontId="24" fillId="25" borderId="3" xfId="0" applyFont="1" applyFill="1" applyBorder="1" applyAlignment="1">
      <alignment vertical="center" wrapText="1"/>
    </xf>
    <xf numFmtId="3" fontId="5" fillId="25" borderId="3" xfId="0" applyNumberFormat="1" applyFont="1" applyFill="1" applyBorder="1" applyAlignment="1">
      <alignment horizontal="center" vertical="center"/>
    </xf>
    <xf numFmtId="0" fontId="25" fillId="25" borderId="3" xfId="0" applyFont="1" applyFill="1" applyBorder="1" applyAlignment="1">
      <alignment vertical="center" wrapText="1"/>
    </xf>
    <xf numFmtId="3" fontId="6" fillId="25" borderId="3" xfId="0" applyNumberFormat="1" applyFont="1" applyFill="1" applyBorder="1" applyAlignment="1">
      <alignment horizontal="center" vertical="center"/>
    </xf>
    <xf numFmtId="0" fontId="25" fillId="25" borderId="3" xfId="0" applyFont="1" applyFill="1" applyBorder="1" applyAlignment="1">
      <alignment vertical="center"/>
    </xf>
    <xf numFmtId="0" fontId="23" fillId="25" borderId="3" xfId="0" applyFont="1" applyFill="1" applyBorder="1"/>
    <xf numFmtId="0" fontId="25" fillId="25" borderId="7" xfId="0" applyFont="1" applyFill="1" applyBorder="1" applyAlignment="1">
      <alignment vertical="center" wrapText="1"/>
    </xf>
    <xf numFmtId="3" fontId="5" fillId="25" borderId="7" xfId="0" applyNumberFormat="1" applyFont="1" applyFill="1" applyBorder="1" applyAlignment="1">
      <alignment horizontal="center" vertical="center"/>
    </xf>
    <xf numFmtId="2" fontId="6" fillId="25" borderId="15" xfId="0" applyNumberFormat="1" applyFont="1" applyFill="1" applyBorder="1" applyAlignment="1">
      <alignment horizontal="center" vertical="center"/>
    </xf>
    <xf numFmtId="0" fontId="6" fillId="23" borderId="3" xfId="0" applyFont="1" applyFill="1" applyBorder="1" applyAlignment="1">
      <alignment vertical="center" wrapText="1"/>
    </xf>
    <xf numFmtId="0" fontId="5" fillId="23" borderId="3" xfId="0" applyFont="1" applyFill="1" applyBorder="1" applyAlignment="1">
      <alignment vertical="center" wrapText="1"/>
    </xf>
    <xf numFmtId="3" fontId="6" fillId="23" borderId="3" xfId="0" applyNumberFormat="1" applyFont="1" applyFill="1" applyBorder="1" applyAlignment="1">
      <alignment horizontal="center" vertical="center"/>
    </xf>
    <xf numFmtId="0" fontId="5" fillId="23" borderId="3" xfId="0" applyFont="1" applyFill="1" applyBorder="1" applyAlignment="1">
      <alignment vertical="center"/>
    </xf>
    <xf numFmtId="3" fontId="5" fillId="23" borderId="3" xfId="0" applyNumberFormat="1" applyFont="1" applyFill="1" applyBorder="1" applyAlignment="1">
      <alignment horizontal="center" vertical="center"/>
    </xf>
    <xf numFmtId="0" fontId="44" fillId="23" borderId="3" xfId="0" applyFont="1" applyFill="1" applyBorder="1"/>
    <xf numFmtId="0" fontId="24" fillId="19" borderId="32" xfId="0" applyFont="1" applyFill="1" applyBorder="1" applyAlignment="1">
      <alignment horizontal="left" vertical="center" wrapText="1"/>
    </xf>
    <xf numFmtId="0" fontId="24" fillId="19" borderId="33" xfId="0" applyFont="1" applyFill="1" applyBorder="1" applyAlignment="1">
      <alignment vertical="center" wrapText="1"/>
    </xf>
    <xf numFmtId="0" fontId="24" fillId="19" borderId="34" xfId="0" applyFont="1" applyFill="1" applyBorder="1" applyAlignment="1">
      <alignment horizontal="left" vertical="center" wrapText="1"/>
    </xf>
    <xf numFmtId="0" fontId="25" fillId="19" borderId="3" xfId="0" applyFont="1" applyFill="1" applyBorder="1" applyAlignment="1">
      <alignment vertical="center" wrapText="1"/>
    </xf>
    <xf numFmtId="0" fontId="24" fillId="19" borderId="14" xfId="0" applyFont="1" applyFill="1" applyBorder="1" applyAlignment="1">
      <alignment horizontal="left" vertical="center" wrapText="1"/>
    </xf>
    <xf numFmtId="0" fontId="25" fillId="19" borderId="15" xfId="0" applyFont="1" applyFill="1" applyBorder="1" applyAlignment="1">
      <alignment vertical="center" wrapText="1"/>
    </xf>
    <xf numFmtId="0" fontId="24" fillId="25" borderId="3" xfId="0" applyFont="1" applyFill="1" applyBorder="1" applyAlignment="1">
      <alignment horizontal="center" vertical="center" wrapText="1"/>
    </xf>
    <xf numFmtId="0" fontId="6" fillId="0" borderId="2" xfId="1" applyFont="1" applyBorder="1" applyAlignment="1">
      <alignment horizontal="center" vertical="center" wrapText="1"/>
    </xf>
    <xf numFmtId="4" fontId="5" fillId="0" borderId="3" xfId="1" applyNumberFormat="1" applyBorder="1" applyAlignment="1">
      <alignment horizontal="center" vertical="center" wrapText="1"/>
    </xf>
    <xf numFmtId="2" fontId="5" fillId="0" borderId="3" xfId="1" applyNumberFormat="1" applyBorder="1" applyAlignment="1">
      <alignment horizontal="center" vertical="center" wrapText="1"/>
    </xf>
    <xf numFmtId="2" fontId="5" fillId="5" borderId="3" xfId="1" applyNumberFormat="1" applyFill="1" applyBorder="1" applyAlignment="1">
      <alignment horizontal="center" vertical="center"/>
    </xf>
    <xf numFmtId="3" fontId="0" fillId="0" borderId="3" xfId="0" applyNumberFormat="1" applyBorder="1" applyAlignment="1">
      <alignment horizontal="center"/>
    </xf>
    <xf numFmtId="4" fontId="0" fillId="0" borderId="3" xfId="0" applyNumberFormat="1" applyBorder="1" applyAlignment="1">
      <alignment horizontal="center"/>
    </xf>
    <xf numFmtId="17" fontId="11" fillId="3" borderId="10" xfId="1" applyNumberFormat="1" applyFont="1" applyFill="1" applyBorder="1" applyAlignment="1">
      <alignment horizontal="center" vertical="center" wrapText="1"/>
    </xf>
    <xf numFmtId="17" fontId="11" fillId="3" borderId="10" xfId="1" applyNumberFormat="1" applyFont="1" applyFill="1" applyBorder="1" applyAlignment="1">
      <alignment horizontal="center" vertical="center"/>
    </xf>
    <xf numFmtId="0" fontId="2" fillId="3" borderId="39" xfId="4" applyFont="1" applyFill="1" applyBorder="1" applyAlignment="1">
      <alignment horizontal="center" vertical="center"/>
    </xf>
    <xf numFmtId="3" fontId="7" fillId="26" borderId="3" xfId="1" applyNumberFormat="1" applyFont="1" applyFill="1" applyBorder="1" applyAlignment="1">
      <alignment horizontal="center" vertical="center" wrapText="1"/>
    </xf>
    <xf numFmtId="3" fontId="6" fillId="26" borderId="3" xfId="1" applyNumberFormat="1" applyFont="1" applyFill="1" applyBorder="1" applyAlignment="1">
      <alignment horizontal="center" vertical="center" wrapText="1"/>
    </xf>
    <xf numFmtId="0" fontId="6" fillId="26" borderId="7" xfId="1" applyFont="1" applyFill="1" applyBorder="1" applyAlignment="1">
      <alignment horizontal="center" vertical="center" wrapText="1"/>
    </xf>
    <xf numFmtId="3" fontId="6" fillId="0" borderId="3" xfId="1" applyNumberFormat="1" applyFont="1" applyBorder="1" applyAlignment="1">
      <alignment horizontal="center" vertical="center" wrapText="1"/>
    </xf>
    <xf numFmtId="3" fontId="19" fillId="24" borderId="3" xfId="1" applyNumberFormat="1" applyFont="1" applyFill="1" applyBorder="1" applyAlignment="1">
      <alignment horizontal="center" vertical="center"/>
    </xf>
    <xf numFmtId="4" fontId="19" fillId="24" borderId="3" xfId="1" applyNumberFormat="1" applyFont="1" applyFill="1" applyBorder="1" applyAlignment="1">
      <alignment horizontal="center" vertical="center"/>
    </xf>
    <xf numFmtId="2" fontId="30" fillId="0" borderId="3" xfId="0" applyNumberFormat="1" applyFont="1" applyBorder="1" applyAlignment="1">
      <alignment horizontal="center" vertical="center"/>
    </xf>
    <xf numFmtId="2" fontId="30" fillId="0" borderId="3" xfId="0" applyNumberFormat="1" applyFont="1" applyBorder="1" applyAlignment="1">
      <alignment horizontal="center"/>
    </xf>
    <xf numFmtId="0" fontId="0" fillId="10" borderId="0" xfId="0" applyFill="1"/>
    <xf numFmtId="167" fontId="0" fillId="0" borderId="3" xfId="0" applyNumberFormat="1" applyBorder="1" applyAlignment="1">
      <alignment horizontal="center"/>
    </xf>
    <xf numFmtId="0" fontId="35" fillId="15" borderId="10" xfId="13" applyFont="1" applyFill="1" applyBorder="1" applyAlignment="1">
      <alignment horizontal="center"/>
    </xf>
    <xf numFmtId="0" fontId="35" fillId="15" borderId="33" xfId="12" applyFont="1" applyFill="1" applyBorder="1" applyAlignment="1">
      <alignment horizontal="center"/>
    </xf>
    <xf numFmtId="0" fontId="35" fillId="15" borderId="49" xfId="14" applyFont="1" applyFill="1" applyBorder="1" applyAlignment="1">
      <alignment horizontal="center"/>
    </xf>
    <xf numFmtId="0" fontId="35" fillId="0" borderId="13" xfId="13" applyFont="1" applyBorder="1" applyAlignment="1">
      <alignment wrapText="1"/>
    </xf>
    <xf numFmtId="0" fontId="31" fillId="27" borderId="21" xfId="0" applyFont="1" applyFill="1" applyBorder="1" applyAlignment="1">
      <alignment horizontal="left"/>
    </xf>
    <xf numFmtId="0" fontId="35" fillId="15" borderId="51" xfId="12" applyFont="1" applyFill="1" applyBorder="1" applyAlignment="1">
      <alignment horizontal="center"/>
    </xf>
    <xf numFmtId="0" fontId="35" fillId="15" borderId="52" xfId="12" applyFont="1" applyFill="1" applyBorder="1" applyAlignment="1">
      <alignment horizontal="center"/>
    </xf>
    <xf numFmtId="0" fontId="35" fillId="15" borderId="53" xfId="12" applyFont="1" applyFill="1" applyBorder="1" applyAlignment="1">
      <alignment horizontal="center"/>
    </xf>
    <xf numFmtId="0" fontId="35" fillId="0" borderId="13" xfId="12" applyFont="1" applyBorder="1" applyAlignment="1">
      <alignment wrapText="1"/>
    </xf>
    <xf numFmtId="3" fontId="0" fillId="0" borderId="23" xfId="0" applyNumberFormat="1" applyBorder="1" applyAlignment="1">
      <alignment horizontal="center"/>
    </xf>
    <xf numFmtId="0" fontId="35" fillId="29" borderId="21" xfId="12" applyFont="1" applyFill="1" applyBorder="1" applyAlignment="1">
      <alignment horizontal="center"/>
    </xf>
    <xf numFmtId="3" fontId="0" fillId="28" borderId="15" xfId="0" applyNumberFormat="1" applyFill="1" applyBorder="1" applyAlignment="1">
      <alignment horizontal="center"/>
    </xf>
    <xf numFmtId="168" fontId="0" fillId="28" borderId="15" xfId="0" applyNumberFormat="1" applyFill="1" applyBorder="1" applyAlignment="1">
      <alignment horizontal="center"/>
    </xf>
    <xf numFmtId="0" fontId="27" fillId="0" borderId="0" xfId="0" applyFont="1" applyAlignment="1">
      <alignment vertical="center" wrapText="1"/>
    </xf>
    <xf numFmtId="17" fontId="5" fillId="0" borderId="3" xfId="1" applyNumberFormat="1" applyBorder="1" applyAlignment="1">
      <alignment horizontal="center"/>
    </xf>
    <xf numFmtId="17" fontId="5" fillId="0" borderId="3" xfId="1" applyNumberFormat="1" applyBorder="1" applyAlignment="1">
      <alignment horizontal="center" vertical="center"/>
    </xf>
    <xf numFmtId="49" fontId="31" fillId="10" borderId="0" xfId="0" applyNumberFormat="1" applyFont="1" applyFill="1"/>
    <xf numFmtId="17" fontId="31" fillId="10" borderId="0" xfId="0" applyNumberFormat="1" applyFont="1" applyFill="1"/>
    <xf numFmtId="165" fontId="0" fillId="0" borderId="0" xfId="0" applyNumberFormat="1"/>
    <xf numFmtId="0" fontId="6" fillId="24" borderId="3" xfId="0" applyFont="1" applyFill="1" applyBorder="1" applyAlignment="1">
      <alignment horizontal="center" vertical="center"/>
    </xf>
    <xf numFmtId="0" fontId="0" fillId="24" borderId="3" xfId="0" applyFill="1" applyBorder="1" applyAlignment="1">
      <alignment horizontal="center" vertical="center"/>
    </xf>
    <xf numFmtId="0" fontId="45" fillId="24" borderId="3" xfId="9" applyFont="1" applyFill="1" applyBorder="1" applyAlignment="1">
      <alignment horizontal="center" vertical="center" wrapText="1"/>
    </xf>
    <xf numFmtId="0" fontId="35" fillId="24" borderId="3" xfId="9" applyFont="1" applyFill="1" applyBorder="1" applyAlignment="1">
      <alignment horizontal="center" vertical="center" wrapText="1"/>
    </xf>
    <xf numFmtId="49" fontId="19" fillId="3" borderId="4" xfId="1" applyNumberFormat="1" applyFont="1" applyFill="1" applyBorder="1" applyAlignment="1">
      <alignment horizontal="center" vertical="center" wrapText="1"/>
    </xf>
    <xf numFmtId="3" fontId="6" fillId="19" borderId="49"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2" fontId="6" fillId="19" borderId="50" xfId="0" applyNumberFormat="1" applyFont="1" applyFill="1" applyBorder="1" applyAlignment="1">
      <alignment horizontal="center" vertical="center"/>
    </xf>
    <xf numFmtId="3" fontId="5" fillId="19" borderId="50" xfId="0" applyNumberFormat="1" applyFont="1" applyFill="1" applyBorder="1" applyAlignment="1">
      <alignment horizontal="center" vertical="center"/>
    </xf>
    <xf numFmtId="0" fontId="49" fillId="0" borderId="47" xfId="1" applyFont="1" applyBorder="1" applyAlignment="1">
      <alignment vertical="center"/>
    </xf>
    <xf numFmtId="0" fontId="49" fillId="0" borderId="27" xfId="1" applyFont="1" applyBorder="1" applyAlignment="1">
      <alignment vertical="center"/>
    </xf>
    <xf numFmtId="3" fontId="52" fillId="31" borderId="15" xfId="6" applyNumberFormat="1" applyFont="1" applyFill="1" applyBorder="1" applyAlignment="1">
      <alignment horizontal="center" vertical="center" wrapText="1"/>
    </xf>
    <xf numFmtId="3" fontId="52" fillId="31" borderId="50" xfId="6" applyNumberFormat="1" applyFont="1" applyFill="1" applyBorder="1" applyAlignment="1">
      <alignment horizontal="center" vertical="center" wrapText="1"/>
    </xf>
    <xf numFmtId="0" fontId="54" fillId="17" borderId="4" xfId="1" applyFont="1" applyFill="1" applyBorder="1" applyAlignment="1">
      <alignment horizontal="center" vertical="center"/>
    </xf>
    <xf numFmtId="3" fontId="54" fillId="17" borderId="56" xfId="16" applyNumberFormat="1" applyFont="1" applyFill="1" applyBorder="1" applyAlignment="1">
      <alignment horizontal="center" vertical="center"/>
    </xf>
    <xf numFmtId="169" fontId="54" fillId="17" borderId="33" xfId="5" applyNumberFormat="1" applyFont="1" applyFill="1" applyBorder="1" applyAlignment="1">
      <alignment horizontal="center" vertical="center"/>
    </xf>
    <xf numFmtId="3" fontId="54" fillId="17" borderId="33" xfId="16" applyNumberFormat="1" applyFont="1" applyFill="1" applyBorder="1" applyAlignment="1">
      <alignment horizontal="center" vertical="center"/>
    </xf>
    <xf numFmtId="169" fontId="54" fillId="17" borderId="38" xfId="5" applyNumberFormat="1" applyFont="1" applyFill="1" applyBorder="1" applyAlignment="1">
      <alignment horizontal="center" vertical="center"/>
    </xf>
    <xf numFmtId="3" fontId="55" fillId="17" borderId="49" xfId="17" applyNumberFormat="1" applyFont="1" applyFill="1" applyBorder="1" applyAlignment="1">
      <alignment horizontal="center" vertical="center"/>
    </xf>
    <xf numFmtId="1" fontId="11" fillId="2" borderId="13" xfId="15" applyNumberFormat="1" applyFont="1" applyFill="1" applyBorder="1" applyAlignment="1">
      <alignment vertical="center" wrapText="1" shrinkToFit="1"/>
    </xf>
    <xf numFmtId="0" fontId="17" fillId="2" borderId="4" xfId="1" applyFont="1" applyFill="1" applyBorder="1" applyAlignment="1">
      <alignment vertical="center"/>
    </xf>
    <xf numFmtId="3" fontId="56" fillId="32" borderId="6" xfId="16" applyNumberFormat="1" applyFont="1" applyFill="1" applyBorder="1" applyAlignment="1">
      <alignment horizontal="center" vertical="center"/>
    </xf>
    <xf numFmtId="169" fontId="56" fillId="32" borderId="3" xfId="5" applyNumberFormat="1" applyFont="1" applyFill="1" applyBorder="1" applyAlignment="1">
      <alignment horizontal="center" vertical="center"/>
    </xf>
    <xf numFmtId="3" fontId="56" fillId="32" borderId="3" xfId="16" applyNumberFormat="1" applyFont="1" applyFill="1" applyBorder="1" applyAlignment="1">
      <alignment horizontal="center" vertical="center"/>
    </xf>
    <xf numFmtId="3" fontId="11" fillId="2" borderId="23" xfId="1" applyNumberFormat="1" applyFont="1" applyFill="1" applyBorder="1" applyAlignment="1">
      <alignment horizontal="center" vertical="center"/>
    </xf>
    <xf numFmtId="0" fontId="5" fillId="0" borderId="13" xfId="15" applyBorder="1"/>
    <xf numFmtId="0" fontId="32" fillId="13" borderId="4" xfId="6" applyBorder="1"/>
    <xf numFmtId="169" fontId="57" fillId="14" borderId="3" xfId="5" applyNumberFormat="1" applyFont="1" applyFill="1" applyBorder="1" applyAlignment="1">
      <alignment horizontal="center"/>
    </xf>
    <xf numFmtId="3" fontId="33" fillId="14" borderId="23" xfId="7" applyNumberFormat="1" applyBorder="1" applyAlignment="1">
      <alignment horizontal="center"/>
    </xf>
    <xf numFmtId="0" fontId="5" fillId="0" borderId="21" xfId="15" applyBorder="1"/>
    <xf numFmtId="0" fontId="32" fillId="13" borderId="22" xfId="6" applyBorder="1"/>
    <xf numFmtId="169" fontId="57" fillId="14" borderId="15" xfId="5" applyNumberFormat="1" applyFont="1" applyFill="1" applyBorder="1" applyAlignment="1">
      <alignment horizontal="center"/>
    </xf>
    <xf numFmtId="3" fontId="33" fillId="14" borderId="50" xfId="7" applyNumberFormat="1" applyBorder="1" applyAlignment="1">
      <alignment horizontal="center"/>
    </xf>
    <xf numFmtId="0" fontId="5" fillId="0" borderId="0" xfId="15"/>
    <xf numFmtId="0" fontId="14" fillId="28" borderId="3" xfId="15" applyFont="1" applyFill="1" applyBorder="1" applyAlignment="1">
      <alignment vertical="center"/>
    </xf>
    <xf numFmtId="0" fontId="5" fillId="28" borderId="3" xfId="0" applyFont="1" applyFill="1" applyBorder="1"/>
    <xf numFmtId="0" fontId="6" fillId="0" borderId="0" xfId="15" applyFont="1"/>
    <xf numFmtId="0" fontId="14" fillId="28" borderId="3" xfId="0" applyFont="1" applyFill="1" applyBorder="1" applyAlignment="1">
      <alignment vertical="center"/>
    </xf>
    <xf numFmtId="0" fontId="55" fillId="0" borderId="0" xfId="18" applyFont="1" applyAlignment="1">
      <alignment vertical="center"/>
    </xf>
    <xf numFmtId="0" fontId="59" fillId="0" borderId="0" xfId="1" applyFont="1"/>
    <xf numFmtId="3" fontId="33" fillId="14" borderId="3" xfId="7" applyNumberFormat="1" applyBorder="1" applyAlignment="1">
      <alignment horizontal="center"/>
    </xf>
    <xf numFmtId="3" fontId="33" fillId="14" borderId="15" xfId="7" applyNumberFormat="1" applyBorder="1" applyAlignment="1">
      <alignment horizontal="center"/>
    </xf>
    <xf numFmtId="0" fontId="49" fillId="0" borderId="2" xfId="1" applyFont="1" applyBorder="1" applyAlignment="1">
      <alignment vertical="center" wrapText="1"/>
    </xf>
    <xf numFmtId="0" fontId="49" fillId="0" borderId="2" xfId="1" applyFont="1" applyBorder="1" applyAlignment="1">
      <alignment vertical="center"/>
    </xf>
    <xf numFmtId="0" fontId="60" fillId="10" borderId="3" xfId="8" applyFont="1" applyFill="1" applyBorder="1" applyAlignment="1">
      <alignment horizontal="center" vertical="center" wrapText="1"/>
    </xf>
    <xf numFmtId="3" fontId="52" fillId="31" borderId="7" xfId="6" applyNumberFormat="1" applyFont="1" applyFill="1" applyBorder="1" applyAlignment="1">
      <alignment horizontal="center" vertical="center" wrapText="1"/>
    </xf>
    <xf numFmtId="0" fontId="54" fillId="17" borderId="3" xfId="1" applyFont="1" applyFill="1" applyBorder="1" applyAlignment="1">
      <alignment horizontal="center" vertical="center"/>
    </xf>
    <xf numFmtId="3" fontId="54" fillId="17" borderId="3" xfId="16" applyNumberFormat="1" applyFont="1" applyFill="1" applyBorder="1" applyAlignment="1">
      <alignment horizontal="center" vertical="center"/>
    </xf>
    <xf numFmtId="170" fontId="54" fillId="17" borderId="3" xfId="16" applyNumberFormat="1" applyFont="1" applyFill="1" applyBorder="1" applyAlignment="1">
      <alignment horizontal="center" vertical="center"/>
    </xf>
    <xf numFmtId="171" fontId="54" fillId="17" borderId="3" xfId="16" applyNumberFormat="1" applyFont="1" applyFill="1" applyBorder="1" applyAlignment="1">
      <alignment horizontal="center" vertical="center"/>
    </xf>
    <xf numFmtId="171" fontId="54" fillId="17" borderId="4" xfId="16" applyNumberFormat="1" applyFont="1" applyFill="1" applyBorder="1" applyAlignment="1">
      <alignment horizontal="center" vertical="center"/>
    </xf>
    <xf numFmtId="3" fontId="55" fillId="17" borderId="3" xfId="4" applyNumberFormat="1" applyFont="1" applyFill="1" applyBorder="1" applyAlignment="1">
      <alignment horizontal="center" vertical="center"/>
    </xf>
    <xf numFmtId="1" fontId="11" fillId="2" borderId="3" xfId="0" applyNumberFormat="1" applyFont="1" applyFill="1" applyBorder="1" applyAlignment="1">
      <alignment vertical="center" wrapText="1" shrinkToFit="1"/>
    </xf>
    <xf numFmtId="0" fontId="17" fillId="2" borderId="3" xfId="1" applyFont="1" applyFill="1" applyBorder="1" applyAlignment="1">
      <alignment vertical="center"/>
    </xf>
    <xf numFmtId="170" fontId="56" fillId="32" borderId="3" xfId="16" applyNumberFormat="1" applyFont="1" applyFill="1" applyBorder="1" applyAlignment="1">
      <alignment horizontal="center" vertical="center"/>
    </xf>
    <xf numFmtId="3" fontId="11" fillId="2" borderId="3" xfId="1" applyNumberFormat="1" applyFont="1" applyFill="1" applyBorder="1" applyAlignment="1">
      <alignment horizontal="center" vertical="center"/>
    </xf>
    <xf numFmtId="0" fontId="32" fillId="13" borderId="3" xfId="6" applyBorder="1"/>
    <xf numFmtId="170" fontId="33" fillId="14" borderId="3" xfId="7" applyNumberFormat="1" applyBorder="1" applyAlignment="1">
      <alignment horizontal="center"/>
    </xf>
    <xf numFmtId="170" fontId="11" fillId="2" borderId="3" xfId="15" applyNumberFormat="1" applyFont="1" applyFill="1" applyBorder="1" applyAlignment="1">
      <alignment horizontal="center"/>
    </xf>
    <xf numFmtId="170" fontId="11" fillId="2" borderId="9" xfId="15" applyNumberFormat="1" applyFont="1" applyFill="1" applyBorder="1" applyAlignment="1">
      <alignment horizontal="center"/>
    </xf>
    <xf numFmtId="3" fontId="11" fillId="2" borderId="3" xfId="1" applyNumberFormat="1" applyFont="1" applyFill="1" applyBorder="1" applyAlignment="1">
      <alignment horizontal="center"/>
    </xf>
    <xf numFmtId="0" fontId="32" fillId="13" borderId="13" xfId="6" applyBorder="1"/>
    <xf numFmtId="3" fontId="11" fillId="2" borderId="3" xfId="15" applyNumberFormat="1" applyFont="1" applyFill="1" applyBorder="1" applyAlignment="1">
      <alignment horizontal="center"/>
    </xf>
    <xf numFmtId="1" fontId="5" fillId="28" borderId="0" xfId="0" applyNumberFormat="1" applyFont="1" applyFill="1" applyAlignment="1">
      <alignment vertical="center" shrinkToFit="1"/>
    </xf>
    <xf numFmtId="1" fontId="5" fillId="28" borderId="57" xfId="0" applyNumberFormat="1" applyFont="1" applyFill="1" applyBorder="1" applyAlignment="1">
      <alignment vertical="center" shrinkToFit="1"/>
    </xf>
    <xf numFmtId="0" fontId="9" fillId="28" borderId="41" xfId="0" applyFont="1" applyFill="1" applyBorder="1" applyAlignment="1">
      <alignment vertical="center"/>
    </xf>
    <xf numFmtId="0" fontId="9" fillId="28" borderId="0" xfId="0" applyFont="1" applyFill="1" applyAlignment="1">
      <alignment vertical="center"/>
    </xf>
    <xf numFmtId="1" fontId="5" fillId="28" borderId="41" xfId="0" applyNumberFormat="1" applyFont="1" applyFill="1" applyBorder="1" applyAlignment="1">
      <alignment vertical="center" shrinkToFit="1"/>
    </xf>
    <xf numFmtId="3" fontId="52" fillId="31" borderId="3" xfId="6" applyNumberFormat="1" applyFont="1" applyFill="1" applyBorder="1" applyAlignment="1">
      <alignment horizontal="center" vertical="center" wrapText="1"/>
    </xf>
    <xf numFmtId="3" fontId="54" fillId="17" borderId="8" xfId="16" applyNumberFormat="1" applyFont="1" applyFill="1" applyBorder="1" applyAlignment="1">
      <alignment horizontal="center" vertical="center"/>
    </xf>
    <xf numFmtId="169" fontId="54" fillId="17" borderId="8" xfId="5" applyNumberFormat="1" applyFont="1" applyFill="1" applyBorder="1" applyAlignment="1">
      <alignment horizontal="center" vertical="center"/>
    </xf>
    <xf numFmtId="3" fontId="54" fillId="17" borderId="45" xfId="16" applyNumberFormat="1" applyFont="1" applyFill="1" applyBorder="1" applyAlignment="1">
      <alignment horizontal="center" vertical="center"/>
    </xf>
    <xf numFmtId="169" fontId="54" fillId="17" borderId="1" xfId="5" applyNumberFormat="1" applyFont="1" applyFill="1" applyBorder="1" applyAlignment="1">
      <alignment horizontal="center" vertical="center"/>
    </xf>
    <xf numFmtId="0" fontId="31" fillId="0" borderId="0" xfId="0" applyFont="1" applyAlignment="1">
      <alignment vertical="center"/>
    </xf>
    <xf numFmtId="3" fontId="6" fillId="5" borderId="3" xfId="1" applyNumberFormat="1" applyFont="1" applyFill="1" applyBorder="1" applyAlignment="1">
      <alignment horizontal="center" vertical="center" wrapText="1"/>
    </xf>
    <xf numFmtId="0" fontId="5" fillId="5" borderId="3" xfId="1" applyFill="1" applyBorder="1" applyAlignment="1">
      <alignment horizontal="left" vertical="center" wrapText="1"/>
    </xf>
    <xf numFmtId="3" fontId="7" fillId="33" borderId="3" xfId="1" applyNumberFormat="1" applyFont="1" applyFill="1" applyBorder="1" applyAlignment="1">
      <alignment horizontal="center" vertical="center" wrapText="1"/>
    </xf>
    <xf numFmtId="3" fontId="6" fillId="33" borderId="3" xfId="1" applyNumberFormat="1" applyFont="1" applyFill="1" applyBorder="1" applyAlignment="1">
      <alignment horizontal="center" vertical="center"/>
    </xf>
    <xf numFmtId="3" fontId="7" fillId="33" borderId="8" xfId="1" applyNumberFormat="1" applyFont="1" applyFill="1" applyBorder="1" applyAlignment="1">
      <alignment horizontal="center" vertical="center" wrapText="1"/>
    </xf>
    <xf numFmtId="3" fontId="6" fillId="33" borderId="8" xfId="1" applyNumberFormat="1" applyFont="1" applyFill="1" applyBorder="1" applyAlignment="1">
      <alignment horizontal="center" vertical="center" wrapText="1"/>
    </xf>
    <xf numFmtId="0" fontId="6" fillId="33" borderId="9" xfId="1" applyFont="1" applyFill="1" applyBorder="1" applyAlignment="1">
      <alignment horizontal="center" vertical="center" wrapText="1"/>
    </xf>
    <xf numFmtId="49" fontId="8" fillId="3" borderId="16" xfId="1" applyNumberFormat="1" applyFont="1" applyFill="1" applyBorder="1" applyAlignment="1">
      <alignment horizontal="center" vertical="center"/>
    </xf>
    <xf numFmtId="49" fontId="8" fillId="3" borderId="41" xfId="1" applyNumberFormat="1" applyFont="1" applyFill="1" applyBorder="1" applyAlignment="1">
      <alignment horizontal="center" vertical="center"/>
    </xf>
    <xf numFmtId="3" fontId="11" fillId="3" borderId="8" xfId="1" applyNumberFormat="1" applyFont="1" applyFill="1" applyBorder="1" applyAlignment="1">
      <alignment horizontal="center" vertical="center"/>
    </xf>
    <xf numFmtId="4" fontId="11" fillId="3" borderId="8" xfId="1" applyNumberFormat="1" applyFont="1" applyFill="1" applyBorder="1" applyAlignment="1">
      <alignment horizontal="center" vertical="center"/>
    </xf>
    <xf numFmtId="4" fontId="12" fillId="3" borderId="8" xfId="1" applyNumberFormat="1" applyFont="1" applyFill="1" applyBorder="1" applyAlignment="1">
      <alignment horizontal="center" vertical="center"/>
    </xf>
    <xf numFmtId="3" fontId="7" fillId="26" borderId="13" xfId="1" applyNumberFormat="1" applyFont="1" applyFill="1" applyBorder="1" applyAlignment="1">
      <alignment horizontal="center" vertical="center" wrapText="1"/>
    </xf>
    <xf numFmtId="3" fontId="7" fillId="26" borderId="23" xfId="1" applyNumberFormat="1" applyFont="1" applyFill="1" applyBorder="1" applyAlignment="1">
      <alignment horizontal="center" vertical="center" wrapText="1"/>
    </xf>
    <xf numFmtId="3" fontId="6" fillId="26" borderId="21" xfId="1" applyNumberFormat="1" applyFont="1" applyFill="1" applyBorder="1" applyAlignment="1">
      <alignment horizontal="center" vertical="center"/>
    </xf>
    <xf numFmtId="3" fontId="6" fillId="26" borderId="15" xfId="1" applyNumberFormat="1" applyFont="1" applyFill="1" applyBorder="1" applyAlignment="1">
      <alignment horizontal="center" vertical="center"/>
    </xf>
    <xf numFmtId="4" fontId="6" fillId="26" borderId="15" xfId="1" applyNumberFormat="1" applyFont="1" applyFill="1" applyBorder="1" applyAlignment="1">
      <alignment horizontal="center" vertical="center"/>
    </xf>
    <xf numFmtId="3" fontId="6" fillId="26" borderId="50" xfId="1" applyNumberFormat="1" applyFont="1" applyFill="1" applyBorder="1" applyAlignment="1">
      <alignment horizontal="center" vertical="center"/>
    </xf>
    <xf numFmtId="49" fontId="31" fillId="10" borderId="0" xfId="0" applyNumberFormat="1" applyFont="1" applyFill="1" applyAlignment="1">
      <alignment horizontal="center" vertical="center" wrapText="1"/>
    </xf>
    <xf numFmtId="3" fontId="7" fillId="33" borderId="60" xfId="1" applyNumberFormat="1" applyFont="1" applyFill="1" applyBorder="1" applyAlignment="1">
      <alignment horizontal="center" vertical="center" wrapText="1"/>
    </xf>
    <xf numFmtId="3" fontId="7" fillId="33" borderId="61" xfId="1" applyNumberFormat="1" applyFont="1" applyFill="1" applyBorder="1" applyAlignment="1">
      <alignment horizontal="center" vertical="center" wrapText="1"/>
    </xf>
    <xf numFmtId="3" fontId="6" fillId="33" borderId="21" xfId="1" applyNumberFormat="1" applyFont="1" applyFill="1" applyBorder="1" applyAlignment="1">
      <alignment horizontal="center" vertical="center"/>
    </xf>
    <xf numFmtId="3" fontId="6" fillId="33" borderId="15" xfId="1" applyNumberFormat="1" applyFont="1" applyFill="1" applyBorder="1" applyAlignment="1">
      <alignment horizontal="center" vertical="center"/>
    </xf>
    <xf numFmtId="4" fontId="6" fillId="33" borderId="15" xfId="1" applyNumberFormat="1" applyFont="1" applyFill="1" applyBorder="1" applyAlignment="1">
      <alignment horizontal="center" vertical="center"/>
    </xf>
    <xf numFmtId="3" fontId="6" fillId="33" borderId="50" xfId="1" applyNumberFormat="1" applyFont="1" applyFill="1" applyBorder="1" applyAlignment="1">
      <alignment horizontal="center" vertical="center"/>
    </xf>
    <xf numFmtId="3" fontId="35" fillId="0" borderId="0" xfId="9" applyNumberFormat="1" applyFont="1" applyAlignment="1">
      <alignment horizontal="right" wrapText="1"/>
    </xf>
    <xf numFmtId="3" fontId="3" fillId="0" borderId="3" xfId="4" applyNumberFormat="1" applyFont="1" applyBorder="1" applyAlignment="1">
      <alignment horizontal="center"/>
    </xf>
    <xf numFmtId="0" fontId="46" fillId="3" borderId="27" xfId="4" applyFont="1" applyFill="1" applyBorder="1" applyAlignment="1">
      <alignment vertical="center"/>
    </xf>
    <xf numFmtId="49" fontId="0" fillId="10" borderId="0" xfId="0" applyNumberFormat="1" applyFill="1" applyAlignment="1">
      <alignment horizontal="center" vertical="center" wrapText="1"/>
    </xf>
    <xf numFmtId="0" fontId="18" fillId="24" borderId="3" xfId="4" applyFont="1" applyFill="1" applyBorder="1" applyAlignment="1">
      <alignment horizontal="center" vertical="center" wrapText="1"/>
    </xf>
    <xf numFmtId="0" fontId="18" fillId="3" borderId="19" xfId="4" applyFont="1" applyFill="1" applyBorder="1" applyAlignment="1">
      <alignment horizontal="center" vertical="center" wrapText="1"/>
    </xf>
    <xf numFmtId="0" fontId="12" fillId="3" borderId="19" xfId="4" applyFont="1" applyFill="1" applyBorder="1" applyAlignment="1">
      <alignment horizontal="center" vertical="center"/>
    </xf>
    <xf numFmtId="0" fontId="12" fillId="3" borderId="6" xfId="4" applyFont="1" applyFill="1" applyBorder="1" applyAlignment="1">
      <alignment horizontal="center" vertical="center"/>
    </xf>
    <xf numFmtId="3" fontId="2" fillId="6" borderId="62" xfId="4" applyNumberFormat="1" applyFont="1" applyFill="1" applyBorder="1" applyAlignment="1">
      <alignment horizontal="center"/>
    </xf>
    <xf numFmtId="0" fontId="18" fillId="24" borderId="10" xfId="4" applyFont="1" applyFill="1" applyBorder="1" applyAlignment="1">
      <alignment horizontal="center" vertical="center" wrapText="1"/>
    </xf>
    <xf numFmtId="0" fontId="20" fillId="24" borderId="33" xfId="4" applyFont="1" applyFill="1" applyBorder="1" applyAlignment="1">
      <alignment horizontal="center" vertical="center" wrapText="1"/>
    </xf>
    <xf numFmtId="0" fontId="20" fillId="24" borderId="49" xfId="4" applyFont="1" applyFill="1" applyBorder="1" applyAlignment="1">
      <alignment horizontal="center" vertical="center" wrapText="1"/>
    </xf>
    <xf numFmtId="0" fontId="12" fillId="3" borderId="21" xfId="4" applyFont="1" applyFill="1" applyBorder="1" applyAlignment="1">
      <alignment horizontal="center" vertical="center"/>
    </xf>
    <xf numFmtId="0" fontId="12" fillId="3" borderId="15" xfId="4" applyFont="1" applyFill="1" applyBorder="1" applyAlignment="1">
      <alignment horizontal="center" vertical="center"/>
    </xf>
    <xf numFmtId="0" fontId="12" fillId="3" borderId="50" xfId="4" applyFont="1" applyFill="1" applyBorder="1" applyAlignment="1">
      <alignment horizontal="center" vertical="center"/>
    </xf>
    <xf numFmtId="0" fontId="20" fillId="3" borderId="6" xfId="4" applyFont="1" applyFill="1" applyBorder="1" applyAlignment="1">
      <alignment horizontal="center" vertical="center" wrapText="1"/>
    </xf>
    <xf numFmtId="0" fontId="18" fillId="24" borderId="49" xfId="4" applyFont="1" applyFill="1" applyBorder="1" applyAlignment="1">
      <alignment horizontal="center" vertical="center" wrapText="1"/>
    </xf>
    <xf numFmtId="0" fontId="18" fillId="3" borderId="21" xfId="4" applyFont="1" applyFill="1" applyBorder="1" applyAlignment="1">
      <alignment horizontal="center" vertical="center" wrapText="1"/>
    </xf>
    <xf numFmtId="49" fontId="58" fillId="10" borderId="49" xfId="8" applyNumberFormat="1" applyFont="1" applyFill="1" applyBorder="1" applyAlignment="1">
      <alignment horizontal="center" vertical="center" wrapText="1"/>
    </xf>
    <xf numFmtId="49" fontId="0" fillId="10" borderId="0" xfId="0" applyNumberFormat="1" applyFill="1"/>
    <xf numFmtId="0" fontId="6" fillId="23" borderId="24" xfId="0" applyFont="1" applyFill="1" applyBorder="1" applyAlignment="1">
      <alignment horizontal="center" vertical="center" wrapText="1"/>
    </xf>
    <xf numFmtId="0" fontId="6" fillId="23" borderId="42" xfId="0" applyFont="1" applyFill="1" applyBorder="1" applyAlignment="1">
      <alignment horizontal="center" vertical="center" wrapText="1"/>
    </xf>
    <xf numFmtId="0" fontId="6" fillId="23" borderId="45" xfId="0" applyFont="1" applyFill="1" applyBorder="1" applyAlignment="1">
      <alignment horizontal="center" vertical="center" wrapText="1"/>
    </xf>
    <xf numFmtId="0" fontId="24" fillId="25" borderId="46" xfId="0" applyFont="1" applyFill="1" applyBorder="1" applyAlignment="1">
      <alignment horizontal="center" vertical="center" wrapText="1"/>
    </xf>
    <xf numFmtId="0" fontId="24" fillId="25" borderId="37" xfId="0" applyFont="1" applyFill="1" applyBorder="1" applyAlignment="1">
      <alignment horizontal="center" vertical="center" wrapText="1"/>
    </xf>
    <xf numFmtId="0" fontId="24" fillId="25" borderId="48"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4" fillId="25" borderId="4" xfId="0" applyFont="1" applyFill="1" applyBorder="1" applyAlignment="1">
      <alignment horizontal="center" vertical="center" wrapText="1"/>
    </xf>
    <xf numFmtId="0" fontId="24" fillId="25" borderId="6" xfId="0" applyFont="1" applyFill="1" applyBorder="1" applyAlignment="1">
      <alignment horizontal="center" vertical="center" wrapText="1"/>
    </xf>
    <xf numFmtId="0" fontId="25" fillId="25" borderId="4" xfId="0" applyFont="1" applyFill="1" applyBorder="1" applyAlignment="1">
      <alignment horizontal="center" vertical="center" wrapText="1"/>
    </xf>
    <xf numFmtId="0" fontId="25" fillId="25" borderId="6" xfId="0" applyFont="1" applyFill="1" applyBorder="1" applyAlignment="1">
      <alignment horizontal="center" vertical="center" wrapText="1"/>
    </xf>
    <xf numFmtId="0" fontId="24" fillId="25" borderId="7"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4" fillId="25" borderId="8" xfId="0" applyFont="1" applyFill="1" applyBorder="1" applyAlignment="1">
      <alignment horizontal="center" vertical="center" wrapText="1"/>
    </xf>
    <xf numFmtId="0" fontId="24" fillId="25" borderId="24" xfId="0" applyFont="1" applyFill="1" applyBorder="1" applyAlignment="1">
      <alignment horizontal="center" vertical="center" wrapText="1"/>
    </xf>
    <xf numFmtId="0" fontId="24" fillId="25" borderId="42" xfId="0" applyFont="1" applyFill="1" applyBorder="1" applyAlignment="1">
      <alignment horizontal="center" vertical="center" wrapText="1"/>
    </xf>
    <xf numFmtId="0" fontId="24" fillId="25" borderId="45" xfId="0" applyFont="1" applyFill="1" applyBorder="1" applyAlignment="1">
      <alignment horizontal="center" vertical="center" wrapText="1"/>
    </xf>
    <xf numFmtId="3" fontId="6" fillId="0" borderId="3" xfId="1" applyNumberFormat="1" applyFont="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8" xfId="1" applyNumberFormat="1" applyFont="1" applyBorder="1" applyAlignment="1">
      <alignment horizontal="center" vertical="center" wrapText="1"/>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49" fontId="17" fillId="3" borderId="42" xfId="1" applyNumberFormat="1" applyFont="1" applyFill="1" applyBorder="1" applyAlignment="1">
      <alignment horizontal="center" vertical="center"/>
    </xf>
    <xf numFmtId="49" fontId="17" fillId="3" borderId="45" xfId="1" applyNumberFormat="1" applyFont="1" applyFill="1" applyBorder="1" applyAlignment="1">
      <alignment horizontal="center" vertical="center"/>
    </xf>
    <xf numFmtId="0" fontId="5" fillId="5" borderId="3" xfId="1" applyFill="1" applyBorder="1" applyAlignment="1">
      <alignment vertical="center" wrapText="1"/>
    </xf>
    <xf numFmtId="0" fontId="5" fillId="5" borderId="3" xfId="1" applyFill="1" applyBorder="1" applyAlignment="1">
      <alignment horizontal="left" vertical="center" wrapText="1"/>
    </xf>
    <xf numFmtId="49" fontId="17" fillId="3" borderId="54" xfId="1" applyNumberFormat="1" applyFont="1" applyFill="1" applyBorder="1" applyAlignment="1">
      <alignment horizontal="center" vertical="center"/>
    </xf>
    <xf numFmtId="49" fontId="17" fillId="3" borderId="0" xfId="1" applyNumberFormat="1" applyFont="1" applyFill="1" applyAlignment="1">
      <alignment horizontal="center" vertical="center"/>
    </xf>
    <xf numFmtId="49" fontId="17" fillId="3" borderId="2" xfId="1" applyNumberFormat="1" applyFont="1" applyFill="1" applyBorder="1" applyAlignment="1">
      <alignment horizontal="center" vertical="center"/>
    </xf>
    <xf numFmtId="3" fontId="17" fillId="3" borderId="9" xfId="1" applyNumberFormat="1" applyFont="1" applyFill="1" applyBorder="1" applyAlignment="1">
      <alignment horizontal="center" vertical="center" wrapText="1"/>
    </xf>
    <xf numFmtId="0" fontId="5" fillId="20" borderId="3" xfId="0" applyFont="1" applyFill="1" applyBorder="1" applyAlignment="1">
      <alignment horizontal="left" vertical="center"/>
    </xf>
    <xf numFmtId="0" fontId="5" fillId="20" borderId="3" xfId="0" applyFont="1" applyFill="1" applyBorder="1" applyAlignment="1">
      <alignment vertical="center" wrapText="1"/>
    </xf>
    <xf numFmtId="0" fontId="27" fillId="0" borderId="0" xfId="0" applyFont="1" applyAlignment="1">
      <alignment horizontal="center" vertical="center" wrapText="1"/>
    </xf>
    <xf numFmtId="49" fontId="21" fillId="26" borderId="58" xfId="1" applyNumberFormat="1" applyFont="1" applyFill="1" applyBorder="1" applyAlignment="1">
      <alignment horizontal="center" vertical="center" wrapText="1"/>
    </xf>
    <xf numFmtId="49" fontId="21" fillId="26" borderId="39" xfId="1" applyNumberFormat="1" applyFont="1" applyFill="1" applyBorder="1" applyAlignment="1">
      <alignment horizontal="center" vertical="center" wrapText="1"/>
    </xf>
    <xf numFmtId="49" fontId="21" fillId="26" borderId="59" xfId="1" applyNumberFormat="1" applyFont="1" applyFill="1" applyBorder="1" applyAlignment="1">
      <alignment horizontal="center" vertical="center" wrapText="1"/>
    </xf>
    <xf numFmtId="0" fontId="5" fillId="20" borderId="3" xfId="0" applyFont="1" applyFill="1" applyBorder="1" applyAlignment="1">
      <alignment horizontal="center" vertical="center" wrapText="1"/>
    </xf>
    <xf numFmtId="49" fontId="21" fillId="33" borderId="17" xfId="1" applyNumberFormat="1" applyFont="1" applyFill="1" applyBorder="1" applyAlignment="1">
      <alignment horizontal="center" vertical="center" wrapText="1"/>
    </xf>
    <xf numFmtId="49" fontId="21" fillId="33" borderId="18" xfId="1" applyNumberFormat="1" applyFont="1" applyFill="1" applyBorder="1" applyAlignment="1">
      <alignment horizontal="center" vertical="center" wrapText="1"/>
    </xf>
    <xf numFmtId="49" fontId="21" fillId="33" borderId="31" xfId="1" applyNumberFormat="1" applyFont="1" applyFill="1" applyBorder="1" applyAlignment="1">
      <alignment horizontal="center" vertical="center" wrapText="1"/>
    </xf>
    <xf numFmtId="0" fontId="0" fillId="24" borderId="3" xfId="0" applyFill="1" applyBorder="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6" borderId="3" xfId="8" applyFont="1" applyFill="1" applyBorder="1" applyAlignment="1">
      <alignment horizontal="center" vertical="center"/>
    </xf>
    <xf numFmtId="0" fontId="0" fillId="0" borderId="2" xfId="0" applyBorder="1" applyAlignment="1">
      <alignment horizontal="center"/>
    </xf>
    <xf numFmtId="0" fontId="35" fillId="24" borderId="3" xfId="9" applyFont="1" applyFill="1" applyBorder="1" applyAlignment="1">
      <alignment horizontal="center" vertical="center" wrapText="1"/>
    </xf>
    <xf numFmtId="17" fontId="14" fillId="24" borderId="4" xfId="0" applyNumberFormat="1" applyFont="1" applyFill="1" applyBorder="1" applyAlignment="1">
      <alignment horizontal="center" vertical="center" wrapText="1"/>
    </xf>
    <xf numFmtId="17" fontId="14" fillId="24" borderId="6" xfId="0" applyNumberFormat="1" applyFont="1" applyFill="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xf>
    <xf numFmtId="17" fontId="6" fillId="0" borderId="0" xfId="1" applyNumberFormat="1" applyFont="1" applyAlignment="1">
      <alignment horizontal="center" vertical="center" wrapText="1"/>
    </xf>
    <xf numFmtId="0" fontId="5" fillId="5" borderId="4" xfId="1" applyFill="1" applyBorder="1" applyAlignment="1">
      <alignment vertical="center" wrapText="1"/>
    </xf>
    <xf numFmtId="0" fontId="5" fillId="5" borderId="5" xfId="1" applyFill="1" applyBorder="1" applyAlignment="1">
      <alignment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5" fillId="5" borderId="3" xfId="1" applyFill="1" applyBorder="1" applyAlignment="1">
      <alignment vertical="center"/>
    </xf>
    <xf numFmtId="0" fontId="5" fillId="5" borderId="4" xfId="1" applyFill="1" applyBorder="1" applyAlignment="1">
      <alignment horizontal="left" vertical="center" wrapText="1"/>
    </xf>
    <xf numFmtId="0" fontId="5" fillId="5" borderId="5" xfId="1" applyFill="1" applyBorder="1" applyAlignment="1">
      <alignment horizontal="left" vertical="center" wrapText="1"/>
    </xf>
    <xf numFmtId="0" fontId="5" fillId="5" borderId="6" xfId="1" applyFill="1" applyBorder="1" applyAlignment="1">
      <alignment horizontal="left" vertical="center" wrapText="1"/>
    </xf>
    <xf numFmtId="0" fontId="17" fillId="3" borderId="30" xfId="4" applyFont="1" applyFill="1" applyBorder="1" applyAlignment="1">
      <alignment horizontal="center" vertical="center" wrapText="1"/>
    </xf>
    <xf numFmtId="0" fontId="17" fillId="3" borderId="35" xfId="4" applyFont="1" applyFill="1" applyBorder="1" applyAlignment="1">
      <alignment horizontal="center" vertical="center" wrapText="1"/>
    </xf>
    <xf numFmtId="17" fontId="6" fillId="0" borderId="28" xfId="1" applyNumberFormat="1" applyFont="1" applyBorder="1" applyAlignment="1">
      <alignment horizontal="center" vertical="center" wrapText="1"/>
    </xf>
    <xf numFmtId="0" fontId="37" fillId="17" borderId="55" xfId="8" applyFont="1" applyFill="1" applyBorder="1" applyAlignment="1">
      <alignment horizontal="center" vertical="center" wrapText="1"/>
    </xf>
    <xf numFmtId="3" fontId="10" fillId="2" borderId="10" xfId="15" applyNumberFormat="1" applyFont="1" applyFill="1" applyBorder="1" applyAlignment="1">
      <alignment horizontal="center" vertical="center" wrapText="1"/>
    </xf>
    <xf numFmtId="3" fontId="10" fillId="2" borderId="13" xfId="15" applyNumberFormat="1" applyFont="1" applyFill="1" applyBorder="1" applyAlignment="1">
      <alignment horizontal="center" vertical="center" wrapText="1"/>
    </xf>
    <xf numFmtId="0" fontId="51" fillId="30" borderId="38" xfId="1" applyFont="1" applyFill="1" applyBorder="1" applyAlignment="1">
      <alignment horizontal="center" vertical="center" wrapText="1"/>
    </xf>
    <xf numFmtId="0" fontId="51" fillId="30" borderId="4" xfId="1" applyFont="1" applyFill="1" applyBorder="1" applyAlignment="1">
      <alignment horizontal="center" vertical="center" wrapText="1"/>
    </xf>
    <xf numFmtId="3" fontId="52" fillId="31" borderId="3" xfId="6" applyNumberFormat="1" applyFont="1" applyFill="1" applyBorder="1" applyAlignment="1" applyProtection="1">
      <alignment horizontal="center" vertical="center"/>
    </xf>
    <xf numFmtId="0" fontId="53" fillId="13" borderId="20" xfId="6" applyFont="1" applyBorder="1" applyAlignment="1">
      <alignment horizontal="center" vertical="center" wrapText="1"/>
    </xf>
    <xf numFmtId="0" fontId="53" fillId="13" borderId="46" xfId="6" applyFont="1" applyBorder="1" applyAlignment="1">
      <alignment horizontal="center" vertical="center" wrapText="1"/>
    </xf>
    <xf numFmtId="0" fontId="61" fillId="0" borderId="0" xfId="12" applyFont="1" applyAlignment="1">
      <alignment horizontal="center" wrapText="1"/>
    </xf>
    <xf numFmtId="0" fontId="52" fillId="13" borderId="3" xfId="6" applyFont="1" applyBorder="1" applyAlignment="1">
      <alignment horizontal="center" vertical="center" wrapText="1"/>
    </xf>
    <xf numFmtId="0" fontId="37" fillId="17" borderId="2" xfId="8" applyFont="1" applyFill="1" applyBorder="1" applyAlignment="1">
      <alignment horizontal="center" vertical="center" wrapText="1"/>
    </xf>
    <xf numFmtId="0" fontId="37" fillId="17" borderId="45" xfId="8"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52" fillId="31" borderId="3" xfId="6" applyFont="1" applyFill="1" applyBorder="1" applyAlignment="1">
      <alignment horizontal="center" vertical="center" wrapText="1"/>
    </xf>
    <xf numFmtId="3" fontId="52" fillId="31" borderId="16" xfId="6" applyNumberFormat="1" applyFont="1" applyFill="1" applyBorder="1" applyAlignment="1" applyProtection="1">
      <alignment horizontal="center" vertical="center"/>
    </xf>
    <xf numFmtId="3" fontId="52" fillId="31" borderId="54" xfId="6" applyNumberFormat="1" applyFont="1" applyFill="1" applyBorder="1" applyAlignment="1" applyProtection="1">
      <alignment horizontal="center" vertical="center"/>
    </xf>
    <xf numFmtId="3" fontId="52" fillId="31" borderId="24" xfId="6" applyNumberFormat="1" applyFont="1" applyFill="1" applyBorder="1" applyAlignment="1" applyProtection="1">
      <alignment horizontal="center" vertical="center"/>
    </xf>
    <xf numFmtId="3" fontId="52" fillId="31" borderId="1" xfId="6" applyNumberFormat="1" applyFont="1" applyFill="1" applyBorder="1" applyAlignment="1" applyProtection="1">
      <alignment horizontal="center" vertical="center"/>
    </xf>
    <xf numFmtId="3" fontId="52" fillId="31" borderId="2" xfId="6" applyNumberFormat="1" applyFont="1" applyFill="1" applyBorder="1" applyAlignment="1" applyProtection="1">
      <alignment horizontal="center" vertical="center"/>
    </xf>
    <xf numFmtId="3" fontId="52" fillId="31" borderId="45" xfId="6" applyNumberFormat="1" applyFont="1" applyFill="1" applyBorder="1" applyAlignment="1" applyProtection="1">
      <alignment horizontal="center" vertical="center"/>
    </xf>
    <xf numFmtId="0" fontId="31" fillId="33" borderId="4" xfId="0" applyFont="1" applyFill="1" applyBorder="1" applyAlignment="1">
      <alignment horizontal="center"/>
    </xf>
    <xf numFmtId="0" fontId="31" fillId="33" borderId="5" xfId="0" applyFont="1" applyFill="1" applyBorder="1" applyAlignment="1">
      <alignment horizontal="center"/>
    </xf>
    <xf numFmtId="0" fontId="31" fillId="33" borderId="6" xfId="0" applyFont="1" applyFill="1" applyBorder="1" applyAlignment="1">
      <alignment horizontal="center"/>
    </xf>
    <xf numFmtId="49" fontId="8" fillId="3" borderId="7" xfId="1" applyNumberFormat="1" applyFont="1" applyFill="1" applyBorder="1" applyAlignment="1">
      <alignment horizontal="center" vertical="center"/>
    </xf>
    <xf numFmtId="49" fontId="8" fillId="3" borderId="8" xfId="1" applyNumberFormat="1" applyFont="1" applyFill="1" applyBorder="1" applyAlignment="1">
      <alignment horizontal="center" vertical="center"/>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31" fillId="10" borderId="0" xfId="0" applyFont="1" applyFill="1"/>
    <xf numFmtId="0" fontId="0" fillId="0" borderId="0" xfId="0" applyFill="1"/>
    <xf numFmtId="3" fontId="10" fillId="0" borderId="41" xfId="1" applyNumberFormat="1" applyFont="1" applyFill="1" applyBorder="1" applyAlignment="1">
      <alignment horizontal="center" vertical="center" wrapText="1"/>
    </xf>
    <xf numFmtId="0" fontId="0" fillId="0" borderId="0" xfId="0" applyFill="1" applyAlignment="1">
      <alignment horizontal="left"/>
    </xf>
    <xf numFmtId="2" fontId="43" fillId="0" borderId="0" xfId="0" applyNumberFormat="1" applyFont="1"/>
    <xf numFmtId="0" fontId="9" fillId="0" borderId="0" xfId="0" applyFont="1" applyFill="1" applyAlignment="1">
      <alignment vertical="center"/>
    </xf>
    <xf numFmtId="0" fontId="5" fillId="5" borderId="6" xfId="1" applyFill="1" applyBorder="1" applyAlignment="1">
      <alignment horizontal="center" vertical="center" wrapText="1"/>
    </xf>
    <xf numFmtId="0" fontId="9" fillId="0" borderId="3" xfId="0" applyFont="1" applyFill="1" applyBorder="1" applyAlignment="1">
      <alignment vertical="center"/>
    </xf>
    <xf numFmtId="0" fontId="5" fillId="5" borderId="16" xfId="1" applyFill="1" applyBorder="1" applyAlignment="1">
      <alignment vertical="center" wrapText="1"/>
    </xf>
    <xf numFmtId="0" fontId="5" fillId="5" borderId="54" xfId="1" applyFill="1" applyBorder="1" applyAlignment="1">
      <alignment vertical="center" wrapText="1"/>
    </xf>
    <xf numFmtId="0" fontId="5" fillId="5" borderId="24" xfId="1" applyFill="1" applyBorder="1" applyAlignment="1">
      <alignment vertical="center" wrapText="1"/>
    </xf>
  </cellXfs>
  <cellStyles count="21">
    <cellStyle name="Bueno" xfId="6" builtinId="26"/>
    <cellStyle name="Millares [0] 2" xfId="20" xr:uid="{162D5B49-4EEE-44EA-B7CE-28CFA181A90B}"/>
    <cellStyle name="Millares [0] 3" xfId="19" xr:uid="{ABC7F9E7-2CA0-4848-8DFB-CE6BB379EF1B}"/>
    <cellStyle name="Neutral" xfId="7" builtinId="28"/>
    <cellStyle name="Normal" xfId="0" builtinId="0"/>
    <cellStyle name="Normal 10 2" xfId="15" xr:uid="{D9DE61F5-B26D-4BA4-884C-410051DAA120}"/>
    <cellStyle name="Normal 12" xfId="4" xr:uid="{00000000-0005-0000-0000-000005000000}"/>
    <cellStyle name="Normal 12 5" xfId="17" xr:uid="{5E398585-A657-45C3-A5CE-65D3AD5C2BBC}"/>
    <cellStyle name="Normal 2 2" xfId="1" xr:uid="{00000000-0005-0000-0000-000006000000}"/>
    <cellStyle name="Normal 4 4 2" xfId="18" xr:uid="{168F28F3-669D-42A4-A8F5-5239184D5A14}"/>
    <cellStyle name="Normal_6.Gráfico_Afiliados_EPS_Régimen_2" xfId="10" xr:uid="{00000000-0005-0000-0000-00000E000000}"/>
    <cellStyle name="Normal_afiliados subsidiado y contributivo 1999-2009" xfId="2" xr:uid="{00000000-0005-0000-0000-00000F000000}"/>
    <cellStyle name="Normal_DATOS MAYO_3" xfId="14" xr:uid="{7DE3D00A-D6A7-4B48-83D0-18E67F923BD8}"/>
    <cellStyle name="Normal_Hoja1" xfId="12" xr:uid="{3BF88771-4F03-4950-803B-3EC189A597C7}"/>
    <cellStyle name="Normal_Hoja1 2" xfId="16" xr:uid="{6B0C735B-3031-47E9-923F-6E3E2B733877}"/>
    <cellStyle name="Normal_Hoja1_1" xfId="13" xr:uid="{EB9D37F6-C119-4D40-BFF1-59E0FFF5A4AC}"/>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FF"/>
      <color rgb="FF33CC33"/>
      <color rgb="FF00CCFF"/>
      <color rgb="FFFF99CC"/>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VEN'!$E$147</c:f>
              <c:strCache>
                <c:ptCount val="1"/>
                <c:pt idx="0">
                  <c:v>Nro de Afiliados al SGSSS con PEP</c:v>
                </c:pt>
              </c:strCache>
            </c:strRef>
          </c:tx>
          <c:spPr>
            <a:solidFill>
              <a:schemeClr val="accent1"/>
            </a:solidFill>
            <a:ln>
              <a:noFill/>
            </a:ln>
            <a:effectLst/>
          </c:spPr>
          <c:invertIfNegative val="0"/>
          <c:cat>
            <c:numRef>
              <c:f>'2.AFILIADOS  SGSSS MIG VEN'!$D$148:$D$162</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VEN'!$E$148:$E$162</c:f>
              <c:numCache>
                <c:formatCode>#,##0</c:formatCode>
                <c:ptCount val="15"/>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pt idx="14">
                  <c:v>276</c:v>
                </c:pt>
              </c:numCache>
            </c:numRef>
          </c:val>
          <c:extLst>
            <c:ext xmlns:c16="http://schemas.microsoft.com/office/drawing/2014/chart" uri="{C3380CC4-5D6E-409C-BE32-E72D297353CC}">
              <c16:uniqueId val="{00000000-62DA-4BAC-88B2-09EE1C27D5B3}"/>
            </c:ext>
          </c:extLst>
        </c:ser>
        <c:ser>
          <c:idx val="1"/>
          <c:order val="1"/>
          <c:tx>
            <c:strRef>
              <c:f>'2.AFILIADOS  SGSSS MIG VEN'!$F$147</c:f>
              <c:strCache>
                <c:ptCount val="1"/>
                <c:pt idx="0">
                  <c:v>Nro de Afiliados al SGSSS PPT</c:v>
                </c:pt>
              </c:strCache>
            </c:strRef>
          </c:tx>
          <c:spPr>
            <a:solidFill>
              <a:schemeClr val="accent2"/>
            </a:solidFill>
            <a:ln>
              <a:noFill/>
            </a:ln>
            <a:effectLst/>
          </c:spPr>
          <c:invertIfNegative val="0"/>
          <c:cat>
            <c:numRef>
              <c:f>'2.AFILIADOS  SGSSS MIG VEN'!$D$148:$D$162</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VEN'!$F$148:$F$162</c:f>
              <c:numCache>
                <c:formatCode>#,##0</c:formatCode>
                <c:ptCount val="15"/>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numCache>
            </c:numRef>
          </c:val>
          <c:extLst>
            <c:ext xmlns:c16="http://schemas.microsoft.com/office/drawing/2014/chart" uri="{C3380CC4-5D6E-409C-BE32-E72D297353CC}">
              <c16:uniqueId val="{00000001-62DA-4BAC-88B2-09EE1C27D5B3}"/>
            </c:ext>
          </c:extLst>
        </c:ser>
        <c:ser>
          <c:idx val="2"/>
          <c:order val="2"/>
          <c:tx>
            <c:strRef>
              <c:f>'2.AFILIADOS  SGSSS MIG VEN'!$G$147</c:f>
              <c:strCache>
                <c:ptCount val="1"/>
                <c:pt idx="0">
                  <c:v>Total Afiliados al SGSSS</c:v>
                </c:pt>
              </c:strCache>
            </c:strRef>
          </c:tx>
          <c:spPr>
            <a:solidFill>
              <a:srgbClr val="33CC33"/>
            </a:solidFill>
            <a:ln>
              <a:noFill/>
            </a:ln>
            <a:effectLst/>
          </c:spPr>
          <c:invertIfNegative val="0"/>
          <c:cat>
            <c:numRef>
              <c:f>'2.AFILIADOS  SGSSS MIG VEN'!$D$148:$D$162</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VEN'!$G$148:$G$162</c:f>
              <c:numCache>
                <c:formatCode>#,##0</c:formatCode>
                <c:ptCount val="15"/>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pt idx="14">
                  <c:v>214937</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CO"/>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46407038951583"/>
          <c:y val="0"/>
          <c:w val="0.7927816718265609"/>
          <c:h val="0.81528693412337283"/>
        </c:manualLayout>
      </c:layout>
      <c:bar3DChart>
        <c:barDir val="col"/>
        <c:grouping val="clustered"/>
        <c:varyColors val="0"/>
        <c:ser>
          <c:idx val="0"/>
          <c:order val="0"/>
          <c:tx>
            <c:strRef>
              <c:f>'2.AFILIADOS  SGSSS MIG VEN'!$E$165</c:f>
              <c:strCache>
                <c:ptCount val="1"/>
                <c:pt idx="0">
                  <c:v>Nro de Migrantes con PPT reportados por Minsalud </c:v>
                </c:pt>
              </c:strCache>
            </c:strRef>
          </c:tx>
          <c:spPr>
            <a:solidFill>
              <a:schemeClr val="accent1"/>
            </a:solidFill>
            <a:ln>
              <a:noFill/>
            </a:ln>
            <a:effectLst/>
            <a:sp3d/>
          </c:spPr>
          <c:invertIfNegative val="0"/>
          <c:cat>
            <c:numRef>
              <c:f>'2.AFILIADOS  SGSSS MIG VEN'!$D$166:$D$180</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VEN'!$E$166:$E$180</c:f>
              <c:numCache>
                <c:formatCode>#,##0</c:formatCode>
                <c:ptCount val="15"/>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pt idx="14">
                  <c:v>247821</c:v>
                </c:pt>
              </c:numCache>
            </c:numRef>
          </c:val>
          <c:extLst>
            <c:ext xmlns:c16="http://schemas.microsoft.com/office/drawing/2014/chart" uri="{C3380CC4-5D6E-409C-BE32-E72D297353CC}">
              <c16:uniqueId val="{00000000-3BCA-4B3C-84BF-24DD845B70D4}"/>
            </c:ext>
          </c:extLst>
        </c:ser>
        <c:ser>
          <c:idx val="1"/>
          <c:order val="1"/>
          <c:tx>
            <c:strRef>
              <c:f>'2.AFILIADOS  SGSSS MIG VEN'!$F$165</c:f>
              <c:strCache>
                <c:ptCount val="1"/>
                <c:pt idx="0">
                  <c:v>Nro de Afiliados al SGSSS con PPT</c:v>
                </c:pt>
              </c:strCache>
            </c:strRef>
          </c:tx>
          <c:spPr>
            <a:solidFill>
              <a:schemeClr val="accent2"/>
            </a:solidFill>
            <a:ln>
              <a:noFill/>
            </a:ln>
            <a:effectLst/>
            <a:sp3d/>
          </c:spPr>
          <c:invertIfNegative val="0"/>
          <c:cat>
            <c:numRef>
              <c:f>'2.AFILIADOS  SGSSS MIG VEN'!$D$166:$D$180</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VEN'!$F$166:$F$180</c:f>
              <c:numCache>
                <c:formatCode>#,##0</c:formatCode>
                <c:ptCount val="15"/>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numCache>
            </c:numRef>
          </c:val>
          <c:extLst>
            <c:ext xmlns:c16="http://schemas.microsoft.com/office/drawing/2014/chart" uri="{C3380CC4-5D6E-409C-BE32-E72D297353CC}">
              <c16:uniqueId val="{00000001-3BCA-4B3C-84BF-24DD845B70D4}"/>
            </c:ext>
          </c:extLst>
        </c:ser>
        <c:ser>
          <c:idx val="2"/>
          <c:order val="2"/>
          <c:tx>
            <c:strRef>
              <c:f>'2.AFILIADOS  SGSSS MIG VEN'!$G$165</c:f>
              <c:strCache>
                <c:ptCount val="1"/>
                <c:pt idx="0">
                  <c:v>% Cobertura</c:v>
                </c:pt>
              </c:strCache>
            </c:strRef>
          </c:tx>
          <c:spPr>
            <a:solidFill>
              <a:schemeClr val="accent3"/>
            </a:solidFill>
            <a:ln>
              <a:noFill/>
            </a:ln>
            <a:effectLst/>
            <a:sp3d/>
          </c:spPr>
          <c:invertIfNegative val="0"/>
          <c:cat>
            <c:numRef>
              <c:f>'2.AFILIADOS  SGSSS MIG VEN'!$D$166:$D$180</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VEN'!$G$166:$G$180</c:f>
              <c:numCache>
                <c:formatCode>0.00</c:formatCode>
                <c:ptCount val="15"/>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pt idx="12">
                  <c:v>85.212714015357861</c:v>
                </c:pt>
                <c:pt idx="13">
                  <c:v>85.375331388381127</c:v>
                </c:pt>
                <c:pt idx="14">
                  <c:v>86.619374467861888</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98689857138221"/>
          <c:y val="1.495556900640852E-2"/>
          <c:w val="0.83597912024868104"/>
          <c:h val="0.75941973333521862"/>
        </c:manualLayout>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13</c:v>
                </c:pt>
                <c:pt idx="1">
                  <c:v>38</c:v>
                </c:pt>
                <c:pt idx="2">
                  <c:v>3</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111423</c:v>
                </c:pt>
                <c:pt idx="1">
                  <c:v>6568</c:v>
                </c:pt>
                <c:pt idx="2">
                  <c:v>8592</c:v>
                </c:pt>
                <c:pt idx="3">
                  <c:v>7208</c:v>
                </c:pt>
                <c:pt idx="4">
                  <c:v>5008</c:v>
                </c:pt>
                <c:pt idx="5">
                  <c:v>16</c:v>
                </c:pt>
                <c:pt idx="6">
                  <c:v>368</c:v>
                </c:pt>
                <c:pt idx="7">
                  <c:v>75</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111436</c:v>
                </c:pt>
                <c:pt idx="1">
                  <c:v>6606</c:v>
                </c:pt>
                <c:pt idx="2">
                  <c:v>8595</c:v>
                </c:pt>
                <c:pt idx="3">
                  <c:v>7208</c:v>
                </c:pt>
                <c:pt idx="4">
                  <c:v>5008</c:v>
                </c:pt>
                <c:pt idx="5">
                  <c:v>16</c:v>
                </c:pt>
                <c:pt idx="6">
                  <c:v>368</c:v>
                </c:pt>
                <c:pt idx="7">
                  <c:v>75</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79.990237739749631</c:v>
                </c:pt>
                <c:pt idx="1">
                  <c:v>4.7418743539680719</c:v>
                </c:pt>
                <c:pt idx="2">
                  <c:v>6.1696049155851611</c:v>
                </c:pt>
                <c:pt idx="3">
                  <c:v>5.1739979326978291</c:v>
                </c:pt>
                <c:pt idx="4">
                  <c:v>3.5948087745492128</c:v>
                </c:pt>
                <c:pt idx="5">
                  <c:v>1.1485012059262662E-2</c:v>
                </c:pt>
                <c:pt idx="6">
                  <c:v>0.26415527736304123</c:v>
                </c:pt>
                <c:pt idx="7">
                  <c:v>5.3835994027793731E-2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32587270957146713"/>
          <c:y val="9.2476467178611091E-3"/>
          <c:w val="0.43248305875151016"/>
          <c:h val="6.1628494173735247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98352563013348"/>
          <c:y val="2.8534370946822308E-2"/>
          <c:w val="0.8371687080235739"/>
          <c:h val="0.75806387042086665"/>
        </c:manualLayout>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EPS'!$C$27:$C$36</c:f>
              <c:numCache>
                <c:formatCode>General</c:formatCode>
                <c:ptCount val="10"/>
                <c:pt idx="0">
                  <c:v>156</c:v>
                </c:pt>
                <c:pt idx="1">
                  <c:v>28</c:v>
                </c:pt>
                <c:pt idx="2">
                  <c:v>2</c:v>
                </c:pt>
                <c:pt idx="3">
                  <c:v>4</c:v>
                </c:pt>
                <c:pt idx="4">
                  <c:v>28</c:v>
                </c:pt>
                <c:pt idx="5">
                  <c:v>3</c:v>
                </c:pt>
                <c:pt idx="6">
                  <c:v>1</c:v>
                </c:pt>
                <c:pt idx="7">
                  <c:v>0</c:v>
                </c:pt>
                <c:pt idx="8">
                  <c:v>0</c:v>
                </c:pt>
                <c:pt idx="9">
                  <c:v>0</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EPS'!$D$27:$D$36</c:f>
              <c:numCache>
                <c:formatCode>General</c:formatCode>
                <c:ptCount val="10"/>
                <c:pt idx="0">
                  <c:v>33797</c:v>
                </c:pt>
                <c:pt idx="1">
                  <c:v>16795</c:v>
                </c:pt>
                <c:pt idx="2">
                  <c:v>12832</c:v>
                </c:pt>
                <c:pt idx="3">
                  <c:v>9779</c:v>
                </c:pt>
                <c:pt idx="4">
                  <c:v>1598</c:v>
                </c:pt>
                <c:pt idx="5">
                  <c:v>525</c:v>
                </c:pt>
                <c:pt idx="6">
                  <c:v>75</c:v>
                </c:pt>
                <c:pt idx="7">
                  <c:v>2</c:v>
                </c:pt>
                <c:pt idx="8">
                  <c:v>0</c:v>
                </c:pt>
                <c:pt idx="9">
                  <c:v>0</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EPS'!$E$27:$E$36</c:f>
              <c:numCache>
                <c:formatCode>#,##0</c:formatCode>
                <c:ptCount val="10"/>
                <c:pt idx="0">
                  <c:v>33953</c:v>
                </c:pt>
                <c:pt idx="1">
                  <c:v>16823</c:v>
                </c:pt>
                <c:pt idx="2">
                  <c:v>12834</c:v>
                </c:pt>
                <c:pt idx="3">
                  <c:v>9783</c:v>
                </c:pt>
                <c:pt idx="4">
                  <c:v>1626</c:v>
                </c:pt>
                <c:pt idx="5">
                  <c:v>528</c:v>
                </c:pt>
                <c:pt idx="6">
                  <c:v>76</c:v>
                </c:pt>
                <c:pt idx="7">
                  <c:v>2</c:v>
                </c:pt>
                <c:pt idx="8">
                  <c:v>0</c:v>
                </c:pt>
                <c:pt idx="9">
                  <c:v>0</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EPS'!$F$27:$F$36</c:f>
              <c:numCache>
                <c:formatCode>0.00</c:formatCode>
                <c:ptCount val="10"/>
                <c:pt idx="0">
                  <c:v>44.896528925619833</c:v>
                </c:pt>
                <c:pt idx="1">
                  <c:v>22.245289256198348</c:v>
                </c:pt>
                <c:pt idx="2">
                  <c:v>16.970578512396695</c:v>
                </c:pt>
                <c:pt idx="3">
                  <c:v>12.936198347107439</c:v>
                </c:pt>
                <c:pt idx="4">
                  <c:v>2.1500826446280992</c:v>
                </c:pt>
                <c:pt idx="5">
                  <c:v>0.69818181818181824</c:v>
                </c:pt>
                <c:pt idx="6">
                  <c:v>0.10049586776859504</c:v>
                </c:pt>
                <c:pt idx="7">
                  <c:v>2.6446280991735535E-3</c:v>
                </c:pt>
                <c:pt idx="8">
                  <c:v>0</c:v>
                </c:pt>
                <c:pt idx="9">
                  <c:v>0</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General"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7166574468112288"/>
          <c:y val="7.4253908922863293E-2"/>
          <c:w val="0.37143808026001268"/>
          <c:h val="4.3774625448083582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4340427455676"/>
          <c:y val="2.3660401261436426E-2"/>
          <c:w val="0.85018511307866562"/>
          <c:h val="0.83027650659341035"/>
        </c:manualLayout>
      </c:layout>
      <c:barChart>
        <c:barDir val="col"/>
        <c:grouping val="clustered"/>
        <c:varyColors val="0"/>
        <c:ser>
          <c:idx val="2"/>
          <c:order val="0"/>
          <c:tx>
            <c:strRef>
              <c:f>'3.Afiliados por EPS'!$C$51</c:f>
              <c:strCache>
                <c:ptCount val="1"/>
                <c:pt idx="0">
                  <c:v>PE</c:v>
                </c:pt>
              </c:strCache>
            </c:strRef>
          </c:tx>
          <c:spPr>
            <a:solidFill>
              <a:schemeClr val="accent3"/>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EPS'!$C$52:$C$59</c:f>
              <c:numCache>
                <c:formatCode>#,##0</c:formatCode>
                <c:ptCount val="8"/>
                <c:pt idx="0">
                  <c:v>17</c:v>
                </c:pt>
                <c:pt idx="1">
                  <c:v>159</c:v>
                </c:pt>
                <c:pt idx="2">
                  <c:v>28</c:v>
                </c:pt>
                <c:pt idx="3">
                  <c:v>2</c:v>
                </c:pt>
                <c:pt idx="4">
                  <c:v>41</c:v>
                </c:pt>
                <c:pt idx="5">
                  <c:v>28</c:v>
                </c:pt>
                <c:pt idx="6">
                  <c:v>1</c:v>
                </c:pt>
                <c:pt idx="7">
                  <c:v>0</c:v>
                </c:pt>
              </c:numCache>
            </c:numRef>
          </c:val>
          <c:extLst>
            <c:ext xmlns:c16="http://schemas.microsoft.com/office/drawing/2014/chart" uri="{C3380CC4-5D6E-409C-BE32-E72D297353CC}">
              <c16:uniqueId val="{00000002-E083-49CE-9BF1-C396B647BF53}"/>
            </c:ext>
          </c:extLst>
        </c:ser>
        <c:ser>
          <c:idx val="0"/>
          <c:order val="1"/>
          <c:tx>
            <c:strRef>
              <c:f>'3.Afiliados por EPS'!$D$51</c:f>
              <c:strCache>
                <c:ptCount val="1"/>
                <c:pt idx="0">
                  <c:v>PPT</c:v>
                </c:pt>
              </c:strCache>
            </c:strRef>
          </c:tx>
          <c:spPr>
            <a:solidFill>
              <a:srgbClr val="00B050"/>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EPS'!$D$52:$D$59</c:f>
              <c:numCache>
                <c:formatCode>#,##0</c:formatCode>
                <c:ptCount val="8"/>
                <c:pt idx="0">
                  <c:v>121202</c:v>
                </c:pt>
                <c:pt idx="1">
                  <c:v>42389</c:v>
                </c:pt>
                <c:pt idx="2">
                  <c:v>21803</c:v>
                </c:pt>
                <c:pt idx="3">
                  <c:v>20040</c:v>
                </c:pt>
                <c:pt idx="4">
                  <c:v>7093</c:v>
                </c:pt>
                <c:pt idx="5">
                  <c:v>1966</c:v>
                </c:pt>
                <c:pt idx="6">
                  <c:v>150</c:v>
                </c:pt>
                <c:pt idx="7">
                  <c:v>16</c:v>
                </c:pt>
              </c:numCache>
            </c:numRef>
          </c:val>
          <c:extLst>
            <c:ext xmlns:c16="http://schemas.microsoft.com/office/drawing/2014/chart" uri="{C3380CC4-5D6E-409C-BE32-E72D297353CC}">
              <c16:uniqueId val="{00000000-E083-49CE-9BF1-C396B647BF53}"/>
            </c:ext>
          </c:extLst>
        </c:ser>
        <c:ser>
          <c:idx val="1"/>
          <c:order val="2"/>
          <c:tx>
            <c:strRef>
              <c:f>'3.Afiliados por EPS'!$B$51</c:f>
              <c:strCache>
                <c:ptCount val="1"/>
                <c:pt idx="0">
                  <c:v>TOTAL AFILIADOS</c:v>
                </c:pt>
              </c:strCache>
            </c:strRef>
          </c:tx>
          <c:spPr>
            <a:solidFill>
              <a:schemeClr val="accent2"/>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EPS'!$B$52:$B$59</c:f>
              <c:numCache>
                <c:formatCode>#,##0</c:formatCode>
                <c:ptCount val="8"/>
                <c:pt idx="0">
                  <c:v>121219</c:v>
                </c:pt>
                <c:pt idx="1">
                  <c:v>42548</c:v>
                </c:pt>
                <c:pt idx="2">
                  <c:v>21831</c:v>
                </c:pt>
                <c:pt idx="3">
                  <c:v>20042</c:v>
                </c:pt>
                <c:pt idx="4">
                  <c:v>7134</c:v>
                </c:pt>
                <c:pt idx="5">
                  <c:v>1994</c:v>
                </c:pt>
                <c:pt idx="6">
                  <c:v>151</c:v>
                </c:pt>
                <c:pt idx="7">
                  <c:v>16</c:v>
                </c:pt>
              </c:numCache>
            </c:numRef>
          </c:val>
          <c:extLst>
            <c:ext xmlns:c16="http://schemas.microsoft.com/office/drawing/2014/chart" uri="{C3380CC4-5D6E-409C-BE32-E72D297353CC}">
              <c16:uniqueId val="{00000001-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095"/>
          <c:y val="4.3097835843898938E-2"/>
          <c:w val="0.23774143777124138"/>
          <c:h val="4.020489873619245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47293022868979"/>
          <c:h val="0.86358948802285795"/>
        </c:manualLayout>
      </c:layout>
      <c:barChart>
        <c:barDir val="bar"/>
        <c:grouping val="clustered"/>
        <c:varyColors val="0"/>
        <c:ser>
          <c:idx val="0"/>
          <c:order val="0"/>
          <c:tx>
            <c:strRef>
              <c:f>'8. GRAFICA X EDAD Y CICLOVIDA '!$B$2</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'!$C$3:$C$15</c:f>
              <c:numCache>
                <c:formatCode>0;0</c:formatCode>
                <c:ptCount val="13"/>
                <c:pt idx="0">
                  <c:v>-1</c:v>
                </c:pt>
                <c:pt idx="1">
                  <c:v>-1584</c:v>
                </c:pt>
                <c:pt idx="2">
                  <c:v>-21559</c:v>
                </c:pt>
                <c:pt idx="3">
                  <c:v>-6421</c:v>
                </c:pt>
                <c:pt idx="4">
                  <c:v>-57471</c:v>
                </c:pt>
                <c:pt idx="5">
                  <c:v>-5184</c:v>
                </c:pt>
                <c:pt idx="6">
                  <c:v>-3639</c:v>
                </c:pt>
                <c:pt idx="7">
                  <c:v>-2320</c:v>
                </c:pt>
                <c:pt idx="8">
                  <c:v>-1367</c:v>
                </c:pt>
                <c:pt idx="9">
                  <c:v>-764</c:v>
                </c:pt>
                <c:pt idx="10">
                  <c:v>-391</c:v>
                </c:pt>
                <c:pt idx="11">
                  <c:v>-152</c:v>
                </c:pt>
                <c:pt idx="12">
                  <c:v>-97</c:v>
                </c:pt>
              </c:numCache>
            </c:numRef>
          </c:val>
          <c:extLst>
            <c:ext xmlns:c16="http://schemas.microsoft.com/office/drawing/2014/chart" uri="{C3380CC4-5D6E-409C-BE32-E72D297353CC}">
              <c16:uniqueId val="{00000000-E0EE-41C4-BBBE-0CBCCD0CD15D}"/>
            </c:ext>
          </c:extLst>
        </c:ser>
        <c:ser>
          <c:idx val="1"/>
          <c:order val="1"/>
          <c:tx>
            <c:strRef>
              <c:f>'8. GRAFICA X EDAD Y CICLOVIDA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'!$D$3:$D$15</c:f>
              <c:numCache>
                <c:formatCode>#,##0</c:formatCode>
                <c:ptCount val="13"/>
                <c:pt idx="0">
                  <c:v>5</c:v>
                </c:pt>
                <c:pt idx="1">
                  <c:v>1484</c:v>
                </c:pt>
                <c:pt idx="2">
                  <c:v>21351</c:v>
                </c:pt>
                <c:pt idx="3">
                  <c:v>6846</c:v>
                </c:pt>
                <c:pt idx="4">
                  <c:v>65345</c:v>
                </c:pt>
                <c:pt idx="5">
                  <c:v>5988</c:v>
                </c:pt>
                <c:pt idx="6">
                  <c:v>4619</c:v>
                </c:pt>
                <c:pt idx="7">
                  <c:v>3431</c:v>
                </c:pt>
                <c:pt idx="8">
                  <c:v>2330</c:v>
                </c:pt>
                <c:pt idx="9">
                  <c:v>1323</c:v>
                </c:pt>
                <c:pt idx="10">
                  <c:v>804</c:v>
                </c:pt>
                <c:pt idx="11">
                  <c:v>292</c:v>
                </c:pt>
                <c:pt idx="12">
                  <c:v>169</c:v>
                </c:pt>
              </c:numCache>
            </c:numRef>
          </c:val>
          <c:extLst>
            <c:ext xmlns:c16="http://schemas.microsoft.com/office/drawing/2014/chart" uri="{C3380CC4-5D6E-409C-BE32-E72D297353CC}">
              <c16:uniqueId val="{00000001-E0EE-41C4-BBBE-0CBCCD0CD15D}"/>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65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378"/>
          <c:y val="2.0968581458963197E-2"/>
          <c:w val="9.9559318748017767E-2"/>
          <c:h val="9.67186063767345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527038581933633"/>
          <c:h val="0.8876042980815243"/>
        </c:manualLayout>
      </c:layout>
      <c:barChart>
        <c:barDir val="bar"/>
        <c:grouping val="clustered"/>
        <c:varyColors val="0"/>
        <c:ser>
          <c:idx val="0"/>
          <c:order val="0"/>
          <c:tx>
            <c:strRef>
              <c:f>'8. GRAFICA X EDAD Y CICLOVIDA '!$B$30</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'!$C$31:$C$36</c:f>
              <c:numCache>
                <c:formatCode>0;0</c:formatCode>
                <c:ptCount val="6"/>
                <c:pt idx="0">
                  <c:v>-3550</c:v>
                </c:pt>
                <c:pt idx="1">
                  <c:v>-13814</c:v>
                </c:pt>
                <c:pt idx="2">
                  <c:v>-10817</c:v>
                </c:pt>
                <c:pt idx="3">
                  <c:v>-22945</c:v>
                </c:pt>
                <c:pt idx="4">
                  <c:v>-47053</c:v>
                </c:pt>
                <c:pt idx="5">
                  <c:v>-2771</c:v>
                </c:pt>
              </c:numCache>
            </c:numRef>
          </c:val>
          <c:extLst>
            <c:ext xmlns:c16="http://schemas.microsoft.com/office/drawing/2014/chart" uri="{C3380CC4-5D6E-409C-BE32-E72D297353CC}">
              <c16:uniqueId val="{00000000-6970-448E-8B5B-E3D11F33AAC5}"/>
            </c:ext>
          </c:extLst>
        </c:ser>
        <c:ser>
          <c:idx val="1"/>
          <c:order val="1"/>
          <c:tx>
            <c:strRef>
              <c:f>'8. GRAFICA X EDAD Y CICLOVIDA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'!$D$31:$D$36</c:f>
              <c:numCache>
                <c:formatCode>#,##0</c:formatCode>
                <c:ptCount val="6"/>
                <c:pt idx="0">
                  <c:v>3356</c:v>
                </c:pt>
                <c:pt idx="1">
                  <c:v>13674</c:v>
                </c:pt>
                <c:pt idx="2">
                  <c:v>11047</c:v>
                </c:pt>
                <c:pt idx="3">
                  <c:v>29230</c:v>
                </c:pt>
                <c:pt idx="4">
                  <c:v>51762</c:v>
                </c:pt>
                <c:pt idx="5">
                  <c:v>4918</c:v>
                </c:pt>
              </c:numCache>
            </c:numRef>
          </c:val>
          <c:extLst>
            <c:ext xmlns:c16="http://schemas.microsoft.com/office/drawing/2014/chart" uri="{C3380CC4-5D6E-409C-BE32-E72D297353CC}">
              <c16:uniqueId val="{00000001-6970-448E-8B5B-E3D11F33AAC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3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756"/>
          <c:y val="9.0813648293963211E-4"/>
          <c:w val="0.11135449428594797"/>
          <c:h val="0.14929483814523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146</xdr:row>
      <xdr:rowOff>11206</xdr:rowOff>
    </xdr:from>
    <xdr:to>
      <xdr:col>29</xdr:col>
      <xdr:colOff>0</xdr:colOff>
      <xdr:row>162</xdr:row>
      <xdr:rowOff>2802</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11206</xdr:colOff>
      <xdr:row>163</xdr:row>
      <xdr:rowOff>11206</xdr:rowOff>
    </xdr:from>
    <xdr:to>
      <xdr:col>29</xdr:col>
      <xdr:colOff>0</xdr:colOff>
      <xdr:row>185</xdr:row>
      <xdr:rowOff>145677</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11206</xdr:colOff>
      <xdr:row>2</xdr:row>
      <xdr:rowOff>23530</xdr:rowOff>
    </xdr:from>
    <xdr:to>
      <xdr:col>16</xdr:col>
      <xdr:colOff>683559</xdr:colOff>
      <xdr:row>21</xdr:row>
      <xdr:rowOff>0</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5602</xdr:colOff>
      <xdr:row>26</xdr:row>
      <xdr:rowOff>23533</xdr:rowOff>
    </xdr:from>
    <xdr:to>
      <xdr:col>17</xdr:col>
      <xdr:colOff>0</xdr:colOff>
      <xdr:row>44</xdr:row>
      <xdr:rowOff>11207</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49</xdr:row>
      <xdr:rowOff>34737</xdr:rowOff>
    </xdr:from>
    <xdr:to>
      <xdr:col>20</xdr:col>
      <xdr:colOff>11206</xdr:colOff>
      <xdr:row>75</xdr:row>
      <xdr:rowOff>100852</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152401</xdr:rowOff>
    </xdr:from>
    <xdr:to>
      <xdr:col>1</xdr:col>
      <xdr:colOff>2009774</xdr:colOff>
      <xdr:row>0</xdr:row>
      <xdr:rowOff>914401</xdr:rowOff>
    </xdr:to>
    <xdr:pic>
      <xdr:nvPicPr>
        <xdr:cNvPr id="2" name="Imagen 1" descr="C:\Users\acorreaz\AppData\Local\Microsoft\Windows\INetCache\Content.MSO\C6145428.tmp">
          <a:extLst>
            <a:ext uri="{FF2B5EF4-FFF2-40B4-BE49-F238E27FC236}">
              <a16:creationId xmlns:a16="http://schemas.microsoft.com/office/drawing/2014/main" id="{26106966-A1A7-4B75-80AB-75F9C45C2B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49" y="152401"/>
          <a:ext cx="1724025" cy="762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1</xdr:col>
      <xdr:colOff>1788319</xdr:colOff>
      <xdr:row>0</xdr:row>
      <xdr:rowOff>866775</xdr:rowOff>
    </xdr:to>
    <xdr:pic>
      <xdr:nvPicPr>
        <xdr:cNvPr id="2" name="Imagen 1" descr="C:\Users\acorreaz\AppData\Local\Microsoft\Windows\INetCache\Content.MSO\C6145428.tmp">
          <a:extLst>
            <a:ext uri="{FF2B5EF4-FFF2-40B4-BE49-F238E27FC236}">
              <a16:creationId xmlns:a16="http://schemas.microsoft.com/office/drawing/2014/main" id="{74F0F6CC-8149-47F4-8AC2-4D4625AC44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025" y="28575"/>
          <a:ext cx="1512094"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B145A645-7A7F-4371-95BF-D9D9614A9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CB48D628-C002-4914-B0FB-1A6C388D0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ICLOVIDA '!$B$16">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2451943" y="1355018"/>
          <a:ext cx="774822" cy="295449"/>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AFFF08A3-02C2-4663-A49F-3C17081E5EBF}" type="TxLink">
            <a:rPr lang="en-US" sz="1100" b="1" i="0" u="none" strike="noStrike">
              <a:solidFill>
                <a:srgbClr val="000000"/>
              </a:solidFill>
              <a:latin typeface="Calibri"/>
              <a:ea typeface="+mn-ea"/>
              <a:cs typeface="Calibri"/>
            </a:rPr>
            <a:pPr marL="0" indent="0" algn="ctr"/>
            <a:t>100.950</a:t>
          </a:fld>
          <a:endParaRPr lang="es-CO" sz="1200" b="1" i="0" u="none" strike="noStrike">
            <a:solidFill>
              <a:srgbClr val="000000"/>
            </a:solidFill>
            <a:latin typeface="Calibri"/>
            <a:ea typeface="+mn-ea"/>
            <a:cs typeface="Calibri"/>
          </a:endParaRPr>
        </a:p>
      </cdr:txBody>
    </cdr:sp>
  </cdr:relSizeAnchor>
  <cdr:relSizeAnchor xmlns:cdr="http://schemas.openxmlformats.org/drawingml/2006/chartDrawing">
    <cdr:from>
      <cdr:x>0.73547</cdr:x>
      <cdr:y>0.27707</cdr:y>
    </cdr:from>
    <cdr:to>
      <cdr:x>0.83728</cdr:x>
      <cdr:y>0.33826</cdr:y>
    </cdr:to>
    <cdr:sp macro="" textlink="'8. GRAFICA X EDAD Y CICLOVIDA '!$D$16">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a:cs typeface="Calibri"/>
            </a:rPr>
            <a:pPr algn="ctr"/>
            <a:t>113.987</a:t>
          </a:fld>
          <a:endParaRPr lang="es-CO" sz="1400" b="1"/>
        </a:p>
      </cdr:txBody>
    </cdr:sp>
  </cdr:relSizeAnchor>
</c:userShapes>
</file>

<file path=xl/drawings/drawing7.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ICLOVIDA '!$B$37">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a:ea typeface="+mn-ea"/>
              <a:cs typeface="Calibri"/>
            </a:rPr>
            <a:pPr marL="0" indent="0" algn="ctr"/>
            <a:t>100.950</a:t>
          </a:fld>
          <a:endParaRPr lang="es-CO" sz="1400" b="1" i="0" u="none" strike="noStrike">
            <a:solidFill>
              <a:srgbClr val="000000"/>
            </a:solidFill>
            <a:latin typeface="Calibri"/>
            <a:ea typeface="+mn-ea"/>
            <a:cs typeface="Calibri"/>
          </a:endParaRPr>
        </a:p>
      </cdr:txBody>
    </cdr:sp>
  </cdr:relSizeAnchor>
  <cdr:relSizeAnchor xmlns:cdr="http://schemas.openxmlformats.org/drawingml/2006/chartDrawing">
    <cdr:from>
      <cdr:x>0.83994</cdr:x>
      <cdr:y>0.59707</cdr:y>
    </cdr:from>
    <cdr:to>
      <cdr:x>0.94068</cdr:x>
      <cdr:y>0.67333</cdr:y>
    </cdr:to>
    <cdr:sp macro="" textlink="'8. GRAFICA X EDAD Y CICLOVIDA '!$D$37">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a:cs typeface="Calibri"/>
            </a:rPr>
            <a:pPr algn="ctr"/>
            <a:t>113.987</a:t>
          </a:fld>
          <a:endParaRPr lang="es-CO" sz="1600" b="1"/>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1</xdr:col>
      <xdr:colOff>1578769</xdr:colOff>
      <xdr:row>0</xdr:row>
      <xdr:rowOff>1123950</xdr:rowOff>
    </xdr:to>
    <xdr:pic>
      <xdr:nvPicPr>
        <xdr:cNvPr id="2" name="Imagen 1" descr="C:\Users\acorreaz\AppData\Local\Microsoft\Windows\INetCache\Content.MSO\C6145428.tmp">
          <a:extLst>
            <a:ext uri="{FF2B5EF4-FFF2-40B4-BE49-F238E27FC236}">
              <a16:creationId xmlns:a16="http://schemas.microsoft.com/office/drawing/2014/main" id="{97CB2A81-7FFE-43F6-B50F-02017A75A1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76200"/>
          <a:ext cx="1512094" cy="1047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171450</xdr:colOff>
      <xdr:row>0</xdr:row>
      <xdr:rowOff>133350</xdr:rowOff>
    </xdr:from>
    <xdr:to>
      <xdr:col>1</xdr:col>
      <xdr:colOff>1914525</xdr:colOff>
      <xdr:row>0</xdr:row>
      <xdr:rowOff>990600</xdr:rowOff>
    </xdr:to>
    <xdr:pic>
      <xdr:nvPicPr>
        <xdr:cNvPr id="2" name="Imagen 1" descr="C:\Users\acorreaz\AppData\Local\Microsoft\Windows\INetCache\Content.MSO\C6145428.tmp">
          <a:extLst>
            <a:ext uri="{FF2B5EF4-FFF2-40B4-BE49-F238E27FC236}">
              <a16:creationId xmlns:a16="http://schemas.microsoft.com/office/drawing/2014/main" id="{7630AE48-5774-48C3-B7E8-9D4C2EB56A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33350"/>
          <a:ext cx="1743075"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33"/>
  </sheetPr>
  <dimension ref="A1:Z31"/>
  <sheetViews>
    <sheetView workbookViewId="0">
      <selection activeCell="C31" sqref="C31"/>
    </sheetView>
  </sheetViews>
  <sheetFormatPr baseColWidth="10" defaultColWidth="62.85546875" defaultRowHeight="18" customHeight="1" x14ac:dyDescent="0.25"/>
  <cols>
    <col min="1" max="1" width="17" style="220" customWidth="1"/>
    <col min="2" max="2" width="44" style="220" customWidth="1"/>
    <col min="3" max="3" width="62.85546875" style="220"/>
    <col min="4" max="4" width="20.7109375" style="220" customWidth="1"/>
    <col min="5" max="5" width="66.5703125" style="220" customWidth="1"/>
    <col min="6" max="16384" width="62.85546875" style="220"/>
  </cols>
  <sheetData>
    <row r="1" spans="1:7" ht="18" customHeight="1" x14ac:dyDescent="0.25">
      <c r="A1" s="223" t="s">
        <v>0</v>
      </c>
      <c r="B1" s="223" t="s">
        <v>1</v>
      </c>
      <c r="C1" s="223" t="s">
        <v>2</v>
      </c>
      <c r="D1" s="223" t="s">
        <v>3</v>
      </c>
    </row>
    <row r="2" spans="1:7" ht="60.75" customHeight="1" x14ac:dyDescent="0.25">
      <c r="A2" s="231" t="s">
        <v>4</v>
      </c>
      <c r="B2" s="426" t="s">
        <v>5</v>
      </c>
      <c r="C2" s="427"/>
      <c r="D2" s="233">
        <v>341458</v>
      </c>
    </row>
    <row r="3" spans="1:7" ht="39" customHeight="1" x14ac:dyDescent="0.25">
      <c r="A3" s="253" t="s">
        <v>6</v>
      </c>
      <c r="B3" s="428" t="s">
        <v>574</v>
      </c>
      <c r="C3" s="429"/>
      <c r="D3" s="233">
        <f>+'1MIGRANTES  VEN SISBEN LC AFILI'!D5</f>
        <v>247821</v>
      </c>
      <c r="F3" s="221"/>
      <c r="G3" s="221">
        <v>81715</v>
      </c>
    </row>
    <row r="4" spans="1:7" ht="33.75" customHeight="1" x14ac:dyDescent="0.25">
      <c r="A4" s="433" t="s">
        <v>7</v>
      </c>
      <c r="B4" s="430" t="s">
        <v>576</v>
      </c>
      <c r="C4" s="234" t="s">
        <v>8</v>
      </c>
      <c r="D4" s="235">
        <f>+D5+D6+D7</f>
        <v>125955</v>
      </c>
    </row>
    <row r="5" spans="1:7" ht="18" customHeight="1" x14ac:dyDescent="0.25">
      <c r="A5" s="434"/>
      <c r="B5" s="431"/>
      <c r="C5" s="236" t="s">
        <v>9</v>
      </c>
      <c r="D5" s="233">
        <f>+'1MIGRANTES  VEN SISBEN LC AFILI'!N5</f>
        <v>71399</v>
      </c>
      <c r="E5" s="222"/>
    </row>
    <row r="6" spans="1:7" ht="18" customHeight="1" x14ac:dyDescent="0.25">
      <c r="A6" s="434"/>
      <c r="B6" s="431"/>
      <c r="C6" s="236" t="s">
        <v>10</v>
      </c>
      <c r="D6" s="233">
        <f>+'1MIGRANTES  VEN SISBEN LC AFILI'!O5</f>
        <v>43987</v>
      </c>
    </row>
    <row r="7" spans="1:7" ht="18" customHeight="1" thickBot="1" x14ac:dyDescent="0.3">
      <c r="A7" s="435"/>
      <c r="B7" s="432"/>
      <c r="C7" s="237" t="s">
        <v>11</v>
      </c>
      <c r="D7" s="233">
        <f>+'1MIGRANTES  VEN SISBEN LC AFILI'!P5</f>
        <v>10569</v>
      </c>
    </row>
    <row r="8" spans="1:7" ht="18" customHeight="1" x14ac:dyDescent="0.25">
      <c r="A8" s="430" t="s">
        <v>12</v>
      </c>
      <c r="B8" s="430" t="s">
        <v>575</v>
      </c>
      <c r="C8" s="232" t="s">
        <v>13</v>
      </c>
      <c r="D8" s="235">
        <f>+'1MIGRANTES  VEN SISBEN LC AFILI'!AB5</f>
        <v>214937</v>
      </c>
      <c r="E8" s="417" t="s">
        <v>577</v>
      </c>
    </row>
    <row r="9" spans="1:7" ht="24" customHeight="1" x14ac:dyDescent="0.25">
      <c r="A9" s="431"/>
      <c r="B9" s="431"/>
      <c r="C9" s="234" t="s">
        <v>14</v>
      </c>
      <c r="D9" s="233">
        <f>+'1MIGRANTES  VEN SISBEN LC AFILI'!T5</f>
        <v>139312</v>
      </c>
      <c r="E9" s="418"/>
    </row>
    <row r="10" spans="1:7" ht="21" customHeight="1" x14ac:dyDescent="0.25">
      <c r="A10" s="431"/>
      <c r="B10" s="431"/>
      <c r="C10" s="238" t="s">
        <v>15</v>
      </c>
      <c r="D10" s="239">
        <f>+'1MIGRANTES  VEN SISBEN LC AFILI'!X5</f>
        <v>75625</v>
      </c>
      <c r="E10" s="418"/>
    </row>
    <row r="11" spans="1:7" ht="56.25" customHeight="1" thickBot="1" x14ac:dyDescent="0.3">
      <c r="A11" s="432"/>
      <c r="B11" s="432"/>
      <c r="C11" s="238" t="s">
        <v>16</v>
      </c>
      <c r="D11" s="240">
        <f>+'1MIGRANTES  VEN SISBEN LC AFILI'!AD5</f>
        <v>86.634259987021196</v>
      </c>
      <c r="E11" s="419"/>
    </row>
    <row r="12" spans="1:7" ht="28.5" customHeight="1" x14ac:dyDescent="0.25">
      <c r="A12" s="411" t="s">
        <v>7</v>
      </c>
      <c r="B12" s="241" t="s">
        <v>578</v>
      </c>
      <c r="C12" s="242" t="s">
        <v>8</v>
      </c>
      <c r="D12" s="243">
        <f>+D13+D14+D15</f>
        <v>116638</v>
      </c>
    </row>
    <row r="13" spans="1:7" ht="18" customHeight="1" x14ac:dyDescent="0.25">
      <c r="A13" s="412"/>
      <c r="B13" s="241"/>
      <c r="C13" s="244" t="s">
        <v>9</v>
      </c>
      <c r="D13" s="245">
        <f>+'1MIGRANTES  VEN SISBEN LC AFILI'!J5</f>
        <v>68025</v>
      </c>
    </row>
    <row r="14" spans="1:7" ht="18" customHeight="1" x14ac:dyDescent="0.25">
      <c r="A14" s="412"/>
      <c r="B14" s="241"/>
      <c r="C14" s="244" t="s">
        <v>10</v>
      </c>
      <c r="D14" s="245">
        <f>+'1MIGRANTES  VEN SISBEN LC AFILI'!K5</f>
        <v>39862</v>
      </c>
    </row>
    <row r="15" spans="1:7" ht="18" customHeight="1" x14ac:dyDescent="0.25">
      <c r="A15" s="412"/>
      <c r="B15" s="241"/>
      <c r="C15" s="246" t="s">
        <v>11</v>
      </c>
      <c r="D15" s="245">
        <f>+'1MIGRANTES  VEN SISBEN LC AFILI'!L5</f>
        <v>8751</v>
      </c>
    </row>
    <row r="16" spans="1:7" ht="30" customHeight="1" x14ac:dyDescent="0.25">
      <c r="A16" s="412"/>
      <c r="B16" s="241" t="s">
        <v>579</v>
      </c>
      <c r="C16" s="242" t="s">
        <v>8</v>
      </c>
      <c r="D16" s="243">
        <f>+D17+D18+D19</f>
        <v>9317</v>
      </c>
    </row>
    <row r="17" spans="1:26" ht="18" customHeight="1" x14ac:dyDescent="0.25">
      <c r="A17" s="412"/>
      <c r="B17" s="241"/>
      <c r="C17" s="244" t="s">
        <v>9</v>
      </c>
      <c r="D17" s="245">
        <f>+'1MIGRANTES  VEN SISBEN LC AFILI'!F5</f>
        <v>3374</v>
      </c>
    </row>
    <row r="18" spans="1:26" ht="18" customHeight="1" x14ac:dyDescent="0.25">
      <c r="A18" s="412"/>
      <c r="B18" s="241"/>
      <c r="C18" s="244" t="s">
        <v>10</v>
      </c>
      <c r="D18" s="245">
        <f>+'1MIGRANTES  VEN SISBEN LC AFILI'!G5</f>
        <v>4125</v>
      </c>
    </row>
    <row r="19" spans="1:26" ht="18" customHeight="1" thickBot="1" x14ac:dyDescent="0.3">
      <c r="A19" s="413"/>
      <c r="B19" s="241"/>
      <c r="C19" s="246" t="s">
        <v>11</v>
      </c>
      <c r="D19" s="245">
        <f>+'1MIGRANTES  VEN SISBEN LC AFILI'!H5</f>
        <v>1818</v>
      </c>
    </row>
    <row r="20" spans="1:26" ht="18" customHeight="1" x14ac:dyDescent="0.25">
      <c r="A20" s="414" t="s">
        <v>12</v>
      </c>
      <c r="B20" s="247" t="s">
        <v>580</v>
      </c>
      <c r="C20" s="248" t="s">
        <v>17</v>
      </c>
      <c r="D20" s="297">
        <f>+'1MIGRANTES  VEN SISBEN LC AFILI'!AA5</f>
        <v>214661</v>
      </c>
      <c r="E20" s="420" t="s">
        <v>581</v>
      </c>
    </row>
    <row r="21" spans="1:26" ht="18" customHeight="1" x14ac:dyDescent="0.25">
      <c r="A21" s="415"/>
      <c r="B21" s="249"/>
      <c r="C21" s="250" t="s">
        <v>18</v>
      </c>
      <c r="D21" s="298">
        <f>+'1MIGRANTES  VEN SISBEN LC AFILI'!S5</f>
        <v>139258</v>
      </c>
      <c r="E21" s="421"/>
    </row>
    <row r="22" spans="1:26" ht="18" customHeight="1" x14ac:dyDescent="0.25">
      <c r="A22" s="415"/>
      <c r="B22" s="249"/>
      <c r="C22" s="250" t="s">
        <v>19</v>
      </c>
      <c r="D22" s="298">
        <f>+'1MIGRANTES  VEN SISBEN LC AFILI'!W5</f>
        <v>75403</v>
      </c>
      <c r="E22" s="421"/>
    </row>
    <row r="23" spans="1:26" ht="26.25" thickBot="1" x14ac:dyDescent="0.3">
      <c r="A23" s="415"/>
      <c r="B23" s="251"/>
      <c r="C23" s="252" t="s">
        <v>20</v>
      </c>
      <c r="D23" s="299">
        <f>+'1MIGRANTES  VEN SISBEN LC AFILI'!AC5</f>
        <v>86.619374467861888</v>
      </c>
      <c r="E23" s="422"/>
    </row>
    <row r="24" spans="1:26" ht="18" customHeight="1" x14ac:dyDescent="0.25">
      <c r="A24" s="415"/>
      <c r="B24" s="247" t="s">
        <v>582</v>
      </c>
      <c r="C24" s="248" t="s">
        <v>21</v>
      </c>
      <c r="D24" s="297">
        <f>+D25+D26</f>
        <v>276</v>
      </c>
      <c r="E24" s="423" t="s">
        <v>22</v>
      </c>
    </row>
    <row r="25" spans="1:26" ht="18" customHeight="1" x14ac:dyDescent="0.25">
      <c r="A25" s="415"/>
      <c r="B25" s="249"/>
      <c r="C25" s="250" t="s">
        <v>23</v>
      </c>
      <c r="D25" s="298">
        <f>+'1MIGRANTES  VEN SISBEN LC AFILI'!$R$5</f>
        <v>54</v>
      </c>
      <c r="E25" s="424"/>
    </row>
    <row r="26" spans="1:26" ht="18" customHeight="1" thickBot="1" x14ac:dyDescent="0.3">
      <c r="A26" s="416"/>
      <c r="B26" s="251"/>
      <c r="C26" s="252" t="s">
        <v>24</v>
      </c>
      <c r="D26" s="300">
        <f>+'1MIGRANTES  VEN SISBEN LC AFILI'!V5</f>
        <v>222</v>
      </c>
      <c r="E26" s="425"/>
    </row>
    <row r="27" spans="1:26" ht="18" customHeight="1" x14ac:dyDescent="0.25">
      <c r="D27" s="126"/>
    </row>
    <row r="28" spans="1:26" ht="18" customHeight="1" x14ac:dyDescent="0.25">
      <c r="B28" s="127"/>
      <c r="D28" s="126"/>
    </row>
    <row r="29" spans="1:26" ht="22.5" customHeight="1" x14ac:dyDescent="0.25">
      <c r="B29" s="129" t="s">
        <v>25</v>
      </c>
      <c r="C29" s="130"/>
      <c r="D29" s="117" t="s">
        <v>26</v>
      </c>
      <c r="E29" s="117"/>
      <c r="F29" s="117"/>
      <c r="G29" s="117"/>
      <c r="H29" s="117"/>
      <c r="I29" s="117"/>
      <c r="J29" s="117"/>
      <c r="K29" s="117"/>
      <c r="L29" s="117"/>
      <c r="M29" s="117"/>
      <c r="N29" s="117"/>
      <c r="O29" s="117"/>
      <c r="P29" s="117"/>
      <c r="Q29" s="117"/>
      <c r="R29" s="117"/>
      <c r="S29" s="117"/>
      <c r="T29" s="117"/>
      <c r="U29" s="117"/>
      <c r="V29" s="117"/>
      <c r="W29" s="117"/>
      <c r="X29" s="117"/>
      <c r="Y29" s="117"/>
      <c r="Z29" s="117"/>
    </row>
    <row r="30" spans="1:26" ht="21" customHeight="1" x14ac:dyDescent="0.25">
      <c r="B30" s="129" t="s">
        <v>365</v>
      </c>
      <c r="C30" s="130"/>
      <c r="D30" s="117" t="s">
        <v>358</v>
      </c>
      <c r="E30" s="117"/>
      <c r="F30" s="117"/>
      <c r="G30" s="117"/>
      <c r="H30" s="117"/>
      <c r="I30" s="117"/>
      <c r="J30" s="117"/>
      <c r="K30" s="117"/>
      <c r="L30" s="117"/>
      <c r="M30" s="117"/>
      <c r="N30" s="117"/>
      <c r="O30" s="117"/>
      <c r="P30" s="117"/>
      <c r="Q30" s="117"/>
      <c r="R30" s="117"/>
      <c r="S30" s="117"/>
      <c r="T30" s="117"/>
      <c r="U30" s="117"/>
      <c r="V30" s="117"/>
      <c r="W30" s="117"/>
      <c r="X30" s="117"/>
      <c r="Y30" s="117"/>
      <c r="Z30" s="117"/>
    </row>
    <row r="31" spans="1:26" ht="18" customHeight="1" x14ac:dyDescent="0.25">
      <c r="B31" s="522" t="s">
        <v>583</v>
      </c>
    </row>
  </sheetData>
  <mergeCells count="11">
    <mergeCell ref="B2:C2"/>
    <mergeCell ref="B3:C3"/>
    <mergeCell ref="B4:B7"/>
    <mergeCell ref="A4:A7"/>
    <mergeCell ref="A8:A11"/>
    <mergeCell ref="B8:B11"/>
    <mergeCell ref="A12:A19"/>
    <mergeCell ref="A20:A26"/>
    <mergeCell ref="E8:E11"/>
    <mergeCell ref="E20:E23"/>
    <mergeCell ref="E24:E26"/>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754F-EDA4-410A-A6CC-94763D870CA1}">
  <sheetPr>
    <tabColor rgb="FF33CCFF"/>
  </sheetPr>
  <dimension ref="A1:AB51"/>
  <sheetViews>
    <sheetView showGridLines="0" topLeftCell="A34" workbookViewId="0">
      <selection activeCell="B49" sqref="B49:AB49"/>
    </sheetView>
  </sheetViews>
  <sheetFormatPr baseColWidth="10" defaultRowHeight="15" x14ac:dyDescent="0.25"/>
  <cols>
    <col min="1" max="1" width="26.42578125" customWidth="1"/>
    <col min="2" max="2" width="11.42578125" hidden="1" customWidth="1"/>
    <col min="5" max="5" width="14" customWidth="1"/>
    <col min="6" max="6" width="3.85546875" customWidth="1"/>
  </cols>
  <sheetData>
    <row r="1" spans="1:16" ht="57.75" customHeight="1" thickBot="1" x14ac:dyDescent="0.35">
      <c r="A1" s="503" t="s">
        <v>559</v>
      </c>
      <c r="B1" s="503"/>
      <c r="C1" s="503"/>
      <c r="D1" s="503"/>
      <c r="E1" s="503"/>
      <c r="G1" s="365" t="s">
        <v>560</v>
      </c>
      <c r="H1" s="182"/>
      <c r="I1" s="182"/>
      <c r="J1" s="182"/>
      <c r="K1" s="182"/>
      <c r="L1" s="182"/>
      <c r="M1" s="182"/>
      <c r="N1" s="182"/>
      <c r="O1" s="182"/>
      <c r="P1" s="182"/>
    </row>
    <row r="2" spans="1:16" x14ac:dyDescent="0.25">
      <c r="A2" s="273" t="s">
        <v>367</v>
      </c>
      <c r="B2" s="274" t="s">
        <v>388</v>
      </c>
      <c r="C2" s="274" t="s">
        <v>388</v>
      </c>
      <c r="D2" s="274" t="s">
        <v>389</v>
      </c>
      <c r="E2" s="275" t="s">
        <v>64</v>
      </c>
    </row>
    <row r="3" spans="1:16" x14ac:dyDescent="0.25">
      <c r="A3" s="276" t="s">
        <v>374</v>
      </c>
      <c r="B3" s="258">
        <v>1</v>
      </c>
      <c r="C3" s="272">
        <v>-1</v>
      </c>
      <c r="D3" s="258">
        <v>5</v>
      </c>
      <c r="E3" s="282">
        <v>6</v>
      </c>
    </row>
    <row r="4" spans="1:16" x14ac:dyDescent="0.25">
      <c r="A4" s="276" t="s">
        <v>375</v>
      </c>
      <c r="B4" s="258">
        <v>1584</v>
      </c>
      <c r="C4" s="272">
        <v>-1584</v>
      </c>
      <c r="D4" s="258">
        <v>1484</v>
      </c>
      <c r="E4" s="282">
        <v>3068</v>
      </c>
    </row>
    <row r="5" spans="1:16" x14ac:dyDescent="0.25">
      <c r="A5" s="276" t="s">
        <v>376</v>
      </c>
      <c r="B5" s="258">
        <v>21559</v>
      </c>
      <c r="C5" s="272">
        <v>-21559</v>
      </c>
      <c r="D5" s="258">
        <v>21351</v>
      </c>
      <c r="E5" s="282">
        <v>42910</v>
      </c>
    </row>
    <row r="6" spans="1:16" x14ac:dyDescent="0.25">
      <c r="A6" s="276" t="s">
        <v>377</v>
      </c>
      <c r="B6" s="258">
        <v>6421</v>
      </c>
      <c r="C6" s="272">
        <v>-6421</v>
      </c>
      <c r="D6" s="258">
        <v>6846</v>
      </c>
      <c r="E6" s="282">
        <v>13267</v>
      </c>
    </row>
    <row r="7" spans="1:16" x14ac:dyDescent="0.25">
      <c r="A7" s="276" t="s">
        <v>378</v>
      </c>
      <c r="B7" s="258">
        <v>57471</v>
      </c>
      <c r="C7" s="272">
        <v>-57471</v>
      </c>
      <c r="D7" s="258">
        <v>65345</v>
      </c>
      <c r="E7" s="282">
        <v>122816</v>
      </c>
    </row>
    <row r="8" spans="1:16" x14ac:dyDescent="0.25">
      <c r="A8" s="276" t="s">
        <v>379</v>
      </c>
      <c r="B8" s="258">
        <v>5184</v>
      </c>
      <c r="C8" s="272">
        <v>-5184</v>
      </c>
      <c r="D8" s="258">
        <v>5988</v>
      </c>
      <c r="E8" s="282">
        <v>11172</v>
      </c>
    </row>
    <row r="9" spans="1:16" x14ac:dyDescent="0.25">
      <c r="A9" s="276" t="s">
        <v>380</v>
      </c>
      <c r="B9" s="258">
        <v>3639</v>
      </c>
      <c r="C9" s="272">
        <v>-3639</v>
      </c>
      <c r="D9" s="258">
        <v>4619</v>
      </c>
      <c r="E9" s="282">
        <v>8258</v>
      </c>
    </row>
    <row r="10" spans="1:16" x14ac:dyDescent="0.25">
      <c r="A10" s="276" t="s">
        <v>381</v>
      </c>
      <c r="B10" s="258">
        <v>2320</v>
      </c>
      <c r="C10" s="272">
        <v>-2320</v>
      </c>
      <c r="D10" s="258">
        <v>3431</v>
      </c>
      <c r="E10" s="282">
        <v>5751</v>
      </c>
    </row>
    <row r="11" spans="1:16" x14ac:dyDescent="0.25">
      <c r="A11" s="276" t="s">
        <v>382</v>
      </c>
      <c r="B11" s="258">
        <v>1367</v>
      </c>
      <c r="C11" s="272">
        <v>-1367</v>
      </c>
      <c r="D11" s="258">
        <v>2330</v>
      </c>
      <c r="E11" s="282">
        <v>3697</v>
      </c>
    </row>
    <row r="12" spans="1:16" x14ac:dyDescent="0.25">
      <c r="A12" s="276" t="s">
        <v>383</v>
      </c>
      <c r="B12" s="258">
        <v>764</v>
      </c>
      <c r="C12" s="272">
        <v>-764</v>
      </c>
      <c r="D12" s="258">
        <v>1323</v>
      </c>
      <c r="E12" s="282">
        <v>2087</v>
      </c>
    </row>
    <row r="13" spans="1:16" x14ac:dyDescent="0.25">
      <c r="A13" s="276" t="s">
        <v>384</v>
      </c>
      <c r="B13" s="258">
        <v>391</v>
      </c>
      <c r="C13" s="272">
        <v>-391</v>
      </c>
      <c r="D13" s="258">
        <v>804</v>
      </c>
      <c r="E13" s="282">
        <v>1195</v>
      </c>
    </row>
    <row r="14" spans="1:16" x14ac:dyDescent="0.25">
      <c r="A14" s="276" t="s">
        <v>385</v>
      </c>
      <c r="B14" s="258">
        <v>152</v>
      </c>
      <c r="C14" s="272">
        <v>-152</v>
      </c>
      <c r="D14" s="258">
        <v>292</v>
      </c>
      <c r="E14" s="282">
        <v>444</v>
      </c>
    </row>
    <row r="15" spans="1:16" x14ac:dyDescent="0.25">
      <c r="A15" s="276" t="s">
        <v>386</v>
      </c>
      <c r="B15" s="258">
        <v>97</v>
      </c>
      <c r="C15" s="272">
        <v>-97</v>
      </c>
      <c r="D15" s="258">
        <v>169</v>
      </c>
      <c r="E15" s="282">
        <v>266</v>
      </c>
    </row>
    <row r="16" spans="1:16" ht="15.75" thickBot="1" x14ac:dyDescent="0.3">
      <c r="A16" s="277" t="s">
        <v>353</v>
      </c>
      <c r="B16" s="284">
        <v>100950</v>
      </c>
      <c r="C16" s="284">
        <v>100950</v>
      </c>
      <c r="D16" s="284">
        <v>113987</v>
      </c>
      <c r="E16" s="284">
        <v>214937</v>
      </c>
    </row>
    <row r="17" spans="1:7" x14ac:dyDescent="0.25">
      <c r="A17" s="289" t="s">
        <v>561</v>
      </c>
      <c r="C17" s="410" t="s">
        <v>553</v>
      </c>
    </row>
    <row r="28" spans="1:7" ht="54.75" customHeight="1" x14ac:dyDescent="0.3">
      <c r="A28" s="503" t="s">
        <v>562</v>
      </c>
      <c r="B28" s="503"/>
      <c r="C28" s="503"/>
      <c r="D28" s="503"/>
      <c r="E28" s="503"/>
      <c r="G28" s="365" t="s">
        <v>563</v>
      </c>
    </row>
    <row r="29" spans="1:7" ht="15.75" thickBot="1" x14ac:dyDescent="0.3"/>
    <row r="30" spans="1:7" x14ac:dyDescent="0.25">
      <c r="A30" s="278" t="s">
        <v>387</v>
      </c>
      <c r="B30" s="279" t="s">
        <v>388</v>
      </c>
      <c r="C30" s="279" t="s">
        <v>388</v>
      </c>
      <c r="D30" s="279" t="s">
        <v>389</v>
      </c>
      <c r="E30" s="280" t="s">
        <v>64</v>
      </c>
    </row>
    <row r="31" spans="1:7" x14ac:dyDescent="0.25">
      <c r="A31" s="281" t="s">
        <v>368</v>
      </c>
      <c r="B31" s="258">
        <v>3550</v>
      </c>
      <c r="C31" s="272">
        <v>-3550</v>
      </c>
      <c r="D31" s="258">
        <v>3356</v>
      </c>
      <c r="E31" s="282">
        <v>6906</v>
      </c>
    </row>
    <row r="32" spans="1:7" x14ac:dyDescent="0.25">
      <c r="A32" s="281" t="s">
        <v>369</v>
      </c>
      <c r="B32" s="258">
        <v>13814</v>
      </c>
      <c r="C32" s="272">
        <v>-13814</v>
      </c>
      <c r="D32" s="258">
        <v>13674</v>
      </c>
      <c r="E32" s="282">
        <v>27488</v>
      </c>
    </row>
    <row r="33" spans="1:5" x14ac:dyDescent="0.25">
      <c r="A33" s="281" t="s">
        <v>370</v>
      </c>
      <c r="B33" s="258">
        <v>10817</v>
      </c>
      <c r="C33" s="272">
        <v>-10817</v>
      </c>
      <c r="D33" s="258">
        <v>11047</v>
      </c>
      <c r="E33" s="282">
        <v>21864</v>
      </c>
    </row>
    <row r="34" spans="1:5" x14ac:dyDescent="0.25">
      <c r="A34" s="281" t="s">
        <v>371</v>
      </c>
      <c r="B34" s="258">
        <v>22945</v>
      </c>
      <c r="C34" s="272">
        <v>-22945</v>
      </c>
      <c r="D34" s="258">
        <v>29230</v>
      </c>
      <c r="E34" s="282">
        <v>52175</v>
      </c>
    </row>
    <row r="35" spans="1:5" x14ac:dyDescent="0.25">
      <c r="A35" s="281" t="s">
        <v>372</v>
      </c>
      <c r="B35" s="258">
        <v>47053</v>
      </c>
      <c r="C35" s="272">
        <v>-47053</v>
      </c>
      <c r="D35" s="258">
        <v>51762</v>
      </c>
      <c r="E35" s="282">
        <v>98815</v>
      </c>
    </row>
    <row r="36" spans="1:5" x14ac:dyDescent="0.25">
      <c r="A36" s="281" t="s">
        <v>373</v>
      </c>
      <c r="B36" s="258">
        <v>2771</v>
      </c>
      <c r="C36" s="272">
        <v>-2771</v>
      </c>
      <c r="D36" s="258">
        <v>4918</v>
      </c>
      <c r="E36" s="282">
        <v>7689</v>
      </c>
    </row>
    <row r="37" spans="1:5" ht="15.75" thickBot="1" x14ac:dyDescent="0.3">
      <c r="A37" s="283" t="s">
        <v>353</v>
      </c>
      <c r="B37" s="284">
        <v>100950</v>
      </c>
      <c r="C37" s="285">
        <v>-100950</v>
      </c>
      <c r="D37" s="284">
        <v>113987</v>
      </c>
      <c r="E37" s="284">
        <v>214937</v>
      </c>
    </row>
    <row r="38" spans="1:5" x14ac:dyDescent="0.25">
      <c r="A38" s="289" t="s">
        <v>561</v>
      </c>
      <c r="C38" s="410" t="s">
        <v>553</v>
      </c>
    </row>
    <row r="49" spans="1:28" ht="62.25" customHeight="1" x14ac:dyDescent="0.25">
      <c r="A49" s="200" t="s">
        <v>198</v>
      </c>
      <c r="B49" s="457" t="s">
        <v>586</v>
      </c>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row>
    <row r="50" spans="1:28" x14ac:dyDescent="0.25">
      <c r="A50" s="201" t="s">
        <v>25</v>
      </c>
      <c r="B50" s="201"/>
      <c r="C50" s="457" t="s">
        <v>26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row>
    <row r="51" spans="1:28" ht="22.5" customHeight="1" x14ac:dyDescent="0.25">
      <c r="A51" s="367" t="s">
        <v>564</v>
      </c>
      <c r="B51" s="201"/>
      <c r="C51" s="489" t="s">
        <v>358</v>
      </c>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1"/>
    </row>
  </sheetData>
  <mergeCells count="5">
    <mergeCell ref="A1:E1"/>
    <mergeCell ref="A28:E28"/>
    <mergeCell ref="B49:AB49"/>
    <mergeCell ref="C50:AB50"/>
    <mergeCell ref="C51:AB51"/>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05FCD-0CC1-419A-B855-348414EE3912}">
  <sheetPr>
    <tabColor rgb="FF33CCFF"/>
  </sheetPr>
  <dimension ref="A1:U144"/>
  <sheetViews>
    <sheetView workbookViewId="0">
      <pane xSplit="2" ySplit="4" topLeftCell="C134" activePane="bottomRight" state="frozen"/>
      <selection pane="topRight" activeCell="C1" sqref="C1"/>
      <selection pane="bottomLeft" activeCell="A5" sqref="A5"/>
      <selection pane="bottomRight" activeCell="C5" sqref="C5"/>
    </sheetView>
  </sheetViews>
  <sheetFormatPr baseColWidth="10" defaultColWidth="8.7109375" defaultRowHeight="15" x14ac:dyDescent="0.25"/>
  <cols>
    <col min="2" max="2" width="26.42578125" style="331" customWidth="1"/>
    <col min="3" max="15" width="8.7109375" style="325"/>
    <col min="16" max="16" width="10" style="325" customWidth="1"/>
    <col min="17" max="17" width="13.85546875" style="325" customWidth="1"/>
    <col min="18" max="16384" width="8.7109375" style="325"/>
  </cols>
  <sheetData>
    <row r="1" spans="1:21" ht="90.75" customHeight="1" x14ac:dyDescent="0.2">
      <c r="A1" s="334"/>
      <c r="B1" s="335"/>
      <c r="C1" s="505" t="s">
        <v>538</v>
      </c>
      <c r="D1" s="505"/>
      <c r="E1" s="505"/>
      <c r="F1" s="505"/>
      <c r="G1" s="505"/>
      <c r="H1" s="505"/>
      <c r="I1" s="505"/>
      <c r="J1" s="505"/>
      <c r="K1" s="505"/>
      <c r="L1" s="505"/>
      <c r="M1" s="505"/>
      <c r="N1" s="505"/>
      <c r="O1" s="505"/>
      <c r="P1" s="506"/>
      <c r="Q1" s="336" t="s">
        <v>554</v>
      </c>
    </row>
    <row r="2" spans="1:21" ht="15" customHeight="1" x14ac:dyDescent="0.2">
      <c r="A2" s="507"/>
      <c r="B2" s="508" t="s">
        <v>395</v>
      </c>
      <c r="C2" s="509" t="s">
        <v>354</v>
      </c>
      <c r="D2" s="510"/>
      <c r="E2" s="510"/>
      <c r="F2" s="510"/>
      <c r="G2" s="510"/>
      <c r="H2" s="510"/>
      <c r="I2" s="510"/>
      <c r="J2" s="510"/>
      <c r="K2" s="510"/>
      <c r="L2" s="510"/>
      <c r="M2" s="510"/>
      <c r="N2" s="510"/>
      <c r="O2" s="510"/>
      <c r="P2" s="511"/>
      <c r="Q2" s="504" t="s">
        <v>396</v>
      </c>
    </row>
    <row r="3" spans="1:21" ht="12.75" customHeight="1" x14ac:dyDescent="0.2">
      <c r="A3" s="507"/>
      <c r="B3" s="508"/>
      <c r="C3" s="512"/>
      <c r="D3" s="513"/>
      <c r="E3" s="513"/>
      <c r="F3" s="513"/>
      <c r="G3" s="513"/>
      <c r="H3" s="513"/>
      <c r="I3" s="513"/>
      <c r="J3" s="513"/>
      <c r="K3" s="513"/>
      <c r="L3" s="513"/>
      <c r="M3" s="513"/>
      <c r="N3" s="513"/>
      <c r="O3" s="513"/>
      <c r="P3" s="514"/>
      <c r="Q3" s="504"/>
    </row>
    <row r="4" spans="1:21" ht="18.75" customHeight="1" x14ac:dyDescent="0.2">
      <c r="A4" s="507"/>
      <c r="B4" s="508"/>
      <c r="C4" s="337" t="s">
        <v>539</v>
      </c>
      <c r="D4" s="337" t="s">
        <v>306</v>
      </c>
      <c r="E4" s="337" t="s">
        <v>540</v>
      </c>
      <c r="F4" s="337" t="s">
        <v>306</v>
      </c>
      <c r="G4" s="337" t="s">
        <v>541</v>
      </c>
      <c r="H4" s="337" t="s">
        <v>306</v>
      </c>
      <c r="I4" s="337" t="s">
        <v>542</v>
      </c>
      <c r="J4" s="337" t="s">
        <v>306</v>
      </c>
      <c r="K4" s="337" t="s">
        <v>543</v>
      </c>
      <c r="L4" s="337" t="s">
        <v>306</v>
      </c>
      <c r="M4" s="337" t="s">
        <v>544</v>
      </c>
      <c r="N4" s="337" t="s">
        <v>306</v>
      </c>
      <c r="O4" s="337" t="s">
        <v>545</v>
      </c>
      <c r="P4" s="337" t="s">
        <v>306</v>
      </c>
      <c r="Q4" s="504"/>
    </row>
    <row r="5" spans="1:21" ht="20.25" customHeight="1" x14ac:dyDescent="0.2">
      <c r="A5" s="507"/>
      <c r="B5" s="338" t="s">
        <v>399</v>
      </c>
      <c r="C5" s="339">
        <v>0</v>
      </c>
      <c r="D5" s="340">
        <v>0</v>
      </c>
      <c r="E5" s="339">
        <v>370</v>
      </c>
      <c r="F5" s="340">
        <v>0.48925619834710748</v>
      </c>
      <c r="G5" s="339">
        <v>10424</v>
      </c>
      <c r="H5" s="340">
        <v>13.783801652892564</v>
      </c>
      <c r="I5" s="339">
        <v>53978</v>
      </c>
      <c r="J5" s="341">
        <v>71.375867768595043</v>
      </c>
      <c r="K5" s="339">
        <v>8825</v>
      </c>
      <c r="L5" s="341">
        <v>11.669421487603305</v>
      </c>
      <c r="M5" s="339">
        <v>1939</v>
      </c>
      <c r="N5" s="342">
        <v>2.5639669421487601</v>
      </c>
      <c r="O5" s="339">
        <v>89</v>
      </c>
      <c r="P5" s="340">
        <v>0.11768595041322313</v>
      </c>
      <c r="Q5" s="343">
        <v>75625</v>
      </c>
    </row>
    <row r="6" spans="1:21" ht="24.75" customHeight="1" x14ac:dyDescent="0.25">
      <c r="A6" s="344">
        <v>1</v>
      </c>
      <c r="B6" s="345" t="s">
        <v>400</v>
      </c>
      <c r="C6" s="315">
        <v>0</v>
      </c>
      <c r="D6" s="346">
        <v>0</v>
      </c>
      <c r="E6" s="315">
        <v>0</v>
      </c>
      <c r="F6" s="346">
        <v>0</v>
      </c>
      <c r="G6" s="315">
        <v>28</v>
      </c>
      <c r="H6" s="346">
        <v>11.428571428571429</v>
      </c>
      <c r="I6" s="315">
        <v>180</v>
      </c>
      <c r="J6" s="346">
        <v>73.469387755102048</v>
      </c>
      <c r="K6" s="315">
        <v>30</v>
      </c>
      <c r="L6" s="346">
        <v>12.244897959183673</v>
      </c>
      <c r="M6" s="315">
        <v>7</v>
      </c>
      <c r="N6" s="346">
        <v>2.8571428571428572</v>
      </c>
      <c r="O6" s="315">
        <v>0</v>
      </c>
      <c r="P6" s="346">
        <v>0</v>
      </c>
      <c r="Q6" s="347">
        <v>245</v>
      </c>
      <c r="R6"/>
      <c r="S6"/>
      <c r="T6"/>
      <c r="U6"/>
    </row>
    <row r="7" spans="1:21" x14ac:dyDescent="0.25">
      <c r="A7" s="348">
        <v>142</v>
      </c>
      <c r="B7" s="348" t="s">
        <v>401</v>
      </c>
      <c r="C7" s="332">
        <v>0</v>
      </c>
      <c r="D7" s="349">
        <v>0</v>
      </c>
      <c r="E7" s="332">
        <v>0</v>
      </c>
      <c r="F7" s="349">
        <v>0</v>
      </c>
      <c r="G7" s="332">
        <v>0</v>
      </c>
      <c r="H7" s="349">
        <v>0</v>
      </c>
      <c r="I7" s="332">
        <v>2</v>
      </c>
      <c r="J7" s="349">
        <v>100</v>
      </c>
      <c r="K7" s="332">
        <v>0</v>
      </c>
      <c r="L7" s="349">
        <v>0</v>
      </c>
      <c r="M7" s="332">
        <v>0</v>
      </c>
      <c r="N7" s="349">
        <v>0</v>
      </c>
      <c r="O7" s="332">
        <v>0</v>
      </c>
      <c r="P7" s="349">
        <v>0</v>
      </c>
      <c r="Q7" s="332">
        <v>2</v>
      </c>
      <c r="R7"/>
      <c r="S7"/>
      <c r="T7"/>
      <c r="U7"/>
    </row>
    <row r="8" spans="1:21" x14ac:dyDescent="0.25">
      <c r="A8" s="348">
        <v>425</v>
      </c>
      <c r="B8" s="348" t="s">
        <v>402</v>
      </c>
      <c r="C8" s="332">
        <v>0</v>
      </c>
      <c r="D8" s="349">
        <v>0</v>
      </c>
      <c r="E8" s="332">
        <v>0</v>
      </c>
      <c r="F8" s="349">
        <v>0</v>
      </c>
      <c r="G8" s="332">
        <v>6</v>
      </c>
      <c r="H8" s="349">
        <v>21.428571428571427</v>
      </c>
      <c r="I8" s="332">
        <v>19</v>
      </c>
      <c r="J8" s="349">
        <v>67.857142857142861</v>
      </c>
      <c r="K8" s="332">
        <v>3</v>
      </c>
      <c r="L8" s="349">
        <v>10.714285714285714</v>
      </c>
      <c r="M8" s="332">
        <v>0</v>
      </c>
      <c r="N8" s="349">
        <v>0</v>
      </c>
      <c r="O8" s="332">
        <v>0</v>
      </c>
      <c r="P8" s="349">
        <v>0</v>
      </c>
      <c r="Q8" s="332">
        <v>28</v>
      </c>
      <c r="R8"/>
      <c r="S8"/>
      <c r="T8"/>
      <c r="U8"/>
    </row>
    <row r="9" spans="1:21" x14ac:dyDescent="0.25">
      <c r="A9" s="348">
        <v>579</v>
      </c>
      <c r="B9" s="348" t="s">
        <v>403</v>
      </c>
      <c r="C9" s="332">
        <v>0</v>
      </c>
      <c r="D9" s="349">
        <v>0</v>
      </c>
      <c r="E9" s="332">
        <v>0</v>
      </c>
      <c r="F9" s="349">
        <v>0</v>
      </c>
      <c r="G9" s="332">
        <v>14</v>
      </c>
      <c r="H9" s="349">
        <v>13.333333333333334</v>
      </c>
      <c r="I9" s="332">
        <v>75</v>
      </c>
      <c r="J9" s="349">
        <v>71.428571428571431</v>
      </c>
      <c r="K9" s="332">
        <v>13</v>
      </c>
      <c r="L9" s="349">
        <v>12.380952380952381</v>
      </c>
      <c r="M9" s="332">
        <v>3</v>
      </c>
      <c r="N9" s="349">
        <v>2.8571428571428572</v>
      </c>
      <c r="O9" s="332">
        <v>0</v>
      </c>
      <c r="P9" s="349">
        <v>0</v>
      </c>
      <c r="Q9" s="332">
        <v>105</v>
      </c>
      <c r="R9"/>
      <c r="S9"/>
      <c r="T9"/>
      <c r="U9"/>
    </row>
    <row r="10" spans="1:21" x14ac:dyDescent="0.25">
      <c r="A10" s="348">
        <v>585</v>
      </c>
      <c r="B10" s="348" t="s">
        <v>404</v>
      </c>
      <c r="C10" s="332">
        <v>0</v>
      </c>
      <c r="D10" s="349">
        <v>0</v>
      </c>
      <c r="E10" s="332">
        <v>0</v>
      </c>
      <c r="F10" s="349">
        <v>0</v>
      </c>
      <c r="G10" s="332">
        <v>0</v>
      </c>
      <c r="H10" s="349">
        <v>0</v>
      </c>
      <c r="I10" s="332">
        <v>4</v>
      </c>
      <c r="J10" s="349">
        <v>66.666666666666657</v>
      </c>
      <c r="K10" s="332">
        <v>1</v>
      </c>
      <c r="L10" s="349">
        <v>16.666666666666664</v>
      </c>
      <c r="M10" s="332">
        <v>1</v>
      </c>
      <c r="N10" s="349">
        <v>16.666666666666664</v>
      </c>
      <c r="O10" s="332">
        <v>0</v>
      </c>
      <c r="P10" s="349">
        <v>0</v>
      </c>
      <c r="Q10" s="332">
        <v>6</v>
      </c>
      <c r="R10"/>
      <c r="S10"/>
      <c r="T10"/>
      <c r="U10"/>
    </row>
    <row r="11" spans="1:21" x14ac:dyDescent="0.25">
      <c r="A11" s="348">
        <v>591</v>
      </c>
      <c r="B11" s="348" t="s">
        <v>405</v>
      </c>
      <c r="C11" s="332">
        <v>0</v>
      </c>
      <c r="D11" s="349">
        <v>0</v>
      </c>
      <c r="E11" s="332">
        <v>0</v>
      </c>
      <c r="F11" s="349">
        <v>0</v>
      </c>
      <c r="G11" s="332">
        <v>8</v>
      </c>
      <c r="H11" s="349">
        <v>7.8431372549019605</v>
      </c>
      <c r="I11" s="332">
        <v>78</v>
      </c>
      <c r="J11" s="349">
        <v>76.470588235294116</v>
      </c>
      <c r="K11" s="332">
        <v>13</v>
      </c>
      <c r="L11" s="349">
        <v>12.745098039215685</v>
      </c>
      <c r="M11" s="332">
        <v>3</v>
      </c>
      <c r="N11" s="349">
        <v>2.9411764705882351</v>
      </c>
      <c r="O11" s="332">
        <v>0</v>
      </c>
      <c r="P11" s="349">
        <v>0</v>
      </c>
      <c r="Q11" s="332">
        <v>102</v>
      </c>
      <c r="R11"/>
      <c r="S11"/>
      <c r="T11"/>
      <c r="U11"/>
    </row>
    <row r="12" spans="1:21" x14ac:dyDescent="0.25">
      <c r="A12" s="348">
        <v>893</v>
      </c>
      <c r="B12" s="348" t="s">
        <v>406</v>
      </c>
      <c r="C12" s="332">
        <v>0</v>
      </c>
      <c r="D12" s="349">
        <v>0</v>
      </c>
      <c r="E12" s="332">
        <v>0</v>
      </c>
      <c r="F12" s="349">
        <v>0</v>
      </c>
      <c r="G12" s="332">
        <v>0</v>
      </c>
      <c r="H12" s="349">
        <v>0</v>
      </c>
      <c r="I12" s="332">
        <v>2</v>
      </c>
      <c r="J12" s="349">
        <v>100</v>
      </c>
      <c r="K12" s="332">
        <v>0</v>
      </c>
      <c r="L12" s="349">
        <v>0</v>
      </c>
      <c r="M12" s="332">
        <v>0</v>
      </c>
      <c r="N12" s="349">
        <v>0</v>
      </c>
      <c r="O12" s="332">
        <v>0</v>
      </c>
      <c r="P12" s="349">
        <v>0</v>
      </c>
      <c r="Q12" s="332">
        <v>2</v>
      </c>
      <c r="R12"/>
      <c r="S12"/>
      <c r="T12"/>
      <c r="U12"/>
    </row>
    <row r="13" spans="1:21" x14ac:dyDescent="0.25">
      <c r="A13" s="344">
        <v>2</v>
      </c>
      <c r="B13" s="345" t="s">
        <v>407</v>
      </c>
      <c r="C13" s="354">
        <v>0</v>
      </c>
      <c r="D13" s="350">
        <v>0</v>
      </c>
      <c r="E13" s="354">
        <v>0</v>
      </c>
      <c r="F13" s="350">
        <v>0</v>
      </c>
      <c r="G13" s="354">
        <v>10</v>
      </c>
      <c r="H13" s="350">
        <v>8.9285714285714288</v>
      </c>
      <c r="I13" s="354">
        <v>87</v>
      </c>
      <c r="J13" s="350">
        <v>77.678571428571431</v>
      </c>
      <c r="K13" s="354">
        <v>15</v>
      </c>
      <c r="L13" s="350">
        <v>13.392857142857142</v>
      </c>
      <c r="M13" s="354">
        <v>0</v>
      </c>
      <c r="N13" s="351">
        <v>0</v>
      </c>
      <c r="O13" s="354">
        <v>0</v>
      </c>
      <c r="P13" s="351">
        <v>0</v>
      </c>
      <c r="Q13" s="352">
        <v>112</v>
      </c>
      <c r="R13"/>
      <c r="S13"/>
      <c r="T13"/>
      <c r="U13"/>
    </row>
    <row r="14" spans="1:21" x14ac:dyDescent="0.25">
      <c r="A14" s="348">
        <v>120</v>
      </c>
      <c r="B14" s="348" t="s">
        <v>408</v>
      </c>
      <c r="C14" s="332">
        <v>0</v>
      </c>
      <c r="D14" s="349">
        <v>0</v>
      </c>
      <c r="E14" s="332">
        <v>0</v>
      </c>
      <c r="F14" s="349">
        <v>0</v>
      </c>
      <c r="G14" s="332">
        <v>0</v>
      </c>
      <c r="H14" s="349">
        <v>0</v>
      </c>
      <c r="I14" s="332">
        <v>3</v>
      </c>
      <c r="J14" s="349">
        <v>75</v>
      </c>
      <c r="K14" s="332">
        <v>1</v>
      </c>
      <c r="L14" s="349">
        <v>25</v>
      </c>
      <c r="M14" s="332">
        <v>0</v>
      </c>
      <c r="N14" s="349">
        <v>0</v>
      </c>
      <c r="O14" s="332">
        <v>0</v>
      </c>
      <c r="P14" s="349">
        <v>0</v>
      </c>
      <c r="Q14" s="332">
        <v>4</v>
      </c>
      <c r="R14"/>
      <c r="S14"/>
      <c r="T14"/>
      <c r="U14"/>
    </row>
    <row r="15" spans="1:21" x14ac:dyDescent="0.25">
      <c r="A15" s="348">
        <v>154</v>
      </c>
      <c r="B15" s="348" t="s">
        <v>409</v>
      </c>
      <c r="C15" s="332">
        <v>0</v>
      </c>
      <c r="D15" s="349">
        <v>0</v>
      </c>
      <c r="E15" s="332">
        <v>0</v>
      </c>
      <c r="F15" s="349">
        <v>0</v>
      </c>
      <c r="G15" s="332">
        <v>9</v>
      </c>
      <c r="H15" s="349">
        <v>11.25</v>
      </c>
      <c r="I15" s="332">
        <v>63</v>
      </c>
      <c r="J15" s="349">
        <v>78.75</v>
      </c>
      <c r="K15" s="332">
        <v>8</v>
      </c>
      <c r="L15" s="349">
        <v>10</v>
      </c>
      <c r="M15" s="332">
        <v>0</v>
      </c>
      <c r="N15" s="349">
        <v>0</v>
      </c>
      <c r="O15" s="332">
        <v>0</v>
      </c>
      <c r="P15" s="349">
        <v>0</v>
      </c>
      <c r="Q15" s="332">
        <v>80</v>
      </c>
      <c r="R15"/>
      <c r="S15"/>
      <c r="T15"/>
      <c r="U15"/>
    </row>
    <row r="16" spans="1:21" x14ac:dyDescent="0.25">
      <c r="A16" s="348">
        <v>250</v>
      </c>
      <c r="B16" s="348" t="s">
        <v>410</v>
      </c>
      <c r="C16" s="332">
        <v>0</v>
      </c>
      <c r="D16" s="349">
        <v>0</v>
      </c>
      <c r="E16" s="332">
        <v>0</v>
      </c>
      <c r="F16" s="349">
        <v>0</v>
      </c>
      <c r="G16" s="332">
        <v>1</v>
      </c>
      <c r="H16" s="349">
        <v>6.666666666666667</v>
      </c>
      <c r="I16" s="332">
        <v>10</v>
      </c>
      <c r="J16" s="349">
        <v>66.666666666666657</v>
      </c>
      <c r="K16" s="332">
        <v>4</v>
      </c>
      <c r="L16" s="349">
        <v>26.666666666666668</v>
      </c>
      <c r="M16" s="332">
        <v>0</v>
      </c>
      <c r="N16" s="349">
        <v>0</v>
      </c>
      <c r="O16" s="332">
        <v>0</v>
      </c>
      <c r="P16" s="349">
        <v>0</v>
      </c>
      <c r="Q16" s="332">
        <v>15</v>
      </c>
      <c r="R16"/>
      <c r="S16"/>
      <c r="T16"/>
      <c r="U16"/>
    </row>
    <row r="17" spans="1:21" x14ac:dyDescent="0.25">
      <c r="A17" s="348">
        <v>495</v>
      </c>
      <c r="B17" s="348" t="s">
        <v>411</v>
      </c>
      <c r="C17" s="332">
        <v>0</v>
      </c>
      <c r="D17" s="349">
        <v>0</v>
      </c>
      <c r="E17" s="332">
        <v>0</v>
      </c>
      <c r="F17" s="349">
        <v>0</v>
      </c>
      <c r="G17" s="332">
        <v>0</v>
      </c>
      <c r="H17" s="349">
        <v>0</v>
      </c>
      <c r="I17" s="332">
        <v>1</v>
      </c>
      <c r="J17" s="349">
        <v>100</v>
      </c>
      <c r="K17" s="332">
        <v>0</v>
      </c>
      <c r="L17" s="349">
        <v>0</v>
      </c>
      <c r="M17" s="332">
        <v>0</v>
      </c>
      <c r="N17" s="349">
        <v>0</v>
      </c>
      <c r="O17" s="332">
        <v>0</v>
      </c>
      <c r="P17" s="349">
        <v>0</v>
      </c>
      <c r="Q17" s="332">
        <v>1</v>
      </c>
      <c r="R17"/>
      <c r="S17"/>
      <c r="T17"/>
      <c r="U17"/>
    </row>
    <row r="18" spans="1:21" x14ac:dyDescent="0.25">
      <c r="A18" s="348">
        <v>790</v>
      </c>
      <c r="B18" s="348" t="s">
        <v>412</v>
      </c>
      <c r="C18" s="332">
        <v>0</v>
      </c>
      <c r="D18" s="349">
        <v>0</v>
      </c>
      <c r="E18" s="332">
        <v>0</v>
      </c>
      <c r="F18" s="349">
        <v>0</v>
      </c>
      <c r="G18" s="332">
        <v>0</v>
      </c>
      <c r="H18" s="349">
        <v>0</v>
      </c>
      <c r="I18" s="332">
        <v>3</v>
      </c>
      <c r="J18" s="349">
        <v>75</v>
      </c>
      <c r="K18" s="332">
        <v>1</v>
      </c>
      <c r="L18" s="349">
        <v>25</v>
      </c>
      <c r="M18" s="332">
        <v>0</v>
      </c>
      <c r="N18" s="349">
        <v>0</v>
      </c>
      <c r="O18" s="332">
        <v>0</v>
      </c>
      <c r="P18" s="349">
        <v>0</v>
      </c>
      <c r="Q18" s="332">
        <v>4</v>
      </c>
      <c r="R18"/>
      <c r="S18"/>
      <c r="T18"/>
      <c r="U18"/>
    </row>
    <row r="19" spans="1:21" x14ac:dyDescent="0.25">
      <c r="A19" s="348">
        <v>895</v>
      </c>
      <c r="B19" s="348" t="s">
        <v>413</v>
      </c>
      <c r="C19" s="332">
        <v>0</v>
      </c>
      <c r="D19" s="349">
        <v>0</v>
      </c>
      <c r="E19" s="332">
        <v>0</v>
      </c>
      <c r="F19" s="349">
        <v>0</v>
      </c>
      <c r="G19" s="332">
        <v>0</v>
      </c>
      <c r="H19" s="349">
        <v>0</v>
      </c>
      <c r="I19" s="332">
        <v>7</v>
      </c>
      <c r="J19" s="349">
        <v>87.5</v>
      </c>
      <c r="K19" s="332">
        <v>1</v>
      </c>
      <c r="L19" s="349">
        <v>12.5</v>
      </c>
      <c r="M19" s="332">
        <v>0</v>
      </c>
      <c r="N19" s="349">
        <v>0</v>
      </c>
      <c r="O19" s="332">
        <v>0</v>
      </c>
      <c r="P19" s="349">
        <v>0</v>
      </c>
      <c r="Q19" s="332">
        <v>8</v>
      </c>
      <c r="R19"/>
      <c r="S19"/>
      <c r="T19"/>
      <c r="U19"/>
    </row>
    <row r="20" spans="1:21" x14ac:dyDescent="0.25">
      <c r="A20" s="344">
        <v>3</v>
      </c>
      <c r="B20" s="345" t="s">
        <v>414</v>
      </c>
      <c r="C20" s="354">
        <v>0</v>
      </c>
      <c r="D20" s="350">
        <v>0</v>
      </c>
      <c r="E20" s="354">
        <v>2</v>
      </c>
      <c r="F20" s="350">
        <v>0.20408163265306123</v>
      </c>
      <c r="G20" s="354">
        <v>148</v>
      </c>
      <c r="H20" s="350">
        <v>15.102040816326531</v>
      </c>
      <c r="I20" s="354">
        <v>713</v>
      </c>
      <c r="J20" s="350">
        <v>72.755102040816325</v>
      </c>
      <c r="K20" s="354">
        <v>106</v>
      </c>
      <c r="L20" s="350">
        <v>10.816326530612246</v>
      </c>
      <c r="M20" s="354">
        <v>11</v>
      </c>
      <c r="N20" s="351">
        <v>1.1224489795918366</v>
      </c>
      <c r="O20" s="354">
        <v>0</v>
      </c>
      <c r="P20" s="351">
        <v>0</v>
      </c>
      <c r="Q20" s="352">
        <v>980</v>
      </c>
      <c r="R20"/>
      <c r="S20"/>
      <c r="T20"/>
      <c r="U20"/>
    </row>
    <row r="21" spans="1:21" x14ac:dyDescent="0.25">
      <c r="A21" s="348">
        <v>45</v>
      </c>
      <c r="B21" s="348" t="s">
        <v>415</v>
      </c>
      <c r="C21" s="332">
        <v>0</v>
      </c>
      <c r="D21" s="349">
        <v>0</v>
      </c>
      <c r="E21" s="332">
        <v>0</v>
      </c>
      <c r="F21" s="349">
        <v>0</v>
      </c>
      <c r="G21" s="332">
        <v>87</v>
      </c>
      <c r="H21" s="349">
        <v>16.795366795366796</v>
      </c>
      <c r="I21" s="332">
        <v>361</v>
      </c>
      <c r="J21" s="349">
        <v>69.691119691119695</v>
      </c>
      <c r="K21" s="332">
        <v>64</v>
      </c>
      <c r="L21" s="349">
        <v>12.355212355212355</v>
      </c>
      <c r="M21" s="332">
        <v>6</v>
      </c>
      <c r="N21" s="349">
        <v>1.1583011583011582</v>
      </c>
      <c r="O21" s="332">
        <v>0</v>
      </c>
      <c r="P21" s="349">
        <v>0</v>
      </c>
      <c r="Q21" s="332">
        <v>518</v>
      </c>
      <c r="R21"/>
      <c r="S21"/>
      <c r="T21"/>
      <c r="U21"/>
    </row>
    <row r="22" spans="1:21" x14ac:dyDescent="0.25">
      <c r="A22" s="348">
        <v>51</v>
      </c>
      <c r="B22" s="348" t="s">
        <v>416</v>
      </c>
      <c r="C22" s="332">
        <v>0</v>
      </c>
      <c r="D22" s="349">
        <v>0</v>
      </c>
      <c r="E22" s="332">
        <v>0</v>
      </c>
      <c r="F22" s="349">
        <v>0</v>
      </c>
      <c r="G22" s="332">
        <v>2</v>
      </c>
      <c r="H22" s="349">
        <v>12.5</v>
      </c>
      <c r="I22" s="332">
        <v>11</v>
      </c>
      <c r="J22" s="349">
        <v>68.75</v>
      </c>
      <c r="K22" s="332">
        <v>3</v>
      </c>
      <c r="L22" s="349">
        <v>18.75</v>
      </c>
      <c r="M22" s="332">
        <v>0</v>
      </c>
      <c r="N22" s="349">
        <v>0</v>
      </c>
      <c r="O22" s="332">
        <v>0</v>
      </c>
      <c r="P22" s="349">
        <v>0</v>
      </c>
      <c r="Q22" s="332">
        <v>16</v>
      </c>
      <c r="R22"/>
      <c r="S22"/>
      <c r="T22"/>
      <c r="U22"/>
    </row>
    <row r="23" spans="1:21" x14ac:dyDescent="0.25">
      <c r="A23" s="348">
        <v>147</v>
      </c>
      <c r="B23" s="348" t="s">
        <v>417</v>
      </c>
      <c r="C23" s="332">
        <v>0</v>
      </c>
      <c r="D23" s="349">
        <v>0</v>
      </c>
      <c r="E23" s="332">
        <v>0</v>
      </c>
      <c r="F23" s="349">
        <v>0</v>
      </c>
      <c r="G23" s="332">
        <v>14</v>
      </c>
      <c r="H23" s="349">
        <v>13.725490196078432</v>
      </c>
      <c r="I23" s="332">
        <v>80</v>
      </c>
      <c r="J23" s="349">
        <v>78.431372549019613</v>
      </c>
      <c r="K23" s="332">
        <v>8</v>
      </c>
      <c r="L23" s="349">
        <v>7.8431372549019605</v>
      </c>
      <c r="M23" s="332">
        <v>0</v>
      </c>
      <c r="N23" s="349">
        <v>0</v>
      </c>
      <c r="O23" s="332">
        <v>0</v>
      </c>
      <c r="P23" s="349">
        <v>0</v>
      </c>
      <c r="Q23" s="332">
        <v>102</v>
      </c>
      <c r="R23"/>
      <c r="S23"/>
      <c r="T23"/>
      <c r="U23"/>
    </row>
    <row r="24" spans="1:21" x14ac:dyDescent="0.25">
      <c r="A24" s="348">
        <v>172</v>
      </c>
      <c r="B24" s="348" t="s">
        <v>418</v>
      </c>
      <c r="C24" s="332">
        <v>0</v>
      </c>
      <c r="D24" s="349">
        <v>0</v>
      </c>
      <c r="E24" s="332">
        <v>0</v>
      </c>
      <c r="F24" s="349">
        <v>0</v>
      </c>
      <c r="G24" s="332">
        <v>28</v>
      </c>
      <c r="H24" s="349">
        <v>21.875</v>
      </c>
      <c r="I24" s="332">
        <v>92</v>
      </c>
      <c r="J24" s="349">
        <v>71.875</v>
      </c>
      <c r="K24" s="332">
        <v>5</v>
      </c>
      <c r="L24" s="349">
        <v>3.90625</v>
      </c>
      <c r="M24" s="332">
        <v>3</v>
      </c>
      <c r="N24" s="349">
        <v>2.34375</v>
      </c>
      <c r="O24" s="332">
        <v>0</v>
      </c>
      <c r="P24" s="349">
        <v>0</v>
      </c>
      <c r="Q24" s="332">
        <v>128</v>
      </c>
      <c r="R24"/>
      <c r="S24"/>
      <c r="T24"/>
      <c r="U24"/>
    </row>
    <row r="25" spans="1:21" x14ac:dyDescent="0.25">
      <c r="A25" s="348">
        <v>475</v>
      </c>
      <c r="B25" s="348" t="s">
        <v>419</v>
      </c>
      <c r="C25" s="332">
        <v>0</v>
      </c>
      <c r="D25" s="349">
        <v>0</v>
      </c>
      <c r="E25" s="332">
        <v>0</v>
      </c>
      <c r="F25" s="349">
        <v>0</v>
      </c>
      <c r="G25" s="332">
        <v>0</v>
      </c>
      <c r="H25" s="349">
        <v>0</v>
      </c>
      <c r="I25" s="332">
        <v>0</v>
      </c>
      <c r="J25" s="349">
        <v>0</v>
      </c>
      <c r="K25" s="332">
        <v>0</v>
      </c>
      <c r="L25" s="349">
        <v>0</v>
      </c>
      <c r="M25" s="332">
        <v>0</v>
      </c>
      <c r="N25" s="349">
        <v>0</v>
      </c>
      <c r="O25" s="332">
        <v>0</v>
      </c>
      <c r="P25" s="349">
        <v>0</v>
      </c>
      <c r="Q25" s="332">
        <v>0</v>
      </c>
      <c r="R25"/>
      <c r="S25"/>
      <c r="T25"/>
      <c r="U25"/>
    </row>
    <row r="26" spans="1:21" x14ac:dyDescent="0.25">
      <c r="A26" s="348">
        <v>480</v>
      </c>
      <c r="B26" s="348" t="s">
        <v>420</v>
      </c>
      <c r="C26" s="332">
        <v>0</v>
      </c>
      <c r="D26" s="349">
        <v>0</v>
      </c>
      <c r="E26" s="332">
        <v>0</v>
      </c>
      <c r="F26" s="349">
        <v>0</v>
      </c>
      <c r="G26" s="332">
        <v>1</v>
      </c>
      <c r="H26" s="349">
        <v>5.2631578947368416</v>
      </c>
      <c r="I26" s="332">
        <v>13</v>
      </c>
      <c r="J26" s="349">
        <v>68.421052631578945</v>
      </c>
      <c r="K26" s="332">
        <v>5</v>
      </c>
      <c r="L26" s="349">
        <v>26.315789473684209</v>
      </c>
      <c r="M26" s="332">
        <v>0</v>
      </c>
      <c r="N26" s="349">
        <v>0</v>
      </c>
      <c r="O26" s="332">
        <v>0</v>
      </c>
      <c r="P26" s="349">
        <v>0</v>
      </c>
      <c r="Q26" s="332">
        <v>19</v>
      </c>
      <c r="R26"/>
      <c r="S26"/>
      <c r="T26"/>
      <c r="U26"/>
    </row>
    <row r="27" spans="1:21" x14ac:dyDescent="0.25">
      <c r="A27" s="348">
        <v>490</v>
      </c>
      <c r="B27" s="348" t="s">
        <v>421</v>
      </c>
      <c r="C27" s="332">
        <v>0</v>
      </c>
      <c r="D27" s="349">
        <v>0</v>
      </c>
      <c r="E27" s="332">
        <v>0</v>
      </c>
      <c r="F27" s="349">
        <v>0</v>
      </c>
      <c r="G27" s="332">
        <v>0</v>
      </c>
      <c r="H27" s="349">
        <v>0</v>
      </c>
      <c r="I27" s="332">
        <v>7</v>
      </c>
      <c r="J27" s="349">
        <v>77.777777777777786</v>
      </c>
      <c r="K27" s="332">
        <v>1</v>
      </c>
      <c r="L27" s="349">
        <v>11.111111111111111</v>
      </c>
      <c r="M27" s="332">
        <v>1</v>
      </c>
      <c r="N27" s="349">
        <v>11.111111111111111</v>
      </c>
      <c r="O27" s="332">
        <v>0</v>
      </c>
      <c r="P27" s="349">
        <v>0</v>
      </c>
      <c r="Q27" s="332">
        <v>9</v>
      </c>
      <c r="R27"/>
      <c r="S27"/>
      <c r="T27"/>
      <c r="U27"/>
    </row>
    <row r="28" spans="1:21" x14ac:dyDescent="0.25">
      <c r="A28" s="348">
        <v>659</v>
      </c>
      <c r="B28" s="348" t="s">
        <v>422</v>
      </c>
      <c r="C28" s="332">
        <v>0</v>
      </c>
      <c r="D28" s="349">
        <v>0</v>
      </c>
      <c r="E28" s="332">
        <v>0</v>
      </c>
      <c r="F28" s="349">
        <v>0</v>
      </c>
      <c r="G28" s="332">
        <v>1</v>
      </c>
      <c r="H28" s="349">
        <v>25</v>
      </c>
      <c r="I28" s="332">
        <v>3</v>
      </c>
      <c r="J28" s="349">
        <v>75</v>
      </c>
      <c r="K28" s="332">
        <v>0</v>
      </c>
      <c r="L28" s="349">
        <v>0</v>
      </c>
      <c r="M28" s="332">
        <v>0</v>
      </c>
      <c r="N28" s="349">
        <v>0</v>
      </c>
      <c r="O28" s="332">
        <v>0</v>
      </c>
      <c r="P28" s="349">
        <v>0</v>
      </c>
      <c r="Q28" s="332">
        <v>4</v>
      </c>
      <c r="R28"/>
      <c r="S28"/>
      <c r="T28"/>
      <c r="U28"/>
    </row>
    <row r="29" spans="1:21" x14ac:dyDescent="0.25">
      <c r="A29" s="348">
        <v>665</v>
      </c>
      <c r="B29" s="348" t="s">
        <v>423</v>
      </c>
      <c r="C29" s="332">
        <v>0</v>
      </c>
      <c r="D29" s="349">
        <v>0</v>
      </c>
      <c r="E29" s="332">
        <v>0</v>
      </c>
      <c r="F29" s="349">
        <v>0</v>
      </c>
      <c r="G29" s="332">
        <v>0</v>
      </c>
      <c r="H29" s="349">
        <v>0</v>
      </c>
      <c r="I29" s="332">
        <v>1</v>
      </c>
      <c r="J29" s="349">
        <v>100</v>
      </c>
      <c r="K29" s="332">
        <v>0</v>
      </c>
      <c r="L29" s="349">
        <v>0</v>
      </c>
      <c r="M29" s="332">
        <v>0</v>
      </c>
      <c r="N29" s="349">
        <v>0</v>
      </c>
      <c r="O29" s="332">
        <v>0</v>
      </c>
      <c r="P29" s="349">
        <v>0</v>
      </c>
      <c r="Q29" s="332">
        <v>1</v>
      </c>
      <c r="R29"/>
      <c r="S29"/>
      <c r="T29"/>
      <c r="U29"/>
    </row>
    <row r="30" spans="1:21" x14ac:dyDescent="0.25">
      <c r="A30" s="348">
        <v>837</v>
      </c>
      <c r="B30" s="348" t="s">
        <v>424</v>
      </c>
      <c r="C30" s="332">
        <v>0</v>
      </c>
      <c r="D30" s="349">
        <v>0</v>
      </c>
      <c r="E30" s="332">
        <v>2</v>
      </c>
      <c r="F30" s="349">
        <v>1.0928961748633881</v>
      </c>
      <c r="G30" s="332">
        <v>15</v>
      </c>
      <c r="H30" s="349">
        <v>8.1967213114754092</v>
      </c>
      <c r="I30" s="332">
        <v>145</v>
      </c>
      <c r="J30" s="349">
        <v>79.234972677595621</v>
      </c>
      <c r="K30" s="332">
        <v>20</v>
      </c>
      <c r="L30" s="349">
        <v>10.928961748633879</v>
      </c>
      <c r="M30" s="332">
        <v>1</v>
      </c>
      <c r="N30" s="349">
        <v>0.54644808743169404</v>
      </c>
      <c r="O30" s="332">
        <v>0</v>
      </c>
      <c r="P30" s="349">
        <v>0</v>
      </c>
      <c r="Q30" s="332">
        <v>183</v>
      </c>
      <c r="R30"/>
      <c r="S30"/>
      <c r="T30"/>
      <c r="U30"/>
    </row>
    <row r="31" spans="1:21" x14ac:dyDescent="0.25">
      <c r="A31" s="348">
        <v>873</v>
      </c>
      <c r="B31" s="348" t="s">
        <v>425</v>
      </c>
      <c r="C31" s="332">
        <v>0</v>
      </c>
      <c r="D31" s="349">
        <v>0</v>
      </c>
      <c r="E31" s="332">
        <v>0</v>
      </c>
      <c r="F31" s="349">
        <v>0</v>
      </c>
      <c r="G31" s="332">
        <v>0</v>
      </c>
      <c r="H31" s="349">
        <v>0</v>
      </c>
      <c r="I31" s="332">
        <v>0</v>
      </c>
      <c r="J31" s="349">
        <v>0</v>
      </c>
      <c r="K31" s="332">
        <v>0</v>
      </c>
      <c r="L31" s="349">
        <v>0</v>
      </c>
      <c r="M31" s="332">
        <v>0</v>
      </c>
      <c r="N31" s="349">
        <v>0</v>
      </c>
      <c r="O31" s="332">
        <v>0</v>
      </c>
      <c r="P31" s="349">
        <v>0</v>
      </c>
      <c r="Q31" s="332">
        <v>0</v>
      </c>
      <c r="R31"/>
      <c r="S31"/>
      <c r="T31"/>
      <c r="U31"/>
    </row>
    <row r="32" spans="1:21" x14ac:dyDescent="0.25">
      <c r="A32" s="344">
        <v>4</v>
      </c>
      <c r="B32" s="345" t="s">
        <v>426</v>
      </c>
      <c r="C32" s="354">
        <v>0</v>
      </c>
      <c r="D32" s="350">
        <v>0</v>
      </c>
      <c r="E32" s="354">
        <v>1</v>
      </c>
      <c r="F32" s="350">
        <v>0.34965034965034963</v>
      </c>
      <c r="G32" s="354">
        <v>16</v>
      </c>
      <c r="H32" s="350">
        <v>5.5944055944055942</v>
      </c>
      <c r="I32" s="354">
        <v>232</v>
      </c>
      <c r="J32" s="350">
        <v>81.11888111888112</v>
      </c>
      <c r="K32" s="354">
        <v>35</v>
      </c>
      <c r="L32" s="350">
        <v>12.237762237762238</v>
      </c>
      <c r="M32" s="354">
        <v>2</v>
      </c>
      <c r="N32" s="351">
        <v>0.69930069930069927</v>
      </c>
      <c r="O32" s="354">
        <v>0</v>
      </c>
      <c r="P32" s="351">
        <v>0</v>
      </c>
      <c r="Q32" s="352">
        <v>286</v>
      </c>
      <c r="R32"/>
      <c r="S32"/>
      <c r="T32"/>
      <c r="U32"/>
    </row>
    <row r="33" spans="1:21" x14ac:dyDescent="0.25">
      <c r="A33" s="348">
        <v>31</v>
      </c>
      <c r="B33" s="348" t="s">
        <v>427</v>
      </c>
      <c r="C33" s="332">
        <v>0</v>
      </c>
      <c r="D33" s="349">
        <v>0</v>
      </c>
      <c r="E33" s="332">
        <v>0</v>
      </c>
      <c r="F33" s="349">
        <v>0</v>
      </c>
      <c r="G33" s="332">
        <v>0</v>
      </c>
      <c r="H33" s="349">
        <v>0</v>
      </c>
      <c r="I33" s="332">
        <v>9</v>
      </c>
      <c r="J33" s="349">
        <v>81.818181818181827</v>
      </c>
      <c r="K33" s="332">
        <v>2</v>
      </c>
      <c r="L33" s="349">
        <v>18.181818181818183</v>
      </c>
      <c r="M33" s="332">
        <v>0</v>
      </c>
      <c r="N33" s="349">
        <v>0</v>
      </c>
      <c r="O33" s="332">
        <v>0</v>
      </c>
      <c r="P33" s="349">
        <v>0</v>
      </c>
      <c r="Q33" s="332">
        <v>11</v>
      </c>
      <c r="R33"/>
      <c r="S33"/>
      <c r="T33"/>
      <c r="U33"/>
    </row>
    <row r="34" spans="1:21" x14ac:dyDescent="0.25">
      <c r="A34" s="348">
        <v>40</v>
      </c>
      <c r="B34" s="348" t="s">
        <v>428</v>
      </c>
      <c r="C34" s="332">
        <v>0</v>
      </c>
      <c r="D34" s="349">
        <v>0</v>
      </c>
      <c r="E34" s="332">
        <v>0</v>
      </c>
      <c r="F34" s="349">
        <v>0</v>
      </c>
      <c r="G34" s="332">
        <v>0</v>
      </c>
      <c r="H34" s="349">
        <v>0</v>
      </c>
      <c r="I34" s="332">
        <v>0</v>
      </c>
      <c r="J34" s="349">
        <v>0</v>
      </c>
      <c r="K34" s="332">
        <v>0</v>
      </c>
      <c r="L34" s="349">
        <v>0</v>
      </c>
      <c r="M34" s="332">
        <v>0</v>
      </c>
      <c r="N34" s="349">
        <v>0</v>
      </c>
      <c r="O34" s="332">
        <v>0</v>
      </c>
      <c r="P34" s="349">
        <v>0</v>
      </c>
      <c r="Q34" s="332">
        <v>0</v>
      </c>
      <c r="R34"/>
      <c r="S34"/>
      <c r="T34"/>
      <c r="U34"/>
    </row>
    <row r="35" spans="1:21" x14ac:dyDescent="0.25">
      <c r="A35" s="348">
        <v>190</v>
      </c>
      <c r="B35" s="348" t="s">
        <v>429</v>
      </c>
      <c r="C35" s="332">
        <v>0</v>
      </c>
      <c r="D35" s="349">
        <v>0</v>
      </c>
      <c r="E35" s="332">
        <v>0</v>
      </c>
      <c r="F35" s="349">
        <v>0</v>
      </c>
      <c r="G35" s="332">
        <v>2</v>
      </c>
      <c r="H35" s="349">
        <v>8</v>
      </c>
      <c r="I35" s="332">
        <v>22</v>
      </c>
      <c r="J35" s="349">
        <v>88</v>
      </c>
      <c r="K35" s="332">
        <v>1</v>
      </c>
      <c r="L35" s="349">
        <v>4</v>
      </c>
      <c r="M35" s="332">
        <v>0</v>
      </c>
      <c r="N35" s="349">
        <v>0</v>
      </c>
      <c r="O35" s="332">
        <v>0</v>
      </c>
      <c r="P35" s="349">
        <v>0</v>
      </c>
      <c r="Q35" s="332">
        <v>25</v>
      </c>
      <c r="R35"/>
      <c r="S35"/>
      <c r="T35"/>
      <c r="U35"/>
    </row>
    <row r="36" spans="1:21" x14ac:dyDescent="0.25">
      <c r="A36" s="348">
        <v>604</v>
      </c>
      <c r="B36" s="348" t="s">
        <v>430</v>
      </c>
      <c r="C36" s="332">
        <v>0</v>
      </c>
      <c r="D36" s="349">
        <v>0</v>
      </c>
      <c r="E36" s="332">
        <v>0</v>
      </c>
      <c r="F36" s="349">
        <v>0</v>
      </c>
      <c r="G36" s="332">
        <v>5</v>
      </c>
      <c r="H36" s="349">
        <v>10</v>
      </c>
      <c r="I36" s="332">
        <v>35</v>
      </c>
      <c r="J36" s="349">
        <v>70</v>
      </c>
      <c r="K36" s="332">
        <v>9</v>
      </c>
      <c r="L36" s="349">
        <v>18</v>
      </c>
      <c r="M36" s="332">
        <v>1</v>
      </c>
      <c r="N36" s="349">
        <v>2</v>
      </c>
      <c r="O36" s="332">
        <v>0</v>
      </c>
      <c r="P36" s="349">
        <v>0</v>
      </c>
      <c r="Q36" s="332">
        <v>50</v>
      </c>
      <c r="R36"/>
      <c r="S36"/>
      <c r="T36"/>
      <c r="U36"/>
    </row>
    <row r="37" spans="1:21" x14ac:dyDescent="0.25">
      <c r="A37" s="348">
        <v>670</v>
      </c>
      <c r="B37" s="348" t="s">
        <v>431</v>
      </c>
      <c r="C37" s="332">
        <v>0</v>
      </c>
      <c r="D37" s="349">
        <v>0</v>
      </c>
      <c r="E37" s="332">
        <v>0</v>
      </c>
      <c r="F37" s="349">
        <v>0</v>
      </c>
      <c r="G37" s="332">
        <v>4</v>
      </c>
      <c r="H37" s="349">
        <v>14.285714285714285</v>
      </c>
      <c r="I37" s="332">
        <v>19</v>
      </c>
      <c r="J37" s="349">
        <v>67.857142857142861</v>
      </c>
      <c r="K37" s="332">
        <v>5</v>
      </c>
      <c r="L37" s="349">
        <v>17.857142857142858</v>
      </c>
      <c r="M37" s="332">
        <v>0</v>
      </c>
      <c r="N37" s="349">
        <v>0</v>
      </c>
      <c r="O37" s="332">
        <v>0</v>
      </c>
      <c r="P37" s="349">
        <v>0</v>
      </c>
      <c r="Q37" s="332">
        <v>28</v>
      </c>
      <c r="R37"/>
      <c r="S37"/>
      <c r="T37"/>
      <c r="U37"/>
    </row>
    <row r="38" spans="1:21" x14ac:dyDescent="0.25">
      <c r="A38" s="348">
        <v>690</v>
      </c>
      <c r="B38" s="348" t="s">
        <v>432</v>
      </c>
      <c r="C38" s="332">
        <v>0</v>
      </c>
      <c r="D38" s="349">
        <v>0</v>
      </c>
      <c r="E38" s="332">
        <v>0</v>
      </c>
      <c r="F38" s="349">
        <v>0</v>
      </c>
      <c r="G38" s="332">
        <v>2</v>
      </c>
      <c r="H38" s="349">
        <v>11.76470588235294</v>
      </c>
      <c r="I38" s="332">
        <v>13</v>
      </c>
      <c r="J38" s="349">
        <v>76.470588235294116</v>
      </c>
      <c r="K38" s="332">
        <v>2</v>
      </c>
      <c r="L38" s="349">
        <v>11.76470588235294</v>
      </c>
      <c r="M38" s="332">
        <v>0</v>
      </c>
      <c r="N38" s="349">
        <v>0</v>
      </c>
      <c r="O38" s="332">
        <v>0</v>
      </c>
      <c r="P38" s="349">
        <v>0</v>
      </c>
      <c r="Q38" s="332">
        <v>17</v>
      </c>
      <c r="R38"/>
      <c r="S38"/>
      <c r="T38"/>
      <c r="U38"/>
    </row>
    <row r="39" spans="1:21" x14ac:dyDescent="0.25">
      <c r="A39" s="348">
        <v>736</v>
      </c>
      <c r="B39" s="348" t="s">
        <v>433</v>
      </c>
      <c r="C39" s="332">
        <v>0</v>
      </c>
      <c r="D39" s="349">
        <v>0</v>
      </c>
      <c r="E39" s="332">
        <v>1</v>
      </c>
      <c r="F39" s="349">
        <v>0.88495575221238942</v>
      </c>
      <c r="G39" s="332">
        <v>3</v>
      </c>
      <c r="H39" s="349">
        <v>2.6548672566371683</v>
      </c>
      <c r="I39" s="332">
        <v>97</v>
      </c>
      <c r="J39" s="349">
        <v>85.840707964601776</v>
      </c>
      <c r="K39" s="332">
        <v>11</v>
      </c>
      <c r="L39" s="349">
        <v>9.7345132743362832</v>
      </c>
      <c r="M39" s="332">
        <v>1</v>
      </c>
      <c r="N39" s="349">
        <v>0.88495575221238942</v>
      </c>
      <c r="O39" s="332">
        <v>0</v>
      </c>
      <c r="P39" s="349">
        <v>0</v>
      </c>
      <c r="Q39" s="332">
        <v>113</v>
      </c>
      <c r="R39"/>
      <c r="S39"/>
      <c r="T39"/>
      <c r="U39"/>
    </row>
    <row r="40" spans="1:21" x14ac:dyDescent="0.25">
      <c r="A40" s="348">
        <v>858</v>
      </c>
      <c r="B40" s="348" t="s">
        <v>434</v>
      </c>
      <c r="C40" s="332">
        <v>0</v>
      </c>
      <c r="D40" s="349">
        <v>0</v>
      </c>
      <c r="E40" s="332">
        <v>0</v>
      </c>
      <c r="F40" s="349">
        <v>0</v>
      </c>
      <c r="G40" s="332">
        <v>0</v>
      </c>
      <c r="H40" s="349">
        <v>0</v>
      </c>
      <c r="I40" s="332">
        <v>7</v>
      </c>
      <c r="J40" s="349">
        <v>77.777777777777786</v>
      </c>
      <c r="K40" s="332">
        <v>2</v>
      </c>
      <c r="L40" s="349">
        <v>22.222222222222221</v>
      </c>
      <c r="M40" s="332">
        <v>0</v>
      </c>
      <c r="N40" s="349">
        <v>0</v>
      </c>
      <c r="O40" s="332">
        <v>0</v>
      </c>
      <c r="P40" s="349">
        <v>0</v>
      </c>
      <c r="Q40" s="332">
        <v>9</v>
      </c>
      <c r="R40"/>
      <c r="S40"/>
      <c r="T40"/>
      <c r="U40"/>
    </row>
    <row r="41" spans="1:21" x14ac:dyDescent="0.25">
      <c r="A41" s="348">
        <v>885</v>
      </c>
      <c r="B41" s="348" t="s">
        <v>435</v>
      </c>
      <c r="C41" s="332">
        <v>0</v>
      </c>
      <c r="D41" s="349">
        <v>0</v>
      </c>
      <c r="E41" s="332">
        <v>0</v>
      </c>
      <c r="F41" s="349">
        <v>0</v>
      </c>
      <c r="G41" s="332">
        <v>0</v>
      </c>
      <c r="H41" s="349">
        <v>0</v>
      </c>
      <c r="I41" s="332">
        <v>7</v>
      </c>
      <c r="J41" s="349">
        <v>100</v>
      </c>
      <c r="K41" s="332">
        <v>0</v>
      </c>
      <c r="L41" s="349">
        <v>0</v>
      </c>
      <c r="M41" s="332">
        <v>0</v>
      </c>
      <c r="N41" s="349">
        <v>0</v>
      </c>
      <c r="O41" s="332">
        <v>0</v>
      </c>
      <c r="P41" s="349">
        <v>0</v>
      </c>
      <c r="Q41" s="332">
        <v>7</v>
      </c>
      <c r="R41"/>
      <c r="S41"/>
      <c r="T41"/>
      <c r="U41"/>
    </row>
    <row r="42" spans="1:21" x14ac:dyDescent="0.25">
      <c r="A42" s="348">
        <v>890</v>
      </c>
      <c r="B42" s="348" t="s">
        <v>436</v>
      </c>
      <c r="C42" s="332">
        <v>0</v>
      </c>
      <c r="D42" s="349">
        <v>0</v>
      </c>
      <c r="E42" s="332">
        <v>0</v>
      </c>
      <c r="F42" s="349">
        <v>0</v>
      </c>
      <c r="G42" s="332">
        <v>0</v>
      </c>
      <c r="H42" s="349">
        <v>0</v>
      </c>
      <c r="I42" s="332">
        <v>23</v>
      </c>
      <c r="J42" s="349">
        <v>88.461538461538453</v>
      </c>
      <c r="K42" s="332">
        <v>3</v>
      </c>
      <c r="L42" s="349">
        <v>11.538461538461538</v>
      </c>
      <c r="M42" s="332">
        <v>0</v>
      </c>
      <c r="N42" s="349">
        <v>0</v>
      </c>
      <c r="O42" s="332">
        <v>0</v>
      </c>
      <c r="P42" s="349">
        <v>0</v>
      </c>
      <c r="Q42" s="332">
        <v>26</v>
      </c>
      <c r="R42"/>
      <c r="S42"/>
      <c r="T42"/>
      <c r="U42"/>
    </row>
    <row r="43" spans="1:21" x14ac:dyDescent="0.25">
      <c r="A43" s="344">
        <v>5</v>
      </c>
      <c r="B43" s="345" t="s">
        <v>437</v>
      </c>
      <c r="C43" s="354">
        <v>0</v>
      </c>
      <c r="D43" s="350">
        <v>0</v>
      </c>
      <c r="E43" s="354">
        <v>6</v>
      </c>
      <c r="F43" s="350">
        <v>1.1928429423459244</v>
      </c>
      <c r="G43" s="354">
        <v>75</v>
      </c>
      <c r="H43" s="350">
        <v>14.910536779324055</v>
      </c>
      <c r="I43" s="354">
        <v>364</v>
      </c>
      <c r="J43" s="350">
        <v>72.365805168986086</v>
      </c>
      <c r="K43" s="354">
        <v>57</v>
      </c>
      <c r="L43" s="350">
        <v>11.332007952286283</v>
      </c>
      <c r="M43" s="354">
        <v>1</v>
      </c>
      <c r="N43" s="351">
        <v>0.19880715705765406</v>
      </c>
      <c r="O43" s="354">
        <v>0</v>
      </c>
      <c r="P43" s="351">
        <v>0</v>
      </c>
      <c r="Q43" s="352">
        <v>503</v>
      </c>
      <c r="R43"/>
      <c r="S43"/>
      <c r="T43"/>
      <c r="U43"/>
    </row>
    <row r="44" spans="1:21" x14ac:dyDescent="0.25">
      <c r="A44" s="348">
        <v>4</v>
      </c>
      <c r="B44" s="348" t="s">
        <v>438</v>
      </c>
      <c r="C44" s="332">
        <v>0</v>
      </c>
      <c r="D44" s="349">
        <v>0</v>
      </c>
      <c r="E44" s="332">
        <v>0</v>
      </c>
      <c r="F44" s="349">
        <v>0</v>
      </c>
      <c r="G44" s="332">
        <v>0</v>
      </c>
      <c r="H44" s="349">
        <v>0</v>
      </c>
      <c r="I44" s="332">
        <v>1</v>
      </c>
      <c r="J44" s="349">
        <v>100</v>
      </c>
      <c r="K44" s="332">
        <v>0</v>
      </c>
      <c r="L44" s="349">
        <v>0</v>
      </c>
      <c r="M44" s="332">
        <v>0</v>
      </c>
      <c r="N44" s="349">
        <v>0</v>
      </c>
      <c r="O44" s="332">
        <v>0</v>
      </c>
      <c r="P44" s="349">
        <v>0</v>
      </c>
      <c r="Q44" s="332">
        <v>1</v>
      </c>
      <c r="R44"/>
      <c r="S44"/>
      <c r="T44"/>
      <c r="U44"/>
    </row>
    <row r="45" spans="1:21" x14ac:dyDescent="0.25">
      <c r="A45" s="348">
        <v>42</v>
      </c>
      <c r="B45" s="348" t="s">
        <v>439</v>
      </c>
      <c r="C45" s="332">
        <v>0</v>
      </c>
      <c r="D45" s="349">
        <v>0</v>
      </c>
      <c r="E45" s="332">
        <v>1</v>
      </c>
      <c r="F45" s="349">
        <v>0.85470085470085477</v>
      </c>
      <c r="G45" s="332">
        <v>18</v>
      </c>
      <c r="H45" s="349">
        <v>15.384615384615385</v>
      </c>
      <c r="I45" s="332">
        <v>92</v>
      </c>
      <c r="J45" s="349">
        <v>78.632478632478637</v>
      </c>
      <c r="K45" s="332">
        <v>6</v>
      </c>
      <c r="L45" s="349">
        <v>5.1282051282051277</v>
      </c>
      <c r="M45" s="332">
        <v>0</v>
      </c>
      <c r="N45" s="349">
        <v>0</v>
      </c>
      <c r="O45" s="332">
        <v>0</v>
      </c>
      <c r="P45" s="349">
        <v>0</v>
      </c>
      <c r="Q45" s="332">
        <v>117</v>
      </c>
      <c r="R45"/>
      <c r="S45"/>
      <c r="T45"/>
      <c r="U45"/>
    </row>
    <row r="46" spans="1:21" x14ac:dyDescent="0.25">
      <c r="A46" s="348">
        <v>44</v>
      </c>
      <c r="B46" s="348" t="s">
        <v>440</v>
      </c>
      <c r="C46" s="332">
        <v>0</v>
      </c>
      <c r="D46" s="349">
        <v>0</v>
      </c>
      <c r="E46" s="332">
        <v>0</v>
      </c>
      <c r="F46" s="349">
        <v>0</v>
      </c>
      <c r="G46" s="332">
        <v>0</v>
      </c>
      <c r="H46" s="349">
        <v>0</v>
      </c>
      <c r="I46" s="332">
        <v>2</v>
      </c>
      <c r="J46" s="349">
        <v>66.666666666666657</v>
      </c>
      <c r="K46" s="332">
        <v>1</v>
      </c>
      <c r="L46" s="349">
        <v>33.333333333333329</v>
      </c>
      <c r="M46" s="332">
        <v>0</v>
      </c>
      <c r="N46" s="349">
        <v>0</v>
      </c>
      <c r="O46" s="332">
        <v>0</v>
      </c>
      <c r="P46" s="349">
        <v>0</v>
      </c>
      <c r="Q46" s="332">
        <v>3</v>
      </c>
      <c r="R46"/>
      <c r="S46"/>
      <c r="T46"/>
      <c r="U46"/>
    </row>
    <row r="47" spans="1:21" x14ac:dyDescent="0.25">
      <c r="A47" s="348">
        <v>59</v>
      </c>
      <c r="B47" s="348" t="s">
        <v>441</v>
      </c>
      <c r="C47" s="332">
        <v>0</v>
      </c>
      <c r="D47" s="349">
        <v>0</v>
      </c>
      <c r="E47" s="332">
        <v>0</v>
      </c>
      <c r="F47" s="349">
        <v>0</v>
      </c>
      <c r="G47" s="332">
        <v>0</v>
      </c>
      <c r="H47" s="349">
        <v>0</v>
      </c>
      <c r="I47" s="332">
        <v>7</v>
      </c>
      <c r="J47" s="349">
        <v>87.5</v>
      </c>
      <c r="K47" s="332">
        <v>1</v>
      </c>
      <c r="L47" s="349">
        <v>12.5</v>
      </c>
      <c r="M47" s="332">
        <v>0</v>
      </c>
      <c r="N47" s="349">
        <v>0</v>
      </c>
      <c r="O47" s="332">
        <v>0</v>
      </c>
      <c r="P47" s="349">
        <v>0</v>
      </c>
      <c r="Q47" s="332">
        <v>8</v>
      </c>
      <c r="R47"/>
      <c r="S47"/>
      <c r="T47"/>
      <c r="U47"/>
    </row>
    <row r="48" spans="1:21" x14ac:dyDescent="0.25">
      <c r="A48" s="348">
        <v>113</v>
      </c>
      <c r="B48" s="348" t="s">
        <v>442</v>
      </c>
      <c r="C48" s="332">
        <v>0</v>
      </c>
      <c r="D48" s="349">
        <v>0</v>
      </c>
      <c r="E48" s="332">
        <v>0</v>
      </c>
      <c r="F48" s="349">
        <v>0</v>
      </c>
      <c r="G48" s="332">
        <v>0</v>
      </c>
      <c r="H48" s="349">
        <v>0</v>
      </c>
      <c r="I48" s="332">
        <v>4</v>
      </c>
      <c r="J48" s="349">
        <v>100</v>
      </c>
      <c r="K48" s="332">
        <v>0</v>
      </c>
      <c r="L48" s="349">
        <v>0</v>
      </c>
      <c r="M48" s="332">
        <v>0</v>
      </c>
      <c r="N48" s="349">
        <v>0</v>
      </c>
      <c r="O48" s="332">
        <v>0</v>
      </c>
      <c r="P48" s="349">
        <v>0</v>
      </c>
      <c r="Q48" s="332">
        <v>4</v>
      </c>
      <c r="R48"/>
      <c r="S48"/>
      <c r="T48"/>
      <c r="U48"/>
    </row>
    <row r="49" spans="1:21" x14ac:dyDescent="0.25">
      <c r="A49" s="348">
        <v>125</v>
      </c>
      <c r="B49" s="348" t="s">
        <v>443</v>
      </c>
      <c r="C49" s="332">
        <v>0</v>
      </c>
      <c r="D49" s="349">
        <v>0</v>
      </c>
      <c r="E49" s="332">
        <v>0</v>
      </c>
      <c r="F49" s="349">
        <v>0</v>
      </c>
      <c r="G49" s="332">
        <v>2</v>
      </c>
      <c r="H49" s="349">
        <v>25</v>
      </c>
      <c r="I49" s="332">
        <v>6</v>
      </c>
      <c r="J49" s="349">
        <v>75</v>
      </c>
      <c r="K49" s="332">
        <v>0</v>
      </c>
      <c r="L49" s="349">
        <v>0</v>
      </c>
      <c r="M49" s="332">
        <v>0</v>
      </c>
      <c r="N49" s="349">
        <v>0</v>
      </c>
      <c r="O49" s="332">
        <v>0</v>
      </c>
      <c r="P49" s="349">
        <v>0</v>
      </c>
      <c r="Q49" s="332">
        <v>8</v>
      </c>
      <c r="R49"/>
      <c r="S49"/>
      <c r="T49"/>
      <c r="U49"/>
    </row>
    <row r="50" spans="1:21" x14ac:dyDescent="0.25">
      <c r="A50" s="348">
        <v>138</v>
      </c>
      <c r="B50" s="348" t="s">
        <v>444</v>
      </c>
      <c r="C50" s="332">
        <v>0</v>
      </c>
      <c r="D50" s="349">
        <v>0</v>
      </c>
      <c r="E50" s="332">
        <v>0</v>
      </c>
      <c r="F50" s="349">
        <v>0</v>
      </c>
      <c r="G50" s="332">
        <v>0</v>
      </c>
      <c r="H50" s="349">
        <v>0</v>
      </c>
      <c r="I50" s="332">
        <v>9</v>
      </c>
      <c r="J50" s="349">
        <v>81.818181818181827</v>
      </c>
      <c r="K50" s="332">
        <v>2</v>
      </c>
      <c r="L50" s="349">
        <v>18.181818181818183</v>
      </c>
      <c r="M50" s="332">
        <v>0</v>
      </c>
      <c r="N50" s="349">
        <v>0</v>
      </c>
      <c r="O50" s="332">
        <v>0</v>
      </c>
      <c r="P50" s="349">
        <v>0</v>
      </c>
      <c r="Q50" s="332">
        <v>11</v>
      </c>
      <c r="R50"/>
      <c r="S50"/>
      <c r="T50"/>
      <c r="U50"/>
    </row>
    <row r="51" spans="1:21" x14ac:dyDescent="0.25">
      <c r="A51" s="348">
        <v>234</v>
      </c>
      <c r="B51" s="348" t="s">
        <v>445</v>
      </c>
      <c r="C51" s="332">
        <v>0</v>
      </c>
      <c r="D51" s="349">
        <v>0</v>
      </c>
      <c r="E51" s="332">
        <v>0</v>
      </c>
      <c r="F51" s="349">
        <v>0</v>
      </c>
      <c r="G51" s="332">
        <v>0</v>
      </c>
      <c r="H51" s="349">
        <v>0</v>
      </c>
      <c r="I51" s="332">
        <v>7</v>
      </c>
      <c r="J51" s="349">
        <v>87.5</v>
      </c>
      <c r="K51" s="332">
        <v>1</v>
      </c>
      <c r="L51" s="349">
        <v>12.5</v>
      </c>
      <c r="M51" s="332">
        <v>0</v>
      </c>
      <c r="N51" s="349">
        <v>0</v>
      </c>
      <c r="O51" s="332">
        <v>0</v>
      </c>
      <c r="P51" s="349">
        <v>0</v>
      </c>
      <c r="Q51" s="332">
        <v>8</v>
      </c>
      <c r="R51"/>
      <c r="S51"/>
      <c r="T51"/>
      <c r="U51"/>
    </row>
    <row r="52" spans="1:21" x14ac:dyDescent="0.25">
      <c r="A52" s="348">
        <v>240</v>
      </c>
      <c r="B52" s="348" t="s">
        <v>446</v>
      </c>
      <c r="C52" s="332">
        <v>0</v>
      </c>
      <c r="D52" s="349">
        <v>0</v>
      </c>
      <c r="E52" s="332">
        <v>0</v>
      </c>
      <c r="F52" s="349">
        <v>0</v>
      </c>
      <c r="G52" s="332">
        <v>0</v>
      </c>
      <c r="H52" s="349">
        <v>0</v>
      </c>
      <c r="I52" s="332">
        <v>0</v>
      </c>
      <c r="J52" s="349">
        <v>0</v>
      </c>
      <c r="K52" s="332">
        <v>1</v>
      </c>
      <c r="L52" s="349">
        <v>100</v>
      </c>
      <c r="M52" s="332">
        <v>0</v>
      </c>
      <c r="N52" s="349">
        <v>0</v>
      </c>
      <c r="O52" s="332">
        <v>0</v>
      </c>
      <c r="P52" s="349">
        <v>0</v>
      </c>
      <c r="Q52" s="332">
        <v>1</v>
      </c>
      <c r="R52"/>
      <c r="S52"/>
      <c r="T52"/>
      <c r="U52"/>
    </row>
    <row r="53" spans="1:21" x14ac:dyDescent="0.25">
      <c r="A53" s="348">
        <v>284</v>
      </c>
      <c r="B53" s="348" t="s">
        <v>447</v>
      </c>
      <c r="C53" s="332">
        <v>0</v>
      </c>
      <c r="D53" s="349">
        <v>0</v>
      </c>
      <c r="E53" s="332">
        <v>0</v>
      </c>
      <c r="F53" s="349">
        <v>0</v>
      </c>
      <c r="G53" s="332">
        <v>0</v>
      </c>
      <c r="H53" s="349">
        <v>0</v>
      </c>
      <c r="I53" s="332">
        <v>7</v>
      </c>
      <c r="J53" s="349">
        <v>77.777777777777786</v>
      </c>
      <c r="K53" s="332">
        <v>2</v>
      </c>
      <c r="L53" s="349">
        <v>22.222222222222221</v>
      </c>
      <c r="M53" s="332">
        <v>0</v>
      </c>
      <c r="N53" s="349">
        <v>0</v>
      </c>
      <c r="O53" s="332">
        <v>0</v>
      </c>
      <c r="P53" s="349">
        <v>0</v>
      </c>
      <c r="Q53" s="332">
        <v>9</v>
      </c>
      <c r="R53"/>
      <c r="S53"/>
      <c r="T53"/>
      <c r="U53"/>
    </row>
    <row r="54" spans="1:21" x14ac:dyDescent="0.25">
      <c r="A54" s="348">
        <v>306</v>
      </c>
      <c r="B54" s="348" t="s">
        <v>448</v>
      </c>
      <c r="C54" s="332">
        <v>0</v>
      </c>
      <c r="D54" s="349">
        <v>0</v>
      </c>
      <c r="E54" s="332">
        <v>0</v>
      </c>
      <c r="F54" s="349">
        <v>0</v>
      </c>
      <c r="G54" s="332">
        <v>0</v>
      </c>
      <c r="H54" s="349">
        <v>0</v>
      </c>
      <c r="I54" s="332">
        <v>4</v>
      </c>
      <c r="J54" s="349">
        <v>100</v>
      </c>
      <c r="K54" s="332">
        <v>0</v>
      </c>
      <c r="L54" s="349">
        <v>0</v>
      </c>
      <c r="M54" s="332">
        <v>0</v>
      </c>
      <c r="N54" s="349">
        <v>0</v>
      </c>
      <c r="O54" s="332">
        <v>0</v>
      </c>
      <c r="P54" s="349">
        <v>0</v>
      </c>
      <c r="Q54" s="332">
        <v>4</v>
      </c>
      <c r="R54"/>
      <c r="S54"/>
      <c r="T54"/>
      <c r="U54"/>
    </row>
    <row r="55" spans="1:21" x14ac:dyDescent="0.25">
      <c r="A55" s="348">
        <v>347</v>
      </c>
      <c r="B55" s="348" t="s">
        <v>449</v>
      </c>
      <c r="C55" s="332">
        <v>0</v>
      </c>
      <c r="D55" s="349">
        <v>0</v>
      </c>
      <c r="E55" s="332">
        <v>0</v>
      </c>
      <c r="F55" s="349">
        <v>0</v>
      </c>
      <c r="G55" s="332">
        <v>0</v>
      </c>
      <c r="H55" s="349">
        <v>0</v>
      </c>
      <c r="I55" s="332">
        <v>6</v>
      </c>
      <c r="J55" s="349">
        <v>85.714285714285708</v>
      </c>
      <c r="K55" s="332">
        <v>1</v>
      </c>
      <c r="L55" s="349">
        <v>14.285714285714285</v>
      </c>
      <c r="M55" s="332">
        <v>0</v>
      </c>
      <c r="N55" s="349">
        <v>0</v>
      </c>
      <c r="O55" s="332">
        <v>0</v>
      </c>
      <c r="P55" s="349">
        <v>0</v>
      </c>
      <c r="Q55" s="332">
        <v>7</v>
      </c>
      <c r="R55"/>
      <c r="S55"/>
      <c r="T55"/>
      <c r="U55"/>
    </row>
    <row r="56" spans="1:21" x14ac:dyDescent="0.25">
      <c r="A56" s="348">
        <v>411</v>
      </c>
      <c r="B56" s="348" t="s">
        <v>450</v>
      </c>
      <c r="C56" s="332">
        <v>0</v>
      </c>
      <c r="D56" s="349">
        <v>0</v>
      </c>
      <c r="E56" s="332">
        <v>0</v>
      </c>
      <c r="F56" s="349">
        <v>0</v>
      </c>
      <c r="G56" s="332">
        <v>0</v>
      </c>
      <c r="H56" s="349">
        <v>0</v>
      </c>
      <c r="I56" s="332">
        <v>0</v>
      </c>
      <c r="J56" s="349">
        <v>0</v>
      </c>
      <c r="K56" s="332">
        <v>0</v>
      </c>
      <c r="L56" s="349">
        <v>0</v>
      </c>
      <c r="M56" s="332">
        <v>0</v>
      </c>
      <c r="N56" s="349">
        <v>0</v>
      </c>
      <c r="O56" s="332">
        <v>0</v>
      </c>
      <c r="P56" s="349">
        <v>0</v>
      </c>
      <c r="Q56" s="332">
        <v>0</v>
      </c>
      <c r="R56"/>
      <c r="S56"/>
      <c r="T56"/>
      <c r="U56"/>
    </row>
    <row r="57" spans="1:21" x14ac:dyDescent="0.25">
      <c r="A57" s="348">
        <v>501</v>
      </c>
      <c r="B57" s="348" t="s">
        <v>451</v>
      </c>
      <c r="C57" s="332">
        <v>0</v>
      </c>
      <c r="D57" s="349">
        <v>0</v>
      </c>
      <c r="E57" s="332">
        <v>0</v>
      </c>
      <c r="F57" s="349">
        <v>0</v>
      </c>
      <c r="G57" s="332">
        <v>0</v>
      </c>
      <c r="H57" s="349">
        <v>0</v>
      </c>
      <c r="I57" s="332">
        <v>2</v>
      </c>
      <c r="J57" s="349">
        <v>100</v>
      </c>
      <c r="K57" s="332">
        <v>0</v>
      </c>
      <c r="L57" s="349">
        <v>0</v>
      </c>
      <c r="M57" s="332">
        <v>0</v>
      </c>
      <c r="N57" s="349">
        <v>0</v>
      </c>
      <c r="O57" s="332">
        <v>0</v>
      </c>
      <c r="P57" s="349">
        <v>0</v>
      </c>
      <c r="Q57" s="332">
        <v>2</v>
      </c>
      <c r="R57"/>
      <c r="S57"/>
      <c r="T57"/>
      <c r="U57"/>
    </row>
    <row r="58" spans="1:21" x14ac:dyDescent="0.25">
      <c r="A58" s="348">
        <v>543</v>
      </c>
      <c r="B58" s="348" t="s">
        <v>452</v>
      </c>
      <c r="C58" s="332">
        <v>0</v>
      </c>
      <c r="D58" s="349">
        <v>0</v>
      </c>
      <c r="E58" s="332">
        <v>0</v>
      </c>
      <c r="F58" s="349">
        <v>0</v>
      </c>
      <c r="G58" s="332">
        <v>0</v>
      </c>
      <c r="H58" s="349">
        <v>0</v>
      </c>
      <c r="I58" s="332">
        <v>0</v>
      </c>
      <c r="J58" s="349">
        <v>0</v>
      </c>
      <c r="K58" s="332">
        <v>0</v>
      </c>
      <c r="L58" s="349">
        <v>0</v>
      </c>
      <c r="M58" s="332">
        <v>0</v>
      </c>
      <c r="N58" s="349">
        <v>0</v>
      </c>
      <c r="O58" s="332">
        <v>0</v>
      </c>
      <c r="P58" s="349">
        <v>0</v>
      </c>
      <c r="Q58" s="332">
        <v>0</v>
      </c>
      <c r="R58"/>
      <c r="S58"/>
      <c r="T58"/>
      <c r="U58"/>
    </row>
    <row r="59" spans="1:21" x14ac:dyDescent="0.25">
      <c r="A59" s="348">
        <v>628</v>
      </c>
      <c r="B59" s="348" t="s">
        <v>453</v>
      </c>
      <c r="C59" s="332">
        <v>0</v>
      </c>
      <c r="D59" s="349">
        <v>0</v>
      </c>
      <c r="E59" s="332">
        <v>0</v>
      </c>
      <c r="F59" s="349">
        <v>0</v>
      </c>
      <c r="G59" s="332">
        <v>0</v>
      </c>
      <c r="H59" s="349">
        <v>0</v>
      </c>
      <c r="I59" s="332">
        <v>1</v>
      </c>
      <c r="J59" s="349">
        <v>100</v>
      </c>
      <c r="K59" s="332">
        <v>0</v>
      </c>
      <c r="L59" s="349">
        <v>0</v>
      </c>
      <c r="M59" s="332">
        <v>0</v>
      </c>
      <c r="N59" s="349">
        <v>0</v>
      </c>
      <c r="O59" s="332">
        <v>0</v>
      </c>
      <c r="P59" s="349">
        <v>0</v>
      </c>
      <c r="Q59" s="332">
        <v>1</v>
      </c>
      <c r="R59"/>
      <c r="S59"/>
      <c r="T59"/>
      <c r="U59"/>
    </row>
    <row r="60" spans="1:21" x14ac:dyDescent="0.25">
      <c r="A60" s="348">
        <v>656</v>
      </c>
      <c r="B60" s="348" t="s">
        <v>454</v>
      </c>
      <c r="C60" s="332">
        <v>0</v>
      </c>
      <c r="D60" s="349">
        <v>0</v>
      </c>
      <c r="E60" s="332">
        <v>3</v>
      </c>
      <c r="F60" s="349">
        <v>1.4354066985645932</v>
      </c>
      <c r="G60" s="332">
        <v>39</v>
      </c>
      <c r="H60" s="349">
        <v>18.660287081339714</v>
      </c>
      <c r="I60" s="332">
        <v>137</v>
      </c>
      <c r="J60" s="349">
        <v>65.550239234449762</v>
      </c>
      <c r="K60" s="332">
        <v>29</v>
      </c>
      <c r="L60" s="349">
        <v>13.875598086124402</v>
      </c>
      <c r="M60" s="332">
        <v>1</v>
      </c>
      <c r="N60" s="349">
        <v>0.4784688995215311</v>
      </c>
      <c r="O60" s="332">
        <v>0</v>
      </c>
      <c r="P60" s="349">
        <v>0</v>
      </c>
      <c r="Q60" s="332">
        <v>209</v>
      </c>
      <c r="R60"/>
      <c r="S60"/>
      <c r="T60"/>
      <c r="U60"/>
    </row>
    <row r="61" spans="1:21" x14ac:dyDescent="0.25">
      <c r="A61" s="348">
        <v>761</v>
      </c>
      <c r="B61" s="348" t="s">
        <v>455</v>
      </c>
      <c r="C61" s="332">
        <v>0</v>
      </c>
      <c r="D61" s="349">
        <v>0</v>
      </c>
      <c r="E61" s="332">
        <v>1</v>
      </c>
      <c r="F61" s="349">
        <v>0.99009900990099009</v>
      </c>
      <c r="G61" s="332">
        <v>15</v>
      </c>
      <c r="H61" s="349">
        <v>14.85148514851485</v>
      </c>
      <c r="I61" s="332">
        <v>72</v>
      </c>
      <c r="J61" s="349">
        <v>71.287128712871279</v>
      </c>
      <c r="K61" s="332">
        <v>13</v>
      </c>
      <c r="L61" s="349">
        <v>12.871287128712872</v>
      </c>
      <c r="M61" s="332">
        <v>0</v>
      </c>
      <c r="N61" s="349">
        <v>0</v>
      </c>
      <c r="O61" s="332">
        <v>0</v>
      </c>
      <c r="P61" s="349">
        <v>0</v>
      </c>
      <c r="Q61" s="332">
        <v>101</v>
      </c>
      <c r="R61"/>
      <c r="S61"/>
      <c r="T61"/>
      <c r="U61"/>
    </row>
    <row r="62" spans="1:21" x14ac:dyDescent="0.25">
      <c r="A62" s="348">
        <v>842</v>
      </c>
      <c r="B62" s="348" t="s">
        <v>456</v>
      </c>
      <c r="C62" s="332">
        <v>0</v>
      </c>
      <c r="D62" s="349">
        <v>0</v>
      </c>
      <c r="E62" s="332">
        <v>1</v>
      </c>
      <c r="F62" s="349">
        <v>11.111111111111111</v>
      </c>
      <c r="G62" s="332">
        <v>1</v>
      </c>
      <c r="H62" s="349">
        <v>11.111111111111111</v>
      </c>
      <c r="I62" s="332">
        <v>7</v>
      </c>
      <c r="J62" s="349">
        <v>77.777777777777786</v>
      </c>
      <c r="K62" s="332">
        <v>0</v>
      </c>
      <c r="L62" s="349">
        <v>0</v>
      </c>
      <c r="M62" s="332">
        <v>0</v>
      </c>
      <c r="N62" s="349">
        <v>0</v>
      </c>
      <c r="O62" s="332">
        <v>0</v>
      </c>
      <c r="P62" s="349">
        <v>0</v>
      </c>
      <c r="Q62" s="332">
        <v>9</v>
      </c>
      <c r="R62"/>
      <c r="S62"/>
      <c r="T62"/>
      <c r="U62"/>
    </row>
    <row r="63" spans="1:21" x14ac:dyDescent="0.25">
      <c r="A63" s="344">
        <v>6</v>
      </c>
      <c r="B63" s="345" t="s">
        <v>457</v>
      </c>
      <c r="C63" s="354">
        <v>0</v>
      </c>
      <c r="D63" s="350">
        <v>0</v>
      </c>
      <c r="E63" s="354">
        <v>5</v>
      </c>
      <c r="F63" s="350">
        <v>0.646830530401035</v>
      </c>
      <c r="G63" s="354">
        <v>119</v>
      </c>
      <c r="H63" s="350">
        <v>15.39456662354463</v>
      </c>
      <c r="I63" s="354">
        <v>551</v>
      </c>
      <c r="J63" s="350">
        <v>71.280724450194043</v>
      </c>
      <c r="K63" s="354">
        <v>80</v>
      </c>
      <c r="L63" s="350">
        <v>10.34928848641656</v>
      </c>
      <c r="M63" s="354">
        <v>18</v>
      </c>
      <c r="N63" s="351">
        <v>2.3285899094437257</v>
      </c>
      <c r="O63" s="354">
        <v>0</v>
      </c>
      <c r="P63" s="351">
        <v>0</v>
      </c>
      <c r="Q63" s="352">
        <v>773</v>
      </c>
      <c r="R63"/>
      <c r="S63"/>
      <c r="T63"/>
      <c r="U63"/>
    </row>
    <row r="64" spans="1:21" x14ac:dyDescent="0.25">
      <c r="A64" s="348">
        <v>38</v>
      </c>
      <c r="B64" s="348" t="s">
        <v>458</v>
      </c>
      <c r="C64" s="332">
        <v>0</v>
      </c>
      <c r="D64" s="349">
        <v>0</v>
      </c>
      <c r="E64" s="332">
        <v>0</v>
      </c>
      <c r="F64" s="349">
        <v>0</v>
      </c>
      <c r="G64" s="332">
        <v>0</v>
      </c>
      <c r="H64" s="349">
        <v>0</v>
      </c>
      <c r="I64" s="332">
        <v>0</v>
      </c>
      <c r="J64" s="349">
        <v>0</v>
      </c>
      <c r="K64" s="332">
        <v>0</v>
      </c>
      <c r="L64" s="349">
        <v>0</v>
      </c>
      <c r="M64" s="332">
        <v>0</v>
      </c>
      <c r="N64" s="349">
        <v>0</v>
      </c>
      <c r="O64" s="332">
        <v>0</v>
      </c>
      <c r="P64" s="349">
        <v>0</v>
      </c>
      <c r="Q64" s="332">
        <v>0</v>
      </c>
      <c r="R64"/>
      <c r="S64"/>
      <c r="T64"/>
      <c r="U64"/>
    </row>
    <row r="65" spans="1:21" x14ac:dyDescent="0.25">
      <c r="A65" s="348">
        <v>86</v>
      </c>
      <c r="B65" s="348" t="s">
        <v>459</v>
      </c>
      <c r="C65" s="332">
        <v>0</v>
      </c>
      <c r="D65" s="349">
        <v>0</v>
      </c>
      <c r="E65" s="332">
        <v>0</v>
      </c>
      <c r="F65" s="349">
        <v>0</v>
      </c>
      <c r="G65" s="332">
        <v>0</v>
      </c>
      <c r="H65" s="349">
        <v>0</v>
      </c>
      <c r="I65" s="332">
        <v>6</v>
      </c>
      <c r="J65" s="349">
        <v>75</v>
      </c>
      <c r="K65" s="332">
        <v>2</v>
      </c>
      <c r="L65" s="349">
        <v>25</v>
      </c>
      <c r="M65" s="332">
        <v>0</v>
      </c>
      <c r="N65" s="349">
        <v>0</v>
      </c>
      <c r="O65" s="332">
        <v>0</v>
      </c>
      <c r="P65" s="349">
        <v>0</v>
      </c>
      <c r="Q65" s="332">
        <v>8</v>
      </c>
      <c r="R65"/>
      <c r="S65"/>
      <c r="T65"/>
      <c r="U65"/>
    </row>
    <row r="66" spans="1:21" x14ac:dyDescent="0.25">
      <c r="A66" s="348">
        <v>107</v>
      </c>
      <c r="B66" s="348" t="s">
        <v>460</v>
      </c>
      <c r="C66" s="332">
        <v>0</v>
      </c>
      <c r="D66" s="349">
        <v>0</v>
      </c>
      <c r="E66" s="332">
        <v>0</v>
      </c>
      <c r="F66" s="349">
        <v>0</v>
      </c>
      <c r="G66" s="332">
        <v>0</v>
      </c>
      <c r="H66" s="349">
        <v>0</v>
      </c>
      <c r="I66" s="332">
        <v>1</v>
      </c>
      <c r="J66" s="349">
        <v>100</v>
      </c>
      <c r="K66" s="332">
        <v>0</v>
      </c>
      <c r="L66" s="349">
        <v>0</v>
      </c>
      <c r="M66" s="332">
        <v>0</v>
      </c>
      <c r="N66" s="349">
        <v>0</v>
      </c>
      <c r="O66" s="332">
        <v>0</v>
      </c>
      <c r="P66" s="349">
        <v>0</v>
      </c>
      <c r="Q66" s="332">
        <v>1</v>
      </c>
      <c r="R66"/>
      <c r="S66"/>
      <c r="T66"/>
      <c r="U66"/>
    </row>
    <row r="67" spans="1:21" x14ac:dyDescent="0.25">
      <c r="A67" s="348">
        <v>134</v>
      </c>
      <c r="B67" s="348" t="s">
        <v>461</v>
      </c>
      <c r="C67" s="332">
        <v>0</v>
      </c>
      <c r="D67" s="349">
        <v>0</v>
      </c>
      <c r="E67" s="332">
        <v>0</v>
      </c>
      <c r="F67" s="349">
        <v>0</v>
      </c>
      <c r="G67" s="332">
        <v>0</v>
      </c>
      <c r="H67" s="349">
        <v>0</v>
      </c>
      <c r="I67" s="332">
        <v>0</v>
      </c>
      <c r="J67" s="349">
        <v>0</v>
      </c>
      <c r="K67" s="332">
        <v>0</v>
      </c>
      <c r="L67" s="349">
        <v>0</v>
      </c>
      <c r="M67" s="332">
        <v>0</v>
      </c>
      <c r="N67" s="349">
        <v>0</v>
      </c>
      <c r="O67" s="332">
        <v>0</v>
      </c>
      <c r="P67" s="349">
        <v>0</v>
      </c>
      <c r="Q67" s="332">
        <v>0</v>
      </c>
      <c r="R67"/>
      <c r="S67"/>
      <c r="T67"/>
      <c r="U67"/>
    </row>
    <row r="68" spans="1:21" x14ac:dyDescent="0.25">
      <c r="A68" s="348">
        <v>150</v>
      </c>
      <c r="B68" s="348" t="s">
        <v>462</v>
      </c>
      <c r="C68" s="332">
        <v>0</v>
      </c>
      <c r="D68" s="349">
        <v>0</v>
      </c>
      <c r="E68" s="332">
        <v>0</v>
      </c>
      <c r="F68" s="349">
        <v>0</v>
      </c>
      <c r="G68" s="332">
        <v>1</v>
      </c>
      <c r="H68" s="349">
        <v>14.285714285714285</v>
      </c>
      <c r="I68" s="332">
        <v>4</v>
      </c>
      <c r="J68" s="349">
        <v>57.142857142857139</v>
      </c>
      <c r="K68" s="332">
        <v>2</v>
      </c>
      <c r="L68" s="349">
        <v>28.571428571428569</v>
      </c>
      <c r="M68" s="332">
        <v>0</v>
      </c>
      <c r="N68" s="349">
        <v>0</v>
      </c>
      <c r="O68" s="332">
        <v>0</v>
      </c>
      <c r="P68" s="349">
        <v>0</v>
      </c>
      <c r="Q68" s="332">
        <v>7</v>
      </c>
      <c r="R68"/>
      <c r="S68"/>
      <c r="T68"/>
      <c r="U68"/>
    </row>
    <row r="69" spans="1:21" x14ac:dyDescent="0.25">
      <c r="A69" s="348">
        <v>237</v>
      </c>
      <c r="B69" s="348" t="s">
        <v>463</v>
      </c>
      <c r="C69" s="332">
        <v>0</v>
      </c>
      <c r="D69" s="349">
        <v>0</v>
      </c>
      <c r="E69" s="332">
        <v>0</v>
      </c>
      <c r="F69" s="349">
        <v>0</v>
      </c>
      <c r="G69" s="332">
        <v>28</v>
      </c>
      <c r="H69" s="349">
        <v>16.470588235294116</v>
      </c>
      <c r="I69" s="332">
        <v>123</v>
      </c>
      <c r="J69" s="349">
        <v>72.35294117647058</v>
      </c>
      <c r="K69" s="332">
        <v>15</v>
      </c>
      <c r="L69" s="349">
        <v>8.8235294117647065</v>
      </c>
      <c r="M69" s="332">
        <v>4</v>
      </c>
      <c r="N69" s="349">
        <v>2.3529411764705883</v>
      </c>
      <c r="O69" s="332">
        <v>0</v>
      </c>
      <c r="P69" s="349">
        <v>0</v>
      </c>
      <c r="Q69" s="332">
        <v>170</v>
      </c>
      <c r="R69"/>
      <c r="S69"/>
      <c r="T69"/>
      <c r="U69"/>
    </row>
    <row r="70" spans="1:21" x14ac:dyDescent="0.25">
      <c r="A70" s="348">
        <v>264</v>
      </c>
      <c r="B70" s="348" t="s">
        <v>464</v>
      </c>
      <c r="C70" s="332">
        <v>0</v>
      </c>
      <c r="D70" s="349">
        <v>0</v>
      </c>
      <c r="E70" s="332">
        <v>1</v>
      </c>
      <c r="F70" s="349">
        <v>0.86206896551724133</v>
      </c>
      <c r="G70" s="332">
        <v>17</v>
      </c>
      <c r="H70" s="349">
        <v>14.655172413793101</v>
      </c>
      <c r="I70" s="332">
        <v>83</v>
      </c>
      <c r="J70" s="349">
        <v>71.551724137931032</v>
      </c>
      <c r="K70" s="332">
        <v>12</v>
      </c>
      <c r="L70" s="349">
        <v>10.344827586206897</v>
      </c>
      <c r="M70" s="332">
        <v>3</v>
      </c>
      <c r="N70" s="349">
        <v>2.5862068965517242</v>
      </c>
      <c r="O70" s="332">
        <v>0</v>
      </c>
      <c r="P70" s="349">
        <v>0</v>
      </c>
      <c r="Q70" s="332">
        <v>116</v>
      </c>
      <c r="R70"/>
      <c r="S70"/>
      <c r="T70"/>
      <c r="U70"/>
    </row>
    <row r="71" spans="1:21" x14ac:dyDescent="0.25">
      <c r="A71" s="348">
        <v>310</v>
      </c>
      <c r="B71" s="348" t="s">
        <v>465</v>
      </c>
      <c r="C71" s="332">
        <v>0</v>
      </c>
      <c r="D71" s="349">
        <v>0</v>
      </c>
      <c r="E71" s="332">
        <v>0</v>
      </c>
      <c r="F71" s="349">
        <v>0</v>
      </c>
      <c r="G71" s="332">
        <v>0</v>
      </c>
      <c r="H71" s="349">
        <v>0</v>
      </c>
      <c r="I71" s="332">
        <v>8</v>
      </c>
      <c r="J71" s="349">
        <v>66.666666666666657</v>
      </c>
      <c r="K71" s="332">
        <v>1</v>
      </c>
      <c r="L71" s="349">
        <v>8.3333333333333321</v>
      </c>
      <c r="M71" s="332">
        <v>3</v>
      </c>
      <c r="N71" s="349">
        <v>25</v>
      </c>
      <c r="O71" s="332">
        <v>0</v>
      </c>
      <c r="P71" s="349">
        <v>0</v>
      </c>
      <c r="Q71" s="332">
        <v>12</v>
      </c>
      <c r="R71"/>
      <c r="S71"/>
      <c r="T71"/>
      <c r="U71"/>
    </row>
    <row r="72" spans="1:21" x14ac:dyDescent="0.25">
      <c r="A72" s="348">
        <v>315</v>
      </c>
      <c r="B72" s="348" t="s">
        <v>466</v>
      </c>
      <c r="C72" s="332">
        <v>0</v>
      </c>
      <c r="D72" s="349">
        <v>0</v>
      </c>
      <c r="E72" s="332">
        <v>0</v>
      </c>
      <c r="F72" s="349">
        <v>0</v>
      </c>
      <c r="G72" s="332">
        <v>0</v>
      </c>
      <c r="H72" s="349">
        <v>0</v>
      </c>
      <c r="I72" s="332">
        <v>3</v>
      </c>
      <c r="J72" s="349">
        <v>100</v>
      </c>
      <c r="K72" s="332">
        <v>0</v>
      </c>
      <c r="L72" s="349">
        <v>0</v>
      </c>
      <c r="M72" s="332">
        <v>0</v>
      </c>
      <c r="N72" s="349">
        <v>0</v>
      </c>
      <c r="O72" s="332">
        <v>0</v>
      </c>
      <c r="P72" s="349">
        <v>0</v>
      </c>
      <c r="Q72" s="332">
        <v>3</v>
      </c>
      <c r="R72"/>
      <c r="S72"/>
      <c r="T72"/>
      <c r="U72"/>
    </row>
    <row r="73" spans="1:21" x14ac:dyDescent="0.25">
      <c r="A73" s="348">
        <v>361</v>
      </c>
      <c r="B73" s="348" t="s">
        <v>467</v>
      </c>
      <c r="C73" s="332">
        <v>0</v>
      </c>
      <c r="D73" s="349">
        <v>0</v>
      </c>
      <c r="E73" s="332">
        <v>0</v>
      </c>
      <c r="F73" s="349">
        <v>0</v>
      </c>
      <c r="G73" s="332">
        <v>1</v>
      </c>
      <c r="H73" s="349">
        <v>20</v>
      </c>
      <c r="I73" s="332">
        <v>3</v>
      </c>
      <c r="J73" s="349">
        <v>60</v>
      </c>
      <c r="K73" s="332">
        <v>1</v>
      </c>
      <c r="L73" s="349">
        <v>20</v>
      </c>
      <c r="M73" s="332">
        <v>0</v>
      </c>
      <c r="N73" s="349">
        <v>0</v>
      </c>
      <c r="O73" s="332">
        <v>0</v>
      </c>
      <c r="P73" s="349">
        <v>0</v>
      </c>
      <c r="Q73" s="332">
        <v>5</v>
      </c>
      <c r="R73"/>
      <c r="S73"/>
      <c r="T73"/>
      <c r="U73"/>
    </row>
    <row r="74" spans="1:21" x14ac:dyDescent="0.25">
      <c r="A74" s="348">
        <v>647</v>
      </c>
      <c r="B74" s="348" t="s">
        <v>468</v>
      </c>
      <c r="C74" s="332">
        <v>0</v>
      </c>
      <c r="D74" s="349">
        <v>0</v>
      </c>
      <c r="E74" s="332">
        <v>0</v>
      </c>
      <c r="F74" s="349">
        <v>0</v>
      </c>
      <c r="G74" s="332">
        <v>0</v>
      </c>
      <c r="H74" s="349">
        <v>0</v>
      </c>
      <c r="I74" s="332">
        <v>9</v>
      </c>
      <c r="J74" s="349">
        <v>100</v>
      </c>
      <c r="K74" s="332">
        <v>0</v>
      </c>
      <c r="L74" s="349">
        <v>0</v>
      </c>
      <c r="M74" s="332">
        <v>0</v>
      </c>
      <c r="N74" s="349">
        <v>0</v>
      </c>
      <c r="O74" s="332">
        <v>0</v>
      </c>
      <c r="P74" s="349">
        <v>0</v>
      </c>
      <c r="Q74" s="332">
        <v>9</v>
      </c>
      <c r="R74"/>
      <c r="S74"/>
      <c r="T74"/>
      <c r="U74"/>
    </row>
    <row r="75" spans="1:21" x14ac:dyDescent="0.25">
      <c r="A75" s="348">
        <v>658</v>
      </c>
      <c r="B75" s="348" t="s">
        <v>469</v>
      </c>
      <c r="C75" s="332">
        <v>0</v>
      </c>
      <c r="D75" s="349">
        <v>0</v>
      </c>
      <c r="E75" s="332">
        <v>0</v>
      </c>
      <c r="F75" s="349">
        <v>0</v>
      </c>
      <c r="G75" s="332">
        <v>0</v>
      </c>
      <c r="H75" s="349">
        <v>0</v>
      </c>
      <c r="I75" s="332">
        <v>2</v>
      </c>
      <c r="J75" s="349">
        <v>100</v>
      </c>
      <c r="K75" s="332">
        <v>0</v>
      </c>
      <c r="L75" s="349">
        <v>0</v>
      </c>
      <c r="M75" s="332">
        <v>0</v>
      </c>
      <c r="N75" s="349">
        <v>0</v>
      </c>
      <c r="O75" s="332">
        <v>0</v>
      </c>
      <c r="P75" s="349">
        <v>0</v>
      </c>
      <c r="Q75" s="332">
        <v>2</v>
      </c>
      <c r="R75"/>
      <c r="S75"/>
      <c r="T75"/>
      <c r="U75"/>
    </row>
    <row r="76" spans="1:21" x14ac:dyDescent="0.25">
      <c r="A76" s="348">
        <v>664</v>
      </c>
      <c r="B76" s="348" t="s">
        <v>470</v>
      </c>
      <c r="C76" s="332">
        <v>0</v>
      </c>
      <c r="D76" s="349">
        <v>0</v>
      </c>
      <c r="E76" s="332">
        <v>2</v>
      </c>
      <c r="F76" s="349">
        <v>0.86956521739130432</v>
      </c>
      <c r="G76" s="332">
        <v>38</v>
      </c>
      <c r="H76" s="349">
        <v>16.521739130434781</v>
      </c>
      <c r="I76" s="332">
        <v>155</v>
      </c>
      <c r="J76" s="349">
        <v>67.391304347826093</v>
      </c>
      <c r="K76" s="332">
        <v>30</v>
      </c>
      <c r="L76" s="349">
        <v>13.043478260869565</v>
      </c>
      <c r="M76" s="332">
        <v>5</v>
      </c>
      <c r="N76" s="349">
        <v>2.1739130434782608</v>
      </c>
      <c r="O76" s="332">
        <v>0</v>
      </c>
      <c r="P76" s="349">
        <v>0</v>
      </c>
      <c r="Q76" s="332">
        <v>230</v>
      </c>
      <c r="R76"/>
      <c r="S76"/>
      <c r="T76"/>
      <c r="U76"/>
    </row>
    <row r="77" spans="1:21" x14ac:dyDescent="0.25">
      <c r="A77" s="348">
        <v>686</v>
      </c>
      <c r="B77" s="348" t="s">
        <v>471</v>
      </c>
      <c r="C77" s="332">
        <v>0</v>
      </c>
      <c r="D77" s="349">
        <v>0</v>
      </c>
      <c r="E77" s="332">
        <v>2</v>
      </c>
      <c r="F77" s="349">
        <v>1.2121212121212122</v>
      </c>
      <c r="G77" s="332">
        <v>30</v>
      </c>
      <c r="H77" s="349">
        <v>18.181818181818183</v>
      </c>
      <c r="I77" s="332">
        <v>118</v>
      </c>
      <c r="J77" s="349">
        <v>71.515151515151516</v>
      </c>
      <c r="K77" s="332">
        <v>12</v>
      </c>
      <c r="L77" s="349">
        <v>7.2727272727272725</v>
      </c>
      <c r="M77" s="332">
        <v>3</v>
      </c>
      <c r="N77" s="349">
        <v>1.8181818181818181</v>
      </c>
      <c r="O77" s="332">
        <v>0</v>
      </c>
      <c r="P77" s="349">
        <v>0</v>
      </c>
      <c r="Q77" s="332">
        <v>165</v>
      </c>
      <c r="R77"/>
      <c r="S77"/>
      <c r="T77"/>
      <c r="U77"/>
    </row>
    <row r="78" spans="1:21" x14ac:dyDescent="0.25">
      <c r="A78" s="348">
        <v>819</v>
      </c>
      <c r="B78" s="348" t="s">
        <v>472</v>
      </c>
      <c r="C78" s="332">
        <v>0</v>
      </c>
      <c r="D78" s="349">
        <v>0</v>
      </c>
      <c r="E78" s="332">
        <v>0</v>
      </c>
      <c r="F78" s="349">
        <v>0</v>
      </c>
      <c r="G78" s="332">
        <v>0</v>
      </c>
      <c r="H78" s="349">
        <v>0</v>
      </c>
      <c r="I78" s="332">
        <v>1</v>
      </c>
      <c r="J78" s="349">
        <v>100</v>
      </c>
      <c r="K78" s="332">
        <v>0</v>
      </c>
      <c r="L78" s="349">
        <v>0</v>
      </c>
      <c r="M78" s="332">
        <v>0</v>
      </c>
      <c r="N78" s="349">
        <v>0</v>
      </c>
      <c r="O78" s="332">
        <v>0</v>
      </c>
      <c r="P78" s="349">
        <v>0</v>
      </c>
      <c r="Q78" s="332">
        <v>1</v>
      </c>
      <c r="R78"/>
      <c r="S78"/>
      <c r="T78"/>
      <c r="U78"/>
    </row>
    <row r="79" spans="1:21" x14ac:dyDescent="0.25">
      <c r="A79" s="348">
        <v>854</v>
      </c>
      <c r="B79" s="348" t="s">
        <v>473</v>
      </c>
      <c r="C79" s="332">
        <v>0</v>
      </c>
      <c r="D79" s="349">
        <v>0</v>
      </c>
      <c r="E79" s="332">
        <v>0</v>
      </c>
      <c r="F79" s="349">
        <v>0</v>
      </c>
      <c r="G79" s="332">
        <v>2</v>
      </c>
      <c r="H79" s="349">
        <v>28.571428571428569</v>
      </c>
      <c r="I79" s="332">
        <v>4</v>
      </c>
      <c r="J79" s="349">
        <v>57.142857142857139</v>
      </c>
      <c r="K79" s="332">
        <v>1</v>
      </c>
      <c r="L79" s="349">
        <v>14.285714285714285</v>
      </c>
      <c r="M79" s="332">
        <v>0</v>
      </c>
      <c r="N79" s="349">
        <v>0</v>
      </c>
      <c r="O79" s="332">
        <v>0</v>
      </c>
      <c r="P79" s="349">
        <v>0</v>
      </c>
      <c r="Q79" s="332">
        <v>7</v>
      </c>
      <c r="R79"/>
      <c r="S79"/>
      <c r="T79"/>
      <c r="U79"/>
    </row>
    <row r="80" spans="1:21" x14ac:dyDescent="0.25">
      <c r="A80" s="348">
        <v>887</v>
      </c>
      <c r="B80" s="348" t="s">
        <v>474</v>
      </c>
      <c r="C80" s="332">
        <v>0</v>
      </c>
      <c r="D80" s="349">
        <v>0</v>
      </c>
      <c r="E80" s="332">
        <v>0</v>
      </c>
      <c r="F80" s="349">
        <v>0</v>
      </c>
      <c r="G80" s="332">
        <v>2</v>
      </c>
      <c r="H80" s="349">
        <v>5.4054054054054053</v>
      </c>
      <c r="I80" s="332">
        <v>31</v>
      </c>
      <c r="J80" s="349">
        <v>83.78378378378379</v>
      </c>
      <c r="K80" s="332">
        <v>4</v>
      </c>
      <c r="L80" s="349">
        <v>10.810810810810811</v>
      </c>
      <c r="M80" s="332">
        <v>0</v>
      </c>
      <c r="N80" s="349">
        <v>0</v>
      </c>
      <c r="O80" s="332">
        <v>0</v>
      </c>
      <c r="P80" s="349">
        <v>0</v>
      </c>
      <c r="Q80" s="332">
        <v>37</v>
      </c>
      <c r="R80"/>
      <c r="S80"/>
      <c r="T80"/>
      <c r="U80"/>
    </row>
    <row r="81" spans="1:21" x14ac:dyDescent="0.25">
      <c r="A81" s="344">
        <v>7</v>
      </c>
      <c r="B81" s="345" t="s">
        <v>475</v>
      </c>
      <c r="C81" s="354">
        <v>0</v>
      </c>
      <c r="D81" s="350">
        <v>0</v>
      </c>
      <c r="E81" s="354">
        <v>73</v>
      </c>
      <c r="F81" s="350">
        <v>0.63428621079155445</v>
      </c>
      <c r="G81" s="354">
        <v>1605</v>
      </c>
      <c r="H81" s="350">
        <v>13.945607785211573</v>
      </c>
      <c r="I81" s="354">
        <v>8221</v>
      </c>
      <c r="J81" s="350">
        <v>71.431053957772178</v>
      </c>
      <c r="K81" s="354">
        <v>1403</v>
      </c>
      <c r="L81" s="350">
        <v>12.190459640281519</v>
      </c>
      <c r="M81" s="354">
        <v>201</v>
      </c>
      <c r="N81" s="351">
        <v>1.7464592927274307</v>
      </c>
      <c r="O81" s="354">
        <v>6</v>
      </c>
      <c r="P81" s="351">
        <v>5.2133113215744195E-2</v>
      </c>
      <c r="Q81" s="352">
        <v>11509</v>
      </c>
      <c r="R81"/>
      <c r="S81"/>
      <c r="T81"/>
      <c r="U81"/>
    </row>
    <row r="82" spans="1:21" x14ac:dyDescent="0.25">
      <c r="A82" s="348">
        <v>2</v>
      </c>
      <c r="B82" s="348" t="s">
        <v>476</v>
      </c>
      <c r="C82" s="332">
        <v>0</v>
      </c>
      <c r="D82" s="349">
        <v>0</v>
      </c>
      <c r="E82" s="332">
        <v>0</v>
      </c>
      <c r="F82" s="349">
        <v>0</v>
      </c>
      <c r="G82" s="332">
        <v>4</v>
      </c>
      <c r="H82" s="349">
        <v>16</v>
      </c>
      <c r="I82" s="332">
        <v>20</v>
      </c>
      <c r="J82" s="349">
        <v>80</v>
      </c>
      <c r="K82" s="332">
        <v>1</v>
      </c>
      <c r="L82" s="349">
        <v>4</v>
      </c>
      <c r="M82" s="332">
        <v>0</v>
      </c>
      <c r="N82" s="349">
        <v>0</v>
      </c>
      <c r="O82" s="332">
        <v>0</v>
      </c>
      <c r="P82" s="349">
        <v>0</v>
      </c>
      <c r="Q82" s="332">
        <v>25</v>
      </c>
      <c r="R82"/>
      <c r="S82"/>
      <c r="T82"/>
      <c r="U82"/>
    </row>
    <row r="83" spans="1:21" x14ac:dyDescent="0.25">
      <c r="A83" s="348">
        <v>21</v>
      </c>
      <c r="B83" s="348" t="s">
        <v>477</v>
      </c>
      <c r="C83" s="332">
        <v>0</v>
      </c>
      <c r="D83" s="349">
        <v>0</v>
      </c>
      <c r="E83" s="332">
        <v>0</v>
      </c>
      <c r="F83" s="349">
        <v>0</v>
      </c>
      <c r="G83" s="332">
        <v>0</v>
      </c>
      <c r="H83" s="349">
        <v>0</v>
      </c>
      <c r="I83" s="332">
        <v>1</v>
      </c>
      <c r="J83" s="349">
        <v>100</v>
      </c>
      <c r="K83" s="332">
        <v>0</v>
      </c>
      <c r="L83" s="349">
        <v>0</v>
      </c>
      <c r="M83" s="332">
        <v>0</v>
      </c>
      <c r="N83" s="349">
        <v>0</v>
      </c>
      <c r="O83" s="332">
        <v>0</v>
      </c>
      <c r="P83" s="349">
        <v>0</v>
      </c>
      <c r="Q83" s="332">
        <v>1</v>
      </c>
      <c r="R83"/>
      <c r="S83"/>
      <c r="T83"/>
      <c r="U83"/>
    </row>
    <row r="84" spans="1:21" x14ac:dyDescent="0.25">
      <c r="A84" s="348">
        <v>55</v>
      </c>
      <c r="B84" s="348" t="s">
        <v>478</v>
      </c>
      <c r="C84" s="332">
        <v>0</v>
      </c>
      <c r="D84" s="349">
        <v>0</v>
      </c>
      <c r="E84" s="332">
        <v>0</v>
      </c>
      <c r="F84" s="349">
        <v>0</v>
      </c>
      <c r="G84" s="332">
        <v>1</v>
      </c>
      <c r="H84" s="349">
        <v>12.5</v>
      </c>
      <c r="I84" s="332">
        <v>7</v>
      </c>
      <c r="J84" s="349">
        <v>87.5</v>
      </c>
      <c r="K84" s="332">
        <v>0</v>
      </c>
      <c r="L84" s="349">
        <v>0</v>
      </c>
      <c r="M84" s="332">
        <v>0</v>
      </c>
      <c r="N84" s="349">
        <v>0</v>
      </c>
      <c r="O84" s="332">
        <v>0</v>
      </c>
      <c r="P84" s="349">
        <v>0</v>
      </c>
      <c r="Q84" s="332">
        <v>8</v>
      </c>
      <c r="R84"/>
      <c r="S84"/>
      <c r="T84"/>
      <c r="U84"/>
    </row>
    <row r="85" spans="1:21" x14ac:dyDescent="0.25">
      <c r="A85" s="348">
        <v>148</v>
      </c>
      <c r="B85" s="348" t="s">
        <v>479</v>
      </c>
      <c r="C85" s="332">
        <v>0</v>
      </c>
      <c r="D85" s="349">
        <v>0</v>
      </c>
      <c r="E85" s="332">
        <v>10</v>
      </c>
      <c r="F85" s="349">
        <v>0.8347245409015025</v>
      </c>
      <c r="G85" s="332">
        <v>179</v>
      </c>
      <c r="H85" s="349">
        <v>14.941569282136896</v>
      </c>
      <c r="I85" s="332">
        <v>860</v>
      </c>
      <c r="J85" s="349">
        <v>71.786310517529216</v>
      </c>
      <c r="K85" s="332">
        <v>134</v>
      </c>
      <c r="L85" s="349">
        <v>11.185308848080133</v>
      </c>
      <c r="M85" s="332">
        <v>14</v>
      </c>
      <c r="N85" s="349">
        <v>1.1686143572621035</v>
      </c>
      <c r="O85" s="332">
        <v>1</v>
      </c>
      <c r="P85" s="349">
        <v>8.347245409015025E-2</v>
      </c>
      <c r="Q85" s="332">
        <v>1198</v>
      </c>
      <c r="R85"/>
      <c r="S85"/>
      <c r="T85"/>
      <c r="U85"/>
    </row>
    <row r="86" spans="1:21" x14ac:dyDescent="0.25">
      <c r="A86" s="348">
        <v>197</v>
      </c>
      <c r="B86" s="348" t="s">
        <v>480</v>
      </c>
      <c r="C86" s="332">
        <v>0</v>
      </c>
      <c r="D86" s="349">
        <v>0</v>
      </c>
      <c r="E86" s="332">
        <v>0</v>
      </c>
      <c r="F86" s="349">
        <v>0</v>
      </c>
      <c r="G86" s="332">
        <v>10</v>
      </c>
      <c r="H86" s="349">
        <v>28.571428571428569</v>
      </c>
      <c r="I86" s="332">
        <v>19</v>
      </c>
      <c r="J86" s="349">
        <v>54.285714285714285</v>
      </c>
      <c r="K86" s="332">
        <v>6</v>
      </c>
      <c r="L86" s="349">
        <v>17.142857142857142</v>
      </c>
      <c r="M86" s="332">
        <v>0</v>
      </c>
      <c r="N86" s="349">
        <v>0</v>
      </c>
      <c r="O86" s="332">
        <v>0</v>
      </c>
      <c r="P86" s="349">
        <v>0</v>
      </c>
      <c r="Q86" s="332">
        <v>35</v>
      </c>
      <c r="R86"/>
      <c r="S86"/>
      <c r="T86"/>
      <c r="U86"/>
    </row>
    <row r="87" spans="1:21" x14ac:dyDescent="0.25">
      <c r="A87" s="348">
        <v>206</v>
      </c>
      <c r="B87" s="348" t="s">
        <v>481</v>
      </c>
      <c r="C87" s="332">
        <v>0</v>
      </c>
      <c r="D87" s="349">
        <v>0</v>
      </c>
      <c r="E87" s="332">
        <v>0</v>
      </c>
      <c r="F87" s="349">
        <v>0</v>
      </c>
      <c r="G87" s="332">
        <v>1</v>
      </c>
      <c r="H87" s="349">
        <v>16.666666666666664</v>
      </c>
      <c r="I87" s="332">
        <v>5</v>
      </c>
      <c r="J87" s="349">
        <v>83.333333333333343</v>
      </c>
      <c r="K87" s="332">
        <v>0</v>
      </c>
      <c r="L87" s="349">
        <v>0</v>
      </c>
      <c r="M87" s="332">
        <v>0</v>
      </c>
      <c r="N87" s="349">
        <v>0</v>
      </c>
      <c r="O87" s="332">
        <v>0</v>
      </c>
      <c r="P87" s="349">
        <v>0</v>
      </c>
      <c r="Q87" s="332">
        <v>6</v>
      </c>
      <c r="R87"/>
      <c r="S87"/>
      <c r="T87"/>
      <c r="U87"/>
    </row>
    <row r="88" spans="1:21" x14ac:dyDescent="0.25">
      <c r="A88" s="348">
        <v>313</v>
      </c>
      <c r="B88" s="348" t="s">
        <v>482</v>
      </c>
      <c r="C88" s="332">
        <v>0</v>
      </c>
      <c r="D88" s="349">
        <v>0</v>
      </c>
      <c r="E88" s="332">
        <v>0</v>
      </c>
      <c r="F88" s="349">
        <v>0</v>
      </c>
      <c r="G88" s="332">
        <v>8</v>
      </c>
      <c r="H88" s="349">
        <v>14.035087719298245</v>
      </c>
      <c r="I88" s="332">
        <v>49</v>
      </c>
      <c r="J88" s="349">
        <v>85.964912280701753</v>
      </c>
      <c r="K88" s="332">
        <v>0</v>
      </c>
      <c r="L88" s="349">
        <v>0</v>
      </c>
      <c r="M88" s="332">
        <v>0</v>
      </c>
      <c r="N88" s="349">
        <v>0</v>
      </c>
      <c r="O88" s="332">
        <v>0</v>
      </c>
      <c r="P88" s="349">
        <v>0</v>
      </c>
      <c r="Q88" s="332">
        <v>57</v>
      </c>
      <c r="R88"/>
      <c r="S88"/>
      <c r="T88"/>
      <c r="U88"/>
    </row>
    <row r="89" spans="1:21" x14ac:dyDescent="0.25">
      <c r="A89" s="348">
        <v>318</v>
      </c>
      <c r="B89" s="348" t="s">
        <v>483</v>
      </c>
      <c r="C89" s="332">
        <v>0</v>
      </c>
      <c r="D89" s="349">
        <v>0</v>
      </c>
      <c r="E89" s="332">
        <v>6</v>
      </c>
      <c r="F89" s="349">
        <v>0.58252427184466016</v>
      </c>
      <c r="G89" s="332">
        <v>145</v>
      </c>
      <c r="H89" s="349">
        <v>14.077669902912621</v>
      </c>
      <c r="I89" s="332">
        <v>748</v>
      </c>
      <c r="J89" s="349">
        <v>72.621359223300971</v>
      </c>
      <c r="K89" s="332">
        <v>118</v>
      </c>
      <c r="L89" s="349">
        <v>11.456310679611651</v>
      </c>
      <c r="M89" s="332">
        <v>12</v>
      </c>
      <c r="N89" s="349">
        <v>1.1650485436893203</v>
      </c>
      <c r="O89" s="332">
        <v>1</v>
      </c>
      <c r="P89" s="349">
        <v>9.7087378640776698E-2</v>
      </c>
      <c r="Q89" s="332">
        <v>1030</v>
      </c>
      <c r="R89"/>
      <c r="S89"/>
      <c r="T89"/>
      <c r="U89"/>
    </row>
    <row r="90" spans="1:21" x14ac:dyDescent="0.25">
      <c r="A90" s="348">
        <v>321</v>
      </c>
      <c r="B90" s="348" t="s">
        <v>484</v>
      </c>
      <c r="C90" s="332">
        <v>0</v>
      </c>
      <c r="D90" s="349">
        <v>0</v>
      </c>
      <c r="E90" s="332">
        <v>2</v>
      </c>
      <c r="F90" s="349">
        <v>1.1627906976744187</v>
      </c>
      <c r="G90" s="332">
        <v>13</v>
      </c>
      <c r="H90" s="349">
        <v>7.5581395348837201</v>
      </c>
      <c r="I90" s="332">
        <v>125</v>
      </c>
      <c r="J90" s="349">
        <v>72.674418604651152</v>
      </c>
      <c r="K90" s="332">
        <v>30</v>
      </c>
      <c r="L90" s="349">
        <v>17.441860465116278</v>
      </c>
      <c r="M90" s="332">
        <v>2</v>
      </c>
      <c r="N90" s="349">
        <v>1.1627906976744187</v>
      </c>
      <c r="O90" s="332">
        <v>0</v>
      </c>
      <c r="P90" s="349">
        <v>0</v>
      </c>
      <c r="Q90" s="332">
        <v>172</v>
      </c>
      <c r="R90"/>
      <c r="S90"/>
      <c r="T90"/>
      <c r="U90"/>
    </row>
    <row r="91" spans="1:21" x14ac:dyDescent="0.25">
      <c r="A91" s="348">
        <v>376</v>
      </c>
      <c r="B91" s="348" t="s">
        <v>485</v>
      </c>
      <c r="C91" s="332">
        <v>0</v>
      </c>
      <c r="D91" s="349">
        <v>0</v>
      </c>
      <c r="E91" s="332">
        <v>10</v>
      </c>
      <c r="F91" s="349">
        <v>0.8960573476702508</v>
      </c>
      <c r="G91" s="332">
        <v>154</v>
      </c>
      <c r="H91" s="349">
        <v>13.799283154121863</v>
      </c>
      <c r="I91" s="332">
        <v>815</v>
      </c>
      <c r="J91" s="349">
        <v>73.028673835125446</v>
      </c>
      <c r="K91" s="332">
        <v>117</v>
      </c>
      <c r="L91" s="349">
        <v>10.483870967741936</v>
      </c>
      <c r="M91" s="332">
        <v>20</v>
      </c>
      <c r="N91" s="349">
        <v>1.7921146953405016</v>
      </c>
      <c r="O91" s="332">
        <v>0</v>
      </c>
      <c r="P91" s="349">
        <v>0</v>
      </c>
      <c r="Q91" s="332">
        <v>1116</v>
      </c>
      <c r="R91"/>
      <c r="S91"/>
      <c r="T91"/>
      <c r="U91"/>
    </row>
    <row r="92" spans="1:21" x14ac:dyDescent="0.25">
      <c r="A92" s="348">
        <v>400</v>
      </c>
      <c r="B92" s="348" t="s">
        <v>486</v>
      </c>
      <c r="C92" s="332">
        <v>0</v>
      </c>
      <c r="D92" s="349">
        <v>0</v>
      </c>
      <c r="E92" s="332">
        <v>2</v>
      </c>
      <c r="F92" s="349">
        <v>1.3071895424836601</v>
      </c>
      <c r="G92" s="332">
        <v>27</v>
      </c>
      <c r="H92" s="349">
        <v>17.647058823529413</v>
      </c>
      <c r="I92" s="332">
        <v>103</v>
      </c>
      <c r="J92" s="349">
        <v>67.320261437908499</v>
      </c>
      <c r="K92" s="332">
        <v>21</v>
      </c>
      <c r="L92" s="349">
        <v>13.725490196078432</v>
      </c>
      <c r="M92" s="332">
        <v>0</v>
      </c>
      <c r="N92" s="349">
        <v>0</v>
      </c>
      <c r="O92" s="332">
        <v>0</v>
      </c>
      <c r="P92" s="349">
        <v>0</v>
      </c>
      <c r="Q92" s="332">
        <v>153</v>
      </c>
      <c r="R92"/>
      <c r="S92"/>
      <c r="T92"/>
      <c r="U92"/>
    </row>
    <row r="93" spans="1:21" x14ac:dyDescent="0.25">
      <c r="A93" s="348">
        <v>440</v>
      </c>
      <c r="B93" s="348" t="s">
        <v>487</v>
      </c>
      <c r="C93" s="332">
        <v>0</v>
      </c>
      <c r="D93" s="349">
        <v>0</v>
      </c>
      <c r="E93" s="332">
        <v>10</v>
      </c>
      <c r="F93" s="349">
        <v>0.52493438320209973</v>
      </c>
      <c r="G93" s="332">
        <v>257</v>
      </c>
      <c r="H93" s="349">
        <v>13.490813648293965</v>
      </c>
      <c r="I93" s="332">
        <v>1396</v>
      </c>
      <c r="J93" s="349">
        <v>73.280839895013131</v>
      </c>
      <c r="K93" s="332">
        <v>213</v>
      </c>
      <c r="L93" s="349">
        <v>11.181102362204724</v>
      </c>
      <c r="M93" s="332">
        <v>29</v>
      </c>
      <c r="N93" s="349">
        <v>1.5223097112860893</v>
      </c>
      <c r="O93" s="332">
        <v>0</v>
      </c>
      <c r="P93" s="349">
        <v>0</v>
      </c>
      <c r="Q93" s="332">
        <v>1905</v>
      </c>
      <c r="R93"/>
      <c r="S93"/>
      <c r="T93"/>
      <c r="U93"/>
    </row>
    <row r="94" spans="1:21" x14ac:dyDescent="0.25">
      <c r="A94" s="348">
        <v>483</v>
      </c>
      <c r="B94" s="348" t="s">
        <v>488</v>
      </c>
      <c r="C94" s="332">
        <v>0</v>
      </c>
      <c r="D94" s="349">
        <v>0</v>
      </c>
      <c r="E94" s="332">
        <v>0</v>
      </c>
      <c r="F94" s="349">
        <v>0</v>
      </c>
      <c r="G94" s="332">
        <v>0</v>
      </c>
      <c r="H94" s="349">
        <v>0</v>
      </c>
      <c r="I94" s="332">
        <v>0</v>
      </c>
      <c r="J94" s="349">
        <v>0</v>
      </c>
      <c r="K94" s="332">
        <v>0</v>
      </c>
      <c r="L94" s="349">
        <v>0</v>
      </c>
      <c r="M94" s="332">
        <v>0</v>
      </c>
      <c r="N94" s="349">
        <v>0</v>
      </c>
      <c r="O94" s="332">
        <v>0</v>
      </c>
      <c r="P94" s="349">
        <v>0</v>
      </c>
      <c r="Q94" s="332">
        <v>0</v>
      </c>
      <c r="R94"/>
      <c r="S94"/>
      <c r="T94"/>
      <c r="U94"/>
    </row>
    <row r="95" spans="1:21" x14ac:dyDescent="0.25">
      <c r="A95" s="348">
        <v>541</v>
      </c>
      <c r="B95" s="348" t="s">
        <v>489</v>
      </c>
      <c r="C95" s="332">
        <v>0</v>
      </c>
      <c r="D95" s="349">
        <v>0</v>
      </c>
      <c r="E95" s="332">
        <v>1</v>
      </c>
      <c r="F95" s="349">
        <v>0.41841004184100417</v>
      </c>
      <c r="G95" s="332">
        <v>34</v>
      </c>
      <c r="H95" s="349">
        <v>14.225941422594143</v>
      </c>
      <c r="I95" s="332">
        <v>168</v>
      </c>
      <c r="J95" s="349">
        <v>70.292887029288693</v>
      </c>
      <c r="K95" s="332">
        <v>32</v>
      </c>
      <c r="L95" s="349">
        <v>13.389121338912133</v>
      </c>
      <c r="M95" s="332">
        <v>4</v>
      </c>
      <c r="N95" s="349">
        <v>1.6736401673640167</v>
      </c>
      <c r="O95" s="332">
        <v>0</v>
      </c>
      <c r="P95" s="349">
        <v>0</v>
      </c>
      <c r="Q95" s="332">
        <v>239</v>
      </c>
      <c r="R95"/>
      <c r="S95"/>
      <c r="T95"/>
      <c r="U95"/>
    </row>
    <row r="96" spans="1:21" x14ac:dyDescent="0.25">
      <c r="A96" s="348">
        <v>607</v>
      </c>
      <c r="B96" s="348" t="s">
        <v>490</v>
      </c>
      <c r="C96" s="332">
        <v>0</v>
      </c>
      <c r="D96" s="349">
        <v>0</v>
      </c>
      <c r="E96" s="332">
        <v>8</v>
      </c>
      <c r="F96" s="349">
        <v>1.932367149758454</v>
      </c>
      <c r="G96" s="332">
        <v>76</v>
      </c>
      <c r="H96" s="349">
        <v>18.357487922705314</v>
      </c>
      <c r="I96" s="332">
        <v>258</v>
      </c>
      <c r="J96" s="349">
        <v>62.318840579710141</v>
      </c>
      <c r="K96" s="332">
        <v>61</v>
      </c>
      <c r="L96" s="349">
        <v>14.734299516908212</v>
      </c>
      <c r="M96" s="332">
        <v>11</v>
      </c>
      <c r="N96" s="349">
        <v>2.6570048309178742</v>
      </c>
      <c r="O96" s="332">
        <v>0</v>
      </c>
      <c r="P96" s="349">
        <v>0</v>
      </c>
      <c r="Q96" s="332">
        <v>414</v>
      </c>
      <c r="R96"/>
      <c r="S96"/>
      <c r="T96"/>
      <c r="U96"/>
    </row>
    <row r="97" spans="1:21" x14ac:dyDescent="0.25">
      <c r="A97" s="348">
        <v>615</v>
      </c>
      <c r="B97" s="348" t="s">
        <v>491</v>
      </c>
      <c r="C97" s="332">
        <v>0</v>
      </c>
      <c r="D97" s="349">
        <v>0</v>
      </c>
      <c r="E97" s="332">
        <v>19</v>
      </c>
      <c r="F97" s="349">
        <v>0.43839409321642825</v>
      </c>
      <c r="G97" s="332">
        <v>600</v>
      </c>
      <c r="H97" s="349">
        <v>13.844023996308261</v>
      </c>
      <c r="I97" s="332">
        <v>3024</v>
      </c>
      <c r="J97" s="349">
        <v>69.773880941393628</v>
      </c>
      <c r="K97" s="332">
        <v>586</v>
      </c>
      <c r="L97" s="349">
        <v>13.520996769727734</v>
      </c>
      <c r="M97" s="332">
        <v>101</v>
      </c>
      <c r="N97" s="349">
        <v>2.3304107060452237</v>
      </c>
      <c r="O97" s="332">
        <v>4</v>
      </c>
      <c r="P97" s="349">
        <v>9.2293493308721733E-2</v>
      </c>
      <c r="Q97" s="332">
        <v>4334</v>
      </c>
      <c r="R97"/>
      <c r="S97"/>
      <c r="T97"/>
      <c r="U97"/>
    </row>
    <row r="98" spans="1:21" x14ac:dyDescent="0.25">
      <c r="A98" s="348">
        <v>649</v>
      </c>
      <c r="B98" s="348" t="s">
        <v>492</v>
      </c>
      <c r="C98" s="332">
        <v>0</v>
      </c>
      <c r="D98" s="349">
        <v>0</v>
      </c>
      <c r="E98" s="332">
        <v>0</v>
      </c>
      <c r="F98" s="349">
        <v>0</v>
      </c>
      <c r="G98" s="332">
        <v>1</v>
      </c>
      <c r="H98" s="349">
        <v>14.285714285714285</v>
      </c>
      <c r="I98" s="332">
        <v>5</v>
      </c>
      <c r="J98" s="349">
        <v>71.428571428571431</v>
      </c>
      <c r="K98" s="332">
        <v>1</v>
      </c>
      <c r="L98" s="349">
        <v>14.285714285714285</v>
      </c>
      <c r="M98" s="332">
        <v>0</v>
      </c>
      <c r="N98" s="349">
        <v>0</v>
      </c>
      <c r="O98" s="332">
        <v>0</v>
      </c>
      <c r="P98" s="349">
        <v>0</v>
      </c>
      <c r="Q98" s="332">
        <v>7</v>
      </c>
      <c r="R98"/>
      <c r="S98"/>
      <c r="T98"/>
      <c r="U98"/>
    </row>
    <row r="99" spans="1:21" x14ac:dyDescent="0.25">
      <c r="A99" s="348">
        <v>652</v>
      </c>
      <c r="B99" s="348" t="s">
        <v>493</v>
      </c>
      <c r="C99" s="332">
        <v>0</v>
      </c>
      <c r="D99" s="349">
        <v>0</v>
      </c>
      <c r="E99" s="332">
        <v>0</v>
      </c>
      <c r="F99" s="349">
        <v>0</v>
      </c>
      <c r="G99" s="332">
        <v>0</v>
      </c>
      <c r="H99" s="349">
        <v>0</v>
      </c>
      <c r="I99" s="332">
        <v>0</v>
      </c>
      <c r="J99" s="349">
        <v>0</v>
      </c>
      <c r="K99" s="332">
        <v>1</v>
      </c>
      <c r="L99" s="349">
        <v>100</v>
      </c>
      <c r="M99" s="332">
        <v>0</v>
      </c>
      <c r="N99" s="349">
        <v>0</v>
      </c>
      <c r="O99" s="332">
        <v>0</v>
      </c>
      <c r="P99" s="349">
        <v>0</v>
      </c>
      <c r="Q99" s="332">
        <v>1</v>
      </c>
      <c r="R99"/>
      <c r="S99"/>
      <c r="T99"/>
      <c r="U99"/>
    </row>
    <row r="100" spans="1:21" x14ac:dyDescent="0.25">
      <c r="A100" s="348">
        <v>660</v>
      </c>
      <c r="B100" s="348" t="s">
        <v>494</v>
      </c>
      <c r="C100" s="332">
        <v>0</v>
      </c>
      <c r="D100" s="349">
        <v>0</v>
      </c>
      <c r="E100" s="332">
        <v>0</v>
      </c>
      <c r="F100" s="349">
        <v>0</v>
      </c>
      <c r="G100" s="332">
        <v>4</v>
      </c>
      <c r="H100" s="349">
        <v>17.391304347826086</v>
      </c>
      <c r="I100" s="332">
        <v>16</v>
      </c>
      <c r="J100" s="349">
        <v>69.565217391304344</v>
      </c>
      <c r="K100" s="332">
        <v>3</v>
      </c>
      <c r="L100" s="349">
        <v>13.043478260869565</v>
      </c>
      <c r="M100" s="332">
        <v>0</v>
      </c>
      <c r="N100" s="349">
        <v>0</v>
      </c>
      <c r="O100" s="332">
        <v>0</v>
      </c>
      <c r="P100" s="349">
        <v>0</v>
      </c>
      <c r="Q100" s="332">
        <v>23</v>
      </c>
      <c r="R100"/>
      <c r="S100"/>
      <c r="T100"/>
      <c r="U100"/>
    </row>
    <row r="101" spans="1:21" x14ac:dyDescent="0.25">
      <c r="A101" s="348">
        <v>667</v>
      </c>
      <c r="B101" s="348" t="s">
        <v>495</v>
      </c>
      <c r="C101" s="332">
        <v>0</v>
      </c>
      <c r="D101" s="349">
        <v>0</v>
      </c>
      <c r="E101" s="332">
        <v>0</v>
      </c>
      <c r="F101" s="349">
        <v>0</v>
      </c>
      <c r="G101" s="332">
        <v>2</v>
      </c>
      <c r="H101" s="349">
        <v>11.76470588235294</v>
      </c>
      <c r="I101" s="332">
        <v>13</v>
      </c>
      <c r="J101" s="349">
        <v>76.470588235294116</v>
      </c>
      <c r="K101" s="332">
        <v>2</v>
      </c>
      <c r="L101" s="349">
        <v>11.76470588235294</v>
      </c>
      <c r="M101" s="332">
        <v>0</v>
      </c>
      <c r="N101" s="349">
        <v>0</v>
      </c>
      <c r="O101" s="332">
        <v>0</v>
      </c>
      <c r="P101" s="349">
        <v>0</v>
      </c>
      <c r="Q101" s="332">
        <v>17</v>
      </c>
      <c r="R101"/>
      <c r="S101"/>
      <c r="T101"/>
      <c r="U101"/>
    </row>
    <row r="102" spans="1:21" x14ac:dyDescent="0.25">
      <c r="A102" s="348">
        <v>674</v>
      </c>
      <c r="B102" s="348" t="s">
        <v>496</v>
      </c>
      <c r="C102" s="332">
        <v>0</v>
      </c>
      <c r="D102" s="349">
        <v>0</v>
      </c>
      <c r="E102" s="332">
        <v>0</v>
      </c>
      <c r="F102" s="349">
        <v>0</v>
      </c>
      <c r="G102" s="332">
        <v>5</v>
      </c>
      <c r="H102" s="349">
        <v>9.2592592592592595</v>
      </c>
      <c r="I102" s="332">
        <v>43</v>
      </c>
      <c r="J102" s="349">
        <v>79.629629629629633</v>
      </c>
      <c r="K102" s="332">
        <v>4</v>
      </c>
      <c r="L102" s="349">
        <v>7.4074074074074066</v>
      </c>
      <c r="M102" s="332">
        <v>2</v>
      </c>
      <c r="N102" s="349">
        <v>3.7037037037037033</v>
      </c>
      <c r="O102" s="332">
        <v>0</v>
      </c>
      <c r="P102" s="349">
        <v>0</v>
      </c>
      <c r="Q102" s="332">
        <v>54</v>
      </c>
      <c r="R102"/>
      <c r="S102"/>
      <c r="T102"/>
      <c r="U102"/>
    </row>
    <row r="103" spans="1:21" x14ac:dyDescent="0.25">
      <c r="A103" s="348">
        <v>697</v>
      </c>
      <c r="B103" s="348" t="s">
        <v>497</v>
      </c>
      <c r="C103" s="332">
        <v>0</v>
      </c>
      <c r="D103" s="349">
        <v>0</v>
      </c>
      <c r="E103" s="332">
        <v>5</v>
      </c>
      <c r="F103" s="349">
        <v>0.77041602465331283</v>
      </c>
      <c r="G103" s="332">
        <v>76</v>
      </c>
      <c r="H103" s="349">
        <v>11.710323574730355</v>
      </c>
      <c r="I103" s="332">
        <v>496</v>
      </c>
      <c r="J103" s="349">
        <v>76.425269645608623</v>
      </c>
      <c r="K103" s="332">
        <v>66</v>
      </c>
      <c r="L103" s="349">
        <v>10.16949152542373</v>
      </c>
      <c r="M103" s="332">
        <v>6</v>
      </c>
      <c r="N103" s="349">
        <v>0.92449922958397546</v>
      </c>
      <c r="O103" s="332">
        <v>0</v>
      </c>
      <c r="P103" s="349">
        <v>0</v>
      </c>
      <c r="Q103" s="332">
        <v>649</v>
      </c>
      <c r="R103"/>
      <c r="S103"/>
      <c r="T103"/>
      <c r="U103"/>
    </row>
    <row r="104" spans="1:21" x14ac:dyDescent="0.25">
      <c r="A104" s="348">
        <v>756</v>
      </c>
      <c r="B104" s="348" t="s">
        <v>498</v>
      </c>
      <c r="C104" s="332">
        <v>0</v>
      </c>
      <c r="D104" s="349">
        <v>0</v>
      </c>
      <c r="E104" s="332">
        <v>0</v>
      </c>
      <c r="F104" s="349">
        <v>0</v>
      </c>
      <c r="G104" s="332">
        <v>8</v>
      </c>
      <c r="H104" s="349">
        <v>12.307692307692308</v>
      </c>
      <c r="I104" s="332">
        <v>50</v>
      </c>
      <c r="J104" s="349">
        <v>76.923076923076934</v>
      </c>
      <c r="K104" s="332">
        <v>7</v>
      </c>
      <c r="L104" s="349">
        <v>10.76923076923077</v>
      </c>
      <c r="M104" s="332">
        <v>0</v>
      </c>
      <c r="N104" s="349">
        <v>0</v>
      </c>
      <c r="O104" s="332">
        <v>0</v>
      </c>
      <c r="P104" s="349">
        <v>0</v>
      </c>
      <c r="Q104" s="332">
        <v>65</v>
      </c>
      <c r="R104"/>
      <c r="S104"/>
      <c r="T104"/>
      <c r="U104"/>
    </row>
    <row r="105" spans="1:21" x14ac:dyDescent="0.25">
      <c r="A105" s="344">
        <v>8</v>
      </c>
      <c r="B105" s="345" t="s">
        <v>499</v>
      </c>
      <c r="C105" s="354">
        <v>0</v>
      </c>
      <c r="D105" s="350">
        <v>0</v>
      </c>
      <c r="E105" s="354">
        <v>5</v>
      </c>
      <c r="F105" s="350">
        <v>0.74074074074074081</v>
      </c>
      <c r="G105" s="354">
        <v>66</v>
      </c>
      <c r="H105" s="350">
        <v>9.7777777777777786</v>
      </c>
      <c r="I105" s="354">
        <v>519</v>
      </c>
      <c r="J105" s="350">
        <v>76.888888888888886</v>
      </c>
      <c r="K105" s="354">
        <v>79</v>
      </c>
      <c r="L105" s="350">
        <v>11.703703703703704</v>
      </c>
      <c r="M105" s="354">
        <v>6</v>
      </c>
      <c r="N105" s="351">
        <v>0.88888888888888884</v>
      </c>
      <c r="O105" s="354">
        <v>0</v>
      </c>
      <c r="P105" s="351">
        <v>0</v>
      </c>
      <c r="Q105" s="352">
        <v>675</v>
      </c>
      <c r="R105"/>
      <c r="S105"/>
      <c r="T105"/>
      <c r="U105"/>
    </row>
    <row r="106" spans="1:21" x14ac:dyDescent="0.25">
      <c r="A106" s="353">
        <v>30</v>
      </c>
      <c r="B106" s="348" t="s">
        <v>500</v>
      </c>
      <c r="C106" s="332">
        <v>0</v>
      </c>
      <c r="D106" s="349">
        <v>0</v>
      </c>
      <c r="E106" s="332">
        <v>2</v>
      </c>
      <c r="F106" s="349">
        <v>0.5988023952095809</v>
      </c>
      <c r="G106" s="332">
        <v>47</v>
      </c>
      <c r="H106" s="349">
        <v>14.071856287425149</v>
      </c>
      <c r="I106" s="332">
        <v>247</v>
      </c>
      <c r="J106" s="349">
        <v>73.952095808383234</v>
      </c>
      <c r="K106" s="332">
        <v>37</v>
      </c>
      <c r="L106" s="349">
        <v>11.077844311377245</v>
      </c>
      <c r="M106" s="332">
        <v>1</v>
      </c>
      <c r="N106" s="349">
        <v>0.29940119760479045</v>
      </c>
      <c r="O106" s="332">
        <v>0</v>
      </c>
      <c r="P106" s="349">
        <v>0</v>
      </c>
      <c r="Q106" s="332">
        <v>334</v>
      </c>
      <c r="R106"/>
      <c r="S106"/>
      <c r="T106"/>
      <c r="U106"/>
    </row>
    <row r="107" spans="1:21" x14ac:dyDescent="0.25">
      <c r="A107" s="353">
        <v>34</v>
      </c>
      <c r="B107" s="348" t="s">
        <v>501</v>
      </c>
      <c r="C107" s="332">
        <v>0</v>
      </c>
      <c r="D107" s="349">
        <v>0</v>
      </c>
      <c r="E107" s="332">
        <v>1</v>
      </c>
      <c r="F107" s="349">
        <v>1.5625</v>
      </c>
      <c r="G107" s="332">
        <v>3</v>
      </c>
      <c r="H107" s="349">
        <v>4.6875</v>
      </c>
      <c r="I107" s="332">
        <v>52</v>
      </c>
      <c r="J107" s="349">
        <v>81.25</v>
      </c>
      <c r="K107" s="332">
        <v>8</v>
      </c>
      <c r="L107" s="349">
        <v>12.5</v>
      </c>
      <c r="M107" s="332">
        <v>0</v>
      </c>
      <c r="N107" s="349">
        <v>0</v>
      </c>
      <c r="O107" s="332">
        <v>0</v>
      </c>
      <c r="P107" s="349">
        <v>0</v>
      </c>
      <c r="Q107" s="332">
        <v>64</v>
      </c>
      <c r="R107"/>
      <c r="S107"/>
      <c r="T107"/>
      <c r="U107"/>
    </row>
    <row r="108" spans="1:21" x14ac:dyDescent="0.25">
      <c r="A108" s="353">
        <v>36</v>
      </c>
      <c r="B108" s="348" t="s">
        <v>502</v>
      </c>
      <c r="C108" s="332">
        <v>0</v>
      </c>
      <c r="D108" s="349">
        <v>0</v>
      </c>
      <c r="E108" s="332">
        <v>0</v>
      </c>
      <c r="F108" s="349">
        <v>0</v>
      </c>
      <c r="G108" s="332">
        <v>1</v>
      </c>
      <c r="H108" s="349">
        <v>3.7037037037037033</v>
      </c>
      <c r="I108" s="332">
        <v>25</v>
      </c>
      <c r="J108" s="349">
        <v>92.592592592592595</v>
      </c>
      <c r="K108" s="332">
        <v>1</v>
      </c>
      <c r="L108" s="349">
        <v>3.7037037037037033</v>
      </c>
      <c r="M108" s="332">
        <v>0</v>
      </c>
      <c r="N108" s="349">
        <v>0</v>
      </c>
      <c r="O108" s="332">
        <v>0</v>
      </c>
      <c r="P108" s="349">
        <v>0</v>
      </c>
      <c r="Q108" s="332">
        <v>27</v>
      </c>
      <c r="R108"/>
      <c r="S108"/>
      <c r="T108"/>
      <c r="U108"/>
    </row>
    <row r="109" spans="1:21" x14ac:dyDescent="0.25">
      <c r="A109" s="353">
        <v>91</v>
      </c>
      <c r="B109" s="348" t="s">
        <v>503</v>
      </c>
      <c r="C109" s="332">
        <v>0</v>
      </c>
      <c r="D109" s="349">
        <v>0</v>
      </c>
      <c r="E109" s="332">
        <v>0</v>
      </c>
      <c r="F109" s="349">
        <v>0</v>
      </c>
      <c r="G109" s="332">
        <v>0</v>
      </c>
      <c r="H109" s="349">
        <v>0</v>
      </c>
      <c r="I109" s="332">
        <v>1</v>
      </c>
      <c r="J109" s="349">
        <v>100</v>
      </c>
      <c r="K109" s="332">
        <v>0</v>
      </c>
      <c r="L109" s="349">
        <v>0</v>
      </c>
      <c r="M109" s="332">
        <v>0</v>
      </c>
      <c r="N109" s="349">
        <v>0</v>
      </c>
      <c r="O109" s="332">
        <v>0</v>
      </c>
      <c r="P109" s="349">
        <v>0</v>
      </c>
      <c r="Q109" s="332">
        <v>1</v>
      </c>
      <c r="R109"/>
      <c r="S109"/>
      <c r="T109"/>
      <c r="U109"/>
    </row>
    <row r="110" spans="1:21" x14ac:dyDescent="0.25">
      <c r="A110" s="353">
        <v>93</v>
      </c>
      <c r="B110" s="348" t="s">
        <v>504</v>
      </c>
      <c r="C110" s="332">
        <v>0</v>
      </c>
      <c r="D110" s="349">
        <v>0</v>
      </c>
      <c r="E110" s="332">
        <v>0</v>
      </c>
      <c r="F110" s="349">
        <v>0</v>
      </c>
      <c r="G110" s="332">
        <v>0</v>
      </c>
      <c r="H110" s="349">
        <v>0</v>
      </c>
      <c r="I110" s="332">
        <v>6</v>
      </c>
      <c r="J110" s="349">
        <v>100</v>
      </c>
      <c r="K110" s="332">
        <v>0</v>
      </c>
      <c r="L110" s="349">
        <v>0</v>
      </c>
      <c r="M110" s="332">
        <v>0</v>
      </c>
      <c r="N110" s="349">
        <v>0</v>
      </c>
      <c r="O110" s="332">
        <v>0</v>
      </c>
      <c r="P110" s="349">
        <v>0</v>
      </c>
      <c r="Q110" s="332">
        <v>6</v>
      </c>
      <c r="R110"/>
      <c r="S110"/>
      <c r="T110"/>
      <c r="U110"/>
    </row>
    <row r="111" spans="1:21" x14ac:dyDescent="0.25">
      <c r="A111" s="353">
        <v>101</v>
      </c>
      <c r="B111" s="348" t="s">
        <v>505</v>
      </c>
      <c r="C111" s="332">
        <v>0</v>
      </c>
      <c r="D111" s="349">
        <v>0</v>
      </c>
      <c r="E111" s="332">
        <v>0</v>
      </c>
      <c r="F111" s="349">
        <v>0</v>
      </c>
      <c r="G111" s="332">
        <v>1</v>
      </c>
      <c r="H111" s="349">
        <v>4.1666666666666661</v>
      </c>
      <c r="I111" s="332">
        <v>19</v>
      </c>
      <c r="J111" s="349">
        <v>79.166666666666657</v>
      </c>
      <c r="K111" s="332">
        <v>4</v>
      </c>
      <c r="L111" s="349">
        <v>16.666666666666664</v>
      </c>
      <c r="M111" s="332">
        <v>0</v>
      </c>
      <c r="N111" s="349">
        <v>0</v>
      </c>
      <c r="O111" s="332">
        <v>0</v>
      </c>
      <c r="P111" s="349">
        <v>0</v>
      </c>
      <c r="Q111" s="332">
        <v>24</v>
      </c>
      <c r="R111"/>
      <c r="S111"/>
      <c r="T111"/>
      <c r="U111"/>
    </row>
    <row r="112" spans="1:21" x14ac:dyDescent="0.25">
      <c r="A112" s="353">
        <v>145</v>
      </c>
      <c r="B112" s="348" t="s">
        <v>506</v>
      </c>
      <c r="C112" s="332">
        <v>0</v>
      </c>
      <c r="D112" s="349">
        <v>0</v>
      </c>
      <c r="E112" s="332">
        <v>0</v>
      </c>
      <c r="F112" s="349">
        <v>0</v>
      </c>
      <c r="G112" s="332">
        <v>0</v>
      </c>
      <c r="H112" s="349">
        <v>0</v>
      </c>
      <c r="I112" s="332">
        <v>1</v>
      </c>
      <c r="J112" s="349">
        <v>50</v>
      </c>
      <c r="K112" s="332">
        <v>1</v>
      </c>
      <c r="L112" s="349">
        <v>50</v>
      </c>
      <c r="M112" s="332">
        <v>0</v>
      </c>
      <c r="N112" s="349">
        <v>0</v>
      </c>
      <c r="O112" s="332">
        <v>0</v>
      </c>
      <c r="P112" s="349">
        <v>0</v>
      </c>
      <c r="Q112" s="332">
        <v>2</v>
      </c>
      <c r="R112"/>
      <c r="S112"/>
      <c r="T112"/>
      <c r="U112"/>
    </row>
    <row r="113" spans="1:21" x14ac:dyDescent="0.25">
      <c r="A113" s="353">
        <v>209</v>
      </c>
      <c r="B113" s="348" t="s">
        <v>507</v>
      </c>
      <c r="C113" s="332">
        <v>0</v>
      </c>
      <c r="D113" s="349">
        <v>0</v>
      </c>
      <c r="E113" s="332">
        <v>0</v>
      </c>
      <c r="F113" s="349">
        <v>0</v>
      </c>
      <c r="G113" s="332">
        <v>2</v>
      </c>
      <c r="H113" s="349">
        <v>40</v>
      </c>
      <c r="I113" s="332">
        <v>3</v>
      </c>
      <c r="J113" s="349">
        <v>60</v>
      </c>
      <c r="K113" s="332">
        <v>0</v>
      </c>
      <c r="L113" s="349">
        <v>0</v>
      </c>
      <c r="M113" s="332">
        <v>0</v>
      </c>
      <c r="N113" s="349">
        <v>0</v>
      </c>
      <c r="O113" s="332">
        <v>0</v>
      </c>
      <c r="P113" s="349">
        <v>0</v>
      </c>
      <c r="Q113" s="332">
        <v>5</v>
      </c>
      <c r="R113"/>
      <c r="S113"/>
      <c r="T113"/>
      <c r="U113"/>
    </row>
    <row r="114" spans="1:21" x14ac:dyDescent="0.25">
      <c r="A114" s="353">
        <v>282</v>
      </c>
      <c r="B114" s="348" t="s">
        <v>508</v>
      </c>
      <c r="C114" s="332">
        <v>0</v>
      </c>
      <c r="D114" s="349">
        <v>0</v>
      </c>
      <c r="E114" s="332">
        <v>1</v>
      </c>
      <c r="F114" s="349">
        <v>2.5</v>
      </c>
      <c r="G114" s="332">
        <v>4</v>
      </c>
      <c r="H114" s="349">
        <v>10</v>
      </c>
      <c r="I114" s="332">
        <v>33</v>
      </c>
      <c r="J114" s="349">
        <v>82.5</v>
      </c>
      <c r="K114" s="332">
        <v>2</v>
      </c>
      <c r="L114" s="349">
        <v>5</v>
      </c>
      <c r="M114" s="332">
        <v>0</v>
      </c>
      <c r="N114" s="349">
        <v>0</v>
      </c>
      <c r="O114" s="332">
        <v>0</v>
      </c>
      <c r="P114" s="349">
        <v>0</v>
      </c>
      <c r="Q114" s="332">
        <v>40</v>
      </c>
      <c r="R114"/>
      <c r="S114"/>
      <c r="T114"/>
      <c r="U114"/>
    </row>
    <row r="115" spans="1:21" x14ac:dyDescent="0.25">
      <c r="A115" s="353">
        <v>353</v>
      </c>
      <c r="B115" s="348" t="s">
        <v>509</v>
      </c>
      <c r="C115" s="332">
        <v>0</v>
      </c>
      <c r="D115" s="349">
        <v>0</v>
      </c>
      <c r="E115" s="332">
        <v>0</v>
      </c>
      <c r="F115" s="349">
        <v>0</v>
      </c>
      <c r="G115" s="332">
        <v>0</v>
      </c>
      <c r="H115" s="349">
        <v>0</v>
      </c>
      <c r="I115" s="332">
        <v>3</v>
      </c>
      <c r="J115" s="349">
        <v>75</v>
      </c>
      <c r="K115" s="332">
        <v>1</v>
      </c>
      <c r="L115" s="349">
        <v>25</v>
      </c>
      <c r="M115" s="332">
        <v>0</v>
      </c>
      <c r="N115" s="349">
        <v>0</v>
      </c>
      <c r="O115" s="332">
        <v>0</v>
      </c>
      <c r="P115" s="349">
        <v>0</v>
      </c>
      <c r="Q115" s="332">
        <v>4</v>
      </c>
      <c r="R115"/>
      <c r="S115"/>
      <c r="T115"/>
      <c r="U115"/>
    </row>
    <row r="116" spans="1:21" x14ac:dyDescent="0.25">
      <c r="A116" s="353">
        <v>364</v>
      </c>
      <c r="B116" s="348" t="s">
        <v>510</v>
      </c>
      <c r="C116" s="332">
        <v>0</v>
      </c>
      <c r="D116" s="349">
        <v>0</v>
      </c>
      <c r="E116" s="332">
        <v>0</v>
      </c>
      <c r="F116" s="349">
        <v>0</v>
      </c>
      <c r="G116" s="332">
        <v>1</v>
      </c>
      <c r="H116" s="349">
        <v>3.4482758620689653</v>
      </c>
      <c r="I116" s="332">
        <v>21</v>
      </c>
      <c r="J116" s="349">
        <v>72.41379310344827</v>
      </c>
      <c r="K116" s="332">
        <v>6</v>
      </c>
      <c r="L116" s="349">
        <v>20.689655172413794</v>
      </c>
      <c r="M116" s="332">
        <v>1</v>
      </c>
      <c r="N116" s="349">
        <v>3.4482758620689653</v>
      </c>
      <c r="O116" s="332">
        <v>0</v>
      </c>
      <c r="P116" s="349">
        <v>0</v>
      </c>
      <c r="Q116" s="332">
        <v>29</v>
      </c>
      <c r="R116"/>
      <c r="S116"/>
      <c r="T116"/>
      <c r="U116"/>
    </row>
    <row r="117" spans="1:21" x14ac:dyDescent="0.25">
      <c r="A117" s="353">
        <v>368</v>
      </c>
      <c r="B117" s="348" t="s">
        <v>511</v>
      </c>
      <c r="C117" s="332">
        <v>0</v>
      </c>
      <c r="D117" s="349">
        <v>0</v>
      </c>
      <c r="E117" s="332">
        <v>0</v>
      </c>
      <c r="F117" s="349">
        <v>0</v>
      </c>
      <c r="G117" s="332">
        <v>3</v>
      </c>
      <c r="H117" s="349">
        <v>9.67741935483871</v>
      </c>
      <c r="I117" s="332">
        <v>22</v>
      </c>
      <c r="J117" s="349">
        <v>70.967741935483872</v>
      </c>
      <c r="K117" s="332">
        <v>6</v>
      </c>
      <c r="L117" s="349">
        <v>19.35483870967742</v>
      </c>
      <c r="M117" s="332">
        <v>0</v>
      </c>
      <c r="N117" s="349">
        <v>0</v>
      </c>
      <c r="O117" s="332">
        <v>0</v>
      </c>
      <c r="P117" s="349">
        <v>0</v>
      </c>
      <c r="Q117" s="332">
        <v>31</v>
      </c>
      <c r="R117"/>
      <c r="S117"/>
      <c r="T117"/>
      <c r="U117"/>
    </row>
    <row r="118" spans="1:21" x14ac:dyDescent="0.25">
      <c r="A118" s="353">
        <v>390</v>
      </c>
      <c r="B118" s="348" t="s">
        <v>512</v>
      </c>
      <c r="C118" s="332">
        <v>0</v>
      </c>
      <c r="D118" s="349">
        <v>0</v>
      </c>
      <c r="E118" s="332">
        <v>0</v>
      </c>
      <c r="F118" s="349">
        <v>0</v>
      </c>
      <c r="G118" s="332">
        <v>0</v>
      </c>
      <c r="H118" s="349">
        <v>0</v>
      </c>
      <c r="I118" s="332">
        <v>15</v>
      </c>
      <c r="J118" s="349">
        <v>93.75</v>
      </c>
      <c r="K118" s="332">
        <v>1</v>
      </c>
      <c r="L118" s="349">
        <v>6.25</v>
      </c>
      <c r="M118" s="332">
        <v>0</v>
      </c>
      <c r="N118" s="349">
        <v>0</v>
      </c>
      <c r="O118" s="332">
        <v>0</v>
      </c>
      <c r="P118" s="349">
        <v>0</v>
      </c>
      <c r="Q118" s="332">
        <v>16</v>
      </c>
      <c r="R118"/>
      <c r="S118"/>
      <c r="T118"/>
      <c r="U118"/>
    </row>
    <row r="119" spans="1:21" x14ac:dyDescent="0.25">
      <c r="A119" s="353">
        <v>467</v>
      </c>
      <c r="B119" s="348" t="s">
        <v>513</v>
      </c>
      <c r="C119" s="332">
        <v>0</v>
      </c>
      <c r="D119" s="349">
        <v>0</v>
      </c>
      <c r="E119" s="332">
        <v>0</v>
      </c>
      <c r="F119" s="349">
        <v>0</v>
      </c>
      <c r="G119" s="332">
        <v>0</v>
      </c>
      <c r="H119" s="349">
        <v>0</v>
      </c>
      <c r="I119" s="332">
        <v>3</v>
      </c>
      <c r="J119" s="349">
        <v>50</v>
      </c>
      <c r="K119" s="332">
        <v>2</v>
      </c>
      <c r="L119" s="349">
        <v>33.333333333333329</v>
      </c>
      <c r="M119" s="332">
        <v>1</v>
      </c>
      <c r="N119" s="349">
        <v>16.666666666666664</v>
      </c>
      <c r="O119" s="332">
        <v>0</v>
      </c>
      <c r="P119" s="349">
        <v>0</v>
      </c>
      <c r="Q119" s="332">
        <v>6</v>
      </c>
      <c r="R119"/>
      <c r="S119"/>
      <c r="T119"/>
      <c r="U119"/>
    </row>
    <row r="120" spans="1:21" x14ac:dyDescent="0.25">
      <c r="A120" s="353">
        <v>576</v>
      </c>
      <c r="B120" s="348" t="s">
        <v>514</v>
      </c>
      <c r="C120" s="332">
        <v>0</v>
      </c>
      <c r="D120" s="349">
        <v>0</v>
      </c>
      <c r="E120" s="332">
        <v>1</v>
      </c>
      <c r="F120" s="349">
        <v>33.333333333333329</v>
      </c>
      <c r="G120" s="332">
        <v>0</v>
      </c>
      <c r="H120" s="349">
        <v>0</v>
      </c>
      <c r="I120" s="332">
        <v>2</v>
      </c>
      <c r="J120" s="349">
        <v>66.666666666666657</v>
      </c>
      <c r="K120" s="332">
        <v>0</v>
      </c>
      <c r="L120" s="349">
        <v>0</v>
      </c>
      <c r="M120" s="332">
        <v>0</v>
      </c>
      <c r="N120" s="349">
        <v>0</v>
      </c>
      <c r="O120" s="332">
        <v>0</v>
      </c>
      <c r="P120" s="349">
        <v>0</v>
      </c>
      <c r="Q120" s="332">
        <v>3</v>
      </c>
      <c r="R120"/>
      <c r="S120"/>
      <c r="T120"/>
      <c r="U120"/>
    </row>
    <row r="121" spans="1:21" x14ac:dyDescent="0.25">
      <c r="A121" s="353">
        <v>642</v>
      </c>
      <c r="B121" s="348" t="s">
        <v>515</v>
      </c>
      <c r="C121" s="332">
        <v>0</v>
      </c>
      <c r="D121" s="349">
        <v>0</v>
      </c>
      <c r="E121" s="332">
        <v>0</v>
      </c>
      <c r="F121" s="349">
        <v>0</v>
      </c>
      <c r="G121" s="332">
        <v>0</v>
      </c>
      <c r="H121" s="349">
        <v>0</v>
      </c>
      <c r="I121" s="332">
        <v>10</v>
      </c>
      <c r="J121" s="349">
        <v>83.333333333333343</v>
      </c>
      <c r="K121" s="332">
        <v>1</v>
      </c>
      <c r="L121" s="349">
        <v>8.3333333333333321</v>
      </c>
      <c r="M121" s="332">
        <v>1</v>
      </c>
      <c r="N121" s="349">
        <v>8.3333333333333321</v>
      </c>
      <c r="O121" s="332">
        <v>0</v>
      </c>
      <c r="P121" s="349">
        <v>0</v>
      </c>
      <c r="Q121" s="332">
        <v>12</v>
      </c>
      <c r="R121"/>
      <c r="S121"/>
      <c r="T121"/>
      <c r="U121"/>
    </row>
    <row r="122" spans="1:21" x14ac:dyDescent="0.25">
      <c r="A122" s="353">
        <v>679</v>
      </c>
      <c r="B122" s="348" t="s">
        <v>516</v>
      </c>
      <c r="C122" s="332">
        <v>0</v>
      </c>
      <c r="D122" s="349">
        <v>0</v>
      </c>
      <c r="E122" s="332">
        <v>0</v>
      </c>
      <c r="F122" s="349">
        <v>0</v>
      </c>
      <c r="G122" s="332">
        <v>0</v>
      </c>
      <c r="H122" s="349">
        <v>0</v>
      </c>
      <c r="I122" s="332">
        <v>8</v>
      </c>
      <c r="J122" s="349">
        <v>66.666666666666657</v>
      </c>
      <c r="K122" s="332">
        <v>4</v>
      </c>
      <c r="L122" s="349">
        <v>33.333333333333329</v>
      </c>
      <c r="M122" s="332">
        <v>0</v>
      </c>
      <c r="N122" s="349">
        <v>0</v>
      </c>
      <c r="O122" s="332">
        <v>0</v>
      </c>
      <c r="P122" s="349">
        <v>0</v>
      </c>
      <c r="Q122" s="332">
        <v>12</v>
      </c>
      <c r="R122"/>
      <c r="S122"/>
      <c r="T122"/>
      <c r="U122"/>
    </row>
    <row r="123" spans="1:21" x14ac:dyDescent="0.25">
      <c r="A123" s="353">
        <v>789</v>
      </c>
      <c r="B123" s="348" t="s">
        <v>517</v>
      </c>
      <c r="C123" s="332">
        <v>0</v>
      </c>
      <c r="D123" s="349">
        <v>0</v>
      </c>
      <c r="E123" s="332">
        <v>0</v>
      </c>
      <c r="F123" s="349">
        <v>0</v>
      </c>
      <c r="G123" s="332">
        <v>1</v>
      </c>
      <c r="H123" s="349">
        <v>10</v>
      </c>
      <c r="I123" s="332">
        <v>8</v>
      </c>
      <c r="J123" s="349">
        <v>80</v>
      </c>
      <c r="K123" s="332">
        <v>1</v>
      </c>
      <c r="L123" s="349">
        <v>10</v>
      </c>
      <c r="M123" s="332">
        <v>0</v>
      </c>
      <c r="N123" s="349">
        <v>0</v>
      </c>
      <c r="O123" s="332">
        <v>0</v>
      </c>
      <c r="P123" s="349">
        <v>0</v>
      </c>
      <c r="Q123" s="332">
        <v>10</v>
      </c>
      <c r="R123"/>
      <c r="S123"/>
      <c r="T123"/>
      <c r="U123"/>
    </row>
    <row r="124" spans="1:21" x14ac:dyDescent="0.25">
      <c r="A124" s="353">
        <v>792</v>
      </c>
      <c r="B124" s="348" t="s">
        <v>518</v>
      </c>
      <c r="C124" s="332">
        <v>0</v>
      </c>
      <c r="D124" s="349">
        <v>0</v>
      </c>
      <c r="E124" s="332">
        <v>0</v>
      </c>
      <c r="F124" s="349">
        <v>0</v>
      </c>
      <c r="G124" s="332">
        <v>0</v>
      </c>
      <c r="H124" s="349">
        <v>0</v>
      </c>
      <c r="I124" s="332">
        <v>0</v>
      </c>
      <c r="J124" s="349">
        <v>0</v>
      </c>
      <c r="K124" s="332">
        <v>0</v>
      </c>
      <c r="L124" s="349">
        <v>0</v>
      </c>
      <c r="M124" s="332">
        <v>0</v>
      </c>
      <c r="N124" s="349">
        <v>0</v>
      </c>
      <c r="O124" s="332">
        <v>0</v>
      </c>
      <c r="P124" s="349">
        <v>0</v>
      </c>
      <c r="Q124" s="332">
        <v>0</v>
      </c>
      <c r="R124"/>
      <c r="S124"/>
      <c r="T124"/>
      <c r="U124"/>
    </row>
    <row r="125" spans="1:21" x14ac:dyDescent="0.25">
      <c r="A125" s="353">
        <v>809</v>
      </c>
      <c r="B125" s="348" t="s">
        <v>519</v>
      </c>
      <c r="C125" s="332">
        <v>0</v>
      </c>
      <c r="D125" s="349">
        <v>0</v>
      </c>
      <c r="E125" s="332">
        <v>0</v>
      </c>
      <c r="F125" s="349">
        <v>0</v>
      </c>
      <c r="G125" s="332">
        <v>2</v>
      </c>
      <c r="H125" s="349">
        <v>14.285714285714285</v>
      </c>
      <c r="I125" s="332">
        <v>10</v>
      </c>
      <c r="J125" s="349">
        <v>71.428571428571431</v>
      </c>
      <c r="K125" s="332">
        <v>2</v>
      </c>
      <c r="L125" s="349">
        <v>14.285714285714285</v>
      </c>
      <c r="M125" s="332">
        <v>0</v>
      </c>
      <c r="N125" s="349">
        <v>0</v>
      </c>
      <c r="O125" s="332">
        <v>0</v>
      </c>
      <c r="P125" s="349">
        <v>0</v>
      </c>
      <c r="Q125" s="332">
        <v>14</v>
      </c>
      <c r="R125"/>
      <c r="S125"/>
      <c r="T125"/>
      <c r="U125"/>
    </row>
    <row r="126" spans="1:21" x14ac:dyDescent="0.25">
      <c r="A126" s="353">
        <v>847</v>
      </c>
      <c r="B126" s="348" t="s">
        <v>520</v>
      </c>
      <c r="C126" s="332">
        <v>0</v>
      </c>
      <c r="D126" s="349">
        <v>0</v>
      </c>
      <c r="E126" s="332">
        <v>0</v>
      </c>
      <c r="F126" s="349">
        <v>0</v>
      </c>
      <c r="G126" s="332">
        <v>1</v>
      </c>
      <c r="H126" s="349">
        <v>11.111111111111111</v>
      </c>
      <c r="I126" s="332">
        <v>8</v>
      </c>
      <c r="J126" s="349">
        <v>88.888888888888886</v>
      </c>
      <c r="K126" s="332">
        <v>0</v>
      </c>
      <c r="L126" s="349">
        <v>0</v>
      </c>
      <c r="M126" s="332">
        <v>0</v>
      </c>
      <c r="N126" s="349">
        <v>0</v>
      </c>
      <c r="O126" s="332">
        <v>0</v>
      </c>
      <c r="P126" s="349">
        <v>0</v>
      </c>
      <c r="Q126" s="332">
        <v>9</v>
      </c>
      <c r="R126"/>
      <c r="S126"/>
      <c r="T126"/>
      <c r="U126"/>
    </row>
    <row r="127" spans="1:21" x14ac:dyDescent="0.25">
      <c r="A127" s="353">
        <v>856</v>
      </c>
      <c r="B127" s="348" t="s">
        <v>521</v>
      </c>
      <c r="C127" s="332">
        <v>0</v>
      </c>
      <c r="D127" s="349">
        <v>0</v>
      </c>
      <c r="E127" s="332">
        <v>0</v>
      </c>
      <c r="F127" s="349">
        <v>0</v>
      </c>
      <c r="G127" s="332">
        <v>0</v>
      </c>
      <c r="H127" s="349">
        <v>0</v>
      </c>
      <c r="I127" s="332">
        <v>3</v>
      </c>
      <c r="J127" s="349">
        <v>75</v>
      </c>
      <c r="K127" s="332">
        <v>1</v>
      </c>
      <c r="L127" s="349">
        <v>25</v>
      </c>
      <c r="M127" s="332">
        <v>0</v>
      </c>
      <c r="N127" s="349">
        <v>0</v>
      </c>
      <c r="O127" s="332">
        <v>0</v>
      </c>
      <c r="P127" s="349">
        <v>0</v>
      </c>
      <c r="Q127" s="332">
        <v>4</v>
      </c>
      <c r="R127"/>
      <c r="S127"/>
      <c r="T127"/>
      <c r="U127"/>
    </row>
    <row r="128" spans="1:21" x14ac:dyDescent="0.25">
      <c r="A128" s="353">
        <v>861</v>
      </c>
      <c r="B128" s="348" t="s">
        <v>522</v>
      </c>
      <c r="C128" s="332">
        <v>0</v>
      </c>
      <c r="D128" s="349">
        <v>0</v>
      </c>
      <c r="E128" s="332">
        <v>0</v>
      </c>
      <c r="F128" s="349">
        <v>0</v>
      </c>
      <c r="G128" s="332">
        <v>0</v>
      </c>
      <c r="H128" s="349">
        <v>0</v>
      </c>
      <c r="I128" s="332">
        <v>19</v>
      </c>
      <c r="J128" s="349">
        <v>86.36363636363636</v>
      </c>
      <c r="K128" s="332">
        <v>1</v>
      </c>
      <c r="L128" s="349">
        <v>4.5454545454545459</v>
      </c>
      <c r="M128" s="332">
        <v>2</v>
      </c>
      <c r="N128" s="349">
        <v>9.0909090909090917</v>
      </c>
      <c r="O128" s="332">
        <v>0</v>
      </c>
      <c r="P128" s="349">
        <v>0</v>
      </c>
      <c r="Q128" s="332">
        <v>22</v>
      </c>
      <c r="R128"/>
      <c r="S128"/>
      <c r="T128"/>
      <c r="U128"/>
    </row>
    <row r="129" spans="1:21" x14ac:dyDescent="0.25">
      <c r="A129" s="344">
        <v>9</v>
      </c>
      <c r="B129" s="345" t="s">
        <v>523</v>
      </c>
      <c r="C129" s="354">
        <v>0</v>
      </c>
      <c r="D129" s="350">
        <v>0</v>
      </c>
      <c r="E129" s="354">
        <v>278</v>
      </c>
      <c r="F129" s="350">
        <v>0.45918535892438306</v>
      </c>
      <c r="G129" s="354">
        <v>8357</v>
      </c>
      <c r="H129" s="350">
        <v>13.803640447953486</v>
      </c>
      <c r="I129" s="354">
        <v>43111</v>
      </c>
      <c r="J129" s="350">
        <v>71.208417297083017</v>
      </c>
      <c r="K129" s="354">
        <v>7020</v>
      </c>
      <c r="L129" s="350">
        <v>11.595256185788379</v>
      </c>
      <c r="M129" s="354">
        <v>1693</v>
      </c>
      <c r="N129" s="351">
        <v>2.7964058009315846</v>
      </c>
      <c r="O129" s="354">
        <v>83</v>
      </c>
      <c r="P129" s="351">
        <v>0.13709490931915033</v>
      </c>
      <c r="Q129" s="352">
        <v>60542</v>
      </c>
      <c r="R129"/>
      <c r="S129"/>
      <c r="T129"/>
      <c r="U129"/>
    </row>
    <row r="130" spans="1:21" x14ac:dyDescent="0.25">
      <c r="A130" s="348">
        <v>1</v>
      </c>
      <c r="B130" s="348" t="s">
        <v>524</v>
      </c>
      <c r="C130" s="332">
        <v>0</v>
      </c>
      <c r="D130" s="349">
        <v>0</v>
      </c>
      <c r="E130" s="332">
        <v>188</v>
      </c>
      <c r="F130" s="349">
        <v>0.46586544418287695</v>
      </c>
      <c r="G130" s="332">
        <v>5462</v>
      </c>
      <c r="H130" s="349">
        <v>13.534877958121669</v>
      </c>
      <c r="I130" s="332">
        <v>28968</v>
      </c>
      <c r="J130" s="349">
        <v>71.782926527072235</v>
      </c>
      <c r="K130" s="332">
        <v>4645</v>
      </c>
      <c r="L130" s="349">
        <v>11.510345682071614</v>
      </c>
      <c r="M130" s="332">
        <v>1040</v>
      </c>
      <c r="N130" s="349">
        <v>2.5771279890967662</v>
      </c>
      <c r="O130" s="332">
        <v>52</v>
      </c>
      <c r="P130" s="349">
        <v>0.12885639945483832</v>
      </c>
      <c r="Q130" s="332">
        <v>40355</v>
      </c>
      <c r="R130"/>
      <c r="S130"/>
      <c r="T130"/>
      <c r="U130"/>
    </row>
    <row r="131" spans="1:21" x14ac:dyDescent="0.25">
      <c r="A131" s="348">
        <v>79</v>
      </c>
      <c r="B131" s="348" t="s">
        <v>525</v>
      </c>
      <c r="C131" s="332">
        <v>0</v>
      </c>
      <c r="D131" s="349">
        <v>0</v>
      </c>
      <c r="E131" s="332">
        <v>2</v>
      </c>
      <c r="F131" s="349">
        <v>0.69930069930069927</v>
      </c>
      <c r="G131" s="332">
        <v>36</v>
      </c>
      <c r="H131" s="349">
        <v>12.587412587412588</v>
      </c>
      <c r="I131" s="332">
        <v>205</v>
      </c>
      <c r="J131" s="349">
        <v>71.67832167832168</v>
      </c>
      <c r="K131" s="332">
        <v>43</v>
      </c>
      <c r="L131" s="349">
        <v>15.034965034965033</v>
      </c>
      <c r="M131" s="332">
        <v>0</v>
      </c>
      <c r="N131" s="349">
        <v>0</v>
      </c>
      <c r="O131" s="332">
        <v>0</v>
      </c>
      <c r="P131" s="349">
        <v>0</v>
      </c>
      <c r="Q131" s="332">
        <v>286</v>
      </c>
    </row>
    <row r="132" spans="1:21" x14ac:dyDescent="0.25">
      <c r="A132" s="348">
        <v>88</v>
      </c>
      <c r="B132" s="348" t="s">
        <v>526</v>
      </c>
      <c r="C132" s="332">
        <v>0</v>
      </c>
      <c r="D132" s="349">
        <v>0</v>
      </c>
      <c r="E132" s="332">
        <v>36</v>
      </c>
      <c r="F132" s="349">
        <v>0.51230966272947198</v>
      </c>
      <c r="G132" s="332">
        <v>1113</v>
      </c>
      <c r="H132" s="349">
        <v>15.838907072719511</v>
      </c>
      <c r="I132" s="332">
        <v>4892</v>
      </c>
      <c r="J132" s="349">
        <v>69.617190835349362</v>
      </c>
      <c r="K132" s="332">
        <v>823</v>
      </c>
      <c r="L132" s="349">
        <v>11.711968122954319</v>
      </c>
      <c r="M132" s="332">
        <v>156</v>
      </c>
      <c r="N132" s="349">
        <v>2.2200085384943788</v>
      </c>
      <c r="O132" s="332">
        <v>7</v>
      </c>
      <c r="P132" s="349">
        <v>9.9615767752952888E-2</v>
      </c>
      <c r="Q132" s="332">
        <v>7027</v>
      </c>
    </row>
    <row r="133" spans="1:21" x14ac:dyDescent="0.25">
      <c r="A133" s="348">
        <v>129</v>
      </c>
      <c r="B133" s="348" t="s">
        <v>527</v>
      </c>
      <c r="C133" s="332">
        <v>0</v>
      </c>
      <c r="D133" s="349">
        <v>0</v>
      </c>
      <c r="E133" s="332">
        <v>8</v>
      </c>
      <c r="F133" s="349">
        <v>0.71364852809991086</v>
      </c>
      <c r="G133" s="332">
        <v>186</v>
      </c>
      <c r="H133" s="349">
        <v>16.592328278322928</v>
      </c>
      <c r="I133" s="332">
        <v>787</v>
      </c>
      <c r="J133" s="349">
        <v>70.205173951828726</v>
      </c>
      <c r="K133" s="332">
        <v>122</v>
      </c>
      <c r="L133" s="349">
        <v>10.88314005352364</v>
      </c>
      <c r="M133" s="332">
        <v>17</v>
      </c>
      <c r="N133" s="349">
        <v>1.5165031222123104</v>
      </c>
      <c r="O133" s="332">
        <v>1</v>
      </c>
      <c r="P133" s="349">
        <v>8.9206066012488858E-2</v>
      </c>
      <c r="Q133" s="332">
        <v>1121</v>
      </c>
    </row>
    <row r="134" spans="1:21" x14ac:dyDescent="0.25">
      <c r="A134" s="348">
        <v>212</v>
      </c>
      <c r="B134" s="348" t="s">
        <v>528</v>
      </c>
      <c r="C134" s="332">
        <v>0</v>
      </c>
      <c r="D134" s="349">
        <v>0</v>
      </c>
      <c r="E134" s="332">
        <v>1</v>
      </c>
      <c r="F134" s="349">
        <v>0.21052631578947367</v>
      </c>
      <c r="G134" s="332">
        <v>69</v>
      </c>
      <c r="H134" s="349">
        <v>14.526315789473685</v>
      </c>
      <c r="I134" s="332">
        <v>346</v>
      </c>
      <c r="J134" s="349">
        <v>72.84210526315789</v>
      </c>
      <c r="K134" s="332">
        <v>50</v>
      </c>
      <c r="L134" s="349">
        <v>10.526315789473683</v>
      </c>
      <c r="M134" s="332">
        <v>9</v>
      </c>
      <c r="N134" s="349">
        <v>1.8947368421052633</v>
      </c>
      <c r="O134" s="332">
        <v>0</v>
      </c>
      <c r="P134" s="349">
        <v>0</v>
      </c>
      <c r="Q134" s="332">
        <v>475</v>
      </c>
    </row>
    <row r="135" spans="1:21" x14ac:dyDescent="0.25">
      <c r="A135" s="348">
        <v>266</v>
      </c>
      <c r="B135" s="348" t="s">
        <v>529</v>
      </c>
      <c r="C135" s="332">
        <v>0</v>
      </c>
      <c r="D135" s="349">
        <v>0</v>
      </c>
      <c r="E135" s="332">
        <v>7</v>
      </c>
      <c r="F135" s="349">
        <v>0.33734939759036142</v>
      </c>
      <c r="G135" s="332">
        <v>247</v>
      </c>
      <c r="H135" s="349">
        <v>11.903614457831326</v>
      </c>
      <c r="I135" s="332">
        <v>1398</v>
      </c>
      <c r="J135" s="349">
        <v>67.373493975903614</v>
      </c>
      <c r="K135" s="332">
        <v>271</v>
      </c>
      <c r="L135" s="349">
        <v>13.060240963855421</v>
      </c>
      <c r="M135" s="332">
        <v>140</v>
      </c>
      <c r="N135" s="349">
        <v>6.7469879518072293</v>
      </c>
      <c r="O135" s="332">
        <v>12</v>
      </c>
      <c r="P135" s="349">
        <v>0.57831325301204817</v>
      </c>
      <c r="Q135" s="332">
        <v>2075</v>
      </c>
    </row>
    <row r="136" spans="1:21" x14ac:dyDescent="0.25">
      <c r="A136" s="348">
        <v>308</v>
      </c>
      <c r="B136" s="348" t="s">
        <v>530</v>
      </c>
      <c r="C136" s="332">
        <v>0</v>
      </c>
      <c r="D136" s="349">
        <v>0</v>
      </c>
      <c r="E136" s="332">
        <v>2</v>
      </c>
      <c r="F136" s="349">
        <v>0.38834951456310679</v>
      </c>
      <c r="G136" s="332">
        <v>75</v>
      </c>
      <c r="H136" s="349">
        <v>14.563106796116504</v>
      </c>
      <c r="I136" s="332">
        <v>378</v>
      </c>
      <c r="J136" s="349">
        <v>73.398058252427191</v>
      </c>
      <c r="K136" s="332">
        <v>51</v>
      </c>
      <c r="L136" s="349">
        <v>9.9029126213592242</v>
      </c>
      <c r="M136" s="332">
        <v>9</v>
      </c>
      <c r="N136" s="349">
        <v>1.7475728155339807</v>
      </c>
      <c r="O136" s="332">
        <v>0</v>
      </c>
      <c r="P136" s="349">
        <v>0</v>
      </c>
      <c r="Q136" s="332">
        <v>515</v>
      </c>
    </row>
    <row r="137" spans="1:21" x14ac:dyDescent="0.25">
      <c r="A137" s="348">
        <v>360</v>
      </c>
      <c r="B137" s="348" t="s">
        <v>531</v>
      </c>
      <c r="C137" s="332">
        <v>0</v>
      </c>
      <c r="D137" s="349">
        <v>0</v>
      </c>
      <c r="E137" s="332">
        <v>29</v>
      </c>
      <c r="F137" s="349">
        <v>0.45362114813076804</v>
      </c>
      <c r="G137" s="332">
        <v>912</v>
      </c>
      <c r="H137" s="349">
        <v>14.265603003284843</v>
      </c>
      <c r="I137" s="332">
        <v>4552</v>
      </c>
      <c r="J137" s="349">
        <v>71.202878147974346</v>
      </c>
      <c r="K137" s="332">
        <v>725</v>
      </c>
      <c r="L137" s="349">
        <v>11.3405287032692</v>
      </c>
      <c r="M137" s="332">
        <v>170</v>
      </c>
      <c r="N137" s="349">
        <v>2.6591584545596745</v>
      </c>
      <c r="O137" s="332">
        <v>5</v>
      </c>
      <c r="P137" s="349">
        <v>7.8210542781166903E-2</v>
      </c>
      <c r="Q137" s="332">
        <v>6393</v>
      </c>
    </row>
    <row r="138" spans="1:21" x14ac:dyDescent="0.25">
      <c r="A138" s="348">
        <v>380</v>
      </c>
      <c r="B138" s="348" t="s">
        <v>532</v>
      </c>
      <c r="C138" s="332">
        <v>0</v>
      </c>
      <c r="D138" s="349">
        <v>0</v>
      </c>
      <c r="E138" s="332">
        <v>1</v>
      </c>
      <c r="F138" s="349">
        <v>0.12738853503184713</v>
      </c>
      <c r="G138" s="332">
        <v>114</v>
      </c>
      <c r="H138" s="349">
        <v>14.522292993630574</v>
      </c>
      <c r="I138" s="332">
        <v>526</v>
      </c>
      <c r="J138" s="349">
        <v>67.00636942675159</v>
      </c>
      <c r="K138" s="332">
        <v>104</v>
      </c>
      <c r="L138" s="349">
        <v>13.248407643312103</v>
      </c>
      <c r="M138" s="332">
        <v>39</v>
      </c>
      <c r="N138" s="349">
        <v>4.9681528662420389</v>
      </c>
      <c r="O138" s="332">
        <v>1</v>
      </c>
      <c r="P138" s="349">
        <v>0.12738853503184713</v>
      </c>
      <c r="Q138" s="332">
        <v>785</v>
      </c>
    </row>
    <row r="139" spans="1:21" x14ac:dyDescent="0.25">
      <c r="A139" s="348">
        <v>631</v>
      </c>
      <c r="B139" s="348" t="s">
        <v>533</v>
      </c>
      <c r="C139" s="332">
        <v>0</v>
      </c>
      <c r="D139" s="349">
        <v>0</v>
      </c>
      <c r="E139" s="332">
        <v>4</v>
      </c>
      <c r="F139" s="349">
        <v>0.26490066225165565</v>
      </c>
      <c r="G139" s="332">
        <v>143</v>
      </c>
      <c r="H139" s="349">
        <v>9.4701986754966878</v>
      </c>
      <c r="I139" s="332">
        <v>1059</v>
      </c>
      <c r="J139" s="349">
        <v>70.132450331125824</v>
      </c>
      <c r="K139" s="332">
        <v>186</v>
      </c>
      <c r="L139" s="349">
        <v>12.317880794701987</v>
      </c>
      <c r="M139" s="332">
        <v>113</v>
      </c>
      <c r="N139" s="349">
        <v>7.483443708609272</v>
      </c>
      <c r="O139" s="332">
        <v>5</v>
      </c>
      <c r="P139" s="349">
        <v>0.33112582781456956</v>
      </c>
      <c r="Q139" s="332">
        <v>1510</v>
      </c>
    </row>
    <row r="140" spans="1:21" x14ac:dyDescent="0.25">
      <c r="B140" s="1"/>
    </row>
    <row r="141" spans="1:21" x14ac:dyDescent="0.25">
      <c r="B141" s="327" t="s">
        <v>198</v>
      </c>
      <c r="C141" s="357" t="s">
        <v>546</v>
      </c>
      <c r="D141" s="355"/>
      <c r="E141" s="355"/>
      <c r="F141" s="355"/>
      <c r="G141" s="328" t="s">
        <v>554</v>
      </c>
      <c r="H141" s="355"/>
      <c r="I141" s="355"/>
      <c r="J141" s="355"/>
      <c r="K141" s="355"/>
      <c r="L141" s="355"/>
      <c r="M141" s="356"/>
    </row>
    <row r="142" spans="1:21" x14ac:dyDescent="0.25">
      <c r="B142" s="329" t="s">
        <v>534</v>
      </c>
      <c r="C142" s="357" t="s">
        <v>535</v>
      </c>
      <c r="D142" s="358"/>
      <c r="E142" s="358"/>
      <c r="F142" s="358"/>
      <c r="G142" s="358"/>
      <c r="H142" s="358"/>
      <c r="I142" s="358"/>
      <c r="J142" s="358"/>
      <c r="K142" s="358"/>
      <c r="L142" s="358"/>
      <c r="M142" s="358"/>
    </row>
    <row r="143" spans="1:21" x14ac:dyDescent="0.25">
      <c r="B143" s="326" t="s">
        <v>536</v>
      </c>
      <c r="C143" s="358" t="s">
        <v>358</v>
      </c>
      <c r="D143" s="358"/>
      <c r="E143" s="358"/>
      <c r="F143" s="358"/>
      <c r="G143" s="358"/>
      <c r="H143" s="358"/>
      <c r="I143" s="358"/>
      <c r="J143" s="358"/>
      <c r="K143" s="358"/>
      <c r="L143" s="358"/>
      <c r="M143" s="358"/>
    </row>
    <row r="144" spans="1:21" x14ac:dyDescent="0.25">
      <c r="B144" s="330"/>
    </row>
  </sheetData>
  <mergeCells count="5">
    <mergeCell ref="Q2:Q4"/>
    <mergeCell ref="C1:P1"/>
    <mergeCell ref="A2:A5"/>
    <mergeCell ref="B2:B4"/>
    <mergeCell ref="C2:P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FD59-FCEB-46CC-BF38-24A8F3538513}">
  <sheetPr>
    <tabColor rgb="FF33CCFF"/>
  </sheetPr>
  <dimension ref="A1:U144"/>
  <sheetViews>
    <sheetView workbookViewId="0">
      <pane xSplit="2" ySplit="4" topLeftCell="C134" activePane="bottomRight" state="frozen"/>
      <selection pane="topRight" activeCell="C1" sqref="C1"/>
      <selection pane="bottomLeft" activeCell="A5" sqref="A5"/>
      <selection pane="bottomRight" activeCell="C142" sqref="C142:C143"/>
    </sheetView>
  </sheetViews>
  <sheetFormatPr baseColWidth="10" defaultColWidth="8.7109375" defaultRowHeight="15" x14ac:dyDescent="0.25"/>
  <cols>
    <col min="2" max="2" width="32.7109375" style="331" customWidth="1"/>
    <col min="3" max="15" width="8.7109375" style="325"/>
    <col min="16" max="16" width="10" style="325" customWidth="1"/>
    <col min="17" max="17" width="13.85546875" style="325" customWidth="1"/>
    <col min="18" max="16384" width="8.7109375" style="325"/>
  </cols>
  <sheetData>
    <row r="1" spans="1:21" ht="90.75" customHeight="1" x14ac:dyDescent="0.2">
      <c r="A1" s="334"/>
      <c r="B1" s="335"/>
      <c r="C1" s="505" t="s">
        <v>547</v>
      </c>
      <c r="D1" s="505"/>
      <c r="E1" s="505"/>
      <c r="F1" s="505"/>
      <c r="G1" s="505"/>
      <c r="H1" s="505"/>
      <c r="I1" s="505"/>
      <c r="J1" s="505"/>
      <c r="K1" s="505"/>
      <c r="L1" s="505"/>
      <c r="M1" s="505"/>
      <c r="N1" s="505"/>
      <c r="O1" s="505"/>
      <c r="P1" s="506"/>
      <c r="Q1" s="336" t="s">
        <v>554</v>
      </c>
    </row>
    <row r="2" spans="1:21" ht="15" customHeight="1" x14ac:dyDescent="0.2">
      <c r="A2" s="507"/>
      <c r="B2" s="508" t="s">
        <v>395</v>
      </c>
      <c r="C2" s="509" t="s">
        <v>354</v>
      </c>
      <c r="D2" s="510"/>
      <c r="E2" s="510"/>
      <c r="F2" s="510"/>
      <c r="G2" s="510"/>
      <c r="H2" s="510"/>
      <c r="I2" s="510"/>
      <c r="J2" s="510"/>
      <c r="K2" s="510"/>
      <c r="L2" s="510"/>
      <c r="M2" s="510"/>
      <c r="N2" s="510"/>
      <c r="O2" s="510"/>
      <c r="P2" s="511"/>
      <c r="Q2" s="504" t="s">
        <v>396</v>
      </c>
    </row>
    <row r="3" spans="1:21" ht="12.75" customHeight="1" x14ac:dyDescent="0.2">
      <c r="A3" s="507"/>
      <c r="B3" s="508"/>
      <c r="C3" s="512"/>
      <c r="D3" s="513"/>
      <c r="E3" s="513"/>
      <c r="F3" s="513"/>
      <c r="G3" s="513"/>
      <c r="H3" s="513"/>
      <c r="I3" s="513"/>
      <c r="J3" s="513"/>
      <c r="K3" s="513"/>
      <c r="L3" s="513"/>
      <c r="M3" s="513"/>
      <c r="N3" s="513"/>
      <c r="O3" s="513"/>
      <c r="P3" s="514"/>
      <c r="Q3" s="504"/>
    </row>
    <row r="4" spans="1:21" ht="18.75" customHeight="1" x14ac:dyDescent="0.2">
      <c r="A4" s="507"/>
      <c r="B4" s="508"/>
      <c r="C4" s="337" t="s">
        <v>539</v>
      </c>
      <c r="D4" s="337" t="s">
        <v>306</v>
      </c>
      <c r="E4" s="337" t="s">
        <v>540</v>
      </c>
      <c r="F4" s="337" t="s">
        <v>306</v>
      </c>
      <c r="G4" s="337" t="s">
        <v>541</v>
      </c>
      <c r="H4" s="337" t="s">
        <v>306</v>
      </c>
      <c r="I4" s="337" t="s">
        <v>542</v>
      </c>
      <c r="J4" s="337" t="s">
        <v>306</v>
      </c>
      <c r="K4" s="337" t="s">
        <v>543</v>
      </c>
      <c r="L4" s="337" t="s">
        <v>306</v>
      </c>
      <c r="M4" s="337" t="s">
        <v>544</v>
      </c>
      <c r="N4" s="337" t="s">
        <v>306</v>
      </c>
      <c r="O4" s="337" t="s">
        <v>545</v>
      </c>
      <c r="P4" s="337" t="s">
        <v>306</v>
      </c>
      <c r="Q4" s="504"/>
    </row>
    <row r="5" spans="1:21" ht="20.25" customHeight="1" x14ac:dyDescent="0.2">
      <c r="A5" s="507"/>
      <c r="B5" s="338" t="s">
        <v>399</v>
      </c>
      <c r="C5" s="339">
        <v>6</v>
      </c>
      <c r="D5" s="340">
        <v>4.3068795222234984E-3</v>
      </c>
      <c r="E5" s="339">
        <v>2698</v>
      </c>
      <c r="F5" s="340">
        <v>1.9366601584931662</v>
      </c>
      <c r="G5" s="339">
        <v>32486</v>
      </c>
      <c r="H5" s="340">
        <v>23.318881359825426</v>
      </c>
      <c r="I5" s="339">
        <v>82105</v>
      </c>
      <c r="J5" s="341">
        <v>58.936057195360057</v>
      </c>
      <c r="K5" s="339">
        <v>16356</v>
      </c>
      <c r="L5" s="341">
        <v>11.740553577581256</v>
      </c>
      <c r="M5" s="339">
        <v>5484</v>
      </c>
      <c r="N5" s="342">
        <v>3.9364878833122776</v>
      </c>
      <c r="O5" s="339">
        <v>177</v>
      </c>
      <c r="P5" s="340">
        <v>0.12705294590559321</v>
      </c>
      <c r="Q5" s="343">
        <v>139312</v>
      </c>
    </row>
    <row r="6" spans="1:21" ht="24.75" customHeight="1" x14ac:dyDescent="0.25">
      <c r="A6" s="344">
        <v>1</v>
      </c>
      <c r="B6" s="345" t="s">
        <v>400</v>
      </c>
      <c r="C6" s="315">
        <v>0</v>
      </c>
      <c r="D6" s="346">
        <v>0</v>
      </c>
      <c r="E6" s="315">
        <v>27</v>
      </c>
      <c r="F6" s="346">
        <v>1.5643105446118193</v>
      </c>
      <c r="G6" s="315">
        <v>388</v>
      </c>
      <c r="H6" s="346">
        <v>22.479721900347624</v>
      </c>
      <c r="I6" s="315">
        <v>1101</v>
      </c>
      <c r="J6" s="346">
        <v>63.789107763615291</v>
      </c>
      <c r="K6" s="315">
        <v>175</v>
      </c>
      <c r="L6" s="346">
        <v>10.139049826187717</v>
      </c>
      <c r="M6" s="315">
        <v>34</v>
      </c>
      <c r="N6" s="346">
        <v>1.9698725376593278</v>
      </c>
      <c r="O6" s="315">
        <v>1</v>
      </c>
      <c r="P6" s="346">
        <v>5.7937427578215524E-2</v>
      </c>
      <c r="Q6" s="347">
        <v>1726</v>
      </c>
      <c r="R6"/>
      <c r="S6"/>
      <c r="T6"/>
      <c r="U6"/>
    </row>
    <row r="7" spans="1:21" x14ac:dyDescent="0.25">
      <c r="A7" s="348">
        <v>142</v>
      </c>
      <c r="B7" s="348" t="s">
        <v>401</v>
      </c>
      <c r="C7" s="332">
        <v>0</v>
      </c>
      <c r="D7" s="349">
        <v>0</v>
      </c>
      <c r="E7" s="332">
        <v>0</v>
      </c>
      <c r="F7" s="349">
        <v>0</v>
      </c>
      <c r="G7" s="332">
        <v>1</v>
      </c>
      <c r="H7" s="349">
        <v>6.25</v>
      </c>
      <c r="I7" s="332">
        <v>13</v>
      </c>
      <c r="J7" s="349">
        <v>81.25</v>
      </c>
      <c r="K7" s="332">
        <v>2</v>
      </c>
      <c r="L7" s="349">
        <v>12.5</v>
      </c>
      <c r="M7" s="332">
        <v>0</v>
      </c>
      <c r="N7" s="349">
        <v>0</v>
      </c>
      <c r="O7" s="332">
        <v>0</v>
      </c>
      <c r="P7" s="349">
        <v>0</v>
      </c>
      <c r="Q7" s="332">
        <v>16</v>
      </c>
      <c r="R7"/>
      <c r="S7"/>
      <c r="T7"/>
      <c r="U7"/>
    </row>
    <row r="8" spans="1:21" x14ac:dyDescent="0.25">
      <c r="A8" s="348">
        <v>425</v>
      </c>
      <c r="B8" s="348" t="s">
        <v>402</v>
      </c>
      <c r="C8" s="332">
        <v>0</v>
      </c>
      <c r="D8" s="349">
        <v>0</v>
      </c>
      <c r="E8" s="332">
        <v>1</v>
      </c>
      <c r="F8" s="349">
        <v>1.1111111111111112</v>
      </c>
      <c r="G8" s="332">
        <v>20</v>
      </c>
      <c r="H8" s="349">
        <v>22.222222222222221</v>
      </c>
      <c r="I8" s="332">
        <v>58</v>
      </c>
      <c r="J8" s="349">
        <v>64.444444444444443</v>
      </c>
      <c r="K8" s="332">
        <v>9</v>
      </c>
      <c r="L8" s="349">
        <v>10</v>
      </c>
      <c r="M8" s="332">
        <v>2</v>
      </c>
      <c r="N8" s="349">
        <v>2.2222222222222223</v>
      </c>
      <c r="O8" s="332">
        <v>0</v>
      </c>
      <c r="P8" s="349">
        <v>0</v>
      </c>
      <c r="Q8" s="332">
        <v>90</v>
      </c>
      <c r="R8"/>
      <c r="S8"/>
      <c r="T8"/>
      <c r="U8"/>
    </row>
    <row r="9" spans="1:21" x14ac:dyDescent="0.25">
      <c r="A9" s="348">
        <v>579</v>
      </c>
      <c r="B9" s="348" t="s">
        <v>403</v>
      </c>
      <c r="C9" s="332">
        <v>0</v>
      </c>
      <c r="D9" s="349">
        <v>0</v>
      </c>
      <c r="E9" s="332">
        <v>12</v>
      </c>
      <c r="F9" s="349">
        <v>1.6689847009735743</v>
      </c>
      <c r="G9" s="332">
        <v>175</v>
      </c>
      <c r="H9" s="349">
        <v>24.33936022253129</v>
      </c>
      <c r="I9" s="332">
        <v>446</v>
      </c>
      <c r="J9" s="349">
        <v>62.030598052851182</v>
      </c>
      <c r="K9" s="332">
        <v>70</v>
      </c>
      <c r="L9" s="349">
        <v>9.7357440890125169</v>
      </c>
      <c r="M9" s="332">
        <v>16</v>
      </c>
      <c r="N9" s="349">
        <v>2.2253129346314324</v>
      </c>
      <c r="O9" s="332">
        <v>0</v>
      </c>
      <c r="P9" s="349">
        <v>0</v>
      </c>
      <c r="Q9" s="332">
        <v>719</v>
      </c>
      <c r="R9"/>
      <c r="S9"/>
      <c r="T9"/>
      <c r="U9"/>
    </row>
    <row r="10" spans="1:21" x14ac:dyDescent="0.25">
      <c r="A10" s="348">
        <v>585</v>
      </c>
      <c r="B10" s="348" t="s">
        <v>404</v>
      </c>
      <c r="C10" s="332">
        <v>0</v>
      </c>
      <c r="D10" s="349">
        <v>0</v>
      </c>
      <c r="E10" s="332">
        <v>0</v>
      </c>
      <c r="F10" s="349">
        <v>0</v>
      </c>
      <c r="G10" s="332">
        <v>10</v>
      </c>
      <c r="H10" s="349">
        <v>26.315789473684209</v>
      </c>
      <c r="I10" s="332">
        <v>25</v>
      </c>
      <c r="J10" s="349">
        <v>65.789473684210535</v>
      </c>
      <c r="K10" s="332">
        <v>3</v>
      </c>
      <c r="L10" s="349">
        <v>7.8947368421052628</v>
      </c>
      <c r="M10" s="332">
        <v>0</v>
      </c>
      <c r="N10" s="349">
        <v>0</v>
      </c>
      <c r="O10" s="332">
        <v>0</v>
      </c>
      <c r="P10" s="349">
        <v>0</v>
      </c>
      <c r="Q10" s="332">
        <v>38</v>
      </c>
      <c r="R10"/>
      <c r="S10"/>
      <c r="T10"/>
      <c r="U10"/>
    </row>
    <row r="11" spans="1:21" x14ac:dyDescent="0.25">
      <c r="A11" s="348">
        <v>591</v>
      </c>
      <c r="B11" s="348" t="s">
        <v>405</v>
      </c>
      <c r="C11" s="332">
        <v>0</v>
      </c>
      <c r="D11" s="349">
        <v>0</v>
      </c>
      <c r="E11" s="332">
        <v>10</v>
      </c>
      <c r="F11" s="349">
        <v>1.4947683109118086</v>
      </c>
      <c r="G11" s="332">
        <v>133</v>
      </c>
      <c r="H11" s="349">
        <v>19.880418535127056</v>
      </c>
      <c r="I11" s="332">
        <v>442</v>
      </c>
      <c r="J11" s="349">
        <v>66.068759342301945</v>
      </c>
      <c r="K11" s="332">
        <v>70</v>
      </c>
      <c r="L11" s="349">
        <v>10.46337817638266</v>
      </c>
      <c r="M11" s="332">
        <v>13</v>
      </c>
      <c r="N11" s="349">
        <v>1.9431988041853512</v>
      </c>
      <c r="O11" s="332">
        <v>1</v>
      </c>
      <c r="P11" s="349">
        <v>0.14947683109118087</v>
      </c>
      <c r="Q11" s="332">
        <v>669</v>
      </c>
      <c r="R11"/>
      <c r="S11"/>
      <c r="T11"/>
      <c r="U11"/>
    </row>
    <row r="12" spans="1:21" x14ac:dyDescent="0.25">
      <c r="A12" s="348">
        <v>893</v>
      </c>
      <c r="B12" s="348" t="s">
        <v>406</v>
      </c>
      <c r="C12" s="332">
        <v>0</v>
      </c>
      <c r="D12" s="349">
        <v>0</v>
      </c>
      <c r="E12" s="332">
        <v>4</v>
      </c>
      <c r="F12" s="349">
        <v>2.0618556701030926</v>
      </c>
      <c r="G12" s="332">
        <v>49</v>
      </c>
      <c r="H12" s="349">
        <v>25.257731958762886</v>
      </c>
      <c r="I12" s="332">
        <v>117</v>
      </c>
      <c r="J12" s="349">
        <v>60.309278350515463</v>
      </c>
      <c r="K12" s="332">
        <v>21</v>
      </c>
      <c r="L12" s="349">
        <v>10.824742268041238</v>
      </c>
      <c r="M12" s="332">
        <v>3</v>
      </c>
      <c r="N12" s="349">
        <v>1.5463917525773196</v>
      </c>
      <c r="O12" s="332">
        <v>0</v>
      </c>
      <c r="P12" s="349">
        <v>0</v>
      </c>
      <c r="Q12" s="332">
        <v>194</v>
      </c>
      <c r="R12"/>
      <c r="S12"/>
      <c r="T12"/>
      <c r="U12"/>
    </row>
    <row r="13" spans="1:21" x14ac:dyDescent="0.25">
      <c r="A13" s="344">
        <v>2</v>
      </c>
      <c r="B13" s="345" t="s">
        <v>407</v>
      </c>
      <c r="C13" s="354">
        <v>0</v>
      </c>
      <c r="D13" s="350">
        <v>0</v>
      </c>
      <c r="E13" s="354">
        <v>39</v>
      </c>
      <c r="F13" s="350">
        <v>1.9240256536753824</v>
      </c>
      <c r="G13" s="354">
        <v>496</v>
      </c>
      <c r="H13" s="350">
        <v>24.469659595461273</v>
      </c>
      <c r="I13" s="354">
        <v>1205</v>
      </c>
      <c r="J13" s="350">
        <v>59.447459299457329</v>
      </c>
      <c r="K13" s="354">
        <v>235</v>
      </c>
      <c r="L13" s="350">
        <v>11.593487913172176</v>
      </c>
      <c r="M13" s="354">
        <v>51</v>
      </c>
      <c r="N13" s="351">
        <v>2.5160335471139614</v>
      </c>
      <c r="O13" s="354">
        <v>1</v>
      </c>
      <c r="P13" s="351">
        <v>4.9333991119881605E-2</v>
      </c>
      <c r="Q13" s="352">
        <v>2027</v>
      </c>
      <c r="R13"/>
      <c r="S13"/>
      <c r="T13"/>
      <c r="U13"/>
    </row>
    <row r="14" spans="1:21" x14ac:dyDescent="0.25">
      <c r="A14" s="348">
        <v>120</v>
      </c>
      <c r="B14" s="348" t="s">
        <v>408</v>
      </c>
      <c r="C14" s="332">
        <v>0</v>
      </c>
      <c r="D14" s="349">
        <v>0</v>
      </c>
      <c r="E14" s="332">
        <v>1</v>
      </c>
      <c r="F14" s="349">
        <v>2.3809523809523809</v>
      </c>
      <c r="G14" s="332">
        <v>12</v>
      </c>
      <c r="H14" s="349">
        <v>28.571428571428569</v>
      </c>
      <c r="I14" s="332">
        <v>23</v>
      </c>
      <c r="J14" s="349">
        <v>54.761904761904766</v>
      </c>
      <c r="K14" s="332">
        <v>3</v>
      </c>
      <c r="L14" s="349">
        <v>7.1428571428571423</v>
      </c>
      <c r="M14" s="332">
        <v>3</v>
      </c>
      <c r="N14" s="349">
        <v>7.1428571428571423</v>
      </c>
      <c r="O14" s="332">
        <v>0</v>
      </c>
      <c r="P14" s="349">
        <v>0</v>
      </c>
      <c r="Q14" s="332">
        <v>42</v>
      </c>
      <c r="R14"/>
      <c r="S14"/>
      <c r="T14"/>
      <c r="U14"/>
    </row>
    <row r="15" spans="1:21" x14ac:dyDescent="0.25">
      <c r="A15" s="348">
        <v>154</v>
      </c>
      <c r="B15" s="348" t="s">
        <v>409</v>
      </c>
      <c r="C15" s="332">
        <v>0</v>
      </c>
      <c r="D15" s="349">
        <v>0</v>
      </c>
      <c r="E15" s="332">
        <v>31</v>
      </c>
      <c r="F15" s="349">
        <v>2.0475561426684283</v>
      </c>
      <c r="G15" s="332">
        <v>374</v>
      </c>
      <c r="H15" s="349">
        <v>24.702774108322327</v>
      </c>
      <c r="I15" s="332">
        <v>889</v>
      </c>
      <c r="J15" s="349">
        <v>58.718626155878475</v>
      </c>
      <c r="K15" s="332">
        <v>173</v>
      </c>
      <c r="L15" s="349">
        <v>11.426684280052839</v>
      </c>
      <c r="M15" s="332">
        <v>46</v>
      </c>
      <c r="N15" s="349">
        <v>3.0383091149273449</v>
      </c>
      <c r="O15" s="332">
        <v>1</v>
      </c>
      <c r="P15" s="349">
        <v>6.6050198150594458E-2</v>
      </c>
      <c r="Q15" s="332">
        <v>1514</v>
      </c>
      <c r="R15"/>
      <c r="S15"/>
      <c r="T15"/>
      <c r="U15"/>
    </row>
    <row r="16" spans="1:21" x14ac:dyDescent="0.25">
      <c r="A16" s="348">
        <v>250</v>
      </c>
      <c r="B16" s="348" t="s">
        <v>410</v>
      </c>
      <c r="C16" s="332">
        <v>0</v>
      </c>
      <c r="D16" s="349">
        <v>0</v>
      </c>
      <c r="E16" s="332">
        <v>1</v>
      </c>
      <c r="F16" s="349">
        <v>0.52083333333333326</v>
      </c>
      <c r="G16" s="332">
        <v>45</v>
      </c>
      <c r="H16" s="349">
        <v>23.4375</v>
      </c>
      <c r="I16" s="332">
        <v>115</v>
      </c>
      <c r="J16" s="349">
        <v>59.895833333333336</v>
      </c>
      <c r="K16" s="332">
        <v>29</v>
      </c>
      <c r="L16" s="349">
        <v>15.104166666666666</v>
      </c>
      <c r="M16" s="332">
        <v>2</v>
      </c>
      <c r="N16" s="349">
        <v>1.0416666666666665</v>
      </c>
      <c r="O16" s="332">
        <v>0</v>
      </c>
      <c r="P16" s="349">
        <v>0</v>
      </c>
      <c r="Q16" s="332">
        <v>192</v>
      </c>
      <c r="R16"/>
      <c r="S16"/>
      <c r="T16"/>
      <c r="U16"/>
    </row>
    <row r="17" spans="1:21" x14ac:dyDescent="0.25">
      <c r="A17" s="348">
        <v>495</v>
      </c>
      <c r="B17" s="348" t="s">
        <v>411</v>
      </c>
      <c r="C17" s="332">
        <v>0</v>
      </c>
      <c r="D17" s="349">
        <v>0</v>
      </c>
      <c r="E17" s="332">
        <v>0</v>
      </c>
      <c r="F17" s="349">
        <v>0</v>
      </c>
      <c r="G17" s="332">
        <v>8</v>
      </c>
      <c r="H17" s="349">
        <v>18.181818181818183</v>
      </c>
      <c r="I17" s="332">
        <v>34</v>
      </c>
      <c r="J17" s="349">
        <v>77.272727272727266</v>
      </c>
      <c r="K17" s="332">
        <v>2</v>
      </c>
      <c r="L17" s="349">
        <v>4.5454545454545459</v>
      </c>
      <c r="M17" s="332">
        <v>0</v>
      </c>
      <c r="N17" s="349">
        <v>0</v>
      </c>
      <c r="O17" s="332">
        <v>0</v>
      </c>
      <c r="P17" s="349">
        <v>0</v>
      </c>
      <c r="Q17" s="332">
        <v>44</v>
      </c>
      <c r="R17"/>
      <c r="S17"/>
      <c r="T17"/>
      <c r="U17"/>
    </row>
    <row r="18" spans="1:21" x14ac:dyDescent="0.25">
      <c r="A18" s="348">
        <v>790</v>
      </c>
      <c r="B18" s="348" t="s">
        <v>412</v>
      </c>
      <c r="C18" s="332">
        <v>0</v>
      </c>
      <c r="D18" s="349">
        <v>0</v>
      </c>
      <c r="E18" s="332">
        <v>2</v>
      </c>
      <c r="F18" s="349">
        <v>2.2727272727272729</v>
      </c>
      <c r="G18" s="332">
        <v>22</v>
      </c>
      <c r="H18" s="349">
        <v>25</v>
      </c>
      <c r="I18" s="332">
        <v>53</v>
      </c>
      <c r="J18" s="349">
        <v>60.227272727272727</v>
      </c>
      <c r="K18" s="332">
        <v>11</v>
      </c>
      <c r="L18" s="349">
        <v>12.5</v>
      </c>
      <c r="M18" s="332">
        <v>0</v>
      </c>
      <c r="N18" s="349">
        <v>0</v>
      </c>
      <c r="O18" s="332">
        <v>0</v>
      </c>
      <c r="P18" s="349">
        <v>0</v>
      </c>
      <c r="Q18" s="332">
        <v>88</v>
      </c>
      <c r="R18"/>
      <c r="S18"/>
      <c r="T18"/>
      <c r="U18"/>
    </row>
    <row r="19" spans="1:21" x14ac:dyDescent="0.25">
      <c r="A19" s="348">
        <v>895</v>
      </c>
      <c r="B19" s="348" t="s">
        <v>413</v>
      </c>
      <c r="C19" s="332">
        <v>0</v>
      </c>
      <c r="D19" s="349">
        <v>0</v>
      </c>
      <c r="E19" s="332">
        <v>4</v>
      </c>
      <c r="F19" s="349">
        <v>2.7210884353741496</v>
      </c>
      <c r="G19" s="332">
        <v>35</v>
      </c>
      <c r="H19" s="349">
        <v>23.809523809523807</v>
      </c>
      <c r="I19" s="332">
        <v>91</v>
      </c>
      <c r="J19" s="349">
        <v>61.904761904761905</v>
      </c>
      <c r="K19" s="332">
        <v>17</v>
      </c>
      <c r="L19" s="349">
        <v>11.564625850340136</v>
      </c>
      <c r="M19" s="332">
        <v>0</v>
      </c>
      <c r="N19" s="349">
        <v>0</v>
      </c>
      <c r="O19" s="332">
        <v>0</v>
      </c>
      <c r="P19" s="349">
        <v>0</v>
      </c>
      <c r="Q19" s="332">
        <v>147</v>
      </c>
      <c r="R19"/>
      <c r="S19"/>
      <c r="T19"/>
      <c r="U19"/>
    </row>
    <row r="20" spans="1:21" x14ac:dyDescent="0.25">
      <c r="A20" s="344">
        <v>3</v>
      </c>
      <c r="B20" s="345" t="s">
        <v>414</v>
      </c>
      <c r="C20" s="354">
        <v>0</v>
      </c>
      <c r="D20" s="350">
        <v>0</v>
      </c>
      <c r="E20" s="354">
        <v>148</v>
      </c>
      <c r="F20" s="350">
        <v>1.8070818070818073</v>
      </c>
      <c r="G20" s="354">
        <v>1978</v>
      </c>
      <c r="H20" s="350">
        <v>24.151404151404151</v>
      </c>
      <c r="I20" s="354">
        <v>5004</v>
      </c>
      <c r="J20" s="350">
        <v>61.098901098901102</v>
      </c>
      <c r="K20" s="354">
        <v>867</v>
      </c>
      <c r="L20" s="350">
        <v>10.586080586080586</v>
      </c>
      <c r="M20" s="354">
        <v>188</v>
      </c>
      <c r="N20" s="351">
        <v>2.2954822954822958</v>
      </c>
      <c r="O20" s="354">
        <v>5</v>
      </c>
      <c r="P20" s="351">
        <v>6.1050061050061048E-2</v>
      </c>
      <c r="Q20" s="352">
        <v>8190</v>
      </c>
      <c r="R20"/>
      <c r="S20"/>
      <c r="T20"/>
      <c r="U20"/>
    </row>
    <row r="21" spans="1:21" x14ac:dyDescent="0.25">
      <c r="A21" s="348">
        <v>45</v>
      </c>
      <c r="B21" s="348" t="s">
        <v>415</v>
      </c>
      <c r="C21" s="332">
        <v>0</v>
      </c>
      <c r="D21" s="349">
        <v>0</v>
      </c>
      <c r="E21" s="332">
        <v>68</v>
      </c>
      <c r="F21" s="349">
        <v>2.0574886535552195</v>
      </c>
      <c r="G21" s="332">
        <v>790</v>
      </c>
      <c r="H21" s="349">
        <v>23.903177004538577</v>
      </c>
      <c r="I21" s="332">
        <v>2001</v>
      </c>
      <c r="J21" s="349">
        <v>60.544629349470505</v>
      </c>
      <c r="K21" s="332">
        <v>358</v>
      </c>
      <c r="L21" s="349">
        <v>10.832072617246597</v>
      </c>
      <c r="M21" s="332">
        <v>88</v>
      </c>
      <c r="N21" s="349">
        <v>2.6626323751891072</v>
      </c>
      <c r="O21" s="332">
        <v>0</v>
      </c>
      <c r="P21" s="349">
        <v>0</v>
      </c>
      <c r="Q21" s="332">
        <v>3305</v>
      </c>
      <c r="R21"/>
      <c r="S21"/>
      <c r="T21"/>
      <c r="U21"/>
    </row>
    <row r="22" spans="1:21" x14ac:dyDescent="0.25">
      <c r="A22" s="348">
        <v>51</v>
      </c>
      <c r="B22" s="348" t="s">
        <v>416</v>
      </c>
      <c r="C22" s="332">
        <v>0</v>
      </c>
      <c r="D22" s="349">
        <v>0</v>
      </c>
      <c r="E22" s="332">
        <v>2</v>
      </c>
      <c r="F22" s="349">
        <v>0.98039215686274506</v>
      </c>
      <c r="G22" s="332">
        <v>47</v>
      </c>
      <c r="H22" s="349">
        <v>23.03921568627451</v>
      </c>
      <c r="I22" s="332">
        <v>132</v>
      </c>
      <c r="J22" s="349">
        <v>64.705882352941174</v>
      </c>
      <c r="K22" s="332">
        <v>21</v>
      </c>
      <c r="L22" s="349">
        <v>10.294117647058822</v>
      </c>
      <c r="M22" s="332">
        <v>2</v>
      </c>
      <c r="N22" s="349">
        <v>0.98039215686274506</v>
      </c>
      <c r="O22" s="332">
        <v>0</v>
      </c>
      <c r="P22" s="349">
        <v>0</v>
      </c>
      <c r="Q22" s="332">
        <v>204</v>
      </c>
      <c r="R22"/>
      <c r="S22"/>
      <c r="T22"/>
      <c r="U22"/>
    </row>
    <row r="23" spans="1:21" x14ac:dyDescent="0.25">
      <c r="A23" s="348">
        <v>147</v>
      </c>
      <c r="B23" s="348" t="s">
        <v>417</v>
      </c>
      <c r="C23" s="332">
        <v>0</v>
      </c>
      <c r="D23" s="349">
        <v>0</v>
      </c>
      <c r="E23" s="332">
        <v>14</v>
      </c>
      <c r="F23" s="349">
        <v>1.4893617021276597</v>
      </c>
      <c r="G23" s="332">
        <v>219</v>
      </c>
      <c r="H23" s="349">
        <v>23.297872340425531</v>
      </c>
      <c r="I23" s="332">
        <v>591</v>
      </c>
      <c r="J23" s="349">
        <v>62.872340425531917</v>
      </c>
      <c r="K23" s="332">
        <v>94</v>
      </c>
      <c r="L23" s="349">
        <v>10</v>
      </c>
      <c r="M23" s="332">
        <v>21</v>
      </c>
      <c r="N23" s="349">
        <v>2.2340425531914896</v>
      </c>
      <c r="O23" s="332">
        <v>1</v>
      </c>
      <c r="P23" s="349">
        <v>0.10638297872340426</v>
      </c>
      <c r="Q23" s="332">
        <v>940</v>
      </c>
      <c r="R23"/>
      <c r="S23"/>
      <c r="T23"/>
      <c r="U23"/>
    </row>
    <row r="24" spans="1:21" x14ac:dyDescent="0.25">
      <c r="A24" s="348">
        <v>172</v>
      </c>
      <c r="B24" s="348" t="s">
        <v>418</v>
      </c>
      <c r="C24" s="332">
        <v>0</v>
      </c>
      <c r="D24" s="349">
        <v>0</v>
      </c>
      <c r="E24" s="332">
        <v>9</v>
      </c>
      <c r="F24" s="349">
        <v>1.2711864406779663</v>
      </c>
      <c r="G24" s="332">
        <v>181</v>
      </c>
      <c r="H24" s="349">
        <v>25.564971751412429</v>
      </c>
      <c r="I24" s="332">
        <v>435</v>
      </c>
      <c r="J24" s="349">
        <v>61.440677966101696</v>
      </c>
      <c r="K24" s="332">
        <v>63</v>
      </c>
      <c r="L24" s="349">
        <v>8.898305084745763</v>
      </c>
      <c r="M24" s="332">
        <v>17</v>
      </c>
      <c r="N24" s="349">
        <v>2.4011299435028248</v>
      </c>
      <c r="O24" s="332">
        <v>3</v>
      </c>
      <c r="P24" s="349">
        <v>0.42372881355932202</v>
      </c>
      <c r="Q24" s="332">
        <v>708</v>
      </c>
      <c r="R24"/>
      <c r="S24"/>
      <c r="T24"/>
      <c r="U24"/>
    </row>
    <row r="25" spans="1:21" x14ac:dyDescent="0.25">
      <c r="A25" s="348">
        <v>475</v>
      </c>
      <c r="B25" s="348" t="s">
        <v>419</v>
      </c>
      <c r="C25" s="332">
        <v>0</v>
      </c>
      <c r="D25" s="349">
        <v>0</v>
      </c>
      <c r="E25" s="332">
        <v>0</v>
      </c>
      <c r="F25" s="349">
        <v>0</v>
      </c>
      <c r="G25" s="332">
        <v>0</v>
      </c>
      <c r="H25" s="349">
        <v>0</v>
      </c>
      <c r="I25" s="332">
        <v>1</v>
      </c>
      <c r="J25" s="349">
        <v>100</v>
      </c>
      <c r="K25" s="332">
        <v>0</v>
      </c>
      <c r="L25" s="349">
        <v>0</v>
      </c>
      <c r="M25" s="332">
        <v>0</v>
      </c>
      <c r="N25" s="349">
        <v>0</v>
      </c>
      <c r="O25" s="332">
        <v>0</v>
      </c>
      <c r="P25" s="349">
        <v>0</v>
      </c>
      <c r="Q25" s="332">
        <v>1</v>
      </c>
      <c r="R25"/>
      <c r="S25"/>
      <c r="T25"/>
      <c r="U25"/>
    </row>
    <row r="26" spans="1:21" x14ac:dyDescent="0.25">
      <c r="A26" s="348">
        <v>480</v>
      </c>
      <c r="B26" s="348" t="s">
        <v>420</v>
      </c>
      <c r="C26" s="332">
        <v>0</v>
      </c>
      <c r="D26" s="349">
        <v>0</v>
      </c>
      <c r="E26" s="332">
        <v>4</v>
      </c>
      <c r="F26" s="349">
        <v>1.4388489208633095</v>
      </c>
      <c r="G26" s="332">
        <v>59</v>
      </c>
      <c r="H26" s="349">
        <v>21.223021582733814</v>
      </c>
      <c r="I26" s="332">
        <v>187</v>
      </c>
      <c r="J26" s="349">
        <v>67.266187050359719</v>
      </c>
      <c r="K26" s="332">
        <v>24</v>
      </c>
      <c r="L26" s="349">
        <v>8.6330935251798557</v>
      </c>
      <c r="M26" s="332">
        <v>4</v>
      </c>
      <c r="N26" s="349">
        <v>1.4388489208633095</v>
      </c>
      <c r="O26" s="332">
        <v>0</v>
      </c>
      <c r="P26" s="349">
        <v>0</v>
      </c>
      <c r="Q26" s="332">
        <v>278</v>
      </c>
      <c r="R26"/>
      <c r="S26"/>
      <c r="T26"/>
      <c r="U26"/>
    </row>
    <row r="27" spans="1:21" x14ac:dyDescent="0.25">
      <c r="A27" s="348">
        <v>490</v>
      </c>
      <c r="B27" s="348" t="s">
        <v>421</v>
      </c>
      <c r="C27" s="332">
        <v>0</v>
      </c>
      <c r="D27" s="349">
        <v>0</v>
      </c>
      <c r="E27" s="332">
        <v>7</v>
      </c>
      <c r="F27" s="349">
        <v>1.7114914425427872</v>
      </c>
      <c r="G27" s="332">
        <v>111</v>
      </c>
      <c r="H27" s="349">
        <v>27.139364303178482</v>
      </c>
      <c r="I27" s="332">
        <v>226</v>
      </c>
      <c r="J27" s="349">
        <v>55.256723716381416</v>
      </c>
      <c r="K27" s="332">
        <v>55</v>
      </c>
      <c r="L27" s="349">
        <v>13.447432762836186</v>
      </c>
      <c r="M27" s="332">
        <v>10</v>
      </c>
      <c r="N27" s="349">
        <v>2.4449877750611249</v>
      </c>
      <c r="O27" s="332">
        <v>0</v>
      </c>
      <c r="P27" s="349">
        <v>0</v>
      </c>
      <c r="Q27" s="332">
        <v>409</v>
      </c>
      <c r="R27"/>
      <c r="S27"/>
      <c r="T27"/>
      <c r="U27"/>
    </row>
    <row r="28" spans="1:21" x14ac:dyDescent="0.25">
      <c r="A28" s="348">
        <v>659</v>
      </c>
      <c r="B28" s="348" t="s">
        <v>422</v>
      </c>
      <c r="C28" s="332">
        <v>0</v>
      </c>
      <c r="D28" s="349">
        <v>0</v>
      </c>
      <c r="E28" s="332">
        <v>1</v>
      </c>
      <c r="F28" s="349">
        <v>0.69444444444444442</v>
      </c>
      <c r="G28" s="332">
        <v>27</v>
      </c>
      <c r="H28" s="349">
        <v>18.75</v>
      </c>
      <c r="I28" s="332">
        <v>99</v>
      </c>
      <c r="J28" s="349">
        <v>68.75</v>
      </c>
      <c r="K28" s="332">
        <v>13</v>
      </c>
      <c r="L28" s="349">
        <v>9.0277777777777768</v>
      </c>
      <c r="M28" s="332">
        <v>4</v>
      </c>
      <c r="N28" s="349">
        <v>2.7777777777777777</v>
      </c>
      <c r="O28" s="332">
        <v>0</v>
      </c>
      <c r="P28" s="349">
        <v>0</v>
      </c>
      <c r="Q28" s="332">
        <v>144</v>
      </c>
      <c r="R28"/>
      <c r="S28"/>
      <c r="T28"/>
      <c r="U28"/>
    </row>
    <row r="29" spans="1:21" x14ac:dyDescent="0.25">
      <c r="A29" s="348">
        <v>665</v>
      </c>
      <c r="B29" s="348" t="s">
        <v>423</v>
      </c>
      <c r="C29" s="332">
        <v>0</v>
      </c>
      <c r="D29" s="349">
        <v>0</v>
      </c>
      <c r="E29" s="332">
        <v>0</v>
      </c>
      <c r="F29" s="349">
        <v>0</v>
      </c>
      <c r="G29" s="332">
        <v>26</v>
      </c>
      <c r="H29" s="349">
        <v>29.545454545454547</v>
      </c>
      <c r="I29" s="332">
        <v>54</v>
      </c>
      <c r="J29" s="349">
        <v>61.363636363636367</v>
      </c>
      <c r="K29" s="332">
        <v>7</v>
      </c>
      <c r="L29" s="349">
        <v>7.9545454545454541</v>
      </c>
      <c r="M29" s="332">
        <v>1</v>
      </c>
      <c r="N29" s="349">
        <v>1.1363636363636365</v>
      </c>
      <c r="O29" s="332">
        <v>0</v>
      </c>
      <c r="P29" s="349">
        <v>0</v>
      </c>
      <c r="Q29" s="332">
        <v>88</v>
      </c>
      <c r="R29"/>
      <c r="S29"/>
      <c r="T29"/>
      <c r="U29"/>
    </row>
    <row r="30" spans="1:21" x14ac:dyDescent="0.25">
      <c r="A30" s="348">
        <v>837</v>
      </c>
      <c r="B30" s="348" t="s">
        <v>424</v>
      </c>
      <c r="C30" s="332">
        <v>0</v>
      </c>
      <c r="D30" s="349">
        <v>0</v>
      </c>
      <c r="E30" s="332">
        <v>43</v>
      </c>
      <c r="F30" s="349">
        <v>2.0398481973434532</v>
      </c>
      <c r="G30" s="332">
        <v>517</v>
      </c>
      <c r="H30" s="349">
        <v>24.525616698292222</v>
      </c>
      <c r="I30" s="332">
        <v>1275</v>
      </c>
      <c r="J30" s="349">
        <v>60.483870967741936</v>
      </c>
      <c r="K30" s="332">
        <v>231</v>
      </c>
      <c r="L30" s="349">
        <v>10.958254269449716</v>
      </c>
      <c r="M30" s="332">
        <v>41</v>
      </c>
      <c r="N30" s="349">
        <v>1.9449715370018976</v>
      </c>
      <c r="O30" s="332">
        <v>1</v>
      </c>
      <c r="P30" s="349">
        <v>4.743833017077799E-2</v>
      </c>
      <c r="Q30" s="332">
        <v>2108</v>
      </c>
      <c r="R30"/>
      <c r="S30"/>
      <c r="T30"/>
      <c r="U30"/>
    </row>
    <row r="31" spans="1:21" x14ac:dyDescent="0.25">
      <c r="A31" s="348">
        <v>873</v>
      </c>
      <c r="B31" s="348" t="s">
        <v>425</v>
      </c>
      <c r="C31" s="332">
        <v>0</v>
      </c>
      <c r="D31" s="349">
        <v>0</v>
      </c>
      <c r="E31" s="332">
        <v>0</v>
      </c>
      <c r="F31" s="349">
        <v>0</v>
      </c>
      <c r="G31" s="332">
        <v>1</v>
      </c>
      <c r="H31" s="349">
        <v>20</v>
      </c>
      <c r="I31" s="332">
        <v>3</v>
      </c>
      <c r="J31" s="349">
        <v>60</v>
      </c>
      <c r="K31" s="332">
        <v>1</v>
      </c>
      <c r="L31" s="349">
        <v>20</v>
      </c>
      <c r="M31" s="332">
        <v>0</v>
      </c>
      <c r="N31" s="349">
        <v>0</v>
      </c>
      <c r="O31" s="332">
        <v>0</v>
      </c>
      <c r="P31" s="349">
        <v>0</v>
      </c>
      <c r="Q31" s="332">
        <v>5</v>
      </c>
      <c r="R31"/>
      <c r="S31"/>
      <c r="T31"/>
      <c r="U31"/>
    </row>
    <row r="32" spans="1:21" x14ac:dyDescent="0.25">
      <c r="A32" s="344">
        <v>4</v>
      </c>
      <c r="B32" s="345" t="s">
        <v>426</v>
      </c>
      <c r="C32" s="354">
        <v>0</v>
      </c>
      <c r="D32" s="350">
        <v>0</v>
      </c>
      <c r="E32" s="354">
        <v>44</v>
      </c>
      <c r="F32" s="350">
        <v>1.8363939899833055</v>
      </c>
      <c r="G32" s="354">
        <v>546</v>
      </c>
      <c r="H32" s="350">
        <v>22.787979966611019</v>
      </c>
      <c r="I32" s="354">
        <v>1512</v>
      </c>
      <c r="J32" s="350">
        <v>63.105175292153589</v>
      </c>
      <c r="K32" s="354">
        <v>241</v>
      </c>
      <c r="L32" s="350">
        <v>10.058430717863105</v>
      </c>
      <c r="M32" s="354">
        <v>52</v>
      </c>
      <c r="N32" s="351">
        <v>2.1702838063439067</v>
      </c>
      <c r="O32" s="354">
        <v>1</v>
      </c>
      <c r="P32" s="351">
        <v>4.1736227045075125E-2</v>
      </c>
      <c r="Q32" s="352">
        <v>2396</v>
      </c>
      <c r="R32"/>
      <c r="S32"/>
      <c r="T32"/>
      <c r="U32"/>
    </row>
    <row r="33" spans="1:21" x14ac:dyDescent="0.25">
      <c r="A33" s="348">
        <v>31</v>
      </c>
      <c r="B33" s="348" t="s">
        <v>427</v>
      </c>
      <c r="C33" s="332">
        <v>0</v>
      </c>
      <c r="D33" s="349">
        <v>0</v>
      </c>
      <c r="E33" s="332">
        <v>3</v>
      </c>
      <c r="F33" s="349">
        <v>3.296703296703297</v>
      </c>
      <c r="G33" s="332">
        <v>19</v>
      </c>
      <c r="H33" s="349">
        <v>20.87912087912088</v>
      </c>
      <c r="I33" s="332">
        <v>57</v>
      </c>
      <c r="J33" s="349">
        <v>62.637362637362635</v>
      </c>
      <c r="K33" s="332">
        <v>7</v>
      </c>
      <c r="L33" s="349">
        <v>7.6923076923076925</v>
      </c>
      <c r="M33" s="332">
        <v>5</v>
      </c>
      <c r="N33" s="349">
        <v>5.4945054945054945</v>
      </c>
      <c r="O33" s="332">
        <v>0</v>
      </c>
      <c r="P33" s="349">
        <v>0</v>
      </c>
      <c r="Q33" s="332">
        <v>91</v>
      </c>
      <c r="R33"/>
      <c r="S33"/>
      <c r="T33"/>
      <c r="U33"/>
    </row>
    <row r="34" spans="1:21" x14ac:dyDescent="0.25">
      <c r="A34" s="348">
        <v>40</v>
      </c>
      <c r="B34" s="348" t="s">
        <v>428</v>
      </c>
      <c r="C34" s="332">
        <v>0</v>
      </c>
      <c r="D34" s="349">
        <v>0</v>
      </c>
      <c r="E34" s="332">
        <v>2</v>
      </c>
      <c r="F34" s="349">
        <v>2.8571428571428572</v>
      </c>
      <c r="G34" s="332">
        <v>14</v>
      </c>
      <c r="H34" s="349">
        <v>20</v>
      </c>
      <c r="I34" s="332">
        <v>40</v>
      </c>
      <c r="J34" s="349">
        <v>57.142857142857139</v>
      </c>
      <c r="K34" s="332">
        <v>13</v>
      </c>
      <c r="L34" s="349">
        <v>18.571428571428573</v>
      </c>
      <c r="M34" s="332">
        <v>0</v>
      </c>
      <c r="N34" s="349">
        <v>0</v>
      </c>
      <c r="O34" s="332">
        <v>1</v>
      </c>
      <c r="P34" s="349">
        <v>1.4285714285714286</v>
      </c>
      <c r="Q34" s="332">
        <v>70</v>
      </c>
      <c r="R34"/>
      <c r="S34"/>
      <c r="T34"/>
      <c r="U34"/>
    </row>
    <row r="35" spans="1:21" x14ac:dyDescent="0.25">
      <c r="A35" s="348">
        <v>190</v>
      </c>
      <c r="B35" s="348" t="s">
        <v>429</v>
      </c>
      <c r="C35" s="332">
        <v>0</v>
      </c>
      <c r="D35" s="349">
        <v>0</v>
      </c>
      <c r="E35" s="332">
        <v>2</v>
      </c>
      <c r="F35" s="349">
        <v>1.1111111111111112</v>
      </c>
      <c r="G35" s="332">
        <v>43</v>
      </c>
      <c r="H35" s="349">
        <v>23.888888888888889</v>
      </c>
      <c r="I35" s="332">
        <v>113</v>
      </c>
      <c r="J35" s="349">
        <v>62.777777777777779</v>
      </c>
      <c r="K35" s="332">
        <v>14</v>
      </c>
      <c r="L35" s="349">
        <v>7.7777777777777777</v>
      </c>
      <c r="M35" s="332">
        <v>8</v>
      </c>
      <c r="N35" s="349">
        <v>4.4444444444444446</v>
      </c>
      <c r="O35" s="332">
        <v>0</v>
      </c>
      <c r="P35" s="349">
        <v>0</v>
      </c>
      <c r="Q35" s="332">
        <v>180</v>
      </c>
      <c r="R35"/>
      <c r="S35"/>
      <c r="T35"/>
      <c r="U35"/>
    </row>
    <row r="36" spans="1:21" x14ac:dyDescent="0.25">
      <c r="A36" s="348">
        <v>604</v>
      </c>
      <c r="B36" s="348" t="s">
        <v>430</v>
      </c>
      <c r="C36" s="332">
        <v>0</v>
      </c>
      <c r="D36" s="349">
        <v>0</v>
      </c>
      <c r="E36" s="332">
        <v>11</v>
      </c>
      <c r="F36" s="349">
        <v>2.3706896551724137</v>
      </c>
      <c r="G36" s="332">
        <v>107</v>
      </c>
      <c r="H36" s="349">
        <v>23.060344827586206</v>
      </c>
      <c r="I36" s="332">
        <v>295</v>
      </c>
      <c r="J36" s="349">
        <v>63.577586206896555</v>
      </c>
      <c r="K36" s="332">
        <v>40</v>
      </c>
      <c r="L36" s="349">
        <v>8.6206896551724146</v>
      </c>
      <c r="M36" s="332">
        <v>11</v>
      </c>
      <c r="N36" s="349">
        <v>2.3706896551724137</v>
      </c>
      <c r="O36" s="332">
        <v>0</v>
      </c>
      <c r="P36" s="349">
        <v>0</v>
      </c>
      <c r="Q36" s="332">
        <v>464</v>
      </c>
      <c r="R36"/>
      <c r="S36"/>
      <c r="T36"/>
      <c r="U36"/>
    </row>
    <row r="37" spans="1:21" x14ac:dyDescent="0.25">
      <c r="A37" s="348">
        <v>670</v>
      </c>
      <c r="B37" s="348" t="s">
        <v>431</v>
      </c>
      <c r="C37" s="332">
        <v>0</v>
      </c>
      <c r="D37" s="349">
        <v>0</v>
      </c>
      <c r="E37" s="332">
        <v>7</v>
      </c>
      <c r="F37" s="349">
        <v>2.7777777777777777</v>
      </c>
      <c r="G37" s="332">
        <v>52</v>
      </c>
      <c r="H37" s="349">
        <v>20.634920634920633</v>
      </c>
      <c r="I37" s="332">
        <v>154</v>
      </c>
      <c r="J37" s="349">
        <v>61.111111111111114</v>
      </c>
      <c r="K37" s="332">
        <v>33</v>
      </c>
      <c r="L37" s="349">
        <v>13.095238095238097</v>
      </c>
      <c r="M37" s="332">
        <v>6</v>
      </c>
      <c r="N37" s="349">
        <v>2.3809523809523809</v>
      </c>
      <c r="O37" s="332">
        <v>0</v>
      </c>
      <c r="P37" s="349">
        <v>0</v>
      </c>
      <c r="Q37" s="332">
        <v>252</v>
      </c>
      <c r="R37"/>
      <c r="S37"/>
      <c r="T37"/>
      <c r="U37"/>
    </row>
    <row r="38" spans="1:21" x14ac:dyDescent="0.25">
      <c r="A38" s="348">
        <v>690</v>
      </c>
      <c r="B38" s="348" t="s">
        <v>432</v>
      </c>
      <c r="C38" s="332">
        <v>0</v>
      </c>
      <c r="D38" s="349">
        <v>0</v>
      </c>
      <c r="E38" s="332">
        <v>1</v>
      </c>
      <c r="F38" s="349">
        <v>0.72463768115942029</v>
      </c>
      <c r="G38" s="332">
        <v>37</v>
      </c>
      <c r="H38" s="349">
        <v>26.811594202898554</v>
      </c>
      <c r="I38" s="332">
        <v>83</v>
      </c>
      <c r="J38" s="349">
        <v>60.144927536231883</v>
      </c>
      <c r="K38" s="332">
        <v>14</v>
      </c>
      <c r="L38" s="349">
        <v>10.144927536231885</v>
      </c>
      <c r="M38" s="332">
        <v>3</v>
      </c>
      <c r="N38" s="349">
        <v>2.1739130434782608</v>
      </c>
      <c r="O38" s="332">
        <v>0</v>
      </c>
      <c r="P38" s="349">
        <v>0</v>
      </c>
      <c r="Q38" s="332">
        <v>138</v>
      </c>
      <c r="R38"/>
      <c r="S38"/>
      <c r="T38"/>
      <c r="U38"/>
    </row>
    <row r="39" spans="1:21" x14ac:dyDescent="0.25">
      <c r="A39" s="348">
        <v>736</v>
      </c>
      <c r="B39" s="348" t="s">
        <v>433</v>
      </c>
      <c r="C39" s="332">
        <v>0</v>
      </c>
      <c r="D39" s="349">
        <v>0</v>
      </c>
      <c r="E39" s="332">
        <v>9</v>
      </c>
      <c r="F39" s="349">
        <v>1.1811023622047243</v>
      </c>
      <c r="G39" s="332">
        <v>176</v>
      </c>
      <c r="H39" s="349">
        <v>23.097112860892388</v>
      </c>
      <c r="I39" s="332">
        <v>497</v>
      </c>
      <c r="J39" s="349">
        <v>65.223097112860899</v>
      </c>
      <c r="K39" s="332">
        <v>70</v>
      </c>
      <c r="L39" s="349">
        <v>9.1863517060367457</v>
      </c>
      <c r="M39" s="332">
        <v>10</v>
      </c>
      <c r="N39" s="349">
        <v>1.3123359580052494</v>
      </c>
      <c r="O39" s="332">
        <v>0</v>
      </c>
      <c r="P39" s="349">
        <v>0</v>
      </c>
      <c r="Q39" s="332">
        <v>762</v>
      </c>
      <c r="R39"/>
      <c r="S39"/>
      <c r="T39"/>
      <c r="U39"/>
    </row>
    <row r="40" spans="1:21" x14ac:dyDescent="0.25">
      <c r="A40" s="348">
        <v>858</v>
      </c>
      <c r="B40" s="348" t="s">
        <v>434</v>
      </c>
      <c r="C40" s="332">
        <v>0</v>
      </c>
      <c r="D40" s="349">
        <v>0</v>
      </c>
      <c r="E40" s="332">
        <v>1</v>
      </c>
      <c r="F40" s="349">
        <v>0.53475935828876997</v>
      </c>
      <c r="G40" s="332">
        <v>41</v>
      </c>
      <c r="H40" s="349">
        <v>21.925133689839569</v>
      </c>
      <c r="I40" s="332">
        <v>122</v>
      </c>
      <c r="J40" s="349">
        <v>65.240641711229955</v>
      </c>
      <c r="K40" s="332">
        <v>18</v>
      </c>
      <c r="L40" s="349">
        <v>9.6256684491978604</v>
      </c>
      <c r="M40" s="332">
        <v>5</v>
      </c>
      <c r="N40" s="349">
        <v>2.6737967914438503</v>
      </c>
      <c r="O40" s="332">
        <v>0</v>
      </c>
      <c r="P40" s="349">
        <v>0</v>
      </c>
      <c r="Q40" s="332">
        <v>187</v>
      </c>
      <c r="R40"/>
      <c r="S40"/>
      <c r="T40"/>
      <c r="U40"/>
    </row>
    <row r="41" spans="1:21" x14ac:dyDescent="0.25">
      <c r="A41" s="348">
        <v>885</v>
      </c>
      <c r="B41" s="348" t="s">
        <v>435</v>
      </c>
      <c r="C41" s="332">
        <v>0</v>
      </c>
      <c r="D41" s="349">
        <v>0</v>
      </c>
      <c r="E41" s="332">
        <v>0</v>
      </c>
      <c r="F41" s="349">
        <v>0</v>
      </c>
      <c r="G41" s="332">
        <v>12</v>
      </c>
      <c r="H41" s="349">
        <v>27.906976744186046</v>
      </c>
      <c r="I41" s="332">
        <v>24</v>
      </c>
      <c r="J41" s="349">
        <v>55.813953488372093</v>
      </c>
      <c r="K41" s="332">
        <v>6</v>
      </c>
      <c r="L41" s="349">
        <v>13.953488372093023</v>
      </c>
      <c r="M41" s="332">
        <v>1</v>
      </c>
      <c r="N41" s="349">
        <v>2.3255813953488373</v>
      </c>
      <c r="O41" s="332">
        <v>0</v>
      </c>
      <c r="P41" s="349">
        <v>0</v>
      </c>
      <c r="Q41" s="332">
        <v>43</v>
      </c>
      <c r="R41"/>
      <c r="S41"/>
      <c r="T41"/>
      <c r="U41"/>
    </row>
    <row r="42" spans="1:21" x14ac:dyDescent="0.25">
      <c r="A42" s="348">
        <v>890</v>
      </c>
      <c r="B42" s="348" t="s">
        <v>436</v>
      </c>
      <c r="C42" s="332">
        <v>0</v>
      </c>
      <c r="D42" s="349">
        <v>0</v>
      </c>
      <c r="E42" s="332">
        <v>8</v>
      </c>
      <c r="F42" s="349">
        <v>3.8277511961722488</v>
      </c>
      <c r="G42" s="332">
        <v>45</v>
      </c>
      <c r="H42" s="349">
        <v>21.5311004784689</v>
      </c>
      <c r="I42" s="332">
        <v>127</v>
      </c>
      <c r="J42" s="349">
        <v>60.765550239234443</v>
      </c>
      <c r="K42" s="332">
        <v>26</v>
      </c>
      <c r="L42" s="349">
        <v>12.440191387559809</v>
      </c>
      <c r="M42" s="332">
        <v>3</v>
      </c>
      <c r="N42" s="349">
        <v>1.4354066985645932</v>
      </c>
      <c r="O42" s="332">
        <v>0</v>
      </c>
      <c r="P42" s="349">
        <v>0</v>
      </c>
      <c r="Q42" s="332">
        <v>209</v>
      </c>
      <c r="R42"/>
      <c r="S42"/>
      <c r="T42"/>
      <c r="U42"/>
    </row>
    <row r="43" spans="1:21" x14ac:dyDescent="0.25">
      <c r="A43" s="344">
        <v>5</v>
      </c>
      <c r="B43" s="345" t="s">
        <v>437</v>
      </c>
      <c r="C43" s="354">
        <v>0</v>
      </c>
      <c r="D43" s="350">
        <v>0</v>
      </c>
      <c r="E43" s="354">
        <v>52</v>
      </c>
      <c r="F43" s="350">
        <v>1.8018018018018018</v>
      </c>
      <c r="G43" s="354">
        <v>683</v>
      </c>
      <c r="H43" s="350">
        <v>23.665973665973667</v>
      </c>
      <c r="I43" s="354">
        <v>1725</v>
      </c>
      <c r="J43" s="350">
        <v>59.771309771309767</v>
      </c>
      <c r="K43" s="354">
        <v>338</v>
      </c>
      <c r="L43" s="350">
        <v>11.711711711711711</v>
      </c>
      <c r="M43" s="354">
        <v>85</v>
      </c>
      <c r="N43" s="351">
        <v>2.9452529452529452</v>
      </c>
      <c r="O43" s="354">
        <v>3</v>
      </c>
      <c r="P43" s="351">
        <v>0.10395010395010396</v>
      </c>
      <c r="Q43" s="352">
        <v>2886</v>
      </c>
      <c r="R43"/>
      <c r="S43"/>
      <c r="T43"/>
      <c r="U43"/>
    </row>
    <row r="44" spans="1:21" x14ac:dyDescent="0.25">
      <c r="A44" s="348">
        <v>4</v>
      </c>
      <c r="B44" s="348" t="s">
        <v>438</v>
      </c>
      <c r="C44" s="332">
        <v>0</v>
      </c>
      <c r="D44" s="349">
        <v>0</v>
      </c>
      <c r="E44" s="332">
        <v>1</v>
      </c>
      <c r="F44" s="349">
        <v>25</v>
      </c>
      <c r="G44" s="332">
        <v>1</v>
      </c>
      <c r="H44" s="349">
        <v>25</v>
      </c>
      <c r="I44" s="332">
        <v>2</v>
      </c>
      <c r="J44" s="349">
        <v>50</v>
      </c>
      <c r="K44" s="332">
        <v>0</v>
      </c>
      <c r="L44" s="349">
        <v>0</v>
      </c>
      <c r="M44" s="332">
        <v>0</v>
      </c>
      <c r="N44" s="349">
        <v>0</v>
      </c>
      <c r="O44" s="332">
        <v>0</v>
      </c>
      <c r="P44" s="349">
        <v>0</v>
      </c>
      <c r="Q44" s="332">
        <v>4</v>
      </c>
      <c r="R44"/>
      <c r="S44"/>
      <c r="T44"/>
      <c r="U44"/>
    </row>
    <row r="45" spans="1:21" x14ac:dyDescent="0.25">
      <c r="A45" s="348">
        <v>42</v>
      </c>
      <c r="B45" s="348" t="s">
        <v>439</v>
      </c>
      <c r="C45" s="332">
        <v>0</v>
      </c>
      <c r="D45" s="349">
        <v>0</v>
      </c>
      <c r="E45" s="332">
        <v>10</v>
      </c>
      <c r="F45" s="349">
        <v>1.9083969465648856</v>
      </c>
      <c r="G45" s="332">
        <v>106</v>
      </c>
      <c r="H45" s="349">
        <v>20.229007633587788</v>
      </c>
      <c r="I45" s="332">
        <v>331</v>
      </c>
      <c r="J45" s="349">
        <v>63.167938931297705</v>
      </c>
      <c r="K45" s="332">
        <v>59</v>
      </c>
      <c r="L45" s="349">
        <v>11.259541984732824</v>
      </c>
      <c r="M45" s="332">
        <v>17</v>
      </c>
      <c r="N45" s="349">
        <v>3.2442748091603053</v>
      </c>
      <c r="O45" s="332">
        <v>1</v>
      </c>
      <c r="P45" s="349">
        <v>0.19083969465648853</v>
      </c>
      <c r="Q45" s="332">
        <v>524</v>
      </c>
      <c r="R45"/>
      <c r="S45"/>
      <c r="T45"/>
      <c r="U45"/>
    </row>
    <row r="46" spans="1:21" x14ac:dyDescent="0.25">
      <c r="A46" s="348">
        <v>44</v>
      </c>
      <c r="B46" s="348" t="s">
        <v>440</v>
      </c>
      <c r="C46" s="332">
        <v>0</v>
      </c>
      <c r="D46" s="349">
        <v>0</v>
      </c>
      <c r="E46" s="332">
        <v>0</v>
      </c>
      <c r="F46" s="349">
        <v>0</v>
      </c>
      <c r="G46" s="332">
        <v>3</v>
      </c>
      <c r="H46" s="349">
        <v>12.5</v>
      </c>
      <c r="I46" s="332">
        <v>18</v>
      </c>
      <c r="J46" s="349">
        <v>75</v>
      </c>
      <c r="K46" s="332">
        <v>3</v>
      </c>
      <c r="L46" s="349">
        <v>12.5</v>
      </c>
      <c r="M46" s="332">
        <v>0</v>
      </c>
      <c r="N46" s="349">
        <v>0</v>
      </c>
      <c r="O46" s="332">
        <v>0</v>
      </c>
      <c r="P46" s="349">
        <v>0</v>
      </c>
      <c r="Q46" s="332">
        <v>24</v>
      </c>
      <c r="R46"/>
      <c r="S46"/>
      <c r="T46"/>
      <c r="U46"/>
    </row>
    <row r="47" spans="1:21" x14ac:dyDescent="0.25">
      <c r="A47" s="348">
        <v>59</v>
      </c>
      <c r="B47" s="348" t="s">
        <v>441</v>
      </c>
      <c r="C47" s="332">
        <v>0</v>
      </c>
      <c r="D47" s="349">
        <v>0</v>
      </c>
      <c r="E47" s="332">
        <v>1</v>
      </c>
      <c r="F47" s="349">
        <v>4.1666666666666661</v>
      </c>
      <c r="G47" s="332">
        <v>10</v>
      </c>
      <c r="H47" s="349">
        <v>41.666666666666671</v>
      </c>
      <c r="I47" s="332">
        <v>10</v>
      </c>
      <c r="J47" s="349">
        <v>41.666666666666671</v>
      </c>
      <c r="K47" s="332">
        <v>2</v>
      </c>
      <c r="L47" s="349">
        <v>8.3333333333333321</v>
      </c>
      <c r="M47" s="332">
        <v>1</v>
      </c>
      <c r="N47" s="349">
        <v>4.1666666666666661</v>
      </c>
      <c r="O47" s="332">
        <v>0</v>
      </c>
      <c r="P47" s="349">
        <v>0</v>
      </c>
      <c r="Q47" s="332">
        <v>24</v>
      </c>
      <c r="R47"/>
      <c r="S47"/>
      <c r="T47"/>
      <c r="U47"/>
    </row>
    <row r="48" spans="1:21" x14ac:dyDescent="0.25">
      <c r="A48" s="348">
        <v>113</v>
      </c>
      <c r="B48" s="348" t="s">
        <v>442</v>
      </c>
      <c r="C48" s="332">
        <v>0</v>
      </c>
      <c r="D48" s="349">
        <v>0</v>
      </c>
      <c r="E48" s="332">
        <v>0</v>
      </c>
      <c r="F48" s="349">
        <v>0</v>
      </c>
      <c r="G48" s="332">
        <v>15</v>
      </c>
      <c r="H48" s="349">
        <v>25.423728813559322</v>
      </c>
      <c r="I48" s="332">
        <v>40</v>
      </c>
      <c r="J48" s="349">
        <v>67.796610169491515</v>
      </c>
      <c r="K48" s="332">
        <v>4</v>
      </c>
      <c r="L48" s="349">
        <v>6.7796610169491522</v>
      </c>
      <c r="M48" s="332">
        <v>0</v>
      </c>
      <c r="N48" s="349">
        <v>0</v>
      </c>
      <c r="O48" s="332">
        <v>0</v>
      </c>
      <c r="P48" s="349">
        <v>0</v>
      </c>
      <c r="Q48" s="332">
        <v>59</v>
      </c>
      <c r="R48"/>
      <c r="S48"/>
      <c r="T48"/>
      <c r="U48"/>
    </row>
    <row r="49" spans="1:21" x14ac:dyDescent="0.25">
      <c r="A49" s="348">
        <v>125</v>
      </c>
      <c r="B49" s="348" t="s">
        <v>443</v>
      </c>
      <c r="C49" s="332">
        <v>0</v>
      </c>
      <c r="D49" s="349">
        <v>0</v>
      </c>
      <c r="E49" s="332">
        <v>3</v>
      </c>
      <c r="F49" s="349">
        <v>4.4117647058823533</v>
      </c>
      <c r="G49" s="332">
        <v>16</v>
      </c>
      <c r="H49" s="349">
        <v>23.52941176470588</v>
      </c>
      <c r="I49" s="332">
        <v>42</v>
      </c>
      <c r="J49" s="349">
        <v>61.764705882352942</v>
      </c>
      <c r="K49" s="332">
        <v>6</v>
      </c>
      <c r="L49" s="349">
        <v>8.8235294117647065</v>
      </c>
      <c r="M49" s="332">
        <v>1</v>
      </c>
      <c r="N49" s="349">
        <v>1.4705882352941175</v>
      </c>
      <c r="O49" s="332">
        <v>0</v>
      </c>
      <c r="P49" s="349">
        <v>0</v>
      </c>
      <c r="Q49" s="332">
        <v>68</v>
      </c>
      <c r="R49"/>
      <c r="S49"/>
      <c r="T49"/>
      <c r="U49"/>
    </row>
    <row r="50" spans="1:21" x14ac:dyDescent="0.25">
      <c r="A50" s="348">
        <v>138</v>
      </c>
      <c r="B50" s="348" t="s">
        <v>444</v>
      </c>
      <c r="C50" s="332">
        <v>0</v>
      </c>
      <c r="D50" s="349">
        <v>0</v>
      </c>
      <c r="E50" s="332">
        <v>4</v>
      </c>
      <c r="F50" s="349">
        <v>4.0404040404040407</v>
      </c>
      <c r="G50" s="332">
        <v>18</v>
      </c>
      <c r="H50" s="349">
        <v>18.181818181818183</v>
      </c>
      <c r="I50" s="332">
        <v>59</v>
      </c>
      <c r="J50" s="349">
        <v>59.595959595959592</v>
      </c>
      <c r="K50" s="332">
        <v>17</v>
      </c>
      <c r="L50" s="349">
        <v>17.171717171717169</v>
      </c>
      <c r="M50" s="332">
        <v>1</v>
      </c>
      <c r="N50" s="349">
        <v>1.0101010101010102</v>
      </c>
      <c r="O50" s="332">
        <v>0</v>
      </c>
      <c r="P50" s="349">
        <v>0</v>
      </c>
      <c r="Q50" s="332">
        <v>99</v>
      </c>
      <c r="R50"/>
      <c r="S50"/>
      <c r="T50"/>
      <c r="U50"/>
    </row>
    <row r="51" spans="1:21" x14ac:dyDescent="0.25">
      <c r="A51" s="348">
        <v>234</v>
      </c>
      <c r="B51" s="348" t="s">
        <v>445</v>
      </c>
      <c r="C51" s="332">
        <v>0</v>
      </c>
      <c r="D51" s="349">
        <v>0</v>
      </c>
      <c r="E51" s="332">
        <v>3</v>
      </c>
      <c r="F51" s="349">
        <v>2.2222222222222223</v>
      </c>
      <c r="G51" s="332">
        <v>33</v>
      </c>
      <c r="H51" s="349">
        <v>24.444444444444443</v>
      </c>
      <c r="I51" s="332">
        <v>82</v>
      </c>
      <c r="J51" s="349">
        <v>60.74074074074074</v>
      </c>
      <c r="K51" s="332">
        <v>13</v>
      </c>
      <c r="L51" s="349">
        <v>9.6296296296296298</v>
      </c>
      <c r="M51" s="332">
        <v>4</v>
      </c>
      <c r="N51" s="349">
        <v>2.9629629629629632</v>
      </c>
      <c r="O51" s="332">
        <v>0</v>
      </c>
      <c r="P51" s="349">
        <v>0</v>
      </c>
      <c r="Q51" s="332">
        <v>135</v>
      </c>
      <c r="R51"/>
      <c r="S51"/>
      <c r="T51"/>
      <c r="U51"/>
    </row>
    <row r="52" spans="1:21" x14ac:dyDescent="0.25">
      <c r="A52" s="348">
        <v>240</v>
      </c>
      <c r="B52" s="348" t="s">
        <v>446</v>
      </c>
      <c r="C52" s="332">
        <v>0</v>
      </c>
      <c r="D52" s="349">
        <v>0</v>
      </c>
      <c r="E52" s="332">
        <v>0</v>
      </c>
      <c r="F52" s="349">
        <v>0</v>
      </c>
      <c r="G52" s="332">
        <v>5</v>
      </c>
      <c r="H52" s="349">
        <v>29.411764705882355</v>
      </c>
      <c r="I52" s="332">
        <v>11</v>
      </c>
      <c r="J52" s="349">
        <v>64.705882352941174</v>
      </c>
      <c r="K52" s="332">
        <v>0</v>
      </c>
      <c r="L52" s="349">
        <v>0</v>
      </c>
      <c r="M52" s="332">
        <v>1</v>
      </c>
      <c r="N52" s="349">
        <v>5.8823529411764701</v>
      </c>
      <c r="O52" s="332">
        <v>0</v>
      </c>
      <c r="P52" s="349">
        <v>0</v>
      </c>
      <c r="Q52" s="332">
        <v>17</v>
      </c>
      <c r="R52"/>
      <c r="S52"/>
      <c r="T52"/>
      <c r="U52"/>
    </row>
    <row r="53" spans="1:21" x14ac:dyDescent="0.25">
      <c r="A53" s="348">
        <v>284</v>
      </c>
      <c r="B53" s="348" t="s">
        <v>447</v>
      </c>
      <c r="C53" s="332">
        <v>0</v>
      </c>
      <c r="D53" s="349">
        <v>0</v>
      </c>
      <c r="E53" s="332">
        <v>4</v>
      </c>
      <c r="F53" s="349">
        <v>4.4444444444444446</v>
      </c>
      <c r="G53" s="332">
        <v>23</v>
      </c>
      <c r="H53" s="349">
        <v>25.555555555555554</v>
      </c>
      <c r="I53" s="332">
        <v>52</v>
      </c>
      <c r="J53" s="349">
        <v>57.777777777777771</v>
      </c>
      <c r="K53" s="332">
        <v>10</v>
      </c>
      <c r="L53" s="349">
        <v>11.111111111111111</v>
      </c>
      <c r="M53" s="332">
        <v>1</v>
      </c>
      <c r="N53" s="349">
        <v>1.1111111111111112</v>
      </c>
      <c r="O53" s="332">
        <v>0</v>
      </c>
      <c r="P53" s="349">
        <v>0</v>
      </c>
      <c r="Q53" s="332">
        <v>90</v>
      </c>
      <c r="R53"/>
      <c r="S53"/>
      <c r="T53"/>
      <c r="U53"/>
    </row>
    <row r="54" spans="1:21" x14ac:dyDescent="0.25">
      <c r="A54" s="348">
        <v>306</v>
      </c>
      <c r="B54" s="348" t="s">
        <v>448</v>
      </c>
      <c r="C54" s="332">
        <v>0</v>
      </c>
      <c r="D54" s="349">
        <v>0</v>
      </c>
      <c r="E54" s="332">
        <v>1</v>
      </c>
      <c r="F54" s="349">
        <v>1.1494252873563218</v>
      </c>
      <c r="G54" s="332">
        <v>23</v>
      </c>
      <c r="H54" s="349">
        <v>26.436781609195403</v>
      </c>
      <c r="I54" s="332">
        <v>47</v>
      </c>
      <c r="J54" s="349">
        <v>54.022988505747129</v>
      </c>
      <c r="K54" s="332">
        <v>10</v>
      </c>
      <c r="L54" s="349">
        <v>11.494252873563218</v>
      </c>
      <c r="M54" s="332">
        <v>6</v>
      </c>
      <c r="N54" s="349">
        <v>6.8965517241379306</v>
      </c>
      <c r="O54" s="332">
        <v>0</v>
      </c>
      <c r="P54" s="349">
        <v>0</v>
      </c>
      <c r="Q54" s="332">
        <v>87</v>
      </c>
      <c r="R54"/>
      <c r="S54"/>
      <c r="T54"/>
      <c r="U54"/>
    </row>
    <row r="55" spans="1:21" x14ac:dyDescent="0.25">
      <c r="A55" s="348">
        <v>347</v>
      </c>
      <c r="B55" s="348" t="s">
        <v>449</v>
      </c>
      <c r="C55" s="332">
        <v>0</v>
      </c>
      <c r="D55" s="349">
        <v>0</v>
      </c>
      <c r="E55" s="332">
        <v>0</v>
      </c>
      <c r="F55" s="349">
        <v>0</v>
      </c>
      <c r="G55" s="332">
        <v>6</v>
      </c>
      <c r="H55" s="349">
        <v>20.689655172413794</v>
      </c>
      <c r="I55" s="332">
        <v>16</v>
      </c>
      <c r="J55" s="349">
        <v>55.172413793103445</v>
      </c>
      <c r="K55" s="332">
        <v>5</v>
      </c>
      <c r="L55" s="349">
        <v>17.241379310344829</v>
      </c>
      <c r="M55" s="332">
        <v>2</v>
      </c>
      <c r="N55" s="349">
        <v>6.8965517241379306</v>
      </c>
      <c r="O55" s="332">
        <v>0</v>
      </c>
      <c r="P55" s="349">
        <v>0</v>
      </c>
      <c r="Q55" s="332">
        <v>29</v>
      </c>
      <c r="R55"/>
      <c r="S55"/>
      <c r="T55"/>
      <c r="U55"/>
    </row>
    <row r="56" spans="1:21" x14ac:dyDescent="0.25">
      <c r="A56" s="348">
        <v>411</v>
      </c>
      <c r="B56" s="348" t="s">
        <v>450</v>
      </c>
      <c r="C56" s="332">
        <v>0</v>
      </c>
      <c r="D56" s="349">
        <v>0</v>
      </c>
      <c r="E56" s="332">
        <v>3</v>
      </c>
      <c r="F56" s="349">
        <v>11.538461538461538</v>
      </c>
      <c r="G56" s="332">
        <v>6</v>
      </c>
      <c r="H56" s="349">
        <v>23.076923076923077</v>
      </c>
      <c r="I56" s="332">
        <v>15</v>
      </c>
      <c r="J56" s="349">
        <v>57.692307692307686</v>
      </c>
      <c r="K56" s="332">
        <v>2</v>
      </c>
      <c r="L56" s="349">
        <v>7.6923076923076925</v>
      </c>
      <c r="M56" s="332">
        <v>0</v>
      </c>
      <c r="N56" s="349">
        <v>0</v>
      </c>
      <c r="O56" s="332">
        <v>0</v>
      </c>
      <c r="P56" s="349">
        <v>0</v>
      </c>
      <c r="Q56" s="332">
        <v>26</v>
      </c>
      <c r="R56"/>
      <c r="S56"/>
      <c r="T56"/>
      <c r="U56"/>
    </row>
    <row r="57" spans="1:21" x14ac:dyDescent="0.25">
      <c r="A57" s="348">
        <v>501</v>
      </c>
      <c r="B57" s="348" t="s">
        <v>451</v>
      </c>
      <c r="C57" s="332">
        <v>0</v>
      </c>
      <c r="D57" s="349">
        <v>0</v>
      </c>
      <c r="E57" s="332">
        <v>0</v>
      </c>
      <c r="F57" s="349">
        <v>0</v>
      </c>
      <c r="G57" s="332">
        <v>7</v>
      </c>
      <c r="H57" s="349">
        <v>20.588235294117645</v>
      </c>
      <c r="I57" s="332">
        <v>23</v>
      </c>
      <c r="J57" s="349">
        <v>67.64705882352942</v>
      </c>
      <c r="K57" s="332">
        <v>3</v>
      </c>
      <c r="L57" s="349">
        <v>8.8235294117647065</v>
      </c>
      <c r="M57" s="332">
        <v>1</v>
      </c>
      <c r="N57" s="349">
        <v>2.9411764705882351</v>
      </c>
      <c r="O57" s="332">
        <v>0</v>
      </c>
      <c r="P57" s="349">
        <v>0</v>
      </c>
      <c r="Q57" s="332">
        <v>34</v>
      </c>
      <c r="R57"/>
      <c r="S57"/>
      <c r="T57"/>
      <c r="U57"/>
    </row>
    <row r="58" spans="1:21" x14ac:dyDescent="0.25">
      <c r="A58" s="348">
        <v>543</v>
      </c>
      <c r="B58" s="348" t="s">
        <v>452</v>
      </c>
      <c r="C58" s="332">
        <v>0</v>
      </c>
      <c r="D58" s="349">
        <v>0</v>
      </c>
      <c r="E58" s="332">
        <v>0</v>
      </c>
      <c r="F58" s="349">
        <v>0</v>
      </c>
      <c r="G58" s="332">
        <v>5</v>
      </c>
      <c r="H58" s="349">
        <v>29.411764705882355</v>
      </c>
      <c r="I58" s="332">
        <v>9</v>
      </c>
      <c r="J58" s="349">
        <v>52.941176470588239</v>
      </c>
      <c r="K58" s="332">
        <v>3</v>
      </c>
      <c r="L58" s="349">
        <v>17.647058823529413</v>
      </c>
      <c r="M58" s="332">
        <v>0</v>
      </c>
      <c r="N58" s="349">
        <v>0</v>
      </c>
      <c r="O58" s="332">
        <v>0</v>
      </c>
      <c r="P58" s="349">
        <v>0</v>
      </c>
      <c r="Q58" s="332">
        <v>17</v>
      </c>
      <c r="R58"/>
      <c r="S58"/>
      <c r="T58"/>
      <c r="U58"/>
    </row>
    <row r="59" spans="1:21" x14ac:dyDescent="0.25">
      <c r="A59" s="348">
        <v>628</v>
      </c>
      <c r="B59" s="348" t="s">
        <v>453</v>
      </c>
      <c r="C59" s="332">
        <v>0</v>
      </c>
      <c r="D59" s="349">
        <v>0</v>
      </c>
      <c r="E59" s="332">
        <v>0</v>
      </c>
      <c r="F59" s="349">
        <v>0</v>
      </c>
      <c r="G59" s="332">
        <v>4</v>
      </c>
      <c r="H59" s="349">
        <v>36.363636363636367</v>
      </c>
      <c r="I59" s="332">
        <v>5</v>
      </c>
      <c r="J59" s="349">
        <v>45.454545454545453</v>
      </c>
      <c r="K59" s="332">
        <v>1</v>
      </c>
      <c r="L59" s="349">
        <v>9.0909090909090917</v>
      </c>
      <c r="M59" s="332">
        <v>1</v>
      </c>
      <c r="N59" s="349">
        <v>9.0909090909090917</v>
      </c>
      <c r="O59" s="332">
        <v>0</v>
      </c>
      <c r="P59" s="349">
        <v>0</v>
      </c>
      <c r="Q59" s="332">
        <v>11</v>
      </c>
      <c r="R59"/>
      <c r="S59"/>
      <c r="T59"/>
      <c r="U59"/>
    </row>
    <row r="60" spans="1:21" x14ac:dyDescent="0.25">
      <c r="A60" s="348">
        <v>656</v>
      </c>
      <c r="B60" s="348" t="s">
        <v>454</v>
      </c>
      <c r="C60" s="332">
        <v>0</v>
      </c>
      <c r="D60" s="349">
        <v>0</v>
      </c>
      <c r="E60" s="332">
        <v>9</v>
      </c>
      <c r="F60" s="349">
        <v>0.97402597402597402</v>
      </c>
      <c r="G60" s="332">
        <v>210</v>
      </c>
      <c r="H60" s="349">
        <v>22.727272727272727</v>
      </c>
      <c r="I60" s="332">
        <v>549</v>
      </c>
      <c r="J60" s="349">
        <v>59.415584415584412</v>
      </c>
      <c r="K60" s="332">
        <v>125</v>
      </c>
      <c r="L60" s="349">
        <v>13.528138528138529</v>
      </c>
      <c r="M60" s="332">
        <v>30</v>
      </c>
      <c r="N60" s="349">
        <v>3.2467532467532463</v>
      </c>
      <c r="O60" s="332">
        <v>1</v>
      </c>
      <c r="P60" s="349">
        <v>0.10822510822510822</v>
      </c>
      <c r="Q60" s="332">
        <v>924</v>
      </c>
      <c r="R60"/>
      <c r="S60"/>
      <c r="T60"/>
      <c r="U60"/>
    </row>
    <row r="61" spans="1:21" x14ac:dyDescent="0.25">
      <c r="A61" s="348">
        <v>761</v>
      </c>
      <c r="B61" s="348" t="s">
        <v>455</v>
      </c>
      <c r="C61" s="332">
        <v>0</v>
      </c>
      <c r="D61" s="349">
        <v>0</v>
      </c>
      <c r="E61" s="332">
        <v>13</v>
      </c>
      <c r="F61" s="349">
        <v>1.8571428571428572</v>
      </c>
      <c r="G61" s="332">
        <v>190</v>
      </c>
      <c r="H61" s="349">
        <v>27.142857142857142</v>
      </c>
      <c r="I61" s="332">
        <v>404</v>
      </c>
      <c r="J61" s="349">
        <v>57.714285714285715</v>
      </c>
      <c r="K61" s="332">
        <v>73</v>
      </c>
      <c r="L61" s="349">
        <v>10.428571428571429</v>
      </c>
      <c r="M61" s="332">
        <v>19</v>
      </c>
      <c r="N61" s="349">
        <v>2.7142857142857144</v>
      </c>
      <c r="O61" s="332">
        <v>1</v>
      </c>
      <c r="P61" s="349">
        <v>0.14285714285714285</v>
      </c>
      <c r="Q61" s="332">
        <v>700</v>
      </c>
      <c r="R61"/>
      <c r="S61"/>
      <c r="T61"/>
      <c r="U61"/>
    </row>
    <row r="62" spans="1:21" x14ac:dyDescent="0.25">
      <c r="A62" s="348">
        <v>842</v>
      </c>
      <c r="B62" s="348" t="s">
        <v>456</v>
      </c>
      <c r="C62" s="332">
        <v>0</v>
      </c>
      <c r="D62" s="349">
        <v>0</v>
      </c>
      <c r="E62" s="332">
        <v>0</v>
      </c>
      <c r="F62" s="349">
        <v>0</v>
      </c>
      <c r="G62" s="332">
        <v>2</v>
      </c>
      <c r="H62" s="349">
        <v>14.285714285714285</v>
      </c>
      <c r="I62" s="332">
        <v>10</v>
      </c>
      <c r="J62" s="349">
        <v>71.428571428571431</v>
      </c>
      <c r="K62" s="332">
        <v>2</v>
      </c>
      <c r="L62" s="349">
        <v>14.285714285714285</v>
      </c>
      <c r="M62" s="332">
        <v>0</v>
      </c>
      <c r="N62" s="349">
        <v>0</v>
      </c>
      <c r="O62" s="332">
        <v>0</v>
      </c>
      <c r="P62" s="349">
        <v>0</v>
      </c>
      <c r="Q62" s="332">
        <v>14</v>
      </c>
      <c r="R62"/>
      <c r="S62"/>
      <c r="T62"/>
      <c r="U62"/>
    </row>
    <row r="63" spans="1:21" x14ac:dyDescent="0.25">
      <c r="A63" s="344">
        <v>6</v>
      </c>
      <c r="B63" s="345" t="s">
        <v>457</v>
      </c>
      <c r="C63" s="354">
        <v>0</v>
      </c>
      <c r="D63" s="350">
        <v>0</v>
      </c>
      <c r="E63" s="354">
        <v>24</v>
      </c>
      <c r="F63" s="350">
        <v>1.125703564727955</v>
      </c>
      <c r="G63" s="354">
        <v>568</v>
      </c>
      <c r="H63" s="350">
        <v>26.641651031894938</v>
      </c>
      <c r="I63" s="354">
        <v>1255</v>
      </c>
      <c r="J63" s="350">
        <v>58.864915572232647</v>
      </c>
      <c r="K63" s="354">
        <v>229</v>
      </c>
      <c r="L63" s="350">
        <v>10.741088180112571</v>
      </c>
      <c r="M63" s="354">
        <v>54</v>
      </c>
      <c r="N63" s="351">
        <v>2.5328330206378986</v>
      </c>
      <c r="O63" s="354">
        <v>2</v>
      </c>
      <c r="P63" s="351">
        <v>9.3808630393996242E-2</v>
      </c>
      <c r="Q63" s="352">
        <v>2132</v>
      </c>
      <c r="R63"/>
      <c r="S63"/>
      <c r="T63"/>
      <c r="U63"/>
    </row>
    <row r="64" spans="1:21" x14ac:dyDescent="0.25">
      <c r="A64" s="348">
        <v>38</v>
      </c>
      <c r="B64" s="348" t="s">
        <v>458</v>
      </c>
      <c r="C64" s="332">
        <v>0</v>
      </c>
      <c r="D64" s="349">
        <v>0</v>
      </c>
      <c r="E64" s="332">
        <v>0</v>
      </c>
      <c r="F64" s="349">
        <v>0</v>
      </c>
      <c r="G64" s="332">
        <v>1</v>
      </c>
      <c r="H64" s="349">
        <v>33.333333333333329</v>
      </c>
      <c r="I64" s="332">
        <v>2</v>
      </c>
      <c r="J64" s="349">
        <v>66.666666666666657</v>
      </c>
      <c r="K64" s="332">
        <v>0</v>
      </c>
      <c r="L64" s="349">
        <v>0</v>
      </c>
      <c r="M64" s="332">
        <v>0</v>
      </c>
      <c r="N64" s="349">
        <v>0</v>
      </c>
      <c r="O64" s="332">
        <v>0</v>
      </c>
      <c r="P64" s="349">
        <v>0</v>
      </c>
      <c r="Q64" s="332">
        <v>3</v>
      </c>
      <c r="R64"/>
      <c r="S64"/>
      <c r="T64"/>
      <c r="U64"/>
    </row>
    <row r="65" spans="1:21" x14ac:dyDescent="0.25">
      <c r="A65" s="348">
        <v>86</v>
      </c>
      <c r="B65" s="348" t="s">
        <v>459</v>
      </c>
      <c r="C65" s="332">
        <v>0</v>
      </c>
      <c r="D65" s="349">
        <v>0</v>
      </c>
      <c r="E65" s="332">
        <v>0</v>
      </c>
      <c r="F65" s="349">
        <v>0</v>
      </c>
      <c r="G65" s="332">
        <v>10</v>
      </c>
      <c r="H65" s="349">
        <v>34.482758620689658</v>
      </c>
      <c r="I65" s="332">
        <v>15</v>
      </c>
      <c r="J65" s="349">
        <v>51.724137931034484</v>
      </c>
      <c r="K65" s="332">
        <v>4</v>
      </c>
      <c r="L65" s="349">
        <v>13.793103448275861</v>
      </c>
      <c r="M65" s="332">
        <v>0</v>
      </c>
      <c r="N65" s="349">
        <v>0</v>
      </c>
      <c r="O65" s="332">
        <v>0</v>
      </c>
      <c r="P65" s="349">
        <v>0</v>
      </c>
      <c r="Q65" s="332">
        <v>29</v>
      </c>
      <c r="R65"/>
      <c r="S65"/>
      <c r="T65"/>
      <c r="U65"/>
    </row>
    <row r="66" spans="1:21" x14ac:dyDescent="0.25">
      <c r="A66" s="348">
        <v>107</v>
      </c>
      <c r="B66" s="348" t="s">
        <v>460</v>
      </c>
      <c r="C66" s="332">
        <v>0</v>
      </c>
      <c r="D66" s="349">
        <v>0</v>
      </c>
      <c r="E66" s="332">
        <v>0</v>
      </c>
      <c r="F66" s="349">
        <v>0</v>
      </c>
      <c r="G66" s="332">
        <v>0</v>
      </c>
      <c r="H66" s="349">
        <v>0</v>
      </c>
      <c r="I66" s="332">
        <v>0</v>
      </c>
      <c r="J66" s="349">
        <v>0</v>
      </c>
      <c r="K66" s="332">
        <v>0</v>
      </c>
      <c r="L66" s="349">
        <v>0</v>
      </c>
      <c r="M66" s="332">
        <v>0</v>
      </c>
      <c r="N66" s="349">
        <v>0</v>
      </c>
      <c r="O66" s="332">
        <v>0</v>
      </c>
      <c r="P66" s="349">
        <v>0</v>
      </c>
      <c r="Q66" s="332">
        <v>0</v>
      </c>
      <c r="R66"/>
      <c r="S66"/>
      <c r="T66"/>
      <c r="U66"/>
    </row>
    <row r="67" spans="1:21" x14ac:dyDescent="0.25">
      <c r="A67" s="348">
        <v>134</v>
      </c>
      <c r="B67" s="348" t="s">
        <v>461</v>
      </c>
      <c r="C67" s="332">
        <v>0</v>
      </c>
      <c r="D67" s="349">
        <v>0</v>
      </c>
      <c r="E67" s="332">
        <v>0</v>
      </c>
      <c r="F67" s="349">
        <v>0</v>
      </c>
      <c r="G67" s="332">
        <v>2</v>
      </c>
      <c r="H67" s="349">
        <v>18.181818181818183</v>
      </c>
      <c r="I67" s="332">
        <v>9</v>
      </c>
      <c r="J67" s="349">
        <v>81.818181818181827</v>
      </c>
      <c r="K67" s="332">
        <v>0</v>
      </c>
      <c r="L67" s="349">
        <v>0</v>
      </c>
      <c r="M67" s="332">
        <v>0</v>
      </c>
      <c r="N67" s="349">
        <v>0</v>
      </c>
      <c r="O67" s="332">
        <v>0</v>
      </c>
      <c r="P67" s="349">
        <v>0</v>
      </c>
      <c r="Q67" s="332">
        <v>11</v>
      </c>
      <c r="R67"/>
      <c r="S67"/>
      <c r="T67"/>
      <c r="U67"/>
    </row>
    <row r="68" spans="1:21" x14ac:dyDescent="0.25">
      <c r="A68" s="348">
        <v>150</v>
      </c>
      <c r="B68" s="348" t="s">
        <v>462</v>
      </c>
      <c r="C68" s="332">
        <v>0</v>
      </c>
      <c r="D68" s="349">
        <v>0</v>
      </c>
      <c r="E68" s="332">
        <v>0</v>
      </c>
      <c r="F68" s="349">
        <v>0</v>
      </c>
      <c r="G68" s="332">
        <v>14</v>
      </c>
      <c r="H68" s="349">
        <v>31.111111111111111</v>
      </c>
      <c r="I68" s="332">
        <v>26</v>
      </c>
      <c r="J68" s="349">
        <v>57.777777777777771</v>
      </c>
      <c r="K68" s="332">
        <v>4</v>
      </c>
      <c r="L68" s="349">
        <v>8.8888888888888893</v>
      </c>
      <c r="M68" s="332">
        <v>0</v>
      </c>
      <c r="N68" s="349">
        <v>0</v>
      </c>
      <c r="O68" s="332">
        <v>1</v>
      </c>
      <c r="P68" s="349">
        <v>2.2222222222222223</v>
      </c>
      <c r="Q68" s="332">
        <v>45</v>
      </c>
      <c r="R68"/>
      <c r="S68"/>
      <c r="T68"/>
      <c r="U68"/>
    </row>
    <row r="69" spans="1:21" x14ac:dyDescent="0.25">
      <c r="A69" s="348">
        <v>237</v>
      </c>
      <c r="B69" s="348" t="s">
        <v>463</v>
      </c>
      <c r="C69" s="332">
        <v>0</v>
      </c>
      <c r="D69" s="349">
        <v>0</v>
      </c>
      <c r="E69" s="332">
        <v>11</v>
      </c>
      <c r="F69" s="349">
        <v>2.2448979591836733</v>
      </c>
      <c r="G69" s="332">
        <v>119</v>
      </c>
      <c r="H69" s="349">
        <v>24.285714285714285</v>
      </c>
      <c r="I69" s="332">
        <v>296</v>
      </c>
      <c r="J69" s="349">
        <v>60.408163265306122</v>
      </c>
      <c r="K69" s="332">
        <v>46</v>
      </c>
      <c r="L69" s="349">
        <v>9.387755102040817</v>
      </c>
      <c r="M69" s="332">
        <v>18</v>
      </c>
      <c r="N69" s="349">
        <v>3.6734693877551026</v>
      </c>
      <c r="O69" s="332">
        <v>0</v>
      </c>
      <c r="P69" s="349">
        <v>0</v>
      </c>
      <c r="Q69" s="332">
        <v>490</v>
      </c>
      <c r="R69"/>
      <c r="S69"/>
      <c r="T69"/>
      <c r="U69"/>
    </row>
    <row r="70" spans="1:21" x14ac:dyDescent="0.25">
      <c r="A70" s="348">
        <v>264</v>
      </c>
      <c r="B70" s="348" t="s">
        <v>464</v>
      </c>
      <c r="C70" s="332">
        <v>0</v>
      </c>
      <c r="D70" s="349">
        <v>0</v>
      </c>
      <c r="E70" s="332">
        <v>1</v>
      </c>
      <c r="F70" s="349">
        <v>0.6578947368421052</v>
      </c>
      <c r="G70" s="332">
        <v>40</v>
      </c>
      <c r="H70" s="349">
        <v>26.315789473684209</v>
      </c>
      <c r="I70" s="332">
        <v>86</v>
      </c>
      <c r="J70" s="349">
        <v>56.578947368421048</v>
      </c>
      <c r="K70" s="332">
        <v>20</v>
      </c>
      <c r="L70" s="349">
        <v>13.157894736842104</v>
      </c>
      <c r="M70" s="332">
        <v>5</v>
      </c>
      <c r="N70" s="349">
        <v>3.2894736842105261</v>
      </c>
      <c r="O70" s="332">
        <v>0</v>
      </c>
      <c r="P70" s="349">
        <v>0</v>
      </c>
      <c r="Q70" s="332">
        <v>152</v>
      </c>
      <c r="R70"/>
      <c r="S70"/>
      <c r="T70"/>
      <c r="U70"/>
    </row>
    <row r="71" spans="1:21" x14ac:dyDescent="0.25">
      <c r="A71" s="348">
        <v>310</v>
      </c>
      <c r="B71" s="348" t="s">
        <v>465</v>
      </c>
      <c r="C71" s="332">
        <v>0</v>
      </c>
      <c r="D71" s="349">
        <v>0</v>
      </c>
      <c r="E71" s="332">
        <v>0</v>
      </c>
      <c r="F71" s="349">
        <v>0</v>
      </c>
      <c r="G71" s="332">
        <v>14</v>
      </c>
      <c r="H71" s="349">
        <v>24.561403508771928</v>
      </c>
      <c r="I71" s="332">
        <v>35</v>
      </c>
      <c r="J71" s="349">
        <v>61.403508771929829</v>
      </c>
      <c r="K71" s="332">
        <v>5</v>
      </c>
      <c r="L71" s="349">
        <v>8.7719298245614024</v>
      </c>
      <c r="M71" s="332">
        <v>3</v>
      </c>
      <c r="N71" s="349">
        <v>5.2631578947368416</v>
      </c>
      <c r="O71" s="332">
        <v>0</v>
      </c>
      <c r="P71" s="349">
        <v>0</v>
      </c>
      <c r="Q71" s="332">
        <v>57</v>
      </c>
      <c r="R71"/>
      <c r="S71"/>
      <c r="T71"/>
      <c r="U71"/>
    </row>
    <row r="72" spans="1:21" x14ac:dyDescent="0.25">
      <c r="A72" s="348">
        <v>315</v>
      </c>
      <c r="B72" s="348" t="s">
        <v>466</v>
      </c>
      <c r="C72" s="332">
        <v>0</v>
      </c>
      <c r="D72" s="349">
        <v>0</v>
      </c>
      <c r="E72" s="332">
        <v>0</v>
      </c>
      <c r="F72" s="349">
        <v>0</v>
      </c>
      <c r="G72" s="332">
        <v>0</v>
      </c>
      <c r="H72" s="349">
        <v>0</v>
      </c>
      <c r="I72" s="332">
        <v>1</v>
      </c>
      <c r="J72" s="349">
        <v>100</v>
      </c>
      <c r="K72" s="332">
        <v>0</v>
      </c>
      <c r="L72" s="349">
        <v>0</v>
      </c>
      <c r="M72" s="332">
        <v>0</v>
      </c>
      <c r="N72" s="349">
        <v>0</v>
      </c>
      <c r="O72" s="332">
        <v>0</v>
      </c>
      <c r="P72" s="349">
        <v>0</v>
      </c>
      <c r="Q72" s="332">
        <v>1</v>
      </c>
      <c r="R72"/>
      <c r="S72"/>
      <c r="T72"/>
      <c r="U72"/>
    </row>
    <row r="73" spans="1:21" x14ac:dyDescent="0.25">
      <c r="A73" s="348">
        <v>361</v>
      </c>
      <c r="B73" s="348" t="s">
        <v>467</v>
      </c>
      <c r="C73" s="332">
        <v>0</v>
      </c>
      <c r="D73" s="349">
        <v>0</v>
      </c>
      <c r="E73" s="332">
        <v>0</v>
      </c>
      <c r="F73" s="349">
        <v>0</v>
      </c>
      <c r="G73" s="332">
        <v>7</v>
      </c>
      <c r="H73" s="349">
        <v>25.925925925925924</v>
      </c>
      <c r="I73" s="332">
        <v>16</v>
      </c>
      <c r="J73" s="349">
        <v>59.259259259259252</v>
      </c>
      <c r="K73" s="332">
        <v>3</v>
      </c>
      <c r="L73" s="349">
        <v>11.111111111111111</v>
      </c>
      <c r="M73" s="332">
        <v>1</v>
      </c>
      <c r="N73" s="349">
        <v>3.7037037037037033</v>
      </c>
      <c r="O73" s="332">
        <v>0</v>
      </c>
      <c r="P73" s="349">
        <v>0</v>
      </c>
      <c r="Q73" s="332">
        <v>27</v>
      </c>
      <c r="R73"/>
      <c r="S73"/>
      <c r="T73"/>
      <c r="U73"/>
    </row>
    <row r="74" spans="1:21" x14ac:dyDescent="0.25">
      <c r="A74" s="348">
        <v>647</v>
      </c>
      <c r="B74" s="348" t="s">
        <v>468</v>
      </c>
      <c r="C74" s="332">
        <v>0</v>
      </c>
      <c r="D74" s="349">
        <v>0</v>
      </c>
      <c r="E74" s="332">
        <v>0</v>
      </c>
      <c r="F74" s="349">
        <v>0</v>
      </c>
      <c r="G74" s="332">
        <v>12</v>
      </c>
      <c r="H74" s="349">
        <v>20</v>
      </c>
      <c r="I74" s="332">
        <v>39</v>
      </c>
      <c r="J74" s="349">
        <v>65</v>
      </c>
      <c r="K74" s="332">
        <v>9</v>
      </c>
      <c r="L74" s="349">
        <v>15</v>
      </c>
      <c r="M74" s="332">
        <v>0</v>
      </c>
      <c r="N74" s="349">
        <v>0</v>
      </c>
      <c r="O74" s="332">
        <v>0</v>
      </c>
      <c r="P74" s="349">
        <v>0</v>
      </c>
      <c r="Q74" s="332">
        <v>60</v>
      </c>
      <c r="R74"/>
      <c r="S74"/>
      <c r="T74"/>
      <c r="U74"/>
    </row>
    <row r="75" spans="1:21" x14ac:dyDescent="0.25">
      <c r="A75" s="348">
        <v>658</v>
      </c>
      <c r="B75" s="348" t="s">
        <v>469</v>
      </c>
      <c r="C75" s="332">
        <v>0</v>
      </c>
      <c r="D75" s="349">
        <v>0</v>
      </c>
      <c r="E75" s="332">
        <v>0</v>
      </c>
      <c r="F75" s="349">
        <v>0</v>
      </c>
      <c r="G75" s="332">
        <v>0</v>
      </c>
      <c r="H75" s="349">
        <v>0</v>
      </c>
      <c r="I75" s="332">
        <v>0</v>
      </c>
      <c r="J75" s="349">
        <v>0</v>
      </c>
      <c r="K75" s="332">
        <v>1</v>
      </c>
      <c r="L75" s="349">
        <v>100</v>
      </c>
      <c r="M75" s="332">
        <v>0</v>
      </c>
      <c r="N75" s="349">
        <v>0</v>
      </c>
      <c r="O75" s="332">
        <v>0</v>
      </c>
      <c r="P75" s="349">
        <v>0</v>
      </c>
      <c r="Q75" s="332">
        <v>1</v>
      </c>
      <c r="R75"/>
      <c r="S75"/>
      <c r="T75"/>
      <c r="U75"/>
    </row>
    <row r="76" spans="1:21" x14ac:dyDescent="0.25">
      <c r="A76" s="348">
        <v>664</v>
      </c>
      <c r="B76" s="348" t="s">
        <v>470</v>
      </c>
      <c r="C76" s="332">
        <v>0</v>
      </c>
      <c r="D76" s="349">
        <v>0</v>
      </c>
      <c r="E76" s="332">
        <v>6</v>
      </c>
      <c r="F76" s="349">
        <v>0.89020771513353114</v>
      </c>
      <c r="G76" s="332">
        <v>185</v>
      </c>
      <c r="H76" s="349">
        <v>27.448071216617208</v>
      </c>
      <c r="I76" s="332">
        <v>387</v>
      </c>
      <c r="J76" s="349">
        <v>57.418397626112764</v>
      </c>
      <c r="K76" s="332">
        <v>77</v>
      </c>
      <c r="L76" s="349">
        <v>11.424332344213649</v>
      </c>
      <c r="M76" s="332">
        <v>19</v>
      </c>
      <c r="N76" s="349">
        <v>2.8189910979228485</v>
      </c>
      <c r="O76" s="332">
        <v>0</v>
      </c>
      <c r="P76" s="349">
        <v>0</v>
      </c>
      <c r="Q76" s="332">
        <v>674</v>
      </c>
      <c r="R76"/>
      <c r="S76"/>
      <c r="T76"/>
      <c r="U76"/>
    </row>
    <row r="77" spans="1:21" x14ac:dyDescent="0.25">
      <c r="A77" s="348">
        <v>686</v>
      </c>
      <c r="B77" s="348" t="s">
        <v>471</v>
      </c>
      <c r="C77" s="332">
        <v>0</v>
      </c>
      <c r="D77" s="349">
        <v>0</v>
      </c>
      <c r="E77" s="332">
        <v>6</v>
      </c>
      <c r="F77" s="349">
        <v>1.7341040462427744</v>
      </c>
      <c r="G77" s="332">
        <v>104</v>
      </c>
      <c r="H77" s="349">
        <v>30.057803468208093</v>
      </c>
      <c r="I77" s="332">
        <v>198</v>
      </c>
      <c r="J77" s="349">
        <v>57.225433526011557</v>
      </c>
      <c r="K77" s="332">
        <v>35</v>
      </c>
      <c r="L77" s="349">
        <v>10.115606936416185</v>
      </c>
      <c r="M77" s="332">
        <v>3</v>
      </c>
      <c r="N77" s="349">
        <v>0.86705202312138718</v>
      </c>
      <c r="O77" s="332">
        <v>0</v>
      </c>
      <c r="P77" s="349">
        <v>0</v>
      </c>
      <c r="Q77" s="332">
        <v>346</v>
      </c>
      <c r="R77"/>
      <c r="S77"/>
      <c r="T77"/>
      <c r="U77"/>
    </row>
    <row r="78" spans="1:21" x14ac:dyDescent="0.25">
      <c r="A78" s="348">
        <v>819</v>
      </c>
      <c r="B78" s="348" t="s">
        <v>472</v>
      </c>
      <c r="C78" s="332">
        <v>0</v>
      </c>
      <c r="D78" s="349">
        <v>0</v>
      </c>
      <c r="E78" s="332">
        <v>0</v>
      </c>
      <c r="F78" s="349">
        <v>0</v>
      </c>
      <c r="G78" s="332">
        <v>0</v>
      </c>
      <c r="H78" s="349">
        <v>0</v>
      </c>
      <c r="I78" s="332">
        <v>9</v>
      </c>
      <c r="J78" s="349">
        <v>90</v>
      </c>
      <c r="K78" s="332">
        <v>1</v>
      </c>
      <c r="L78" s="349">
        <v>10</v>
      </c>
      <c r="M78" s="332">
        <v>0</v>
      </c>
      <c r="N78" s="349">
        <v>0</v>
      </c>
      <c r="O78" s="332">
        <v>0</v>
      </c>
      <c r="P78" s="349">
        <v>0</v>
      </c>
      <c r="Q78" s="332">
        <v>10</v>
      </c>
      <c r="R78"/>
      <c r="S78"/>
      <c r="T78"/>
      <c r="U78"/>
    </row>
    <row r="79" spans="1:21" x14ac:dyDescent="0.25">
      <c r="A79" s="348">
        <v>854</v>
      </c>
      <c r="B79" s="348" t="s">
        <v>473</v>
      </c>
      <c r="C79" s="332">
        <v>0</v>
      </c>
      <c r="D79" s="349">
        <v>0</v>
      </c>
      <c r="E79" s="332">
        <v>0</v>
      </c>
      <c r="F79" s="349">
        <v>0</v>
      </c>
      <c r="G79" s="332">
        <v>5</v>
      </c>
      <c r="H79" s="349">
        <v>38.461538461538467</v>
      </c>
      <c r="I79" s="332">
        <v>7</v>
      </c>
      <c r="J79" s="349">
        <v>53.846153846153847</v>
      </c>
      <c r="K79" s="332">
        <v>1</v>
      </c>
      <c r="L79" s="349">
        <v>7.6923076923076925</v>
      </c>
      <c r="M79" s="332">
        <v>0</v>
      </c>
      <c r="N79" s="349">
        <v>0</v>
      </c>
      <c r="O79" s="332">
        <v>0</v>
      </c>
      <c r="P79" s="349">
        <v>0</v>
      </c>
      <c r="Q79" s="332">
        <v>13</v>
      </c>
      <c r="R79"/>
      <c r="S79"/>
      <c r="T79"/>
      <c r="U79"/>
    </row>
    <row r="80" spans="1:21" x14ac:dyDescent="0.25">
      <c r="A80" s="348">
        <v>887</v>
      </c>
      <c r="B80" s="348" t="s">
        <v>474</v>
      </c>
      <c r="C80" s="332">
        <v>0</v>
      </c>
      <c r="D80" s="349">
        <v>0</v>
      </c>
      <c r="E80" s="332">
        <v>0</v>
      </c>
      <c r="F80" s="349">
        <v>0</v>
      </c>
      <c r="G80" s="332">
        <v>55</v>
      </c>
      <c r="H80" s="349">
        <v>25.821596244131456</v>
      </c>
      <c r="I80" s="332">
        <v>129</v>
      </c>
      <c r="J80" s="349">
        <v>60.563380281690137</v>
      </c>
      <c r="K80" s="332">
        <v>23</v>
      </c>
      <c r="L80" s="349">
        <v>10.7981220657277</v>
      </c>
      <c r="M80" s="332">
        <v>5</v>
      </c>
      <c r="N80" s="349">
        <v>2.3474178403755865</v>
      </c>
      <c r="O80" s="332">
        <v>1</v>
      </c>
      <c r="P80" s="349">
        <v>0.46948356807511737</v>
      </c>
      <c r="Q80" s="332">
        <v>213</v>
      </c>
      <c r="R80"/>
      <c r="S80"/>
      <c r="T80"/>
      <c r="U80"/>
    </row>
    <row r="81" spans="1:21" x14ac:dyDescent="0.25">
      <c r="A81" s="344">
        <v>7</v>
      </c>
      <c r="B81" s="345" t="s">
        <v>475</v>
      </c>
      <c r="C81" s="354">
        <v>1</v>
      </c>
      <c r="D81" s="350">
        <v>5.3384582532564591E-3</v>
      </c>
      <c r="E81" s="354">
        <v>371</v>
      </c>
      <c r="F81" s="350">
        <v>1.9805680119581466</v>
      </c>
      <c r="G81" s="354">
        <v>4416</v>
      </c>
      <c r="H81" s="350">
        <v>23.574631646380524</v>
      </c>
      <c r="I81" s="354">
        <v>10866</v>
      </c>
      <c r="J81" s="350">
        <v>58.007687379884686</v>
      </c>
      <c r="K81" s="354">
        <v>2262</v>
      </c>
      <c r="L81" s="350">
        <v>12.075592568866112</v>
      </c>
      <c r="M81" s="354">
        <v>797</v>
      </c>
      <c r="N81" s="351">
        <v>4.2547512278453983</v>
      </c>
      <c r="O81" s="354">
        <v>19</v>
      </c>
      <c r="P81" s="351">
        <v>0.10143070681187273</v>
      </c>
      <c r="Q81" s="352">
        <v>18732</v>
      </c>
      <c r="R81"/>
      <c r="S81"/>
      <c r="T81"/>
      <c r="U81"/>
    </row>
    <row r="82" spans="1:21" x14ac:dyDescent="0.25">
      <c r="A82" s="348">
        <v>2</v>
      </c>
      <c r="B82" s="348" t="s">
        <v>476</v>
      </c>
      <c r="C82" s="332">
        <v>0</v>
      </c>
      <c r="D82" s="349">
        <v>0</v>
      </c>
      <c r="E82" s="332">
        <v>2</v>
      </c>
      <c r="F82" s="349">
        <v>2.5641025641025639</v>
      </c>
      <c r="G82" s="332">
        <v>19</v>
      </c>
      <c r="H82" s="349">
        <v>24.358974358974358</v>
      </c>
      <c r="I82" s="332">
        <v>46</v>
      </c>
      <c r="J82" s="349">
        <v>58.974358974358978</v>
      </c>
      <c r="K82" s="332">
        <v>10</v>
      </c>
      <c r="L82" s="349">
        <v>12.820512820512819</v>
      </c>
      <c r="M82" s="332">
        <v>1</v>
      </c>
      <c r="N82" s="349">
        <v>1.2820512820512819</v>
      </c>
      <c r="O82" s="332">
        <v>0</v>
      </c>
      <c r="P82" s="349">
        <v>0</v>
      </c>
      <c r="Q82" s="332">
        <v>78</v>
      </c>
      <c r="R82"/>
      <c r="S82"/>
      <c r="T82"/>
      <c r="U82"/>
    </row>
    <row r="83" spans="1:21" x14ac:dyDescent="0.25">
      <c r="A83" s="348">
        <v>21</v>
      </c>
      <c r="B83" s="348" t="s">
        <v>477</v>
      </c>
      <c r="C83" s="332">
        <v>0</v>
      </c>
      <c r="D83" s="349">
        <v>0</v>
      </c>
      <c r="E83" s="332">
        <v>1</v>
      </c>
      <c r="F83" s="349">
        <v>4.3478260869565215</v>
      </c>
      <c r="G83" s="332">
        <v>7</v>
      </c>
      <c r="H83" s="349">
        <v>30.434782608695656</v>
      </c>
      <c r="I83" s="332">
        <v>15</v>
      </c>
      <c r="J83" s="349">
        <v>65.217391304347828</v>
      </c>
      <c r="K83" s="332">
        <v>0</v>
      </c>
      <c r="L83" s="349">
        <v>0</v>
      </c>
      <c r="M83" s="332">
        <v>0</v>
      </c>
      <c r="N83" s="349">
        <v>0</v>
      </c>
      <c r="O83" s="332">
        <v>0</v>
      </c>
      <c r="P83" s="349">
        <v>0</v>
      </c>
      <c r="Q83" s="332">
        <v>23</v>
      </c>
      <c r="R83"/>
      <c r="S83"/>
      <c r="T83"/>
      <c r="U83"/>
    </row>
    <row r="84" spans="1:21" x14ac:dyDescent="0.25">
      <c r="A84" s="348">
        <v>55</v>
      </c>
      <c r="B84" s="348" t="s">
        <v>478</v>
      </c>
      <c r="C84" s="332">
        <v>0</v>
      </c>
      <c r="D84" s="349">
        <v>0</v>
      </c>
      <c r="E84" s="332">
        <v>0</v>
      </c>
      <c r="F84" s="349">
        <v>0</v>
      </c>
      <c r="G84" s="332">
        <v>8</v>
      </c>
      <c r="H84" s="349">
        <v>40</v>
      </c>
      <c r="I84" s="332">
        <v>9</v>
      </c>
      <c r="J84" s="349">
        <v>45</v>
      </c>
      <c r="K84" s="332">
        <v>2</v>
      </c>
      <c r="L84" s="349">
        <v>10</v>
      </c>
      <c r="M84" s="332">
        <v>1</v>
      </c>
      <c r="N84" s="349">
        <v>5</v>
      </c>
      <c r="O84" s="332">
        <v>0</v>
      </c>
      <c r="P84" s="349">
        <v>0</v>
      </c>
      <c r="Q84" s="332">
        <v>20</v>
      </c>
      <c r="R84"/>
      <c r="S84"/>
      <c r="T84"/>
      <c r="U84"/>
    </row>
    <row r="85" spans="1:21" x14ac:dyDescent="0.25">
      <c r="A85" s="348">
        <v>148</v>
      </c>
      <c r="B85" s="348" t="s">
        <v>479</v>
      </c>
      <c r="C85" s="332">
        <v>0</v>
      </c>
      <c r="D85" s="349">
        <v>0</v>
      </c>
      <c r="E85" s="332">
        <v>38</v>
      </c>
      <c r="F85" s="349">
        <v>2.2781774580335732</v>
      </c>
      <c r="G85" s="332">
        <v>387</v>
      </c>
      <c r="H85" s="349">
        <v>23.201438848920862</v>
      </c>
      <c r="I85" s="332">
        <v>984</v>
      </c>
      <c r="J85" s="349">
        <v>58.992805755395686</v>
      </c>
      <c r="K85" s="332">
        <v>193</v>
      </c>
      <c r="L85" s="349">
        <v>11.570743405275779</v>
      </c>
      <c r="M85" s="332">
        <v>66</v>
      </c>
      <c r="N85" s="349">
        <v>3.9568345323741005</v>
      </c>
      <c r="O85" s="332">
        <v>0</v>
      </c>
      <c r="P85" s="349">
        <v>0</v>
      </c>
      <c r="Q85" s="332">
        <v>1668</v>
      </c>
      <c r="R85"/>
      <c r="S85"/>
      <c r="T85"/>
      <c r="U85"/>
    </row>
    <row r="86" spans="1:21" x14ac:dyDescent="0.25">
      <c r="A86" s="348">
        <v>197</v>
      </c>
      <c r="B86" s="348" t="s">
        <v>480</v>
      </c>
      <c r="C86" s="332">
        <v>0</v>
      </c>
      <c r="D86" s="349">
        <v>0</v>
      </c>
      <c r="E86" s="332">
        <v>5</v>
      </c>
      <c r="F86" s="349">
        <v>1.5527950310559007</v>
      </c>
      <c r="G86" s="332">
        <v>89</v>
      </c>
      <c r="H86" s="349">
        <v>27.639751552795033</v>
      </c>
      <c r="I86" s="332">
        <v>185</v>
      </c>
      <c r="J86" s="349">
        <v>57.453416149068325</v>
      </c>
      <c r="K86" s="332">
        <v>34</v>
      </c>
      <c r="L86" s="349">
        <v>10.559006211180124</v>
      </c>
      <c r="M86" s="332">
        <v>9</v>
      </c>
      <c r="N86" s="349">
        <v>2.7950310559006213</v>
      </c>
      <c r="O86" s="332">
        <v>0</v>
      </c>
      <c r="P86" s="349">
        <v>0</v>
      </c>
      <c r="Q86" s="332">
        <v>322</v>
      </c>
      <c r="R86"/>
      <c r="S86"/>
      <c r="T86"/>
      <c r="U86"/>
    </row>
    <row r="87" spans="1:21" x14ac:dyDescent="0.25">
      <c r="A87" s="348">
        <v>206</v>
      </c>
      <c r="B87" s="348" t="s">
        <v>481</v>
      </c>
      <c r="C87" s="332">
        <v>0</v>
      </c>
      <c r="D87" s="349">
        <v>0</v>
      </c>
      <c r="E87" s="332">
        <v>0</v>
      </c>
      <c r="F87" s="349">
        <v>0</v>
      </c>
      <c r="G87" s="332">
        <v>4</v>
      </c>
      <c r="H87" s="349">
        <v>22.222222222222221</v>
      </c>
      <c r="I87" s="332">
        <v>11</v>
      </c>
      <c r="J87" s="349">
        <v>61.111111111111114</v>
      </c>
      <c r="K87" s="332">
        <v>3</v>
      </c>
      <c r="L87" s="349">
        <v>16.666666666666664</v>
      </c>
      <c r="M87" s="332">
        <v>0</v>
      </c>
      <c r="N87" s="349">
        <v>0</v>
      </c>
      <c r="O87" s="332">
        <v>0</v>
      </c>
      <c r="P87" s="349">
        <v>0</v>
      </c>
      <c r="Q87" s="332">
        <v>18</v>
      </c>
      <c r="R87"/>
      <c r="S87"/>
      <c r="T87"/>
      <c r="U87"/>
    </row>
    <row r="88" spans="1:21" x14ac:dyDescent="0.25">
      <c r="A88" s="348">
        <v>313</v>
      </c>
      <c r="B88" s="348" t="s">
        <v>482</v>
      </c>
      <c r="C88" s="332">
        <v>0</v>
      </c>
      <c r="D88" s="349">
        <v>0</v>
      </c>
      <c r="E88" s="332">
        <v>7</v>
      </c>
      <c r="F88" s="349">
        <v>3.608247422680412</v>
      </c>
      <c r="G88" s="332">
        <v>56</v>
      </c>
      <c r="H88" s="349">
        <v>28.865979381443296</v>
      </c>
      <c r="I88" s="332">
        <v>104</v>
      </c>
      <c r="J88" s="349">
        <v>53.608247422680414</v>
      </c>
      <c r="K88" s="332">
        <v>21</v>
      </c>
      <c r="L88" s="349">
        <v>10.824742268041238</v>
      </c>
      <c r="M88" s="332">
        <v>6</v>
      </c>
      <c r="N88" s="349">
        <v>3.0927835051546393</v>
      </c>
      <c r="O88" s="332">
        <v>0</v>
      </c>
      <c r="P88" s="349">
        <v>0</v>
      </c>
      <c r="Q88" s="332">
        <v>194</v>
      </c>
      <c r="R88"/>
      <c r="S88"/>
      <c r="T88"/>
      <c r="U88"/>
    </row>
    <row r="89" spans="1:21" x14ac:dyDescent="0.25">
      <c r="A89" s="348">
        <v>318</v>
      </c>
      <c r="B89" s="348" t="s">
        <v>483</v>
      </c>
      <c r="C89" s="332">
        <v>0</v>
      </c>
      <c r="D89" s="349">
        <v>0</v>
      </c>
      <c r="E89" s="332">
        <v>23</v>
      </c>
      <c r="F89" s="349">
        <v>1.4447236180904524</v>
      </c>
      <c r="G89" s="332">
        <v>357</v>
      </c>
      <c r="H89" s="349">
        <v>22.424623115577891</v>
      </c>
      <c r="I89" s="332">
        <v>964</v>
      </c>
      <c r="J89" s="349">
        <v>60.552763819095482</v>
      </c>
      <c r="K89" s="332">
        <v>185</v>
      </c>
      <c r="L89" s="349">
        <v>11.620603015075377</v>
      </c>
      <c r="M89" s="332">
        <v>62</v>
      </c>
      <c r="N89" s="349">
        <v>3.8944723618090453</v>
      </c>
      <c r="O89" s="332">
        <v>1</v>
      </c>
      <c r="P89" s="349">
        <v>6.2814070351758788E-2</v>
      </c>
      <c r="Q89" s="332">
        <v>1592</v>
      </c>
      <c r="R89"/>
      <c r="S89"/>
      <c r="T89"/>
      <c r="U89"/>
    </row>
    <row r="90" spans="1:21" x14ac:dyDescent="0.25">
      <c r="A90" s="348">
        <v>321</v>
      </c>
      <c r="B90" s="348" t="s">
        <v>484</v>
      </c>
      <c r="C90" s="332">
        <v>0</v>
      </c>
      <c r="D90" s="349">
        <v>0</v>
      </c>
      <c r="E90" s="332">
        <v>13</v>
      </c>
      <c r="F90" s="349">
        <v>1.7060367454068242</v>
      </c>
      <c r="G90" s="332">
        <v>158</v>
      </c>
      <c r="H90" s="349">
        <v>20.73490813648294</v>
      </c>
      <c r="I90" s="332">
        <v>433</v>
      </c>
      <c r="J90" s="349">
        <v>56.824146981627301</v>
      </c>
      <c r="K90" s="332">
        <v>110</v>
      </c>
      <c r="L90" s="349">
        <v>14.435695538057743</v>
      </c>
      <c r="M90" s="332">
        <v>47</v>
      </c>
      <c r="N90" s="349">
        <v>6.1679790026246719</v>
      </c>
      <c r="O90" s="332">
        <v>1</v>
      </c>
      <c r="P90" s="349">
        <v>0.13123359580052493</v>
      </c>
      <c r="Q90" s="332">
        <v>762</v>
      </c>
      <c r="R90"/>
      <c r="S90"/>
      <c r="T90"/>
      <c r="U90"/>
    </row>
    <row r="91" spans="1:21" x14ac:dyDescent="0.25">
      <c r="A91" s="348">
        <v>376</v>
      </c>
      <c r="B91" s="348" t="s">
        <v>485</v>
      </c>
      <c r="C91" s="332">
        <v>0</v>
      </c>
      <c r="D91" s="349">
        <v>0</v>
      </c>
      <c r="E91" s="332">
        <v>29</v>
      </c>
      <c r="F91" s="349">
        <v>2.1481481481481479</v>
      </c>
      <c r="G91" s="332">
        <v>315</v>
      </c>
      <c r="H91" s="349">
        <v>23.333333333333332</v>
      </c>
      <c r="I91" s="332">
        <v>770</v>
      </c>
      <c r="J91" s="349">
        <v>57.037037037037038</v>
      </c>
      <c r="K91" s="332">
        <v>161</v>
      </c>
      <c r="L91" s="349">
        <v>11.925925925925926</v>
      </c>
      <c r="M91" s="332">
        <v>74</v>
      </c>
      <c r="N91" s="349">
        <v>5.4814814814814818</v>
      </c>
      <c r="O91" s="332">
        <v>1</v>
      </c>
      <c r="P91" s="349">
        <v>7.407407407407407E-2</v>
      </c>
      <c r="Q91" s="332">
        <v>1350</v>
      </c>
      <c r="R91"/>
      <c r="S91"/>
      <c r="T91"/>
      <c r="U91"/>
    </row>
    <row r="92" spans="1:21" x14ac:dyDescent="0.25">
      <c r="A92" s="348">
        <v>400</v>
      </c>
      <c r="B92" s="348" t="s">
        <v>486</v>
      </c>
      <c r="C92" s="332">
        <v>0</v>
      </c>
      <c r="D92" s="349">
        <v>0</v>
      </c>
      <c r="E92" s="332">
        <v>7</v>
      </c>
      <c r="F92" s="349">
        <v>2.6515151515151514</v>
      </c>
      <c r="G92" s="332">
        <v>63</v>
      </c>
      <c r="H92" s="349">
        <v>23.863636363636363</v>
      </c>
      <c r="I92" s="332">
        <v>149</v>
      </c>
      <c r="J92" s="349">
        <v>56.439393939393945</v>
      </c>
      <c r="K92" s="332">
        <v>37</v>
      </c>
      <c r="L92" s="349">
        <v>14.015151515151514</v>
      </c>
      <c r="M92" s="332">
        <v>7</v>
      </c>
      <c r="N92" s="349">
        <v>2.6515151515151514</v>
      </c>
      <c r="O92" s="332">
        <v>1</v>
      </c>
      <c r="P92" s="349">
        <v>0.37878787878787878</v>
      </c>
      <c r="Q92" s="332">
        <v>264</v>
      </c>
      <c r="R92"/>
      <c r="S92"/>
      <c r="T92"/>
      <c r="U92"/>
    </row>
    <row r="93" spans="1:21" x14ac:dyDescent="0.25">
      <c r="A93" s="348">
        <v>440</v>
      </c>
      <c r="B93" s="348" t="s">
        <v>487</v>
      </c>
      <c r="C93" s="332">
        <v>0</v>
      </c>
      <c r="D93" s="349">
        <v>0</v>
      </c>
      <c r="E93" s="332">
        <v>78</v>
      </c>
      <c r="F93" s="349">
        <v>1.8262701943338795</v>
      </c>
      <c r="G93" s="332">
        <v>1005</v>
      </c>
      <c r="H93" s="349">
        <v>23.530789042378832</v>
      </c>
      <c r="I93" s="332">
        <v>2518</v>
      </c>
      <c r="J93" s="349">
        <v>58.955748068368067</v>
      </c>
      <c r="K93" s="332">
        <v>506</v>
      </c>
      <c r="L93" s="349">
        <v>11.84734254273004</v>
      </c>
      <c r="M93" s="332">
        <v>163</v>
      </c>
      <c r="N93" s="349">
        <v>3.8164364317490049</v>
      </c>
      <c r="O93" s="332">
        <v>1</v>
      </c>
      <c r="P93" s="349">
        <v>2.3413720440177945E-2</v>
      </c>
      <c r="Q93" s="332">
        <v>4271</v>
      </c>
      <c r="R93"/>
      <c r="S93"/>
      <c r="T93"/>
      <c r="U93"/>
    </row>
    <row r="94" spans="1:21" x14ac:dyDescent="0.25">
      <c r="A94" s="348">
        <v>483</v>
      </c>
      <c r="B94" s="348" t="s">
        <v>488</v>
      </c>
      <c r="C94" s="332">
        <v>0</v>
      </c>
      <c r="D94" s="349">
        <v>0</v>
      </c>
      <c r="E94" s="332">
        <v>0</v>
      </c>
      <c r="F94" s="349">
        <v>0</v>
      </c>
      <c r="G94" s="332">
        <v>4</v>
      </c>
      <c r="H94" s="349">
        <v>30.76923076923077</v>
      </c>
      <c r="I94" s="332">
        <v>8</v>
      </c>
      <c r="J94" s="349">
        <v>61.53846153846154</v>
      </c>
      <c r="K94" s="332">
        <v>1</v>
      </c>
      <c r="L94" s="349">
        <v>7.6923076923076925</v>
      </c>
      <c r="M94" s="332">
        <v>0</v>
      </c>
      <c r="N94" s="349">
        <v>0</v>
      </c>
      <c r="O94" s="332">
        <v>0</v>
      </c>
      <c r="P94" s="349">
        <v>0</v>
      </c>
      <c r="Q94" s="332">
        <v>13</v>
      </c>
      <c r="R94"/>
      <c r="S94"/>
      <c r="T94"/>
      <c r="U94"/>
    </row>
    <row r="95" spans="1:21" x14ac:dyDescent="0.25">
      <c r="A95" s="348">
        <v>541</v>
      </c>
      <c r="B95" s="348" t="s">
        <v>489</v>
      </c>
      <c r="C95" s="332">
        <v>0</v>
      </c>
      <c r="D95" s="349">
        <v>0</v>
      </c>
      <c r="E95" s="332">
        <v>22</v>
      </c>
      <c r="F95" s="349">
        <v>2.436323366555925</v>
      </c>
      <c r="G95" s="332">
        <v>256</v>
      </c>
      <c r="H95" s="349">
        <v>28.349944629014395</v>
      </c>
      <c r="I95" s="332">
        <v>493</v>
      </c>
      <c r="J95" s="349">
        <v>54.59579180509413</v>
      </c>
      <c r="K95" s="332">
        <v>102</v>
      </c>
      <c r="L95" s="349">
        <v>11.295681063122924</v>
      </c>
      <c r="M95" s="332">
        <v>29</v>
      </c>
      <c r="N95" s="349">
        <v>3.211517165005537</v>
      </c>
      <c r="O95" s="332">
        <v>1</v>
      </c>
      <c r="P95" s="349">
        <v>0.11074197120708748</v>
      </c>
      <c r="Q95" s="332">
        <v>903</v>
      </c>
      <c r="R95"/>
      <c r="S95"/>
      <c r="T95"/>
      <c r="U95"/>
    </row>
    <row r="96" spans="1:21" x14ac:dyDescent="0.25">
      <c r="A96" s="348">
        <v>607</v>
      </c>
      <c r="B96" s="348" t="s">
        <v>490</v>
      </c>
      <c r="C96" s="332">
        <v>0</v>
      </c>
      <c r="D96" s="349">
        <v>0</v>
      </c>
      <c r="E96" s="332">
        <v>9</v>
      </c>
      <c r="F96" s="349">
        <v>2.2727272727272729</v>
      </c>
      <c r="G96" s="332">
        <v>102</v>
      </c>
      <c r="H96" s="349">
        <v>25.757575757575758</v>
      </c>
      <c r="I96" s="332">
        <v>223</v>
      </c>
      <c r="J96" s="349">
        <v>56.313131313131315</v>
      </c>
      <c r="K96" s="332">
        <v>45</v>
      </c>
      <c r="L96" s="349">
        <v>11.363636363636363</v>
      </c>
      <c r="M96" s="332">
        <v>17</v>
      </c>
      <c r="N96" s="349">
        <v>4.2929292929292924</v>
      </c>
      <c r="O96" s="332">
        <v>0</v>
      </c>
      <c r="P96" s="349">
        <v>0</v>
      </c>
      <c r="Q96" s="332">
        <v>396</v>
      </c>
      <c r="R96"/>
      <c r="S96"/>
      <c r="T96"/>
      <c r="U96"/>
    </row>
    <row r="97" spans="1:21" x14ac:dyDescent="0.25">
      <c r="A97" s="348">
        <v>615</v>
      </c>
      <c r="B97" s="348" t="s">
        <v>491</v>
      </c>
      <c r="C97" s="332">
        <v>1</v>
      </c>
      <c r="D97" s="349">
        <v>2.5568908207619537E-2</v>
      </c>
      <c r="E97" s="332">
        <v>78</v>
      </c>
      <c r="F97" s="349">
        <v>1.9943748401943235</v>
      </c>
      <c r="G97" s="332">
        <v>916</v>
      </c>
      <c r="H97" s="349">
        <v>23.421119918179496</v>
      </c>
      <c r="I97" s="332">
        <v>2184</v>
      </c>
      <c r="J97" s="349">
        <v>55.842495525441059</v>
      </c>
      <c r="K97" s="332">
        <v>523</v>
      </c>
      <c r="L97" s="349">
        <v>13.372538992585017</v>
      </c>
      <c r="M97" s="332">
        <v>201</v>
      </c>
      <c r="N97" s="349">
        <v>5.1393505497315264</v>
      </c>
      <c r="O97" s="332">
        <v>8</v>
      </c>
      <c r="P97" s="349">
        <v>0.2045512656609563</v>
      </c>
      <c r="Q97" s="332">
        <v>3911</v>
      </c>
      <c r="R97"/>
      <c r="S97"/>
      <c r="T97"/>
      <c r="U97"/>
    </row>
    <row r="98" spans="1:21" x14ac:dyDescent="0.25">
      <c r="A98" s="348">
        <v>649</v>
      </c>
      <c r="B98" s="348" t="s">
        <v>492</v>
      </c>
      <c r="C98" s="332">
        <v>0</v>
      </c>
      <c r="D98" s="349">
        <v>0</v>
      </c>
      <c r="E98" s="332">
        <v>4</v>
      </c>
      <c r="F98" s="349">
        <v>3.6363636363636362</v>
      </c>
      <c r="G98" s="332">
        <v>20</v>
      </c>
      <c r="H98" s="349">
        <v>18.181818181818183</v>
      </c>
      <c r="I98" s="332">
        <v>69</v>
      </c>
      <c r="J98" s="349">
        <v>62.727272727272734</v>
      </c>
      <c r="K98" s="332">
        <v>14</v>
      </c>
      <c r="L98" s="349">
        <v>12.727272727272727</v>
      </c>
      <c r="M98" s="332">
        <v>3</v>
      </c>
      <c r="N98" s="349">
        <v>2.7272727272727271</v>
      </c>
      <c r="O98" s="332">
        <v>0</v>
      </c>
      <c r="P98" s="349">
        <v>0</v>
      </c>
      <c r="Q98" s="332">
        <v>110</v>
      </c>
      <c r="R98"/>
      <c r="S98"/>
      <c r="T98"/>
      <c r="U98"/>
    </row>
    <row r="99" spans="1:21" x14ac:dyDescent="0.25">
      <c r="A99" s="348">
        <v>652</v>
      </c>
      <c r="B99" s="348" t="s">
        <v>493</v>
      </c>
      <c r="C99" s="332">
        <v>0</v>
      </c>
      <c r="D99" s="349">
        <v>0</v>
      </c>
      <c r="E99" s="332">
        <v>0</v>
      </c>
      <c r="F99" s="349">
        <v>0</v>
      </c>
      <c r="G99" s="332">
        <v>1</v>
      </c>
      <c r="H99" s="349">
        <v>8.3333333333333321</v>
      </c>
      <c r="I99" s="332">
        <v>9</v>
      </c>
      <c r="J99" s="349">
        <v>75</v>
      </c>
      <c r="K99" s="332">
        <v>2</v>
      </c>
      <c r="L99" s="349">
        <v>16.666666666666664</v>
      </c>
      <c r="M99" s="332">
        <v>0</v>
      </c>
      <c r="N99" s="349">
        <v>0</v>
      </c>
      <c r="O99" s="332">
        <v>0</v>
      </c>
      <c r="P99" s="349">
        <v>0</v>
      </c>
      <c r="Q99" s="332">
        <v>12</v>
      </c>
      <c r="R99"/>
      <c r="S99"/>
      <c r="T99"/>
      <c r="U99"/>
    </row>
    <row r="100" spans="1:21" x14ac:dyDescent="0.25">
      <c r="A100" s="348">
        <v>660</v>
      </c>
      <c r="B100" s="348" t="s">
        <v>494</v>
      </c>
      <c r="C100" s="332">
        <v>0</v>
      </c>
      <c r="D100" s="349">
        <v>0</v>
      </c>
      <c r="E100" s="332">
        <v>4</v>
      </c>
      <c r="F100" s="349">
        <v>1.7021276595744681</v>
      </c>
      <c r="G100" s="332">
        <v>61</v>
      </c>
      <c r="H100" s="349">
        <v>25.957446808510635</v>
      </c>
      <c r="I100" s="332">
        <v>140</v>
      </c>
      <c r="J100" s="349">
        <v>59.574468085106382</v>
      </c>
      <c r="K100" s="332">
        <v>27</v>
      </c>
      <c r="L100" s="349">
        <v>11.48936170212766</v>
      </c>
      <c r="M100" s="332">
        <v>3</v>
      </c>
      <c r="N100" s="349">
        <v>1.2765957446808509</v>
      </c>
      <c r="O100" s="332">
        <v>0</v>
      </c>
      <c r="P100" s="349">
        <v>0</v>
      </c>
      <c r="Q100" s="332">
        <v>235</v>
      </c>
      <c r="R100"/>
      <c r="S100"/>
      <c r="T100"/>
      <c r="U100"/>
    </row>
    <row r="101" spans="1:21" x14ac:dyDescent="0.25">
      <c r="A101" s="348">
        <v>667</v>
      </c>
      <c r="B101" s="348" t="s">
        <v>495</v>
      </c>
      <c r="C101" s="332">
        <v>0</v>
      </c>
      <c r="D101" s="349">
        <v>0</v>
      </c>
      <c r="E101" s="332">
        <v>2</v>
      </c>
      <c r="F101" s="349">
        <v>1.0638297872340425</v>
      </c>
      <c r="G101" s="332">
        <v>34</v>
      </c>
      <c r="H101" s="349">
        <v>18.085106382978726</v>
      </c>
      <c r="I101" s="332">
        <v>123</v>
      </c>
      <c r="J101" s="349">
        <v>65.425531914893625</v>
      </c>
      <c r="K101" s="332">
        <v>22</v>
      </c>
      <c r="L101" s="349">
        <v>11.702127659574469</v>
      </c>
      <c r="M101" s="332">
        <v>7</v>
      </c>
      <c r="N101" s="349">
        <v>3.7234042553191489</v>
      </c>
      <c r="O101" s="332">
        <v>0</v>
      </c>
      <c r="P101" s="349">
        <v>0</v>
      </c>
      <c r="Q101" s="332">
        <v>188</v>
      </c>
      <c r="R101"/>
      <c r="S101"/>
      <c r="T101"/>
      <c r="U101"/>
    </row>
    <row r="102" spans="1:21" x14ac:dyDescent="0.25">
      <c r="A102" s="348">
        <v>674</v>
      </c>
      <c r="B102" s="348" t="s">
        <v>496</v>
      </c>
      <c r="C102" s="332">
        <v>0</v>
      </c>
      <c r="D102" s="349">
        <v>0</v>
      </c>
      <c r="E102" s="332">
        <v>6</v>
      </c>
      <c r="F102" s="349">
        <v>1.9933554817275747</v>
      </c>
      <c r="G102" s="332">
        <v>69</v>
      </c>
      <c r="H102" s="349">
        <v>22.923588039867109</v>
      </c>
      <c r="I102" s="332">
        <v>190</v>
      </c>
      <c r="J102" s="349">
        <v>63.122923588039868</v>
      </c>
      <c r="K102" s="332">
        <v>25</v>
      </c>
      <c r="L102" s="349">
        <v>8.3056478405315612</v>
      </c>
      <c r="M102" s="332">
        <v>11</v>
      </c>
      <c r="N102" s="349">
        <v>3.6544850498338874</v>
      </c>
      <c r="O102" s="332">
        <v>0</v>
      </c>
      <c r="P102" s="349">
        <v>0</v>
      </c>
      <c r="Q102" s="332">
        <v>301</v>
      </c>
      <c r="R102"/>
      <c r="S102"/>
      <c r="T102"/>
      <c r="U102"/>
    </row>
    <row r="103" spans="1:21" x14ac:dyDescent="0.25">
      <c r="A103" s="348">
        <v>697</v>
      </c>
      <c r="B103" s="348" t="s">
        <v>497</v>
      </c>
      <c r="C103" s="332">
        <v>0</v>
      </c>
      <c r="D103" s="349">
        <v>0</v>
      </c>
      <c r="E103" s="332">
        <v>30</v>
      </c>
      <c r="F103" s="349">
        <v>2.0161290322580645</v>
      </c>
      <c r="G103" s="332">
        <v>337</v>
      </c>
      <c r="H103" s="349">
        <v>22.647849462365592</v>
      </c>
      <c r="I103" s="332">
        <v>853</v>
      </c>
      <c r="J103" s="349">
        <v>57.325268817204304</v>
      </c>
      <c r="K103" s="332">
        <v>182</v>
      </c>
      <c r="L103" s="349">
        <v>12.231182795698924</v>
      </c>
      <c r="M103" s="332">
        <v>82</v>
      </c>
      <c r="N103" s="349">
        <v>5.510752688172043</v>
      </c>
      <c r="O103" s="332">
        <v>4</v>
      </c>
      <c r="P103" s="349">
        <v>0.26881720430107531</v>
      </c>
      <c r="Q103" s="332">
        <v>1488</v>
      </c>
      <c r="R103"/>
      <c r="S103"/>
      <c r="T103"/>
      <c r="U103"/>
    </row>
    <row r="104" spans="1:21" x14ac:dyDescent="0.25">
      <c r="A104" s="348">
        <v>756</v>
      </c>
      <c r="B104" s="348" t="s">
        <v>498</v>
      </c>
      <c r="C104" s="332">
        <v>0</v>
      </c>
      <c r="D104" s="349">
        <v>0</v>
      </c>
      <c r="E104" s="332">
        <v>13</v>
      </c>
      <c r="F104" s="349">
        <v>2.1207177814029365</v>
      </c>
      <c r="G104" s="332">
        <v>148</v>
      </c>
      <c r="H104" s="349">
        <v>24.143556280587276</v>
      </c>
      <c r="I104" s="332">
        <v>386</v>
      </c>
      <c r="J104" s="349">
        <v>62.969004893964112</v>
      </c>
      <c r="K104" s="332">
        <v>57</v>
      </c>
      <c r="L104" s="349">
        <v>9.2985318107667201</v>
      </c>
      <c r="M104" s="332">
        <v>8</v>
      </c>
      <c r="N104" s="349">
        <v>1.3050570962479608</v>
      </c>
      <c r="O104" s="332">
        <v>1</v>
      </c>
      <c r="P104" s="349">
        <v>0.16313213703099511</v>
      </c>
      <c r="Q104" s="332">
        <v>613</v>
      </c>
      <c r="R104"/>
      <c r="S104"/>
      <c r="T104"/>
      <c r="U104"/>
    </row>
    <row r="105" spans="1:21" x14ac:dyDescent="0.25">
      <c r="A105" s="344">
        <v>8</v>
      </c>
      <c r="B105" s="345" t="s">
        <v>499</v>
      </c>
      <c r="C105" s="354">
        <v>0</v>
      </c>
      <c r="D105" s="350">
        <v>0</v>
      </c>
      <c r="E105" s="354">
        <v>56</v>
      </c>
      <c r="F105" s="350">
        <v>2.0319303338171264</v>
      </c>
      <c r="G105" s="354">
        <v>625</v>
      </c>
      <c r="H105" s="350">
        <v>22.677793904208997</v>
      </c>
      <c r="I105" s="354">
        <v>1673</v>
      </c>
      <c r="J105" s="350">
        <v>60.703918722786639</v>
      </c>
      <c r="K105" s="354">
        <v>337</v>
      </c>
      <c r="L105" s="350">
        <v>12.227866473149492</v>
      </c>
      <c r="M105" s="354">
        <v>64</v>
      </c>
      <c r="N105" s="351">
        <v>2.3222060957910013</v>
      </c>
      <c r="O105" s="354">
        <v>1</v>
      </c>
      <c r="P105" s="351">
        <v>3.6284470246734396E-2</v>
      </c>
      <c r="Q105" s="352">
        <v>2756</v>
      </c>
      <c r="R105"/>
      <c r="S105"/>
      <c r="T105"/>
      <c r="U105"/>
    </row>
    <row r="106" spans="1:21" x14ac:dyDescent="0.25">
      <c r="A106" s="353">
        <v>30</v>
      </c>
      <c r="B106" s="348" t="s">
        <v>500</v>
      </c>
      <c r="C106" s="332">
        <v>0</v>
      </c>
      <c r="D106" s="349">
        <v>0</v>
      </c>
      <c r="E106" s="332">
        <v>12</v>
      </c>
      <c r="F106" s="349">
        <v>1.9261637239165328</v>
      </c>
      <c r="G106" s="332">
        <v>152</v>
      </c>
      <c r="H106" s="349">
        <v>24.398073836276083</v>
      </c>
      <c r="I106" s="332">
        <v>356</v>
      </c>
      <c r="J106" s="349">
        <v>57.142857142857139</v>
      </c>
      <c r="K106" s="332">
        <v>87</v>
      </c>
      <c r="L106" s="349">
        <v>13.964686998394862</v>
      </c>
      <c r="M106" s="332">
        <v>16</v>
      </c>
      <c r="N106" s="349">
        <v>2.5682182985553772</v>
      </c>
      <c r="O106" s="332">
        <v>0</v>
      </c>
      <c r="P106" s="349">
        <v>0</v>
      </c>
      <c r="Q106" s="332">
        <v>623</v>
      </c>
      <c r="R106"/>
      <c r="S106"/>
      <c r="T106"/>
      <c r="U106"/>
    </row>
    <row r="107" spans="1:21" x14ac:dyDescent="0.25">
      <c r="A107" s="353">
        <v>34</v>
      </c>
      <c r="B107" s="348" t="s">
        <v>501</v>
      </c>
      <c r="C107" s="332">
        <v>0</v>
      </c>
      <c r="D107" s="349">
        <v>0</v>
      </c>
      <c r="E107" s="332">
        <v>8</v>
      </c>
      <c r="F107" s="349">
        <v>1.99501246882793</v>
      </c>
      <c r="G107" s="332">
        <v>79</v>
      </c>
      <c r="H107" s="349">
        <v>19.700748129675809</v>
      </c>
      <c r="I107" s="332">
        <v>262</v>
      </c>
      <c r="J107" s="349">
        <v>65.336658354114718</v>
      </c>
      <c r="K107" s="332">
        <v>45</v>
      </c>
      <c r="L107" s="349">
        <v>11.221945137157107</v>
      </c>
      <c r="M107" s="332">
        <v>6</v>
      </c>
      <c r="N107" s="349">
        <v>1.4962593516209477</v>
      </c>
      <c r="O107" s="332">
        <v>1</v>
      </c>
      <c r="P107" s="349">
        <v>0.24937655860349126</v>
      </c>
      <c r="Q107" s="332">
        <v>401</v>
      </c>
      <c r="R107"/>
      <c r="S107"/>
      <c r="T107"/>
      <c r="U107"/>
    </row>
    <row r="108" spans="1:21" x14ac:dyDescent="0.25">
      <c r="A108" s="353">
        <v>36</v>
      </c>
      <c r="B108" s="348" t="s">
        <v>502</v>
      </c>
      <c r="C108" s="332">
        <v>0</v>
      </c>
      <c r="D108" s="349">
        <v>0</v>
      </c>
      <c r="E108" s="332">
        <v>3</v>
      </c>
      <c r="F108" s="349">
        <v>4.5454545454545459</v>
      </c>
      <c r="G108" s="332">
        <v>11</v>
      </c>
      <c r="H108" s="349">
        <v>16.666666666666664</v>
      </c>
      <c r="I108" s="332">
        <v>42</v>
      </c>
      <c r="J108" s="349">
        <v>63.636363636363633</v>
      </c>
      <c r="K108" s="332">
        <v>5</v>
      </c>
      <c r="L108" s="349">
        <v>7.5757575757575761</v>
      </c>
      <c r="M108" s="332">
        <v>5</v>
      </c>
      <c r="N108" s="349">
        <v>7.5757575757575761</v>
      </c>
      <c r="O108" s="332">
        <v>0</v>
      </c>
      <c r="P108" s="349">
        <v>0</v>
      </c>
      <c r="Q108" s="332">
        <v>66</v>
      </c>
      <c r="R108"/>
      <c r="S108"/>
      <c r="T108"/>
      <c r="U108"/>
    </row>
    <row r="109" spans="1:21" x14ac:dyDescent="0.25">
      <c r="A109" s="353">
        <v>91</v>
      </c>
      <c r="B109" s="348" t="s">
        <v>503</v>
      </c>
      <c r="C109" s="332">
        <v>0</v>
      </c>
      <c r="D109" s="349">
        <v>0</v>
      </c>
      <c r="E109" s="332">
        <v>1</v>
      </c>
      <c r="F109" s="349">
        <v>1.639344262295082</v>
      </c>
      <c r="G109" s="332">
        <v>18</v>
      </c>
      <c r="H109" s="349">
        <v>29.508196721311474</v>
      </c>
      <c r="I109" s="332">
        <v>37</v>
      </c>
      <c r="J109" s="349">
        <v>60.655737704918032</v>
      </c>
      <c r="K109" s="332">
        <v>4</v>
      </c>
      <c r="L109" s="349">
        <v>6.557377049180328</v>
      </c>
      <c r="M109" s="332">
        <v>1</v>
      </c>
      <c r="N109" s="349">
        <v>1.639344262295082</v>
      </c>
      <c r="O109" s="332">
        <v>0</v>
      </c>
      <c r="P109" s="349">
        <v>0</v>
      </c>
      <c r="Q109" s="332">
        <v>61</v>
      </c>
      <c r="R109"/>
      <c r="S109"/>
      <c r="T109"/>
      <c r="U109"/>
    </row>
    <row r="110" spans="1:21" x14ac:dyDescent="0.25">
      <c r="A110" s="353">
        <v>93</v>
      </c>
      <c r="B110" s="348" t="s">
        <v>504</v>
      </c>
      <c r="C110" s="332">
        <v>0</v>
      </c>
      <c r="D110" s="349">
        <v>0</v>
      </c>
      <c r="E110" s="332">
        <v>2</v>
      </c>
      <c r="F110" s="349">
        <v>2.8571428571428572</v>
      </c>
      <c r="G110" s="332">
        <v>25</v>
      </c>
      <c r="H110" s="349">
        <v>35.714285714285715</v>
      </c>
      <c r="I110" s="332">
        <v>34</v>
      </c>
      <c r="J110" s="349">
        <v>48.571428571428569</v>
      </c>
      <c r="K110" s="332">
        <v>9</v>
      </c>
      <c r="L110" s="349">
        <v>12.857142857142856</v>
      </c>
      <c r="M110" s="332">
        <v>0</v>
      </c>
      <c r="N110" s="349">
        <v>0</v>
      </c>
      <c r="O110" s="332">
        <v>0</v>
      </c>
      <c r="P110" s="349">
        <v>0</v>
      </c>
      <c r="Q110" s="332">
        <v>70</v>
      </c>
      <c r="R110"/>
      <c r="S110"/>
      <c r="T110"/>
      <c r="U110"/>
    </row>
    <row r="111" spans="1:21" x14ac:dyDescent="0.25">
      <c r="A111" s="353">
        <v>101</v>
      </c>
      <c r="B111" s="348" t="s">
        <v>505</v>
      </c>
      <c r="C111" s="332">
        <v>0</v>
      </c>
      <c r="D111" s="349">
        <v>0</v>
      </c>
      <c r="E111" s="332">
        <v>4</v>
      </c>
      <c r="F111" s="349">
        <v>1.2539184952978055</v>
      </c>
      <c r="G111" s="332">
        <v>73</v>
      </c>
      <c r="H111" s="349">
        <v>22.884012539184955</v>
      </c>
      <c r="I111" s="332">
        <v>201</v>
      </c>
      <c r="J111" s="349">
        <v>63.009404388714728</v>
      </c>
      <c r="K111" s="332">
        <v>33</v>
      </c>
      <c r="L111" s="349">
        <v>10.344827586206897</v>
      </c>
      <c r="M111" s="332">
        <v>8</v>
      </c>
      <c r="N111" s="349">
        <v>2.507836990595611</v>
      </c>
      <c r="O111" s="332">
        <v>0</v>
      </c>
      <c r="P111" s="349">
        <v>0</v>
      </c>
      <c r="Q111" s="332">
        <v>319</v>
      </c>
      <c r="R111"/>
      <c r="S111"/>
      <c r="T111"/>
      <c r="U111"/>
    </row>
    <row r="112" spans="1:21" x14ac:dyDescent="0.25">
      <c r="A112" s="353">
        <v>145</v>
      </c>
      <c r="B112" s="348" t="s">
        <v>506</v>
      </c>
      <c r="C112" s="332">
        <v>0</v>
      </c>
      <c r="D112" s="349">
        <v>0</v>
      </c>
      <c r="E112" s="332">
        <v>2</v>
      </c>
      <c r="F112" s="349">
        <v>10</v>
      </c>
      <c r="G112" s="332">
        <v>5</v>
      </c>
      <c r="H112" s="349">
        <v>25</v>
      </c>
      <c r="I112" s="332">
        <v>12</v>
      </c>
      <c r="J112" s="349">
        <v>60</v>
      </c>
      <c r="K112" s="332">
        <v>0</v>
      </c>
      <c r="L112" s="349">
        <v>0</v>
      </c>
      <c r="M112" s="332">
        <v>1</v>
      </c>
      <c r="N112" s="349">
        <v>5</v>
      </c>
      <c r="O112" s="332">
        <v>0</v>
      </c>
      <c r="P112" s="349">
        <v>0</v>
      </c>
      <c r="Q112" s="332">
        <v>20</v>
      </c>
      <c r="R112"/>
      <c r="S112"/>
      <c r="T112"/>
      <c r="U112"/>
    </row>
    <row r="113" spans="1:21" x14ac:dyDescent="0.25">
      <c r="A113" s="353">
        <v>209</v>
      </c>
      <c r="B113" s="348" t="s">
        <v>507</v>
      </c>
      <c r="C113" s="332">
        <v>0</v>
      </c>
      <c r="D113" s="349">
        <v>0</v>
      </c>
      <c r="E113" s="332">
        <v>3</v>
      </c>
      <c r="F113" s="349">
        <v>3.0927835051546393</v>
      </c>
      <c r="G113" s="332">
        <v>21</v>
      </c>
      <c r="H113" s="349">
        <v>21.649484536082475</v>
      </c>
      <c r="I113" s="332">
        <v>64</v>
      </c>
      <c r="J113" s="349">
        <v>65.979381443298962</v>
      </c>
      <c r="K113" s="332">
        <v>7</v>
      </c>
      <c r="L113" s="349">
        <v>7.216494845360824</v>
      </c>
      <c r="M113" s="332">
        <v>2</v>
      </c>
      <c r="N113" s="349">
        <v>2.0618556701030926</v>
      </c>
      <c r="O113" s="332">
        <v>0</v>
      </c>
      <c r="P113" s="349">
        <v>0</v>
      </c>
      <c r="Q113" s="332">
        <v>97</v>
      </c>
      <c r="R113"/>
      <c r="S113"/>
      <c r="T113"/>
      <c r="U113"/>
    </row>
    <row r="114" spans="1:21" x14ac:dyDescent="0.25">
      <c r="A114" s="353">
        <v>282</v>
      </c>
      <c r="B114" s="348" t="s">
        <v>508</v>
      </c>
      <c r="C114" s="332">
        <v>0</v>
      </c>
      <c r="D114" s="349">
        <v>0</v>
      </c>
      <c r="E114" s="332">
        <v>3</v>
      </c>
      <c r="F114" s="349">
        <v>1.9230769230769231</v>
      </c>
      <c r="G114" s="332">
        <v>43</v>
      </c>
      <c r="H114" s="349">
        <v>27.564102564102566</v>
      </c>
      <c r="I114" s="332">
        <v>92</v>
      </c>
      <c r="J114" s="349">
        <v>58.974358974358978</v>
      </c>
      <c r="K114" s="332">
        <v>18</v>
      </c>
      <c r="L114" s="349">
        <v>11.538461538461538</v>
      </c>
      <c r="M114" s="332">
        <v>0</v>
      </c>
      <c r="N114" s="349">
        <v>0</v>
      </c>
      <c r="O114" s="332">
        <v>0</v>
      </c>
      <c r="P114" s="349">
        <v>0</v>
      </c>
      <c r="Q114" s="332">
        <v>156</v>
      </c>
      <c r="R114"/>
      <c r="S114"/>
      <c r="T114"/>
      <c r="U114"/>
    </row>
    <row r="115" spans="1:21" x14ac:dyDescent="0.25">
      <c r="A115" s="353">
        <v>353</v>
      </c>
      <c r="B115" s="348" t="s">
        <v>509</v>
      </c>
      <c r="C115" s="332">
        <v>0</v>
      </c>
      <c r="D115" s="349">
        <v>0</v>
      </c>
      <c r="E115" s="332">
        <v>0</v>
      </c>
      <c r="F115" s="349">
        <v>0</v>
      </c>
      <c r="G115" s="332">
        <v>6</v>
      </c>
      <c r="H115" s="349">
        <v>35.294117647058826</v>
      </c>
      <c r="I115" s="332">
        <v>9</v>
      </c>
      <c r="J115" s="349">
        <v>52.941176470588239</v>
      </c>
      <c r="K115" s="332">
        <v>2</v>
      </c>
      <c r="L115" s="349">
        <v>11.76470588235294</v>
      </c>
      <c r="M115" s="332">
        <v>0</v>
      </c>
      <c r="N115" s="349">
        <v>0</v>
      </c>
      <c r="O115" s="332">
        <v>0</v>
      </c>
      <c r="P115" s="349">
        <v>0</v>
      </c>
      <c r="Q115" s="332">
        <v>17</v>
      </c>
      <c r="R115"/>
      <c r="S115"/>
      <c r="T115"/>
      <c r="U115"/>
    </row>
    <row r="116" spans="1:21" x14ac:dyDescent="0.25">
      <c r="A116" s="353">
        <v>364</v>
      </c>
      <c r="B116" s="348" t="s">
        <v>510</v>
      </c>
      <c r="C116" s="332">
        <v>0</v>
      </c>
      <c r="D116" s="349">
        <v>0</v>
      </c>
      <c r="E116" s="332">
        <v>2</v>
      </c>
      <c r="F116" s="349">
        <v>2.3809523809523809</v>
      </c>
      <c r="G116" s="332">
        <v>18</v>
      </c>
      <c r="H116" s="349">
        <v>21.428571428571427</v>
      </c>
      <c r="I116" s="332">
        <v>43</v>
      </c>
      <c r="J116" s="349">
        <v>51.19047619047619</v>
      </c>
      <c r="K116" s="332">
        <v>15</v>
      </c>
      <c r="L116" s="349">
        <v>17.857142857142858</v>
      </c>
      <c r="M116" s="332">
        <v>6</v>
      </c>
      <c r="N116" s="349">
        <v>7.1428571428571423</v>
      </c>
      <c r="O116" s="332">
        <v>0</v>
      </c>
      <c r="P116" s="349">
        <v>0</v>
      </c>
      <c r="Q116" s="332">
        <v>84</v>
      </c>
      <c r="R116"/>
      <c r="S116"/>
      <c r="T116"/>
      <c r="U116"/>
    </row>
    <row r="117" spans="1:21" x14ac:dyDescent="0.25">
      <c r="A117" s="353">
        <v>368</v>
      </c>
      <c r="B117" s="348" t="s">
        <v>511</v>
      </c>
      <c r="C117" s="332">
        <v>0</v>
      </c>
      <c r="D117" s="349">
        <v>0</v>
      </c>
      <c r="E117" s="332">
        <v>0</v>
      </c>
      <c r="F117" s="349">
        <v>0</v>
      </c>
      <c r="G117" s="332">
        <v>14</v>
      </c>
      <c r="H117" s="349">
        <v>21.53846153846154</v>
      </c>
      <c r="I117" s="332">
        <v>39</v>
      </c>
      <c r="J117" s="349">
        <v>60</v>
      </c>
      <c r="K117" s="332">
        <v>9</v>
      </c>
      <c r="L117" s="349">
        <v>13.846153846153847</v>
      </c>
      <c r="M117" s="332">
        <v>3</v>
      </c>
      <c r="N117" s="349">
        <v>4.6153846153846159</v>
      </c>
      <c r="O117" s="332">
        <v>0</v>
      </c>
      <c r="P117" s="349">
        <v>0</v>
      </c>
      <c r="Q117" s="332">
        <v>65</v>
      </c>
      <c r="R117"/>
      <c r="S117"/>
      <c r="T117"/>
      <c r="U117"/>
    </row>
    <row r="118" spans="1:21" x14ac:dyDescent="0.25">
      <c r="A118" s="353">
        <v>390</v>
      </c>
      <c r="B118" s="348" t="s">
        <v>512</v>
      </c>
      <c r="C118" s="332">
        <v>0</v>
      </c>
      <c r="D118" s="349">
        <v>0</v>
      </c>
      <c r="E118" s="332">
        <v>1</v>
      </c>
      <c r="F118" s="349">
        <v>0.77519379844961245</v>
      </c>
      <c r="G118" s="332">
        <v>31</v>
      </c>
      <c r="H118" s="349">
        <v>24.031007751937985</v>
      </c>
      <c r="I118" s="332">
        <v>80</v>
      </c>
      <c r="J118" s="349">
        <v>62.015503875968989</v>
      </c>
      <c r="K118" s="332">
        <v>13</v>
      </c>
      <c r="L118" s="349">
        <v>10.077519379844961</v>
      </c>
      <c r="M118" s="332">
        <v>4</v>
      </c>
      <c r="N118" s="349">
        <v>3.1007751937984498</v>
      </c>
      <c r="O118" s="332">
        <v>0</v>
      </c>
      <c r="P118" s="349">
        <v>0</v>
      </c>
      <c r="Q118" s="332">
        <v>129</v>
      </c>
      <c r="R118"/>
      <c r="S118"/>
      <c r="T118"/>
      <c r="U118"/>
    </row>
    <row r="119" spans="1:21" x14ac:dyDescent="0.25">
      <c r="A119" s="353">
        <v>467</v>
      </c>
      <c r="B119" s="348" t="s">
        <v>513</v>
      </c>
      <c r="C119" s="332">
        <v>0</v>
      </c>
      <c r="D119" s="349">
        <v>0</v>
      </c>
      <c r="E119" s="332">
        <v>0</v>
      </c>
      <c r="F119" s="349">
        <v>0</v>
      </c>
      <c r="G119" s="332">
        <v>1</v>
      </c>
      <c r="H119" s="349">
        <v>14.285714285714285</v>
      </c>
      <c r="I119" s="332">
        <v>5</v>
      </c>
      <c r="J119" s="349">
        <v>71.428571428571431</v>
      </c>
      <c r="K119" s="332">
        <v>1</v>
      </c>
      <c r="L119" s="349">
        <v>14.285714285714285</v>
      </c>
      <c r="M119" s="332">
        <v>0</v>
      </c>
      <c r="N119" s="349">
        <v>0</v>
      </c>
      <c r="O119" s="332">
        <v>0</v>
      </c>
      <c r="P119" s="349">
        <v>0</v>
      </c>
      <c r="Q119" s="332">
        <v>7</v>
      </c>
      <c r="R119"/>
      <c r="S119"/>
      <c r="T119"/>
      <c r="U119"/>
    </row>
    <row r="120" spans="1:21" x14ac:dyDescent="0.25">
      <c r="A120" s="353">
        <v>576</v>
      </c>
      <c r="B120" s="348" t="s">
        <v>514</v>
      </c>
      <c r="C120" s="332">
        <v>0</v>
      </c>
      <c r="D120" s="349">
        <v>0</v>
      </c>
      <c r="E120" s="332">
        <v>0</v>
      </c>
      <c r="F120" s="349">
        <v>0</v>
      </c>
      <c r="G120" s="332">
        <v>2</v>
      </c>
      <c r="H120" s="349">
        <v>18.181818181818183</v>
      </c>
      <c r="I120" s="332">
        <v>8</v>
      </c>
      <c r="J120" s="349">
        <v>72.727272727272734</v>
      </c>
      <c r="K120" s="332">
        <v>1</v>
      </c>
      <c r="L120" s="349">
        <v>9.0909090909090917</v>
      </c>
      <c r="M120" s="332">
        <v>0</v>
      </c>
      <c r="N120" s="349">
        <v>0</v>
      </c>
      <c r="O120" s="332">
        <v>0</v>
      </c>
      <c r="P120" s="349">
        <v>0</v>
      </c>
      <c r="Q120" s="332">
        <v>11</v>
      </c>
      <c r="R120"/>
      <c r="S120"/>
      <c r="T120"/>
      <c r="U120"/>
    </row>
    <row r="121" spans="1:21" x14ac:dyDescent="0.25">
      <c r="A121" s="353">
        <v>642</v>
      </c>
      <c r="B121" s="348" t="s">
        <v>515</v>
      </c>
      <c r="C121" s="332">
        <v>0</v>
      </c>
      <c r="D121" s="349">
        <v>0</v>
      </c>
      <c r="E121" s="332">
        <v>6</v>
      </c>
      <c r="F121" s="349">
        <v>4.1379310344827589</v>
      </c>
      <c r="G121" s="332">
        <v>25</v>
      </c>
      <c r="H121" s="349">
        <v>17.241379310344829</v>
      </c>
      <c r="I121" s="332">
        <v>91</v>
      </c>
      <c r="J121" s="349">
        <v>62.758620689655174</v>
      </c>
      <c r="K121" s="332">
        <v>21</v>
      </c>
      <c r="L121" s="349">
        <v>14.482758620689657</v>
      </c>
      <c r="M121" s="332">
        <v>2</v>
      </c>
      <c r="N121" s="349">
        <v>1.3793103448275863</v>
      </c>
      <c r="O121" s="332">
        <v>0</v>
      </c>
      <c r="P121" s="349">
        <v>0</v>
      </c>
      <c r="Q121" s="332">
        <v>145</v>
      </c>
      <c r="R121"/>
      <c r="S121"/>
      <c r="T121"/>
      <c r="U121"/>
    </row>
    <row r="122" spans="1:21" x14ac:dyDescent="0.25">
      <c r="A122" s="353">
        <v>679</v>
      </c>
      <c r="B122" s="348" t="s">
        <v>516</v>
      </c>
      <c r="C122" s="332">
        <v>0</v>
      </c>
      <c r="D122" s="349">
        <v>0</v>
      </c>
      <c r="E122" s="332">
        <v>1</v>
      </c>
      <c r="F122" s="349">
        <v>0.5988023952095809</v>
      </c>
      <c r="G122" s="332">
        <v>36</v>
      </c>
      <c r="H122" s="349">
        <v>21.556886227544911</v>
      </c>
      <c r="I122" s="332">
        <v>101</v>
      </c>
      <c r="J122" s="349">
        <v>60.479041916167667</v>
      </c>
      <c r="K122" s="332">
        <v>26</v>
      </c>
      <c r="L122" s="349">
        <v>15.568862275449103</v>
      </c>
      <c r="M122" s="332">
        <v>3</v>
      </c>
      <c r="N122" s="349">
        <v>1.7964071856287425</v>
      </c>
      <c r="O122" s="332">
        <v>0</v>
      </c>
      <c r="P122" s="349">
        <v>0</v>
      </c>
      <c r="Q122" s="332">
        <v>167</v>
      </c>
      <c r="R122"/>
      <c r="S122"/>
      <c r="T122"/>
      <c r="U122"/>
    </row>
    <row r="123" spans="1:21" x14ac:dyDescent="0.25">
      <c r="A123" s="353">
        <v>789</v>
      </c>
      <c r="B123" s="348" t="s">
        <v>517</v>
      </c>
      <c r="C123" s="332">
        <v>0</v>
      </c>
      <c r="D123" s="349">
        <v>0</v>
      </c>
      <c r="E123" s="332">
        <v>2</v>
      </c>
      <c r="F123" s="349">
        <v>2.1276595744680851</v>
      </c>
      <c r="G123" s="332">
        <v>18</v>
      </c>
      <c r="H123" s="349">
        <v>19.148936170212767</v>
      </c>
      <c r="I123" s="332">
        <v>61</v>
      </c>
      <c r="J123" s="349">
        <v>64.893617021276597</v>
      </c>
      <c r="K123" s="332">
        <v>10</v>
      </c>
      <c r="L123" s="349">
        <v>10.638297872340425</v>
      </c>
      <c r="M123" s="332">
        <v>3</v>
      </c>
      <c r="N123" s="349">
        <v>3.1914893617021276</v>
      </c>
      <c r="O123" s="332">
        <v>0</v>
      </c>
      <c r="P123" s="349">
        <v>0</v>
      </c>
      <c r="Q123" s="332">
        <v>94</v>
      </c>
      <c r="R123"/>
      <c r="S123"/>
      <c r="T123"/>
      <c r="U123"/>
    </row>
    <row r="124" spans="1:21" x14ac:dyDescent="0.25">
      <c r="A124" s="353">
        <v>792</v>
      </c>
      <c r="B124" s="348" t="s">
        <v>518</v>
      </c>
      <c r="C124" s="332">
        <v>0</v>
      </c>
      <c r="D124" s="349">
        <v>0</v>
      </c>
      <c r="E124" s="332">
        <v>2</v>
      </c>
      <c r="F124" s="349">
        <v>8.3333333333333321</v>
      </c>
      <c r="G124" s="332">
        <v>7</v>
      </c>
      <c r="H124" s="349">
        <v>29.166666666666668</v>
      </c>
      <c r="I124" s="332">
        <v>12</v>
      </c>
      <c r="J124" s="349">
        <v>50</v>
      </c>
      <c r="K124" s="332">
        <v>2</v>
      </c>
      <c r="L124" s="349">
        <v>8.3333333333333321</v>
      </c>
      <c r="M124" s="332">
        <v>1</v>
      </c>
      <c r="N124" s="349">
        <v>4.1666666666666661</v>
      </c>
      <c r="O124" s="332">
        <v>0</v>
      </c>
      <c r="P124" s="349">
        <v>0</v>
      </c>
      <c r="Q124" s="332">
        <v>24</v>
      </c>
      <c r="R124"/>
      <c r="S124"/>
      <c r="T124"/>
      <c r="U124"/>
    </row>
    <row r="125" spans="1:21" x14ac:dyDescent="0.25">
      <c r="A125" s="353">
        <v>809</v>
      </c>
      <c r="B125" s="348" t="s">
        <v>519</v>
      </c>
      <c r="C125" s="332">
        <v>0</v>
      </c>
      <c r="D125" s="349">
        <v>0</v>
      </c>
      <c r="E125" s="332">
        <v>1</v>
      </c>
      <c r="F125" s="349">
        <v>7.6923076923076925</v>
      </c>
      <c r="G125" s="332">
        <v>2</v>
      </c>
      <c r="H125" s="349">
        <v>15.384615384615385</v>
      </c>
      <c r="I125" s="332">
        <v>7</v>
      </c>
      <c r="J125" s="349">
        <v>53.846153846153847</v>
      </c>
      <c r="K125" s="332">
        <v>3</v>
      </c>
      <c r="L125" s="349">
        <v>23.076923076923077</v>
      </c>
      <c r="M125" s="332">
        <v>0</v>
      </c>
      <c r="N125" s="349">
        <v>0</v>
      </c>
      <c r="O125" s="332">
        <v>0</v>
      </c>
      <c r="P125" s="349">
        <v>0</v>
      </c>
      <c r="Q125" s="332">
        <v>13</v>
      </c>
      <c r="R125"/>
      <c r="S125"/>
      <c r="T125"/>
      <c r="U125"/>
    </row>
    <row r="126" spans="1:21" x14ac:dyDescent="0.25">
      <c r="A126" s="353">
        <v>847</v>
      </c>
      <c r="B126" s="348" t="s">
        <v>520</v>
      </c>
      <c r="C126" s="332">
        <v>0</v>
      </c>
      <c r="D126" s="349">
        <v>0</v>
      </c>
      <c r="E126" s="332">
        <v>1</v>
      </c>
      <c r="F126" s="349">
        <v>0.95238095238095244</v>
      </c>
      <c r="G126" s="332">
        <v>15</v>
      </c>
      <c r="H126" s="349">
        <v>14.285714285714285</v>
      </c>
      <c r="I126" s="332">
        <v>68</v>
      </c>
      <c r="J126" s="349">
        <v>64.761904761904759</v>
      </c>
      <c r="K126" s="332">
        <v>19</v>
      </c>
      <c r="L126" s="349">
        <v>18.095238095238095</v>
      </c>
      <c r="M126" s="332">
        <v>2</v>
      </c>
      <c r="N126" s="349">
        <v>1.9047619047619049</v>
      </c>
      <c r="O126" s="332">
        <v>0</v>
      </c>
      <c r="P126" s="349">
        <v>0</v>
      </c>
      <c r="Q126" s="332">
        <v>105</v>
      </c>
      <c r="R126"/>
      <c r="S126"/>
      <c r="T126"/>
      <c r="U126"/>
    </row>
    <row r="127" spans="1:21" x14ac:dyDescent="0.25">
      <c r="A127" s="353">
        <v>856</v>
      </c>
      <c r="B127" s="348" t="s">
        <v>521</v>
      </c>
      <c r="C127" s="332">
        <v>0</v>
      </c>
      <c r="D127" s="349">
        <v>0</v>
      </c>
      <c r="E127" s="332">
        <v>0</v>
      </c>
      <c r="F127" s="349">
        <v>0</v>
      </c>
      <c r="G127" s="332">
        <v>3</v>
      </c>
      <c r="H127" s="349">
        <v>25</v>
      </c>
      <c r="I127" s="332">
        <v>7</v>
      </c>
      <c r="J127" s="349">
        <v>58.333333333333336</v>
      </c>
      <c r="K127" s="332">
        <v>2</v>
      </c>
      <c r="L127" s="349">
        <v>16.666666666666664</v>
      </c>
      <c r="M127" s="332">
        <v>0</v>
      </c>
      <c r="N127" s="349">
        <v>0</v>
      </c>
      <c r="O127" s="332">
        <v>0</v>
      </c>
      <c r="P127" s="349">
        <v>0</v>
      </c>
      <c r="Q127" s="332">
        <v>12</v>
      </c>
      <c r="R127"/>
      <c r="S127"/>
      <c r="T127"/>
      <c r="U127"/>
    </row>
    <row r="128" spans="1:21" x14ac:dyDescent="0.25">
      <c r="A128" s="353">
        <v>861</v>
      </c>
      <c r="B128" s="348" t="s">
        <v>522</v>
      </c>
      <c r="C128" s="332">
        <v>0</v>
      </c>
      <c r="D128" s="349">
        <v>0</v>
      </c>
      <c r="E128" s="332">
        <v>2</v>
      </c>
      <c r="F128" s="349">
        <v>2.8571428571428572</v>
      </c>
      <c r="G128" s="332">
        <v>20</v>
      </c>
      <c r="H128" s="349">
        <v>28.571428571428569</v>
      </c>
      <c r="I128" s="332">
        <v>42</v>
      </c>
      <c r="J128" s="349">
        <v>60</v>
      </c>
      <c r="K128" s="332">
        <v>5</v>
      </c>
      <c r="L128" s="349">
        <v>7.1428571428571423</v>
      </c>
      <c r="M128" s="332">
        <v>1</v>
      </c>
      <c r="N128" s="349">
        <v>1.4285714285714286</v>
      </c>
      <c r="O128" s="332">
        <v>0</v>
      </c>
      <c r="P128" s="349">
        <v>0</v>
      </c>
      <c r="Q128" s="332">
        <v>70</v>
      </c>
      <c r="R128"/>
      <c r="S128"/>
      <c r="T128"/>
      <c r="U128"/>
    </row>
    <row r="129" spans="1:21" x14ac:dyDescent="0.25">
      <c r="A129" s="344">
        <v>9</v>
      </c>
      <c r="B129" s="345" t="s">
        <v>523</v>
      </c>
      <c r="C129" s="354">
        <v>5</v>
      </c>
      <c r="D129" s="350">
        <v>5.0778433383773247E-3</v>
      </c>
      <c r="E129" s="354">
        <v>1937</v>
      </c>
      <c r="F129" s="350">
        <v>1.9671565092873755</v>
      </c>
      <c r="G129" s="354">
        <v>22786</v>
      </c>
      <c r="H129" s="350">
        <v>23.140747661653144</v>
      </c>
      <c r="I129" s="354">
        <v>57764</v>
      </c>
      <c r="J129" s="350">
        <v>58.66330851960555</v>
      </c>
      <c r="K129" s="354">
        <v>11672</v>
      </c>
      <c r="L129" s="350">
        <v>11.853717489108027</v>
      </c>
      <c r="M129" s="354">
        <v>4159</v>
      </c>
      <c r="N129" s="351">
        <v>4.2237500888622579</v>
      </c>
      <c r="O129" s="354">
        <v>144</v>
      </c>
      <c r="P129" s="351">
        <v>0.14624188814526692</v>
      </c>
      <c r="Q129" s="352">
        <v>98467</v>
      </c>
      <c r="R129"/>
      <c r="S129"/>
      <c r="T129"/>
      <c r="U129"/>
    </row>
    <row r="130" spans="1:21" x14ac:dyDescent="0.25">
      <c r="A130" s="348">
        <v>1</v>
      </c>
      <c r="B130" s="348" t="s">
        <v>524</v>
      </c>
      <c r="C130" s="332">
        <v>4</v>
      </c>
      <c r="D130" s="349">
        <v>5.9400059400059402E-3</v>
      </c>
      <c r="E130" s="332">
        <v>1423</v>
      </c>
      <c r="F130" s="349">
        <v>2.1131571131571132</v>
      </c>
      <c r="G130" s="332">
        <v>15784</v>
      </c>
      <c r="H130" s="349">
        <v>23.439263439263438</v>
      </c>
      <c r="I130" s="332">
        <v>39721</v>
      </c>
      <c r="J130" s="349">
        <v>58.985743985743987</v>
      </c>
      <c r="K130" s="332">
        <v>7762</v>
      </c>
      <c r="L130" s="349">
        <v>11.526581526581527</v>
      </c>
      <c r="M130" s="332">
        <v>2560</v>
      </c>
      <c r="N130" s="349">
        <v>3.8016038016038012</v>
      </c>
      <c r="O130" s="332">
        <v>86</v>
      </c>
      <c r="P130" s="349">
        <v>0.12771012771012771</v>
      </c>
      <c r="Q130" s="332">
        <v>67340</v>
      </c>
      <c r="R130"/>
      <c r="S130"/>
      <c r="T130"/>
      <c r="U130"/>
    </row>
    <row r="131" spans="1:21" x14ac:dyDescent="0.25">
      <c r="A131" s="348">
        <v>79</v>
      </c>
      <c r="B131" s="348" t="s">
        <v>525</v>
      </c>
      <c r="C131" s="332">
        <v>1</v>
      </c>
      <c r="D131" s="349">
        <v>8.8731144631765749E-2</v>
      </c>
      <c r="E131" s="332">
        <v>26</v>
      </c>
      <c r="F131" s="349">
        <v>2.3070097604259097</v>
      </c>
      <c r="G131" s="332">
        <v>277</v>
      </c>
      <c r="H131" s="349">
        <v>24.578527062999111</v>
      </c>
      <c r="I131" s="332">
        <v>653</v>
      </c>
      <c r="J131" s="349">
        <v>57.941437444543034</v>
      </c>
      <c r="K131" s="332">
        <v>132</v>
      </c>
      <c r="L131" s="349">
        <v>11.712511091393079</v>
      </c>
      <c r="M131" s="332">
        <v>38</v>
      </c>
      <c r="N131" s="349">
        <v>3.3717834960070983</v>
      </c>
      <c r="O131" s="332">
        <v>0</v>
      </c>
      <c r="P131" s="349">
        <v>0</v>
      </c>
      <c r="Q131" s="332">
        <v>1127</v>
      </c>
    </row>
    <row r="132" spans="1:21" x14ac:dyDescent="0.25">
      <c r="A132" s="348">
        <v>88</v>
      </c>
      <c r="B132" s="348" t="s">
        <v>526</v>
      </c>
      <c r="C132" s="332">
        <v>0</v>
      </c>
      <c r="D132" s="349">
        <v>0</v>
      </c>
      <c r="E132" s="332">
        <v>238</v>
      </c>
      <c r="F132" s="349">
        <v>1.7795723044713625</v>
      </c>
      <c r="G132" s="332">
        <v>3176</v>
      </c>
      <c r="H132" s="349">
        <v>23.747569911769105</v>
      </c>
      <c r="I132" s="332">
        <v>7724</v>
      </c>
      <c r="J132" s="349">
        <v>57.753850755196645</v>
      </c>
      <c r="K132" s="332">
        <v>1659</v>
      </c>
      <c r="L132" s="349">
        <v>12.404665769403319</v>
      </c>
      <c r="M132" s="332">
        <v>559</v>
      </c>
      <c r="N132" s="349">
        <v>4.1797517571407203</v>
      </c>
      <c r="O132" s="332">
        <v>18</v>
      </c>
      <c r="P132" s="349">
        <v>0.13458950201884254</v>
      </c>
      <c r="Q132" s="332">
        <v>13374</v>
      </c>
    </row>
    <row r="133" spans="1:21" x14ac:dyDescent="0.25">
      <c r="A133" s="348">
        <v>129</v>
      </c>
      <c r="B133" s="348" t="s">
        <v>527</v>
      </c>
      <c r="C133" s="332">
        <v>0</v>
      </c>
      <c r="D133" s="349">
        <v>0</v>
      </c>
      <c r="E133" s="332">
        <v>28</v>
      </c>
      <c r="F133" s="349">
        <v>1.9444444444444444</v>
      </c>
      <c r="G133" s="332">
        <v>347</v>
      </c>
      <c r="H133" s="349">
        <v>24.097222222222221</v>
      </c>
      <c r="I133" s="332">
        <v>825</v>
      </c>
      <c r="J133" s="349">
        <v>57.291666666666664</v>
      </c>
      <c r="K133" s="332">
        <v>175</v>
      </c>
      <c r="L133" s="349">
        <v>12.152777777777777</v>
      </c>
      <c r="M133" s="332">
        <v>64</v>
      </c>
      <c r="N133" s="349">
        <v>4.4444444444444446</v>
      </c>
      <c r="O133" s="332">
        <v>1</v>
      </c>
      <c r="P133" s="349">
        <v>6.9444444444444448E-2</v>
      </c>
      <c r="Q133" s="332">
        <v>1440</v>
      </c>
    </row>
    <row r="134" spans="1:21" x14ac:dyDescent="0.25">
      <c r="A134" s="348">
        <v>212</v>
      </c>
      <c r="B134" s="348" t="s">
        <v>528</v>
      </c>
      <c r="C134" s="332">
        <v>0</v>
      </c>
      <c r="D134" s="349">
        <v>0</v>
      </c>
      <c r="E134" s="332">
        <v>24</v>
      </c>
      <c r="F134" s="349">
        <v>2.1778584392014517</v>
      </c>
      <c r="G134" s="332">
        <v>255</v>
      </c>
      <c r="H134" s="349">
        <v>23.139745916515427</v>
      </c>
      <c r="I134" s="332">
        <v>640</v>
      </c>
      <c r="J134" s="349">
        <v>58.076225045372055</v>
      </c>
      <c r="K134" s="332">
        <v>131</v>
      </c>
      <c r="L134" s="349">
        <v>11.887477313974591</v>
      </c>
      <c r="M134" s="332">
        <v>48</v>
      </c>
      <c r="N134" s="349">
        <v>4.3557168784029034</v>
      </c>
      <c r="O134" s="332">
        <v>4</v>
      </c>
      <c r="P134" s="349">
        <v>0.36297640653357532</v>
      </c>
      <c r="Q134" s="332">
        <v>1102</v>
      </c>
    </row>
    <row r="135" spans="1:21" x14ac:dyDescent="0.25">
      <c r="A135" s="348">
        <v>266</v>
      </c>
      <c r="B135" s="348" t="s">
        <v>529</v>
      </c>
      <c r="C135" s="332">
        <v>0</v>
      </c>
      <c r="D135" s="349">
        <v>0</v>
      </c>
      <c r="E135" s="332">
        <v>21</v>
      </c>
      <c r="F135" s="349">
        <v>1.171875</v>
      </c>
      <c r="G135" s="332">
        <v>348</v>
      </c>
      <c r="H135" s="349">
        <v>19.419642857142858</v>
      </c>
      <c r="I135" s="332">
        <v>1024</v>
      </c>
      <c r="J135" s="349">
        <v>57.142857142857139</v>
      </c>
      <c r="K135" s="332">
        <v>258</v>
      </c>
      <c r="L135" s="349">
        <v>14.397321428571427</v>
      </c>
      <c r="M135" s="332">
        <v>137</v>
      </c>
      <c r="N135" s="349">
        <v>7.6450892857142865</v>
      </c>
      <c r="O135" s="332">
        <v>4</v>
      </c>
      <c r="P135" s="349">
        <v>0.2232142857142857</v>
      </c>
      <c r="Q135" s="332">
        <v>1792</v>
      </c>
    </row>
    <row r="136" spans="1:21" x14ac:dyDescent="0.25">
      <c r="A136" s="348">
        <v>308</v>
      </c>
      <c r="B136" s="348" t="s">
        <v>530</v>
      </c>
      <c r="C136" s="332">
        <v>0</v>
      </c>
      <c r="D136" s="349">
        <v>0</v>
      </c>
      <c r="E136" s="332">
        <v>13</v>
      </c>
      <c r="F136" s="349">
        <v>1.288404360753221</v>
      </c>
      <c r="G136" s="332">
        <v>256</v>
      </c>
      <c r="H136" s="349">
        <v>25.371655104063429</v>
      </c>
      <c r="I136" s="332">
        <v>575</v>
      </c>
      <c r="J136" s="349">
        <v>56.987115956392465</v>
      </c>
      <c r="K136" s="332">
        <v>124</v>
      </c>
      <c r="L136" s="349">
        <v>12.289395441030724</v>
      </c>
      <c r="M136" s="332">
        <v>40</v>
      </c>
      <c r="N136" s="349">
        <v>3.9643211100099105</v>
      </c>
      <c r="O136" s="332">
        <v>1</v>
      </c>
      <c r="P136" s="349">
        <v>9.9108027750247768E-2</v>
      </c>
      <c r="Q136" s="332">
        <v>1009</v>
      </c>
    </row>
    <row r="137" spans="1:21" x14ac:dyDescent="0.25">
      <c r="A137" s="348">
        <v>360</v>
      </c>
      <c r="B137" s="348" t="s">
        <v>531</v>
      </c>
      <c r="C137" s="332">
        <v>0</v>
      </c>
      <c r="D137" s="349">
        <v>0</v>
      </c>
      <c r="E137" s="332">
        <v>116</v>
      </c>
      <c r="F137" s="349">
        <v>1.5051252108472817</v>
      </c>
      <c r="G137" s="332">
        <v>1676</v>
      </c>
      <c r="H137" s="349">
        <v>21.746464253276244</v>
      </c>
      <c r="I137" s="332">
        <v>4556</v>
      </c>
      <c r="J137" s="349">
        <v>59.115090177760479</v>
      </c>
      <c r="K137" s="332">
        <v>946</v>
      </c>
      <c r="L137" s="349">
        <v>12.27455559880628</v>
      </c>
      <c r="M137" s="332">
        <v>400</v>
      </c>
      <c r="N137" s="349">
        <v>5.1900869339561435</v>
      </c>
      <c r="O137" s="332">
        <v>13</v>
      </c>
      <c r="P137" s="349">
        <v>0.16867782535357467</v>
      </c>
      <c r="Q137" s="332">
        <v>7707</v>
      </c>
    </row>
    <row r="138" spans="1:21" x14ac:dyDescent="0.25">
      <c r="A138" s="348">
        <v>380</v>
      </c>
      <c r="B138" s="348" t="s">
        <v>532</v>
      </c>
      <c r="C138" s="332">
        <v>0</v>
      </c>
      <c r="D138" s="349">
        <v>0</v>
      </c>
      <c r="E138" s="332">
        <v>20</v>
      </c>
      <c r="F138" s="349">
        <v>1.7667844522968199</v>
      </c>
      <c r="G138" s="332">
        <v>267</v>
      </c>
      <c r="H138" s="349">
        <v>23.586572438162545</v>
      </c>
      <c r="I138" s="332">
        <v>619</v>
      </c>
      <c r="J138" s="349">
        <v>54.68197879858657</v>
      </c>
      <c r="K138" s="332">
        <v>146</v>
      </c>
      <c r="L138" s="349">
        <v>12.897526501766784</v>
      </c>
      <c r="M138" s="332">
        <v>77</v>
      </c>
      <c r="N138" s="349">
        <v>6.8021201413427557</v>
      </c>
      <c r="O138" s="332">
        <v>3</v>
      </c>
      <c r="P138" s="349">
        <v>0.26501766784452296</v>
      </c>
      <c r="Q138" s="332">
        <v>1132</v>
      </c>
    </row>
    <row r="139" spans="1:21" x14ac:dyDescent="0.25">
      <c r="A139" s="348">
        <v>631</v>
      </c>
      <c r="B139" s="348" t="s">
        <v>533</v>
      </c>
      <c r="C139" s="332">
        <v>0</v>
      </c>
      <c r="D139" s="349">
        <v>0</v>
      </c>
      <c r="E139" s="332">
        <v>28</v>
      </c>
      <c r="F139" s="349">
        <v>1.1456628477905073</v>
      </c>
      <c r="G139" s="332">
        <v>400</v>
      </c>
      <c r="H139" s="349">
        <v>16.366612111292962</v>
      </c>
      <c r="I139" s="332">
        <v>1427</v>
      </c>
      <c r="J139" s="349">
        <v>58.387888707037639</v>
      </c>
      <c r="K139" s="332">
        <v>339</v>
      </c>
      <c r="L139" s="349">
        <v>13.870703764320785</v>
      </c>
      <c r="M139" s="332">
        <v>236</v>
      </c>
      <c r="N139" s="349">
        <v>9.656301145662848</v>
      </c>
      <c r="O139" s="332">
        <v>14</v>
      </c>
      <c r="P139" s="349">
        <v>0.57283142389525366</v>
      </c>
      <c r="Q139" s="332">
        <v>2444</v>
      </c>
    </row>
    <row r="140" spans="1:21" x14ac:dyDescent="0.25">
      <c r="B140" s="1"/>
    </row>
    <row r="141" spans="1:21" x14ac:dyDescent="0.25">
      <c r="B141" s="327" t="s">
        <v>198</v>
      </c>
      <c r="C141" s="357" t="s">
        <v>546</v>
      </c>
      <c r="D141" s="355"/>
      <c r="E141" s="355"/>
      <c r="F141" s="355"/>
      <c r="G141" s="328" t="s">
        <v>554</v>
      </c>
      <c r="H141" s="355"/>
      <c r="I141" s="355"/>
      <c r="J141" s="355"/>
      <c r="K141" s="355"/>
      <c r="L141" s="355"/>
      <c r="M141" s="356"/>
    </row>
    <row r="142" spans="1:21" x14ac:dyDescent="0.25">
      <c r="B142" s="329" t="s">
        <v>534</v>
      </c>
      <c r="C142" s="357" t="s">
        <v>535</v>
      </c>
      <c r="D142" s="358"/>
      <c r="E142" s="358"/>
      <c r="F142" s="358"/>
      <c r="G142" s="358"/>
      <c r="H142" s="358"/>
      <c r="I142" s="358"/>
      <c r="J142" s="358"/>
      <c r="K142" s="358"/>
      <c r="L142" s="358"/>
      <c r="M142" s="358"/>
    </row>
    <row r="143" spans="1:21" x14ac:dyDescent="0.25">
      <c r="B143" s="326" t="s">
        <v>536</v>
      </c>
      <c r="C143" s="358" t="s">
        <v>358</v>
      </c>
      <c r="D143" s="358"/>
      <c r="E143" s="358"/>
      <c r="F143" s="358"/>
      <c r="G143" s="358"/>
      <c r="H143" s="358"/>
      <c r="I143" s="358"/>
      <c r="J143" s="358"/>
      <c r="K143" s="358"/>
      <c r="L143" s="358"/>
      <c r="M143" s="358"/>
    </row>
    <row r="144" spans="1:21" x14ac:dyDescent="0.25">
      <c r="B144" s="330"/>
    </row>
  </sheetData>
  <mergeCells count="5">
    <mergeCell ref="C1:P1"/>
    <mergeCell ref="A2:A5"/>
    <mergeCell ref="B2:B4"/>
    <mergeCell ref="C2:P3"/>
    <mergeCell ref="Q2:Q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46A6-918F-44D2-9E92-2FB53759BDD1}">
  <sheetPr>
    <tabColor rgb="FF33CCFF"/>
  </sheetPr>
  <dimension ref="A1:N142"/>
  <sheetViews>
    <sheetView workbookViewId="0">
      <selection activeCell="M143" sqref="M143"/>
    </sheetView>
  </sheetViews>
  <sheetFormatPr baseColWidth="10" defaultRowHeight="15" x14ac:dyDescent="0.25"/>
  <cols>
    <col min="1" max="1" width="28.5703125" customWidth="1"/>
    <col min="2" max="2" width="33.5703125" customWidth="1"/>
    <col min="5" max="5" width="13.5703125" customWidth="1"/>
  </cols>
  <sheetData>
    <row r="1" spans="1:7" ht="41.25" customHeight="1" x14ac:dyDescent="0.25">
      <c r="A1" s="444" t="s">
        <v>568</v>
      </c>
      <c r="B1" s="445"/>
      <c r="C1" s="445"/>
      <c r="D1" s="445"/>
      <c r="E1" s="445"/>
      <c r="F1" s="384" t="s">
        <v>553</v>
      </c>
    </row>
    <row r="2" spans="1:7" x14ac:dyDescent="0.25">
      <c r="A2" s="518" t="s">
        <v>47</v>
      </c>
      <c r="B2" s="518" t="s">
        <v>48</v>
      </c>
      <c r="C2" s="515" t="s">
        <v>565</v>
      </c>
      <c r="D2" s="516"/>
      <c r="E2" s="517"/>
      <c r="F2" s="523"/>
      <c r="G2" s="523"/>
    </row>
    <row r="3" spans="1:7" ht="18" x14ac:dyDescent="0.25">
      <c r="A3" s="519"/>
      <c r="B3" s="519"/>
      <c r="C3" s="368" t="s">
        <v>566</v>
      </c>
      <c r="D3" s="368" t="s">
        <v>567</v>
      </c>
      <c r="E3" s="368" t="s">
        <v>570</v>
      </c>
      <c r="F3" s="524"/>
      <c r="G3" s="523"/>
    </row>
    <row r="4" spans="1:7" x14ac:dyDescent="0.25">
      <c r="A4" s="9"/>
      <c r="B4" s="178" t="s">
        <v>238</v>
      </c>
      <c r="C4" s="369">
        <v>113987</v>
      </c>
      <c r="D4" s="369">
        <v>100950</v>
      </c>
      <c r="E4" s="369">
        <v>214937</v>
      </c>
      <c r="F4" s="523"/>
      <c r="G4" s="523"/>
    </row>
    <row r="5" spans="1:7" x14ac:dyDescent="0.25">
      <c r="A5" s="9"/>
      <c r="B5" s="43" t="s">
        <v>239</v>
      </c>
      <c r="C5" s="375">
        <v>1071</v>
      </c>
      <c r="D5" s="375">
        <v>900</v>
      </c>
      <c r="E5" s="375">
        <v>1971</v>
      </c>
      <c r="F5" s="523"/>
      <c r="G5" s="523"/>
    </row>
    <row r="6" spans="1:7" x14ac:dyDescent="0.25">
      <c r="A6" s="5">
        <v>142</v>
      </c>
      <c r="B6" s="6" t="s">
        <v>65</v>
      </c>
      <c r="C6" s="103">
        <v>11</v>
      </c>
      <c r="D6" s="103">
        <v>7</v>
      </c>
      <c r="E6" s="103">
        <v>18</v>
      </c>
      <c r="F6" s="525"/>
      <c r="G6" s="523"/>
    </row>
    <row r="7" spans="1:7" x14ac:dyDescent="0.25">
      <c r="A7" s="5">
        <v>425</v>
      </c>
      <c r="B7" s="6" t="s">
        <v>66</v>
      </c>
      <c r="C7" s="103">
        <v>70</v>
      </c>
      <c r="D7" s="103">
        <v>48</v>
      </c>
      <c r="E7" s="103">
        <v>118</v>
      </c>
      <c r="F7" s="525"/>
      <c r="G7" s="523"/>
    </row>
    <row r="8" spans="1:7" x14ac:dyDescent="0.25">
      <c r="A8" s="5">
        <v>579</v>
      </c>
      <c r="B8" s="7" t="s">
        <v>67</v>
      </c>
      <c r="C8" s="103">
        <v>464</v>
      </c>
      <c r="D8" s="103">
        <v>360</v>
      </c>
      <c r="E8" s="103">
        <v>824</v>
      </c>
      <c r="F8" s="525"/>
      <c r="G8" s="523"/>
    </row>
    <row r="9" spans="1:7" x14ac:dyDescent="0.25">
      <c r="A9" s="5">
        <v>585</v>
      </c>
      <c r="B9" s="8" t="s">
        <v>68</v>
      </c>
      <c r="C9" s="103">
        <v>23</v>
      </c>
      <c r="D9" s="103">
        <v>21</v>
      </c>
      <c r="E9" s="103">
        <v>44</v>
      </c>
      <c r="F9" s="525"/>
      <c r="G9" s="523"/>
    </row>
    <row r="10" spans="1:7" x14ac:dyDescent="0.25">
      <c r="A10" s="5">
        <v>591</v>
      </c>
      <c r="B10" s="8" t="s">
        <v>69</v>
      </c>
      <c r="C10" s="103">
        <v>400</v>
      </c>
      <c r="D10" s="103">
        <v>371</v>
      </c>
      <c r="E10" s="103">
        <v>771</v>
      </c>
      <c r="F10" s="525"/>
      <c r="G10" s="523"/>
    </row>
    <row r="11" spans="1:7" x14ac:dyDescent="0.25">
      <c r="A11" s="5">
        <v>893</v>
      </c>
      <c r="B11" s="8" t="s">
        <v>70</v>
      </c>
      <c r="C11" s="103">
        <v>103</v>
      </c>
      <c r="D11" s="103">
        <v>93</v>
      </c>
      <c r="E11" s="103">
        <v>196</v>
      </c>
      <c r="F11" s="525"/>
      <c r="G11" s="523"/>
    </row>
    <row r="12" spans="1:7" x14ac:dyDescent="0.25">
      <c r="A12" s="9"/>
      <c r="B12" s="179" t="s">
        <v>240</v>
      </c>
      <c r="C12" s="87">
        <v>1171</v>
      </c>
      <c r="D12" s="87">
        <v>968</v>
      </c>
      <c r="E12" s="87">
        <v>2139</v>
      </c>
      <c r="F12" s="525"/>
      <c r="G12" s="523"/>
    </row>
    <row r="13" spans="1:7" x14ac:dyDescent="0.25">
      <c r="A13" s="5">
        <v>120</v>
      </c>
      <c r="B13" s="8" t="s">
        <v>72</v>
      </c>
      <c r="C13" s="103">
        <v>27</v>
      </c>
      <c r="D13" s="103">
        <v>19</v>
      </c>
      <c r="E13" s="103">
        <v>46</v>
      </c>
      <c r="F13" s="525"/>
      <c r="G13" s="523"/>
    </row>
    <row r="14" spans="1:7" x14ac:dyDescent="0.25">
      <c r="A14" s="5">
        <v>154</v>
      </c>
      <c r="B14" s="8" t="s">
        <v>73</v>
      </c>
      <c r="C14" s="103">
        <v>875</v>
      </c>
      <c r="D14" s="103">
        <v>719</v>
      </c>
      <c r="E14" s="103">
        <v>1594</v>
      </c>
      <c r="F14" s="525"/>
      <c r="G14" s="523"/>
    </row>
    <row r="15" spans="1:7" x14ac:dyDescent="0.25">
      <c r="A15" s="5">
        <v>250</v>
      </c>
      <c r="B15" s="8" t="s">
        <v>74</v>
      </c>
      <c r="C15" s="103">
        <v>107</v>
      </c>
      <c r="D15" s="103">
        <v>100</v>
      </c>
      <c r="E15" s="103">
        <v>207</v>
      </c>
      <c r="F15" s="525"/>
      <c r="G15" s="523"/>
    </row>
    <row r="16" spans="1:7" x14ac:dyDescent="0.25">
      <c r="A16" s="5">
        <v>495</v>
      </c>
      <c r="B16" s="8" t="s">
        <v>75</v>
      </c>
      <c r="C16" s="103">
        <v>31</v>
      </c>
      <c r="D16" s="103">
        <v>14</v>
      </c>
      <c r="E16" s="103">
        <v>45</v>
      </c>
      <c r="F16" s="525"/>
      <c r="G16" s="523"/>
    </row>
    <row r="17" spans="1:7" x14ac:dyDescent="0.25">
      <c r="A17" s="5">
        <v>790</v>
      </c>
      <c r="B17" s="8" t="s">
        <v>76</v>
      </c>
      <c r="C17" s="103">
        <v>48</v>
      </c>
      <c r="D17" s="103">
        <v>44</v>
      </c>
      <c r="E17" s="103">
        <v>92</v>
      </c>
      <c r="F17" s="525"/>
      <c r="G17" s="523"/>
    </row>
    <row r="18" spans="1:7" x14ac:dyDescent="0.25">
      <c r="A18" s="5">
        <v>895</v>
      </c>
      <c r="B18" s="8" t="s">
        <v>77</v>
      </c>
      <c r="C18" s="103">
        <v>83</v>
      </c>
      <c r="D18" s="103">
        <v>72</v>
      </c>
      <c r="E18" s="103">
        <v>155</v>
      </c>
      <c r="F18" s="525"/>
      <c r="G18" s="523"/>
    </row>
    <row r="19" spans="1:7" x14ac:dyDescent="0.25">
      <c r="A19" s="9"/>
      <c r="B19" s="9" t="s">
        <v>241</v>
      </c>
      <c r="C19" s="37">
        <v>4900</v>
      </c>
      <c r="D19" s="37">
        <v>4270</v>
      </c>
      <c r="E19" s="37">
        <v>9170</v>
      </c>
      <c r="F19" s="525"/>
      <c r="G19" s="523"/>
    </row>
    <row r="20" spans="1:7" x14ac:dyDescent="0.25">
      <c r="A20" s="5">
        <v>45</v>
      </c>
      <c r="B20" s="8" t="s">
        <v>79</v>
      </c>
      <c r="C20" s="103">
        <v>2033</v>
      </c>
      <c r="D20" s="103">
        <v>1790</v>
      </c>
      <c r="E20" s="103">
        <v>3823</v>
      </c>
      <c r="F20" s="525"/>
      <c r="G20" s="523"/>
    </row>
    <row r="21" spans="1:7" x14ac:dyDescent="0.25">
      <c r="A21" s="5">
        <v>51</v>
      </c>
      <c r="B21" s="8" t="s">
        <v>80</v>
      </c>
      <c r="C21" s="103">
        <v>119</v>
      </c>
      <c r="D21" s="103">
        <v>101</v>
      </c>
      <c r="E21" s="103">
        <v>220</v>
      </c>
      <c r="F21" s="525"/>
      <c r="G21" s="523"/>
    </row>
    <row r="22" spans="1:7" x14ac:dyDescent="0.25">
      <c r="A22" s="5">
        <v>147</v>
      </c>
      <c r="B22" s="8" t="s">
        <v>81</v>
      </c>
      <c r="C22" s="103">
        <v>542</v>
      </c>
      <c r="D22" s="103">
        <v>500</v>
      </c>
      <c r="E22" s="103">
        <v>1042</v>
      </c>
      <c r="F22" s="525"/>
      <c r="G22" s="523"/>
    </row>
    <row r="23" spans="1:7" x14ac:dyDescent="0.25">
      <c r="A23" s="5">
        <v>172</v>
      </c>
      <c r="B23" s="8" t="s">
        <v>82</v>
      </c>
      <c r="C23" s="103">
        <v>480</v>
      </c>
      <c r="D23" s="103">
        <v>356</v>
      </c>
      <c r="E23" s="103">
        <v>836</v>
      </c>
      <c r="F23" s="525"/>
      <c r="G23" s="523"/>
    </row>
    <row r="24" spans="1:7" x14ac:dyDescent="0.25">
      <c r="A24" s="5">
        <v>475</v>
      </c>
      <c r="B24" s="8" t="s">
        <v>83</v>
      </c>
      <c r="C24" s="103">
        <v>1</v>
      </c>
      <c r="D24" s="103">
        <v>0</v>
      </c>
      <c r="E24" s="103">
        <v>1</v>
      </c>
      <c r="F24" s="525"/>
      <c r="G24" s="523"/>
    </row>
    <row r="25" spans="1:7" x14ac:dyDescent="0.25">
      <c r="A25" s="5">
        <v>480</v>
      </c>
      <c r="B25" s="8" t="s">
        <v>84</v>
      </c>
      <c r="C25" s="103">
        <v>157</v>
      </c>
      <c r="D25" s="103">
        <v>140</v>
      </c>
      <c r="E25" s="103">
        <v>297</v>
      </c>
      <c r="F25" s="525"/>
      <c r="G25" s="523"/>
    </row>
    <row r="26" spans="1:7" x14ac:dyDescent="0.25">
      <c r="A26" s="5">
        <v>490</v>
      </c>
      <c r="B26" s="8" t="s">
        <v>85</v>
      </c>
      <c r="C26" s="103">
        <v>229</v>
      </c>
      <c r="D26" s="103">
        <v>189</v>
      </c>
      <c r="E26" s="103">
        <v>418</v>
      </c>
      <c r="F26" s="525"/>
      <c r="G26" s="523"/>
    </row>
    <row r="27" spans="1:7" x14ac:dyDescent="0.25">
      <c r="A27" s="5">
        <v>659</v>
      </c>
      <c r="B27" s="8" t="s">
        <v>86</v>
      </c>
      <c r="C27" s="103">
        <v>87</v>
      </c>
      <c r="D27" s="103">
        <v>61</v>
      </c>
      <c r="E27" s="103">
        <v>148</v>
      </c>
      <c r="F27" s="525"/>
      <c r="G27" s="523"/>
    </row>
    <row r="28" spans="1:7" x14ac:dyDescent="0.25">
      <c r="A28" s="5">
        <v>665</v>
      </c>
      <c r="B28" s="8" t="s">
        <v>87</v>
      </c>
      <c r="C28" s="103">
        <v>56</v>
      </c>
      <c r="D28" s="103">
        <v>33</v>
      </c>
      <c r="E28" s="103">
        <v>89</v>
      </c>
      <c r="F28" s="525"/>
      <c r="G28" s="523"/>
    </row>
    <row r="29" spans="1:7" x14ac:dyDescent="0.25">
      <c r="A29" s="5">
        <v>837</v>
      </c>
      <c r="B29" s="8" t="s">
        <v>88</v>
      </c>
      <c r="C29" s="103">
        <v>1193</v>
      </c>
      <c r="D29" s="103">
        <v>1098</v>
      </c>
      <c r="E29" s="103">
        <v>2291</v>
      </c>
      <c r="F29" s="525"/>
      <c r="G29" s="523"/>
    </row>
    <row r="30" spans="1:7" x14ac:dyDescent="0.25">
      <c r="A30" s="11">
        <v>873</v>
      </c>
      <c r="B30" s="180" t="s">
        <v>89</v>
      </c>
      <c r="C30" s="103">
        <v>3</v>
      </c>
      <c r="D30" s="103">
        <v>2</v>
      </c>
      <c r="E30" s="76">
        <v>5</v>
      </c>
      <c r="F30" s="525"/>
      <c r="G30" s="523"/>
    </row>
    <row r="31" spans="1:7" x14ac:dyDescent="0.25">
      <c r="A31" s="9"/>
      <c r="B31" s="9" t="s">
        <v>242</v>
      </c>
      <c r="C31" s="37">
        <v>1465</v>
      </c>
      <c r="D31" s="37">
        <v>1217</v>
      </c>
      <c r="E31" s="37">
        <v>2682</v>
      </c>
      <c r="F31" s="525"/>
      <c r="G31" s="523"/>
    </row>
    <row r="32" spans="1:7" x14ac:dyDescent="0.25">
      <c r="A32" s="5">
        <v>31</v>
      </c>
      <c r="B32" s="8" t="s">
        <v>91</v>
      </c>
      <c r="C32" s="103">
        <v>54</v>
      </c>
      <c r="D32" s="103">
        <v>48</v>
      </c>
      <c r="E32" s="103">
        <v>102</v>
      </c>
      <c r="F32" s="525"/>
      <c r="G32" s="523"/>
    </row>
    <row r="33" spans="1:7" x14ac:dyDescent="0.25">
      <c r="A33" s="5">
        <v>40</v>
      </c>
      <c r="B33" s="8" t="s">
        <v>92</v>
      </c>
      <c r="C33" s="103">
        <v>43</v>
      </c>
      <c r="D33" s="103">
        <v>27</v>
      </c>
      <c r="E33" s="103">
        <v>70</v>
      </c>
      <c r="F33" s="525"/>
      <c r="G33" s="523"/>
    </row>
    <row r="34" spans="1:7" x14ac:dyDescent="0.25">
      <c r="A34" s="5">
        <v>190</v>
      </c>
      <c r="B34" s="8" t="s">
        <v>93</v>
      </c>
      <c r="C34" s="103">
        <v>116</v>
      </c>
      <c r="D34" s="103">
        <v>89</v>
      </c>
      <c r="E34" s="103">
        <v>205</v>
      </c>
      <c r="F34" s="525"/>
      <c r="G34" s="523"/>
    </row>
    <row r="35" spans="1:7" x14ac:dyDescent="0.25">
      <c r="A35" s="5">
        <v>604</v>
      </c>
      <c r="B35" s="8" t="s">
        <v>94</v>
      </c>
      <c r="C35" s="103">
        <v>268</v>
      </c>
      <c r="D35" s="103">
        <v>246</v>
      </c>
      <c r="E35" s="103">
        <v>514</v>
      </c>
      <c r="F35" s="525"/>
      <c r="G35" s="523"/>
    </row>
    <row r="36" spans="1:7" x14ac:dyDescent="0.25">
      <c r="A36" s="5">
        <v>670</v>
      </c>
      <c r="B36" s="8" t="s">
        <v>95</v>
      </c>
      <c r="C36" s="103">
        <v>146</v>
      </c>
      <c r="D36" s="103">
        <v>134</v>
      </c>
      <c r="E36" s="103">
        <v>280</v>
      </c>
      <c r="F36" s="525"/>
      <c r="G36" s="523"/>
    </row>
    <row r="37" spans="1:7" x14ac:dyDescent="0.25">
      <c r="A37" s="5">
        <v>690</v>
      </c>
      <c r="B37" s="8" t="s">
        <v>96</v>
      </c>
      <c r="C37" s="103">
        <v>92</v>
      </c>
      <c r="D37" s="103">
        <v>63</v>
      </c>
      <c r="E37" s="103">
        <v>155</v>
      </c>
      <c r="F37" s="525"/>
      <c r="G37" s="523"/>
    </row>
    <row r="38" spans="1:7" x14ac:dyDescent="0.25">
      <c r="A38" s="5">
        <v>736</v>
      </c>
      <c r="B38" s="8" t="s">
        <v>97</v>
      </c>
      <c r="C38" s="103">
        <v>492</v>
      </c>
      <c r="D38" s="103">
        <v>383</v>
      </c>
      <c r="E38" s="103">
        <v>875</v>
      </c>
      <c r="F38" s="525"/>
      <c r="G38" s="523"/>
    </row>
    <row r="39" spans="1:7" x14ac:dyDescent="0.25">
      <c r="A39" s="5">
        <v>858</v>
      </c>
      <c r="B39" s="8" t="s">
        <v>98</v>
      </c>
      <c r="C39" s="103">
        <v>111</v>
      </c>
      <c r="D39" s="103">
        <v>85</v>
      </c>
      <c r="E39" s="103">
        <v>196</v>
      </c>
      <c r="F39" s="525"/>
      <c r="G39" s="523"/>
    </row>
    <row r="40" spans="1:7" x14ac:dyDescent="0.25">
      <c r="A40" s="5">
        <v>885</v>
      </c>
      <c r="B40" s="8" t="s">
        <v>99</v>
      </c>
      <c r="C40" s="103">
        <v>25</v>
      </c>
      <c r="D40" s="103">
        <v>25</v>
      </c>
      <c r="E40" s="103">
        <v>50</v>
      </c>
      <c r="F40" s="525"/>
      <c r="G40" s="523"/>
    </row>
    <row r="41" spans="1:7" x14ac:dyDescent="0.25">
      <c r="A41" s="5">
        <v>890</v>
      </c>
      <c r="B41" s="8" t="s">
        <v>100</v>
      </c>
      <c r="C41" s="103">
        <v>118</v>
      </c>
      <c r="D41" s="103">
        <v>117</v>
      </c>
      <c r="E41" s="103">
        <v>235</v>
      </c>
      <c r="F41" s="525"/>
      <c r="G41" s="523"/>
    </row>
    <row r="42" spans="1:7" x14ac:dyDescent="0.25">
      <c r="A42" s="86">
        <v>6278</v>
      </c>
      <c r="B42" s="9" t="s">
        <v>101</v>
      </c>
      <c r="C42" s="37">
        <v>1739</v>
      </c>
      <c r="D42" s="37">
        <v>1650</v>
      </c>
      <c r="E42" s="37">
        <v>3389</v>
      </c>
      <c r="F42" s="525"/>
      <c r="G42" s="523"/>
    </row>
    <row r="43" spans="1:7" x14ac:dyDescent="0.25">
      <c r="A43" s="5">
        <v>4</v>
      </c>
      <c r="B43" s="8" t="s">
        <v>102</v>
      </c>
      <c r="C43" s="103">
        <v>3</v>
      </c>
      <c r="D43" s="103">
        <v>2</v>
      </c>
      <c r="E43" s="103">
        <v>5</v>
      </c>
      <c r="F43" s="525"/>
      <c r="G43" s="523"/>
    </row>
    <row r="44" spans="1:7" x14ac:dyDescent="0.25">
      <c r="A44" s="5">
        <v>42</v>
      </c>
      <c r="B44" s="102" t="s">
        <v>243</v>
      </c>
      <c r="C44" s="103">
        <v>349</v>
      </c>
      <c r="D44" s="103">
        <v>292</v>
      </c>
      <c r="E44" s="103">
        <v>641</v>
      </c>
      <c r="F44" s="525"/>
      <c r="G44" s="523"/>
    </row>
    <row r="45" spans="1:7" x14ac:dyDescent="0.25">
      <c r="A45" s="5">
        <v>44</v>
      </c>
      <c r="B45" s="8" t="s">
        <v>104</v>
      </c>
      <c r="C45" s="103">
        <v>12</v>
      </c>
      <c r="D45" s="103">
        <v>15</v>
      </c>
      <c r="E45" s="103">
        <v>27</v>
      </c>
      <c r="F45" s="525"/>
      <c r="G45" s="523"/>
    </row>
    <row r="46" spans="1:7" x14ac:dyDescent="0.25">
      <c r="A46" s="5">
        <v>59</v>
      </c>
      <c r="B46" s="8" t="s">
        <v>105</v>
      </c>
      <c r="C46" s="103">
        <v>12</v>
      </c>
      <c r="D46" s="103">
        <v>20</v>
      </c>
      <c r="E46" s="103">
        <v>32</v>
      </c>
      <c r="F46" s="525"/>
      <c r="G46" s="523"/>
    </row>
    <row r="47" spans="1:7" x14ac:dyDescent="0.25">
      <c r="A47" s="5">
        <v>113</v>
      </c>
      <c r="B47" s="8" t="s">
        <v>106</v>
      </c>
      <c r="C47" s="103">
        <v>35</v>
      </c>
      <c r="D47" s="103">
        <v>28</v>
      </c>
      <c r="E47" s="103">
        <v>63</v>
      </c>
      <c r="F47" s="525"/>
      <c r="G47" s="523"/>
    </row>
    <row r="48" spans="1:7" x14ac:dyDescent="0.25">
      <c r="A48" s="5">
        <v>125</v>
      </c>
      <c r="B48" s="8" t="s">
        <v>107</v>
      </c>
      <c r="C48" s="103">
        <v>38</v>
      </c>
      <c r="D48" s="103">
        <v>38</v>
      </c>
      <c r="E48" s="103">
        <v>76</v>
      </c>
      <c r="F48" s="525"/>
      <c r="G48" s="523"/>
    </row>
    <row r="49" spans="1:7" x14ac:dyDescent="0.25">
      <c r="A49" s="5">
        <v>138</v>
      </c>
      <c r="B49" s="8" t="s">
        <v>108</v>
      </c>
      <c r="C49" s="103">
        <v>58</v>
      </c>
      <c r="D49" s="103">
        <v>52</v>
      </c>
      <c r="E49" s="103">
        <v>110</v>
      </c>
      <c r="F49" s="525"/>
      <c r="G49" s="523"/>
    </row>
    <row r="50" spans="1:7" x14ac:dyDescent="0.25">
      <c r="A50" s="5">
        <v>234</v>
      </c>
      <c r="B50" s="8" t="s">
        <v>109</v>
      </c>
      <c r="C50" s="103">
        <v>68</v>
      </c>
      <c r="D50" s="103">
        <v>75</v>
      </c>
      <c r="E50" s="103">
        <v>143</v>
      </c>
      <c r="F50" s="525"/>
      <c r="G50" s="523"/>
    </row>
    <row r="51" spans="1:7" x14ac:dyDescent="0.25">
      <c r="A51" s="5">
        <v>240</v>
      </c>
      <c r="B51" s="8" t="s">
        <v>110</v>
      </c>
      <c r="C51" s="103">
        <v>8</v>
      </c>
      <c r="D51" s="103">
        <v>10</v>
      </c>
      <c r="E51" s="103">
        <v>18</v>
      </c>
      <c r="F51" s="525"/>
      <c r="G51" s="523"/>
    </row>
    <row r="52" spans="1:7" x14ac:dyDescent="0.25">
      <c r="A52" s="5">
        <v>284</v>
      </c>
      <c r="B52" s="8" t="s">
        <v>111</v>
      </c>
      <c r="C52" s="103">
        <v>52</v>
      </c>
      <c r="D52" s="103">
        <v>47</v>
      </c>
      <c r="E52" s="103">
        <v>99</v>
      </c>
      <c r="F52" s="525"/>
      <c r="G52" s="523"/>
    </row>
    <row r="53" spans="1:7" x14ac:dyDescent="0.25">
      <c r="A53" s="5">
        <v>306</v>
      </c>
      <c r="B53" s="8" t="s">
        <v>112</v>
      </c>
      <c r="C53" s="103">
        <v>42</v>
      </c>
      <c r="D53" s="103">
        <v>49</v>
      </c>
      <c r="E53" s="103">
        <v>91</v>
      </c>
      <c r="F53" s="525"/>
      <c r="G53" s="523"/>
    </row>
    <row r="54" spans="1:7" x14ac:dyDescent="0.25">
      <c r="A54" s="5">
        <v>347</v>
      </c>
      <c r="B54" s="8" t="s">
        <v>113</v>
      </c>
      <c r="C54" s="103">
        <v>17</v>
      </c>
      <c r="D54" s="103">
        <v>19</v>
      </c>
      <c r="E54" s="103">
        <v>36</v>
      </c>
      <c r="F54" s="525"/>
      <c r="G54" s="523"/>
    </row>
    <row r="55" spans="1:7" x14ac:dyDescent="0.25">
      <c r="A55" s="5">
        <v>411</v>
      </c>
      <c r="B55" s="8" t="s">
        <v>114</v>
      </c>
      <c r="C55" s="103">
        <v>11</v>
      </c>
      <c r="D55" s="103">
        <v>15</v>
      </c>
      <c r="E55" s="103">
        <v>26</v>
      </c>
      <c r="F55" s="525"/>
      <c r="G55" s="523"/>
    </row>
    <row r="56" spans="1:7" x14ac:dyDescent="0.25">
      <c r="A56" s="5">
        <v>501</v>
      </c>
      <c r="B56" s="8" t="s">
        <v>115</v>
      </c>
      <c r="C56" s="103">
        <v>21</v>
      </c>
      <c r="D56" s="103">
        <v>15</v>
      </c>
      <c r="E56" s="103">
        <v>36</v>
      </c>
      <c r="F56" s="525"/>
      <c r="G56" s="523"/>
    </row>
    <row r="57" spans="1:7" x14ac:dyDescent="0.25">
      <c r="A57" s="5">
        <v>543</v>
      </c>
      <c r="B57" s="8" t="s">
        <v>116</v>
      </c>
      <c r="C57" s="103">
        <v>13</v>
      </c>
      <c r="D57" s="103">
        <v>4</v>
      </c>
      <c r="E57" s="103">
        <v>17</v>
      </c>
      <c r="F57" s="525"/>
      <c r="G57" s="523"/>
    </row>
    <row r="58" spans="1:7" x14ac:dyDescent="0.25">
      <c r="A58" s="5">
        <v>628</v>
      </c>
      <c r="B58" s="8" t="s">
        <v>117</v>
      </c>
      <c r="C58" s="103">
        <v>5</v>
      </c>
      <c r="D58" s="103">
        <v>7</v>
      </c>
      <c r="E58" s="103">
        <v>12</v>
      </c>
      <c r="F58" s="525"/>
      <c r="G58" s="523"/>
    </row>
    <row r="59" spans="1:7" x14ac:dyDescent="0.25">
      <c r="A59" s="5">
        <v>656</v>
      </c>
      <c r="B59" s="8" t="s">
        <v>118</v>
      </c>
      <c r="C59" s="103">
        <v>586</v>
      </c>
      <c r="D59" s="103">
        <v>547</v>
      </c>
      <c r="E59" s="103">
        <v>1133</v>
      </c>
      <c r="F59" s="525"/>
      <c r="G59" s="523"/>
    </row>
    <row r="60" spans="1:7" x14ac:dyDescent="0.25">
      <c r="A60" s="5">
        <v>761</v>
      </c>
      <c r="B60" s="8" t="s">
        <v>119</v>
      </c>
      <c r="C60" s="103">
        <v>397</v>
      </c>
      <c r="D60" s="103">
        <v>404</v>
      </c>
      <c r="E60" s="103">
        <v>801</v>
      </c>
      <c r="F60" s="525"/>
      <c r="G60" s="523"/>
    </row>
    <row r="61" spans="1:7" x14ac:dyDescent="0.25">
      <c r="A61" s="5">
        <v>842</v>
      </c>
      <c r="B61" s="8" t="s">
        <v>120</v>
      </c>
      <c r="C61" s="103">
        <v>12</v>
      </c>
      <c r="D61" s="103">
        <v>11</v>
      </c>
      <c r="E61" s="103">
        <v>23</v>
      </c>
      <c r="F61" s="525"/>
      <c r="G61" s="523"/>
    </row>
    <row r="62" spans="1:7" x14ac:dyDescent="0.25">
      <c r="A62" s="2"/>
      <c r="B62" s="9" t="s">
        <v>121</v>
      </c>
      <c r="C62" s="37">
        <v>1496</v>
      </c>
      <c r="D62" s="37">
        <v>1409</v>
      </c>
      <c r="E62" s="37">
        <v>2905</v>
      </c>
      <c r="F62" s="525"/>
      <c r="G62" s="523"/>
    </row>
    <row r="63" spans="1:7" x14ac:dyDescent="0.25">
      <c r="A63" s="5">
        <v>38</v>
      </c>
      <c r="B63" s="8" t="s">
        <v>122</v>
      </c>
      <c r="C63" s="103">
        <v>1</v>
      </c>
      <c r="D63" s="103">
        <v>2</v>
      </c>
      <c r="E63" s="103">
        <v>3</v>
      </c>
      <c r="F63" s="525"/>
      <c r="G63" s="523"/>
    </row>
    <row r="64" spans="1:7" x14ac:dyDescent="0.25">
      <c r="A64" s="5">
        <v>86</v>
      </c>
      <c r="B64" s="8" t="s">
        <v>123</v>
      </c>
      <c r="C64" s="103">
        <v>16</v>
      </c>
      <c r="D64" s="103">
        <v>21</v>
      </c>
      <c r="E64" s="103">
        <v>37</v>
      </c>
      <c r="F64" s="525"/>
      <c r="G64" s="523"/>
    </row>
    <row r="65" spans="1:7" x14ac:dyDescent="0.25">
      <c r="A65" s="5">
        <v>107</v>
      </c>
      <c r="B65" s="8" t="s">
        <v>124</v>
      </c>
      <c r="C65" s="103">
        <v>0</v>
      </c>
      <c r="D65" s="103">
        <v>1</v>
      </c>
      <c r="E65" s="103">
        <v>1</v>
      </c>
      <c r="F65" s="525"/>
      <c r="G65" s="523"/>
    </row>
    <row r="66" spans="1:7" x14ac:dyDescent="0.25">
      <c r="A66" s="5">
        <v>134</v>
      </c>
      <c r="B66" s="8" t="s">
        <v>125</v>
      </c>
      <c r="C66" s="103">
        <v>5</v>
      </c>
      <c r="D66" s="103">
        <v>6</v>
      </c>
      <c r="E66" s="103">
        <v>11</v>
      </c>
      <c r="F66" s="525"/>
      <c r="G66" s="523"/>
    </row>
    <row r="67" spans="1:7" x14ac:dyDescent="0.25">
      <c r="A67" s="5">
        <v>150</v>
      </c>
      <c r="B67" s="8" t="s">
        <v>126</v>
      </c>
      <c r="C67" s="103">
        <v>25</v>
      </c>
      <c r="D67" s="103">
        <v>27</v>
      </c>
      <c r="E67" s="103">
        <v>52</v>
      </c>
      <c r="F67" s="525"/>
      <c r="G67" s="523"/>
    </row>
    <row r="68" spans="1:7" x14ac:dyDescent="0.25">
      <c r="A68" s="5">
        <v>237</v>
      </c>
      <c r="B68" s="102" t="s">
        <v>244</v>
      </c>
      <c r="C68" s="103">
        <v>354</v>
      </c>
      <c r="D68" s="103">
        <v>306</v>
      </c>
      <c r="E68" s="103">
        <v>660</v>
      </c>
      <c r="F68" s="525"/>
      <c r="G68" s="523"/>
    </row>
    <row r="69" spans="1:7" x14ac:dyDescent="0.25">
      <c r="A69" s="5">
        <v>264</v>
      </c>
      <c r="B69" s="8" t="s">
        <v>128</v>
      </c>
      <c r="C69" s="103">
        <v>142</v>
      </c>
      <c r="D69" s="103">
        <v>126</v>
      </c>
      <c r="E69" s="103">
        <v>268</v>
      </c>
      <c r="F69" s="525"/>
      <c r="G69" s="523"/>
    </row>
    <row r="70" spans="1:7" x14ac:dyDescent="0.25">
      <c r="A70" s="5">
        <v>310</v>
      </c>
      <c r="B70" s="102" t="s">
        <v>245</v>
      </c>
      <c r="C70" s="103">
        <v>32</v>
      </c>
      <c r="D70" s="103">
        <v>37</v>
      </c>
      <c r="E70" s="103">
        <v>69</v>
      </c>
      <c r="F70" s="525"/>
      <c r="G70" s="523"/>
    </row>
    <row r="71" spans="1:7" x14ac:dyDescent="0.25">
      <c r="A71" s="5">
        <v>315</v>
      </c>
      <c r="B71" s="8" t="s">
        <v>130</v>
      </c>
      <c r="C71" s="103">
        <v>1</v>
      </c>
      <c r="D71" s="103">
        <v>3</v>
      </c>
      <c r="E71" s="103">
        <v>4</v>
      </c>
      <c r="F71" s="525"/>
      <c r="G71" s="523"/>
    </row>
    <row r="72" spans="1:7" x14ac:dyDescent="0.25">
      <c r="A72" s="5">
        <v>361</v>
      </c>
      <c r="B72" s="8" t="s">
        <v>131</v>
      </c>
      <c r="C72" s="103">
        <v>16</v>
      </c>
      <c r="D72" s="103">
        <v>16</v>
      </c>
      <c r="E72" s="103">
        <v>32</v>
      </c>
      <c r="F72" s="525"/>
      <c r="G72" s="523"/>
    </row>
    <row r="73" spans="1:7" x14ac:dyDescent="0.25">
      <c r="A73" s="5">
        <v>647</v>
      </c>
      <c r="B73" s="5" t="s">
        <v>132</v>
      </c>
      <c r="C73" s="103">
        <v>41</v>
      </c>
      <c r="D73" s="103">
        <v>28</v>
      </c>
      <c r="E73" s="103">
        <v>69</v>
      </c>
      <c r="F73" s="525"/>
      <c r="G73" s="523"/>
    </row>
    <row r="74" spans="1:7" x14ac:dyDescent="0.25">
      <c r="A74" s="5">
        <v>658</v>
      </c>
      <c r="B74" s="12" t="s">
        <v>133</v>
      </c>
      <c r="C74" s="103">
        <v>0</v>
      </c>
      <c r="D74" s="103">
        <v>3</v>
      </c>
      <c r="E74" s="103">
        <v>3</v>
      </c>
      <c r="F74" s="525"/>
      <c r="G74" s="523"/>
    </row>
    <row r="75" spans="1:7" x14ac:dyDescent="0.25">
      <c r="A75" s="5">
        <v>664</v>
      </c>
      <c r="B75" s="5" t="s">
        <v>134</v>
      </c>
      <c r="C75" s="103">
        <v>464</v>
      </c>
      <c r="D75" s="103">
        <v>440</v>
      </c>
      <c r="E75" s="103">
        <v>904</v>
      </c>
      <c r="F75" s="525"/>
      <c r="G75" s="523"/>
    </row>
    <row r="76" spans="1:7" x14ac:dyDescent="0.25">
      <c r="A76" s="5">
        <v>686</v>
      </c>
      <c r="B76" s="11" t="s">
        <v>135</v>
      </c>
      <c r="C76" s="103">
        <v>256</v>
      </c>
      <c r="D76" s="103">
        <v>255</v>
      </c>
      <c r="E76" s="103">
        <v>511</v>
      </c>
      <c r="F76" s="525"/>
      <c r="G76" s="523"/>
    </row>
    <row r="77" spans="1:7" x14ac:dyDescent="0.25">
      <c r="A77" s="5">
        <v>819</v>
      </c>
      <c r="B77" s="8" t="s">
        <v>136</v>
      </c>
      <c r="C77" s="103">
        <v>7</v>
      </c>
      <c r="D77" s="103">
        <v>4</v>
      </c>
      <c r="E77" s="103">
        <v>11</v>
      </c>
      <c r="F77" s="525"/>
      <c r="G77" s="523"/>
    </row>
    <row r="78" spans="1:7" x14ac:dyDescent="0.25">
      <c r="A78" s="5">
        <v>854</v>
      </c>
      <c r="B78" s="8" t="s">
        <v>137</v>
      </c>
      <c r="C78" s="103">
        <v>10</v>
      </c>
      <c r="D78" s="103">
        <v>10</v>
      </c>
      <c r="E78" s="103">
        <v>20</v>
      </c>
      <c r="F78" s="525"/>
      <c r="G78" s="523"/>
    </row>
    <row r="79" spans="1:7" x14ac:dyDescent="0.25">
      <c r="A79" s="5">
        <v>887</v>
      </c>
      <c r="B79" s="8" t="s">
        <v>138</v>
      </c>
      <c r="C79" s="103">
        <v>126</v>
      </c>
      <c r="D79" s="103">
        <v>124</v>
      </c>
      <c r="E79" s="103">
        <v>250</v>
      </c>
      <c r="F79" s="525"/>
      <c r="G79" s="523"/>
    </row>
    <row r="80" spans="1:7" x14ac:dyDescent="0.25">
      <c r="A80" s="2"/>
      <c r="B80" s="9" t="s">
        <v>139</v>
      </c>
      <c r="C80" s="37">
        <v>15541</v>
      </c>
      <c r="D80" s="37">
        <v>14700</v>
      </c>
      <c r="E80" s="37">
        <v>30241</v>
      </c>
      <c r="F80" s="525"/>
      <c r="G80" s="523"/>
    </row>
    <row r="81" spans="1:7" x14ac:dyDescent="0.25">
      <c r="A81" s="5">
        <v>2</v>
      </c>
      <c r="B81" s="8" t="s">
        <v>140</v>
      </c>
      <c r="C81" s="103">
        <v>56</v>
      </c>
      <c r="D81" s="103">
        <v>47</v>
      </c>
      <c r="E81" s="103">
        <v>103</v>
      </c>
      <c r="F81" s="525"/>
      <c r="G81" s="523"/>
    </row>
    <row r="82" spans="1:7" x14ac:dyDescent="0.25">
      <c r="A82" s="5">
        <v>21</v>
      </c>
      <c r="B82" s="8" t="s">
        <v>141</v>
      </c>
      <c r="C82" s="103">
        <v>13</v>
      </c>
      <c r="D82" s="103">
        <v>11</v>
      </c>
      <c r="E82" s="103">
        <v>24</v>
      </c>
      <c r="F82" s="525"/>
      <c r="G82" s="523"/>
    </row>
    <row r="83" spans="1:7" x14ac:dyDescent="0.25">
      <c r="A83" s="5">
        <v>55</v>
      </c>
      <c r="B83" s="8" t="s">
        <v>142</v>
      </c>
      <c r="C83" s="103">
        <v>15</v>
      </c>
      <c r="D83" s="103">
        <v>13</v>
      </c>
      <c r="E83" s="103">
        <v>28</v>
      </c>
      <c r="F83" s="525"/>
      <c r="G83" s="523"/>
    </row>
    <row r="84" spans="1:7" x14ac:dyDescent="0.25">
      <c r="A84" s="5">
        <v>148</v>
      </c>
      <c r="B84" s="13" t="s">
        <v>143</v>
      </c>
      <c r="C84" s="103">
        <v>1515</v>
      </c>
      <c r="D84" s="103">
        <v>1351</v>
      </c>
      <c r="E84" s="103">
        <v>2866</v>
      </c>
      <c r="F84" s="525"/>
      <c r="G84" s="523"/>
    </row>
    <row r="85" spans="1:7" x14ac:dyDescent="0.25">
      <c r="A85" s="5">
        <v>197</v>
      </c>
      <c r="B85" s="8" t="s">
        <v>144</v>
      </c>
      <c r="C85" s="103">
        <v>189</v>
      </c>
      <c r="D85" s="103">
        <v>168</v>
      </c>
      <c r="E85" s="103">
        <v>357</v>
      </c>
      <c r="F85" s="525"/>
      <c r="G85" s="523"/>
    </row>
    <row r="86" spans="1:7" x14ac:dyDescent="0.25">
      <c r="A86" s="5">
        <v>206</v>
      </c>
      <c r="B86" s="8" t="s">
        <v>145</v>
      </c>
      <c r="C86" s="103">
        <v>12</v>
      </c>
      <c r="D86" s="103">
        <v>12</v>
      </c>
      <c r="E86" s="103">
        <v>24</v>
      </c>
      <c r="F86" s="525"/>
      <c r="G86" s="523"/>
    </row>
    <row r="87" spans="1:7" x14ac:dyDescent="0.25">
      <c r="A87" s="5">
        <v>313</v>
      </c>
      <c r="B87" s="8" t="s">
        <v>146</v>
      </c>
      <c r="C87" s="103">
        <v>125</v>
      </c>
      <c r="D87" s="103">
        <v>126</v>
      </c>
      <c r="E87" s="103">
        <v>251</v>
      </c>
      <c r="F87" s="525"/>
      <c r="G87" s="523"/>
    </row>
    <row r="88" spans="1:7" x14ac:dyDescent="0.25">
      <c r="A88" s="5">
        <v>318</v>
      </c>
      <c r="B88" s="8" t="s">
        <v>147</v>
      </c>
      <c r="C88" s="103">
        <v>1307</v>
      </c>
      <c r="D88" s="103">
        <v>1315</v>
      </c>
      <c r="E88" s="103">
        <v>2622</v>
      </c>
      <c r="F88" s="525"/>
      <c r="G88" s="523"/>
    </row>
    <row r="89" spans="1:7" x14ac:dyDescent="0.25">
      <c r="A89" s="5">
        <v>321</v>
      </c>
      <c r="B89" s="8" t="s">
        <v>148</v>
      </c>
      <c r="C89" s="103">
        <v>454</v>
      </c>
      <c r="D89" s="103">
        <v>480</v>
      </c>
      <c r="E89" s="103">
        <v>934</v>
      </c>
      <c r="F89" s="525"/>
      <c r="G89" s="523"/>
    </row>
    <row r="90" spans="1:7" x14ac:dyDescent="0.25">
      <c r="A90" s="5">
        <v>376</v>
      </c>
      <c r="B90" s="8" t="s">
        <v>149</v>
      </c>
      <c r="C90" s="103">
        <v>1245</v>
      </c>
      <c r="D90" s="103">
        <v>1221</v>
      </c>
      <c r="E90" s="103">
        <v>2466</v>
      </c>
      <c r="F90" s="525"/>
      <c r="G90" s="523"/>
    </row>
    <row r="91" spans="1:7" x14ac:dyDescent="0.25">
      <c r="A91" s="5">
        <v>400</v>
      </c>
      <c r="B91" s="8" t="s">
        <v>150</v>
      </c>
      <c r="C91" s="103">
        <v>222</v>
      </c>
      <c r="D91" s="103">
        <v>195</v>
      </c>
      <c r="E91" s="103">
        <v>417</v>
      </c>
      <c r="F91" s="525"/>
      <c r="G91" s="523"/>
    </row>
    <row r="92" spans="1:7" x14ac:dyDescent="0.25">
      <c r="A92" s="5">
        <v>440</v>
      </c>
      <c r="B92" s="8" t="s">
        <v>151</v>
      </c>
      <c r="C92" s="103">
        <v>3143</v>
      </c>
      <c r="D92" s="103">
        <v>3033</v>
      </c>
      <c r="E92" s="103">
        <v>6176</v>
      </c>
      <c r="F92" s="525"/>
      <c r="G92" s="523"/>
    </row>
    <row r="93" spans="1:7" x14ac:dyDescent="0.25">
      <c r="A93" s="5">
        <v>483</v>
      </c>
      <c r="B93" s="8" t="s">
        <v>152</v>
      </c>
      <c r="C93" s="103">
        <v>6</v>
      </c>
      <c r="D93" s="103">
        <v>7</v>
      </c>
      <c r="E93" s="103">
        <v>13</v>
      </c>
      <c r="F93" s="525"/>
      <c r="G93" s="523"/>
    </row>
    <row r="94" spans="1:7" x14ac:dyDescent="0.25">
      <c r="A94" s="5">
        <v>541</v>
      </c>
      <c r="B94" s="102" t="s">
        <v>246</v>
      </c>
      <c r="C94" s="103">
        <v>624</v>
      </c>
      <c r="D94" s="103">
        <v>518</v>
      </c>
      <c r="E94" s="103">
        <v>1142</v>
      </c>
      <c r="F94" s="525"/>
      <c r="G94" s="523"/>
    </row>
    <row r="95" spans="1:7" x14ac:dyDescent="0.25">
      <c r="A95" s="5">
        <v>607</v>
      </c>
      <c r="B95" s="102" t="s">
        <v>247</v>
      </c>
      <c r="C95" s="103">
        <v>416</v>
      </c>
      <c r="D95" s="103">
        <v>394</v>
      </c>
      <c r="E95" s="103">
        <v>810</v>
      </c>
      <c r="F95" s="525"/>
      <c r="G95" s="523"/>
    </row>
    <row r="96" spans="1:7" x14ac:dyDescent="0.25">
      <c r="A96" s="5">
        <v>615</v>
      </c>
      <c r="B96" s="8" t="s">
        <v>155</v>
      </c>
      <c r="C96" s="103">
        <v>4190</v>
      </c>
      <c r="D96" s="103">
        <v>4055</v>
      </c>
      <c r="E96" s="103">
        <v>8245</v>
      </c>
      <c r="F96" s="525"/>
      <c r="G96" s="523"/>
    </row>
    <row r="97" spans="1:7" x14ac:dyDescent="0.25">
      <c r="A97" s="5">
        <v>649</v>
      </c>
      <c r="B97" s="8" t="s">
        <v>156</v>
      </c>
      <c r="C97" s="103">
        <v>64</v>
      </c>
      <c r="D97" s="103">
        <v>53</v>
      </c>
      <c r="E97" s="103">
        <v>117</v>
      </c>
      <c r="F97" s="525"/>
      <c r="G97" s="523"/>
    </row>
    <row r="98" spans="1:7" x14ac:dyDescent="0.25">
      <c r="A98" s="5">
        <v>652</v>
      </c>
      <c r="B98" s="8" t="s">
        <v>157</v>
      </c>
      <c r="C98" s="103">
        <v>5</v>
      </c>
      <c r="D98" s="103">
        <v>8</v>
      </c>
      <c r="E98" s="103">
        <v>13</v>
      </c>
      <c r="F98" s="525"/>
      <c r="G98" s="523"/>
    </row>
    <row r="99" spans="1:7" x14ac:dyDescent="0.25">
      <c r="A99" s="5">
        <v>660</v>
      </c>
      <c r="B99" s="8" t="s">
        <v>158</v>
      </c>
      <c r="C99" s="103">
        <v>144</v>
      </c>
      <c r="D99" s="103">
        <v>114</v>
      </c>
      <c r="E99" s="103">
        <v>258</v>
      </c>
      <c r="F99" s="525"/>
      <c r="G99" s="523"/>
    </row>
    <row r="100" spans="1:7" x14ac:dyDescent="0.25">
      <c r="A100" s="5">
        <v>667</v>
      </c>
      <c r="B100" s="8" t="s">
        <v>159</v>
      </c>
      <c r="C100" s="103">
        <v>105</v>
      </c>
      <c r="D100" s="103">
        <v>100</v>
      </c>
      <c r="E100" s="103">
        <v>205</v>
      </c>
      <c r="F100" s="525"/>
      <c r="G100" s="523"/>
    </row>
    <row r="101" spans="1:7" x14ac:dyDescent="0.25">
      <c r="A101" s="5">
        <v>674</v>
      </c>
      <c r="B101" s="102" t="s">
        <v>248</v>
      </c>
      <c r="C101" s="103">
        <v>186</v>
      </c>
      <c r="D101" s="103">
        <v>169</v>
      </c>
      <c r="E101" s="103">
        <v>355</v>
      </c>
      <c r="F101" s="525"/>
      <c r="G101" s="523"/>
    </row>
    <row r="102" spans="1:7" x14ac:dyDescent="0.25">
      <c r="A102" s="5">
        <v>697</v>
      </c>
      <c r="B102" s="14" t="s">
        <v>161</v>
      </c>
      <c r="C102" s="103">
        <v>1134</v>
      </c>
      <c r="D102" s="103">
        <v>1003</v>
      </c>
      <c r="E102" s="103">
        <v>2137</v>
      </c>
      <c r="F102" s="525"/>
      <c r="G102" s="523"/>
    </row>
    <row r="103" spans="1:7" x14ac:dyDescent="0.25">
      <c r="A103" s="5">
        <v>756</v>
      </c>
      <c r="B103" s="8" t="s">
        <v>162</v>
      </c>
      <c r="C103" s="103">
        <v>371</v>
      </c>
      <c r="D103" s="103">
        <v>307</v>
      </c>
      <c r="E103" s="103">
        <v>678</v>
      </c>
      <c r="F103" s="525"/>
      <c r="G103" s="523"/>
    </row>
    <row r="104" spans="1:7" x14ac:dyDescent="0.25">
      <c r="A104" s="72">
        <v>9814</v>
      </c>
      <c r="B104" s="178" t="s">
        <v>163</v>
      </c>
      <c r="C104" s="37">
        <v>1641</v>
      </c>
      <c r="D104" s="37">
        <v>1790</v>
      </c>
      <c r="E104" s="37">
        <v>3431</v>
      </c>
      <c r="F104" s="525"/>
      <c r="G104" s="523"/>
    </row>
    <row r="105" spans="1:7" x14ac:dyDescent="0.25">
      <c r="A105" s="5">
        <v>30</v>
      </c>
      <c r="B105" s="8" t="s">
        <v>164</v>
      </c>
      <c r="C105" s="103">
        <v>447</v>
      </c>
      <c r="D105" s="103">
        <v>510</v>
      </c>
      <c r="E105" s="103">
        <v>957</v>
      </c>
      <c r="F105" s="525"/>
      <c r="G105" s="523"/>
    </row>
    <row r="106" spans="1:7" x14ac:dyDescent="0.25">
      <c r="A106" s="5">
        <v>34</v>
      </c>
      <c r="B106" s="8" t="s">
        <v>165</v>
      </c>
      <c r="C106" s="103">
        <v>211</v>
      </c>
      <c r="D106" s="103">
        <v>254</v>
      </c>
      <c r="E106" s="103">
        <v>465</v>
      </c>
      <c r="F106" s="525"/>
      <c r="G106" s="523"/>
    </row>
    <row r="107" spans="1:7" x14ac:dyDescent="0.25">
      <c r="A107" s="5">
        <v>36</v>
      </c>
      <c r="B107" s="8" t="s">
        <v>166</v>
      </c>
      <c r="C107" s="103">
        <v>46</v>
      </c>
      <c r="D107" s="103">
        <v>47</v>
      </c>
      <c r="E107" s="103">
        <v>93</v>
      </c>
      <c r="F107" s="525"/>
      <c r="G107" s="523"/>
    </row>
    <row r="108" spans="1:7" x14ac:dyDescent="0.25">
      <c r="A108" s="5">
        <v>91</v>
      </c>
      <c r="B108" s="8" t="s">
        <v>167</v>
      </c>
      <c r="C108" s="103">
        <v>34</v>
      </c>
      <c r="D108" s="103">
        <v>28</v>
      </c>
      <c r="E108" s="103">
        <v>62</v>
      </c>
      <c r="F108" s="525"/>
      <c r="G108" s="523"/>
    </row>
    <row r="109" spans="1:7" x14ac:dyDescent="0.25">
      <c r="A109" s="5">
        <v>93</v>
      </c>
      <c r="B109" s="8" t="s">
        <v>168</v>
      </c>
      <c r="C109" s="103">
        <v>30</v>
      </c>
      <c r="D109" s="103">
        <v>46</v>
      </c>
      <c r="E109" s="103">
        <v>76</v>
      </c>
      <c r="F109" s="525"/>
      <c r="G109" s="523"/>
    </row>
    <row r="110" spans="1:7" x14ac:dyDescent="0.25">
      <c r="A110" s="5">
        <v>101</v>
      </c>
      <c r="B110" s="5" t="s">
        <v>169</v>
      </c>
      <c r="C110" s="103">
        <v>163</v>
      </c>
      <c r="D110" s="103">
        <v>180</v>
      </c>
      <c r="E110" s="103">
        <v>343</v>
      </c>
      <c r="F110" s="525"/>
      <c r="G110" s="523"/>
    </row>
    <row r="111" spans="1:7" x14ac:dyDescent="0.25">
      <c r="A111" s="5">
        <v>145</v>
      </c>
      <c r="B111" s="8" t="s">
        <v>170</v>
      </c>
      <c r="C111" s="103">
        <v>12</v>
      </c>
      <c r="D111" s="103">
        <v>10</v>
      </c>
      <c r="E111" s="103">
        <v>22</v>
      </c>
      <c r="F111" s="525"/>
      <c r="G111" s="523"/>
    </row>
    <row r="112" spans="1:7" x14ac:dyDescent="0.25">
      <c r="A112" s="5">
        <v>209</v>
      </c>
      <c r="B112" s="8" t="s">
        <v>171</v>
      </c>
      <c r="C112" s="103">
        <v>48</v>
      </c>
      <c r="D112" s="103">
        <v>54</v>
      </c>
      <c r="E112" s="103">
        <v>102</v>
      </c>
      <c r="F112" s="525"/>
      <c r="G112" s="523"/>
    </row>
    <row r="113" spans="1:7" x14ac:dyDescent="0.25">
      <c r="A113" s="5">
        <v>282</v>
      </c>
      <c r="B113" s="8" t="s">
        <v>172</v>
      </c>
      <c r="C113" s="103">
        <v>94</v>
      </c>
      <c r="D113" s="103">
        <v>102</v>
      </c>
      <c r="E113" s="103">
        <v>196</v>
      </c>
      <c r="F113" s="525"/>
      <c r="G113" s="523"/>
    </row>
    <row r="114" spans="1:7" x14ac:dyDescent="0.25">
      <c r="A114" s="5">
        <v>353</v>
      </c>
      <c r="B114" s="8" t="s">
        <v>173</v>
      </c>
      <c r="C114" s="103">
        <v>8</v>
      </c>
      <c r="D114" s="103">
        <v>13</v>
      </c>
      <c r="E114" s="103">
        <v>21</v>
      </c>
      <c r="F114" s="525"/>
      <c r="G114" s="523"/>
    </row>
    <row r="115" spans="1:7" x14ac:dyDescent="0.25">
      <c r="A115" s="5">
        <v>364</v>
      </c>
      <c r="B115" s="8" t="s">
        <v>174</v>
      </c>
      <c r="C115" s="103">
        <v>51</v>
      </c>
      <c r="D115" s="103">
        <v>62</v>
      </c>
      <c r="E115" s="103">
        <v>113</v>
      </c>
      <c r="F115" s="525"/>
      <c r="G115" s="523"/>
    </row>
    <row r="116" spans="1:7" x14ac:dyDescent="0.25">
      <c r="A116" s="5">
        <v>368</v>
      </c>
      <c r="B116" s="8" t="s">
        <v>175</v>
      </c>
      <c r="C116" s="103">
        <v>41</v>
      </c>
      <c r="D116" s="103">
        <v>55</v>
      </c>
      <c r="E116" s="103">
        <v>96</v>
      </c>
      <c r="F116" s="525"/>
      <c r="G116" s="523"/>
    </row>
    <row r="117" spans="1:7" x14ac:dyDescent="0.25">
      <c r="A117" s="5">
        <v>390</v>
      </c>
      <c r="B117" s="8" t="s">
        <v>176</v>
      </c>
      <c r="C117" s="103">
        <v>85</v>
      </c>
      <c r="D117" s="103">
        <v>60</v>
      </c>
      <c r="E117" s="103">
        <v>145</v>
      </c>
      <c r="F117" s="525"/>
      <c r="G117" s="523"/>
    </row>
    <row r="118" spans="1:7" x14ac:dyDescent="0.25">
      <c r="A118" s="5">
        <v>467</v>
      </c>
      <c r="B118" s="8" t="s">
        <v>177</v>
      </c>
      <c r="C118" s="103">
        <v>7</v>
      </c>
      <c r="D118" s="103">
        <v>6</v>
      </c>
      <c r="E118" s="103">
        <v>13</v>
      </c>
      <c r="F118" s="525"/>
      <c r="G118" s="523"/>
    </row>
    <row r="119" spans="1:7" x14ac:dyDescent="0.25">
      <c r="A119" s="5">
        <v>576</v>
      </c>
      <c r="B119" s="8" t="s">
        <v>178</v>
      </c>
      <c r="C119" s="103">
        <v>5</v>
      </c>
      <c r="D119" s="103">
        <v>9</v>
      </c>
      <c r="E119" s="103">
        <v>14</v>
      </c>
      <c r="F119" s="525"/>
      <c r="G119" s="523"/>
    </row>
    <row r="120" spans="1:7" x14ac:dyDescent="0.25">
      <c r="A120" s="5">
        <v>642</v>
      </c>
      <c r="B120" s="8" t="s">
        <v>179</v>
      </c>
      <c r="C120" s="103">
        <v>74</v>
      </c>
      <c r="D120" s="103">
        <v>83</v>
      </c>
      <c r="E120" s="103">
        <v>157</v>
      </c>
      <c r="F120" s="525"/>
      <c r="G120" s="523"/>
    </row>
    <row r="121" spans="1:7" x14ac:dyDescent="0.25">
      <c r="A121" s="5">
        <v>679</v>
      </c>
      <c r="B121" s="8" t="s">
        <v>180</v>
      </c>
      <c r="C121" s="103">
        <v>89</v>
      </c>
      <c r="D121" s="103">
        <v>90</v>
      </c>
      <c r="E121" s="103">
        <v>179</v>
      </c>
      <c r="F121" s="525"/>
      <c r="G121" s="523"/>
    </row>
    <row r="122" spans="1:7" x14ac:dyDescent="0.25">
      <c r="A122" s="5">
        <v>789</v>
      </c>
      <c r="B122" s="8" t="s">
        <v>181</v>
      </c>
      <c r="C122" s="103">
        <v>54</v>
      </c>
      <c r="D122" s="103">
        <v>50</v>
      </c>
      <c r="E122" s="103">
        <v>104</v>
      </c>
      <c r="F122" s="525"/>
      <c r="G122" s="523"/>
    </row>
    <row r="123" spans="1:7" x14ac:dyDescent="0.25">
      <c r="A123" s="5">
        <v>792</v>
      </c>
      <c r="B123" s="8" t="s">
        <v>182</v>
      </c>
      <c r="C123" s="103">
        <v>18</v>
      </c>
      <c r="D123" s="103">
        <v>6</v>
      </c>
      <c r="E123" s="103">
        <v>24</v>
      </c>
      <c r="F123" s="525"/>
      <c r="G123" s="523"/>
    </row>
    <row r="124" spans="1:7" x14ac:dyDescent="0.25">
      <c r="A124" s="5">
        <v>809</v>
      </c>
      <c r="B124" s="8" t="s">
        <v>183</v>
      </c>
      <c r="C124" s="103">
        <v>10</v>
      </c>
      <c r="D124" s="103">
        <v>17</v>
      </c>
      <c r="E124" s="103">
        <v>27</v>
      </c>
      <c r="F124" s="525"/>
      <c r="G124" s="523"/>
    </row>
    <row r="125" spans="1:7" x14ac:dyDescent="0.25">
      <c r="A125" s="5">
        <v>847</v>
      </c>
      <c r="B125" s="8" t="s">
        <v>184</v>
      </c>
      <c r="C125" s="103">
        <v>66</v>
      </c>
      <c r="D125" s="103">
        <v>48</v>
      </c>
      <c r="E125" s="103">
        <v>114</v>
      </c>
      <c r="F125" s="525"/>
      <c r="G125" s="523"/>
    </row>
    <row r="126" spans="1:7" x14ac:dyDescent="0.25">
      <c r="A126" s="5">
        <v>856</v>
      </c>
      <c r="B126" s="8" t="s">
        <v>185</v>
      </c>
      <c r="C126" s="103">
        <v>7</v>
      </c>
      <c r="D126" s="103">
        <v>9</v>
      </c>
      <c r="E126" s="103">
        <v>16</v>
      </c>
      <c r="F126" s="525"/>
      <c r="G126" s="523"/>
    </row>
    <row r="127" spans="1:7" x14ac:dyDescent="0.25">
      <c r="A127" s="5">
        <v>861</v>
      </c>
      <c r="B127" s="8" t="s">
        <v>186</v>
      </c>
      <c r="C127" s="103">
        <v>41</v>
      </c>
      <c r="D127" s="103">
        <v>51</v>
      </c>
      <c r="E127" s="103">
        <v>92</v>
      </c>
      <c r="F127" s="525"/>
      <c r="G127" s="523"/>
    </row>
    <row r="128" spans="1:7" x14ac:dyDescent="0.25">
      <c r="A128" s="86">
        <v>2454</v>
      </c>
      <c r="B128" s="178" t="s">
        <v>187</v>
      </c>
      <c r="C128" s="37">
        <v>84963</v>
      </c>
      <c r="D128" s="37">
        <v>74046</v>
      </c>
      <c r="E128" s="37">
        <v>159009</v>
      </c>
      <c r="F128" s="525"/>
      <c r="G128" s="523"/>
    </row>
    <row r="129" spans="1:14" x14ac:dyDescent="0.25">
      <c r="A129" s="5">
        <v>1</v>
      </c>
      <c r="B129" s="5" t="s">
        <v>188</v>
      </c>
      <c r="C129" s="103">
        <v>57507</v>
      </c>
      <c r="D129" s="103">
        <v>50188</v>
      </c>
      <c r="E129" s="103">
        <v>107695</v>
      </c>
      <c r="F129" s="525"/>
      <c r="G129" s="523"/>
    </row>
    <row r="130" spans="1:14" x14ac:dyDescent="0.25">
      <c r="A130" s="5">
        <v>79</v>
      </c>
      <c r="B130" s="8" t="s">
        <v>189</v>
      </c>
      <c r="C130" s="103">
        <v>737</v>
      </c>
      <c r="D130" s="103">
        <v>676</v>
      </c>
      <c r="E130" s="103">
        <v>1413</v>
      </c>
      <c r="F130" s="525"/>
      <c r="G130" s="523"/>
    </row>
    <row r="131" spans="1:14" x14ac:dyDescent="0.25">
      <c r="A131" s="5">
        <v>88</v>
      </c>
      <c r="B131" s="8" t="s">
        <v>190</v>
      </c>
      <c r="C131" s="103">
        <v>11039</v>
      </c>
      <c r="D131" s="103">
        <v>9362</v>
      </c>
      <c r="E131" s="103">
        <v>20401</v>
      </c>
      <c r="F131" s="525"/>
      <c r="G131" s="523"/>
    </row>
    <row r="132" spans="1:14" x14ac:dyDescent="0.25">
      <c r="A132" s="5">
        <v>129</v>
      </c>
      <c r="B132" s="8" t="s">
        <v>191</v>
      </c>
      <c r="C132" s="103">
        <v>1326</v>
      </c>
      <c r="D132" s="103">
        <v>1235</v>
      </c>
      <c r="E132" s="103">
        <v>2561</v>
      </c>
      <c r="F132" s="523"/>
      <c r="G132" s="523"/>
    </row>
    <row r="133" spans="1:14" x14ac:dyDescent="0.25">
      <c r="A133" s="5">
        <v>212</v>
      </c>
      <c r="B133" s="8" t="s">
        <v>192</v>
      </c>
      <c r="C133" s="103">
        <v>854</v>
      </c>
      <c r="D133" s="103">
        <v>723</v>
      </c>
      <c r="E133" s="103">
        <v>1577</v>
      </c>
      <c r="F133" s="525"/>
      <c r="G133" s="523"/>
    </row>
    <row r="134" spans="1:14" x14ac:dyDescent="0.25">
      <c r="A134" s="5">
        <v>266</v>
      </c>
      <c r="B134" s="8" t="s">
        <v>193</v>
      </c>
      <c r="C134" s="103">
        <v>2107</v>
      </c>
      <c r="D134" s="103">
        <v>1760</v>
      </c>
      <c r="E134" s="103">
        <v>3867</v>
      </c>
      <c r="F134" s="523"/>
      <c r="G134" s="523"/>
    </row>
    <row r="135" spans="1:14" x14ac:dyDescent="0.25">
      <c r="A135" s="5">
        <v>308</v>
      </c>
      <c r="B135" s="8" t="s">
        <v>194</v>
      </c>
      <c r="C135" s="103">
        <v>785</v>
      </c>
      <c r="D135" s="103">
        <v>739</v>
      </c>
      <c r="E135" s="103">
        <v>1524</v>
      </c>
      <c r="F135" s="523"/>
      <c r="G135" s="523"/>
    </row>
    <row r="136" spans="1:14" x14ac:dyDescent="0.25">
      <c r="A136" s="5">
        <v>360</v>
      </c>
      <c r="B136" s="12" t="s">
        <v>195</v>
      </c>
      <c r="C136" s="103">
        <v>7390</v>
      </c>
      <c r="D136" s="103">
        <v>6710</v>
      </c>
      <c r="E136" s="103">
        <v>14100</v>
      </c>
      <c r="F136" s="523"/>
      <c r="G136" s="523"/>
    </row>
    <row r="137" spans="1:14" x14ac:dyDescent="0.25">
      <c r="A137" s="5">
        <v>380</v>
      </c>
      <c r="B137" s="8" t="s">
        <v>196</v>
      </c>
      <c r="C137" s="103">
        <v>1058</v>
      </c>
      <c r="D137" s="103">
        <v>859</v>
      </c>
      <c r="E137" s="103">
        <v>1917</v>
      </c>
      <c r="F137" s="523"/>
      <c r="G137" s="523"/>
    </row>
    <row r="138" spans="1:14" x14ac:dyDescent="0.25">
      <c r="A138" s="5">
        <v>631</v>
      </c>
      <c r="B138" s="8" t="s">
        <v>197</v>
      </c>
      <c r="C138" s="103">
        <v>2160</v>
      </c>
      <c r="D138" s="103">
        <v>1794</v>
      </c>
      <c r="E138" s="103">
        <v>3954</v>
      </c>
      <c r="F138" s="523"/>
      <c r="G138" s="523"/>
    </row>
    <row r="140" spans="1:14" ht="26.25" customHeight="1" x14ac:dyDescent="0.25">
      <c r="A140" s="200" t="s">
        <v>198</v>
      </c>
      <c r="B140" s="520" t="s">
        <v>569</v>
      </c>
      <c r="C140" s="521"/>
      <c r="D140" s="521"/>
      <c r="E140" s="528"/>
      <c r="F140" s="527"/>
      <c r="G140" s="527"/>
      <c r="H140" s="527"/>
      <c r="I140" s="527"/>
      <c r="J140" s="527"/>
      <c r="K140" s="527"/>
      <c r="L140" s="527"/>
      <c r="M140" s="527"/>
      <c r="N140" s="527"/>
    </row>
    <row r="141" spans="1:14" x14ac:dyDescent="0.25">
      <c r="A141" s="201" t="s">
        <v>25</v>
      </c>
      <c r="B141" s="529" t="s">
        <v>535</v>
      </c>
      <c r="C141" s="529"/>
      <c r="D141" s="529"/>
      <c r="E141" s="529"/>
      <c r="F141" s="527"/>
      <c r="G141" s="527"/>
      <c r="H141" s="527"/>
      <c r="I141" s="527"/>
      <c r="J141" s="527"/>
      <c r="K141" s="527"/>
      <c r="L141" s="527"/>
      <c r="M141" s="527"/>
      <c r="N141" s="527"/>
    </row>
    <row r="142" spans="1:14" x14ac:dyDescent="0.25">
      <c r="A142" s="201" t="s">
        <v>362</v>
      </c>
      <c r="B142" s="529" t="s">
        <v>358</v>
      </c>
      <c r="C142" s="529"/>
      <c r="D142" s="529"/>
      <c r="E142" s="529"/>
      <c r="F142" s="527"/>
      <c r="G142" s="527"/>
      <c r="H142" s="527"/>
      <c r="I142" s="527"/>
      <c r="J142" s="527"/>
      <c r="K142" s="527"/>
      <c r="L142" s="527"/>
      <c r="M142" s="527"/>
      <c r="N142" s="527"/>
    </row>
  </sheetData>
  <mergeCells count="7">
    <mergeCell ref="A2:A3"/>
    <mergeCell ref="A1:E1"/>
    <mergeCell ref="B140:E140"/>
    <mergeCell ref="B141:E141"/>
    <mergeCell ref="B142:E142"/>
    <mergeCell ref="C2:E2"/>
    <mergeCell ref="B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L16"/>
  <sheetViews>
    <sheetView workbookViewId="0">
      <selection activeCell="L4" sqref="L4:L12"/>
    </sheetView>
  </sheetViews>
  <sheetFormatPr baseColWidth="10" defaultColWidth="11.42578125" defaultRowHeight="15" x14ac:dyDescent="0.25"/>
  <cols>
    <col min="1" max="1" width="20.5703125" style="217" customWidth="1"/>
    <col min="2" max="2" width="16.28515625" style="217" customWidth="1"/>
    <col min="3" max="5" width="11.42578125" style="217"/>
    <col min="6" max="6" width="12.42578125" style="217" customWidth="1"/>
    <col min="7" max="7" width="12" style="217" customWidth="1"/>
    <col min="8" max="9" width="11.42578125" style="217"/>
    <col min="10" max="10" width="12" style="217" customWidth="1"/>
    <col min="11" max="11" width="12.5703125" style="217" customWidth="1"/>
    <col min="12" max="12" width="13.5703125" bestFit="1" customWidth="1"/>
  </cols>
  <sheetData>
    <row r="1" spans="1:12" ht="48" customHeight="1" x14ac:dyDescent="0.25">
      <c r="A1" s="437" t="s">
        <v>27</v>
      </c>
      <c r="B1" s="436" t="s">
        <v>364</v>
      </c>
      <c r="C1" s="436" t="s">
        <v>366</v>
      </c>
      <c r="D1" s="436"/>
      <c r="E1" s="436"/>
      <c r="F1" s="436"/>
      <c r="G1" s="436" t="s">
        <v>29</v>
      </c>
      <c r="H1" s="440" t="s">
        <v>30</v>
      </c>
      <c r="I1" s="440" t="s">
        <v>31</v>
      </c>
      <c r="J1" s="440" t="s">
        <v>32</v>
      </c>
      <c r="K1" s="436" t="s">
        <v>33</v>
      </c>
      <c r="L1" s="436" t="s">
        <v>34</v>
      </c>
    </row>
    <row r="2" spans="1:12" ht="25.5" x14ac:dyDescent="0.25">
      <c r="A2" s="438"/>
      <c r="B2" s="436"/>
      <c r="C2" s="266" t="s">
        <v>35</v>
      </c>
      <c r="D2" s="266">
        <v>1</v>
      </c>
      <c r="E2" s="266">
        <v>2</v>
      </c>
      <c r="F2" s="266" t="s">
        <v>36</v>
      </c>
      <c r="G2" s="436"/>
      <c r="H2" s="441"/>
      <c r="I2" s="441"/>
      <c r="J2" s="441"/>
      <c r="K2" s="436"/>
      <c r="L2" s="436"/>
    </row>
    <row r="3" spans="1:12" ht="24" customHeight="1" x14ac:dyDescent="0.25">
      <c r="A3" s="439"/>
      <c r="B3" s="267">
        <f>SUM(B4:B12)</f>
        <v>247821</v>
      </c>
      <c r="C3" s="267">
        <f t="shared" ref="C3:I3" si="0">SUM(C4:C12)</f>
        <v>125955</v>
      </c>
      <c r="D3" s="267">
        <f t="shared" si="0"/>
        <v>71399</v>
      </c>
      <c r="E3" s="267">
        <f t="shared" si="0"/>
        <v>43987</v>
      </c>
      <c r="F3" s="267">
        <f t="shared" si="0"/>
        <v>10569</v>
      </c>
      <c r="G3" s="267">
        <f t="shared" si="0"/>
        <v>1632</v>
      </c>
      <c r="H3" s="267">
        <f t="shared" si="0"/>
        <v>276</v>
      </c>
      <c r="I3" s="267">
        <f t="shared" si="0"/>
        <v>214661</v>
      </c>
      <c r="J3" s="267">
        <f>+H3+I3</f>
        <v>214937</v>
      </c>
      <c r="K3" s="268">
        <f>+'1MIGRANTES  VEN SISBEN LC AFILI'!AC5</f>
        <v>86.619374467861888</v>
      </c>
      <c r="L3" s="268">
        <f>+L4+L5+L6+L7+L8+L9+L10+L11+L12</f>
        <v>100</v>
      </c>
    </row>
    <row r="4" spans="1:12" ht="20.100000000000001" customHeight="1" x14ac:dyDescent="0.25">
      <c r="A4" s="123" t="s">
        <v>37</v>
      </c>
      <c r="B4" s="68">
        <f>VLOOKUP(A4,'1MIGRANTES  VEN SISBEN LC AFILI'!$C$6:$AD$139,2,0)</f>
        <v>2377</v>
      </c>
      <c r="C4" s="99">
        <f>VLOOKUP(A4,'1MIGRANTES  VEN SISBEN LC AFILI'!C6:$AD$143,11,0)</f>
        <v>1669</v>
      </c>
      <c r="D4" s="99">
        <f>VLOOKUP(A4,'1MIGRANTES  VEN SISBEN LC AFILI'!$C$6:$AD$141,12,0)</f>
        <v>1410</v>
      </c>
      <c r="E4" s="99">
        <f>VLOOKUP(A4,'1MIGRANTES  VEN SISBEN LC AFILI'!$C$6:$AD$142,13,0)</f>
        <v>207</v>
      </c>
      <c r="F4" s="99">
        <f>VLOOKUP(A4,'1MIGRANTES  VEN SISBEN LC AFILI'!$C$6:$AD$142,14,0)</f>
        <v>52</v>
      </c>
      <c r="G4" s="99">
        <f>VLOOKUP(A4,'1MIGRANTES  VEN SISBEN LC AFILI'!$C$6:$AD$141,15,0)</f>
        <v>20</v>
      </c>
      <c r="H4" s="99">
        <f>VLOOKUP(A4,'1MIGRANTES  VEN SISBEN LC AFILI'!$C$6:$AD$141,24,0)</f>
        <v>2</v>
      </c>
      <c r="I4" s="99">
        <f>VLOOKUP(A4,'1MIGRANTES  VEN SISBEN LC AFILI'!$C$6:$AD$142,25,0)</f>
        <v>1969</v>
      </c>
      <c r="J4" s="99">
        <f t="shared" ref="J4:J12" si="1">+H4+I4</f>
        <v>1971</v>
      </c>
      <c r="K4" s="218">
        <f>VLOOKUP(A4,'1MIGRANTES  VEN SISBEN LC AFILI'!$C$6:$AD$141,27,0)</f>
        <v>82.835506941522937</v>
      </c>
      <c r="L4" s="269">
        <f t="shared" ref="L4:L11" si="2">+J4/$J$3*100</f>
        <v>0.91701289214979276</v>
      </c>
    </row>
    <row r="5" spans="1:12" ht="20.100000000000001" customHeight="1" x14ac:dyDescent="0.25">
      <c r="A5" s="82" t="s">
        <v>38</v>
      </c>
      <c r="B5" s="68">
        <f>VLOOKUP(A5,'1MIGRANTES  VEN SISBEN LC AFILI'!$C$6:$AD$139,2,0)</f>
        <v>2199</v>
      </c>
      <c r="C5" s="99">
        <f>VLOOKUP(A5,'1MIGRANTES  VEN SISBEN LC AFILI'!C7:$AD$143,11,0)</f>
        <v>1870</v>
      </c>
      <c r="D5" s="99">
        <f>VLOOKUP(A5,'1MIGRANTES  VEN SISBEN LC AFILI'!$C$6:$AD$141,12,0)</f>
        <v>1687</v>
      </c>
      <c r="E5" s="99">
        <f>VLOOKUP(A5,'1MIGRANTES  VEN SISBEN LC AFILI'!$C$6:$AD$142,13,0)</f>
        <v>165</v>
      </c>
      <c r="F5" s="99">
        <f>VLOOKUP(A5,'1MIGRANTES  VEN SISBEN LC AFILI'!$C$6:$AD$142,14,0)</f>
        <v>18</v>
      </c>
      <c r="G5" s="99">
        <f>VLOOKUP(A5,'1MIGRANTES  VEN SISBEN LC AFILI'!$C$6:$AD$141,15,0)</f>
        <v>29</v>
      </c>
      <c r="H5" s="99">
        <f>VLOOKUP(A5,'1MIGRANTES  VEN SISBEN LC AFILI'!$C$6:$AD$141,24,0)</f>
        <v>1</v>
      </c>
      <c r="I5" s="99">
        <f>VLOOKUP(A5,'1MIGRANTES  VEN SISBEN LC AFILI'!$C$6:$AD$142,25,0)</f>
        <v>2138</v>
      </c>
      <c r="J5" s="99">
        <f t="shared" si="1"/>
        <v>2139</v>
      </c>
      <c r="K5" s="219">
        <v>73.758542141230066</v>
      </c>
      <c r="L5" s="269">
        <f t="shared" si="2"/>
        <v>0.99517533044566553</v>
      </c>
    </row>
    <row r="6" spans="1:12" ht="20.100000000000001" customHeight="1" x14ac:dyDescent="0.25">
      <c r="A6" s="82" t="s">
        <v>39</v>
      </c>
      <c r="B6" s="68">
        <f>VLOOKUP(A6,'1MIGRANTES  VEN SISBEN LC AFILI'!$C$6:$AD$139,2,0)</f>
        <v>10058</v>
      </c>
      <c r="C6" s="99">
        <f>VLOOKUP(A6,'1MIGRANTES  VEN SISBEN LC AFILI'!C8:$AD$143,11,0)</f>
        <v>5172</v>
      </c>
      <c r="D6" s="99">
        <f>VLOOKUP(A6,'1MIGRANTES  VEN SISBEN LC AFILI'!$C$6:$AD$141,12,0)</f>
        <v>4518</v>
      </c>
      <c r="E6" s="99">
        <f>VLOOKUP(A6,'1MIGRANTES  VEN SISBEN LC AFILI'!$C$6:$AD$142,13,0)</f>
        <v>554</v>
      </c>
      <c r="F6" s="99">
        <f>VLOOKUP(A6,'1MIGRANTES  VEN SISBEN LC AFILI'!$C$6:$AD$142,14,0)</f>
        <v>100</v>
      </c>
      <c r="G6" s="99">
        <f>VLOOKUP(A6,'1MIGRANTES  VEN SISBEN LC AFILI'!$C$6:$AD$141,15,0)</f>
        <v>114</v>
      </c>
      <c r="H6" s="99">
        <f>VLOOKUP(A6,'1MIGRANTES  VEN SISBEN LC AFILI'!$C$6:$AD$141,24,0)</f>
        <v>17</v>
      </c>
      <c r="I6" s="99">
        <f>VLOOKUP(A6,'1MIGRANTES  VEN SISBEN LC AFILI'!$C$6:$AD$142,25,0)</f>
        <v>9153</v>
      </c>
      <c r="J6" s="99">
        <f t="shared" si="1"/>
        <v>9170</v>
      </c>
      <c r="K6" s="219">
        <v>77.731384829505913</v>
      </c>
      <c r="L6" s="269">
        <f t="shared" si="2"/>
        <v>4.2663664236497212</v>
      </c>
    </row>
    <row r="7" spans="1:12" ht="20.100000000000001" customHeight="1" x14ac:dyDescent="0.25">
      <c r="A7" s="82" t="s">
        <v>40</v>
      </c>
      <c r="B7" s="68">
        <f>VLOOKUP(A7,'1MIGRANTES  VEN SISBEN LC AFILI'!$C$6:$AD$139,2,0)</f>
        <v>2673</v>
      </c>
      <c r="C7" s="99">
        <f>VLOOKUP(A7,'1MIGRANTES  VEN SISBEN LC AFILI'!C9:$AD$143,11,0)</f>
        <v>2140</v>
      </c>
      <c r="D7" s="99">
        <f>VLOOKUP(A7,'1MIGRANTES  VEN SISBEN LC AFILI'!$C$6:$AD$141,12,0)</f>
        <v>1687</v>
      </c>
      <c r="E7" s="99">
        <f>VLOOKUP(A7,'1MIGRANTES  VEN SISBEN LC AFILI'!$C$6:$AD$142,13,0)</f>
        <v>386</v>
      </c>
      <c r="F7" s="99">
        <f>VLOOKUP(A7,'1MIGRANTES  VEN SISBEN LC AFILI'!$C$6:$AD$142,14,0)</f>
        <v>67</v>
      </c>
      <c r="G7" s="99">
        <f>VLOOKUP(A7,'1MIGRANTES  VEN SISBEN LC AFILI'!$C$6:$AD$141,15,0)</f>
        <v>26</v>
      </c>
      <c r="H7" s="99">
        <f>VLOOKUP(A7,'1MIGRANTES  VEN SISBEN LC AFILI'!$C$6:$AD$141,24,0)</f>
        <v>14</v>
      </c>
      <c r="I7" s="99">
        <f>VLOOKUP(A7,'1MIGRANTES  VEN SISBEN LC AFILI'!$C$6:$AD$142,25,0)</f>
        <v>2668</v>
      </c>
      <c r="J7" s="99">
        <f t="shared" si="1"/>
        <v>2682</v>
      </c>
      <c r="K7" s="219">
        <v>98.464419475655433</v>
      </c>
      <c r="L7" s="269">
        <f t="shared" si="2"/>
        <v>1.2478074970805397</v>
      </c>
    </row>
    <row r="8" spans="1:12" ht="20.100000000000001" customHeight="1" x14ac:dyDescent="0.25">
      <c r="A8" s="82" t="s">
        <v>41</v>
      </c>
      <c r="B8" s="68">
        <f>VLOOKUP(A8,'1MIGRANTES  VEN SISBEN LC AFILI'!$C$6:$AD$139,2,0)</f>
        <v>3338</v>
      </c>
      <c r="C8" s="99">
        <f>VLOOKUP(A8,'1MIGRANTES  VEN SISBEN LC AFILI'!C10:$AD$143,11,0)</f>
        <v>2878</v>
      </c>
      <c r="D8" s="99">
        <f>VLOOKUP(A8,'1MIGRANTES  VEN SISBEN LC AFILI'!$C$6:$AD$141,12,0)</f>
        <v>2291</v>
      </c>
      <c r="E8" s="99">
        <f>VLOOKUP(A8,'1MIGRANTES  VEN SISBEN LC AFILI'!$C$6:$AD$142,13,0)</f>
        <v>507</v>
      </c>
      <c r="F8" s="99">
        <f>VLOOKUP(A8,'1MIGRANTES  VEN SISBEN LC AFILI'!$C$6:$AD$142,14,0)</f>
        <v>80</v>
      </c>
      <c r="G8" s="99">
        <f>VLOOKUP(A8,'1MIGRANTES  VEN SISBEN LC AFILI'!$C$6:$AD$141,15,0)</f>
        <v>28</v>
      </c>
      <c r="H8" s="99">
        <f>VLOOKUP(A8,'1MIGRANTES  VEN SISBEN LC AFILI'!$C$6:$AD$141,24,0)</f>
        <v>4</v>
      </c>
      <c r="I8" s="99">
        <f>VLOOKUP(A8,'1MIGRANTES  VEN SISBEN LC AFILI'!$C$6:$AD$142,25,0)</f>
        <v>3385</v>
      </c>
      <c r="J8" s="99">
        <f t="shared" si="1"/>
        <v>3389</v>
      </c>
      <c r="K8" s="219">
        <v>114.55582232893158</v>
      </c>
      <c r="L8" s="269">
        <f t="shared" si="2"/>
        <v>1.576741091575671</v>
      </c>
    </row>
    <row r="9" spans="1:12" ht="20.100000000000001" customHeight="1" x14ac:dyDescent="0.25">
      <c r="A9" s="82" t="s">
        <v>42</v>
      </c>
      <c r="B9" s="68">
        <f>VLOOKUP(A9,'1MIGRANTES  VEN SISBEN LC AFILI'!$C$6:$AD$139,2,0)</f>
        <v>2356</v>
      </c>
      <c r="C9" s="99">
        <f>VLOOKUP(A9,'1MIGRANTES  VEN SISBEN LC AFILI'!C11:$AD$143,11,0)</f>
        <v>2145</v>
      </c>
      <c r="D9" s="99">
        <f>VLOOKUP(A9,'1MIGRANTES  VEN SISBEN LC AFILI'!$C$6:$AD$141,12,0)</f>
        <v>1411</v>
      </c>
      <c r="E9" s="99">
        <f>VLOOKUP(A9,'1MIGRANTES  VEN SISBEN LC AFILI'!$C$6:$AD$142,13,0)</f>
        <v>610</v>
      </c>
      <c r="F9" s="99">
        <f>VLOOKUP(A9,'1MIGRANTES  VEN SISBEN LC AFILI'!$C$6:$AD$142,14,0)</f>
        <v>124</v>
      </c>
      <c r="G9" s="99">
        <f>VLOOKUP(A9,'1MIGRANTES  VEN SISBEN LC AFILI'!$C$6:$AD$141,15,0)</f>
        <v>40</v>
      </c>
      <c r="H9" s="99">
        <f>VLOOKUP(A9,'1MIGRANTES  VEN SISBEN LC AFILI'!$C$6:$AD$141,24,0)</f>
        <v>4</v>
      </c>
      <c r="I9" s="99">
        <f>VLOOKUP(A9,'1MIGRANTES  VEN SISBEN LC AFILI'!$C$6:$AD$142,25,0)</f>
        <v>2901</v>
      </c>
      <c r="J9" s="99">
        <f t="shared" si="1"/>
        <v>2905</v>
      </c>
      <c r="K9" s="219">
        <v>90.587734241908009</v>
      </c>
      <c r="L9" s="269">
        <f t="shared" si="2"/>
        <v>1.3515588288661329</v>
      </c>
    </row>
    <row r="10" spans="1:12" ht="20.100000000000001" customHeight="1" x14ac:dyDescent="0.25">
      <c r="A10" s="82" t="s">
        <v>43</v>
      </c>
      <c r="B10" s="68">
        <f>VLOOKUP(A10,'1MIGRANTES  VEN SISBEN LC AFILI'!$C$6:$AD$139,2,0)</f>
        <v>29153</v>
      </c>
      <c r="C10" s="99">
        <f>VLOOKUP(A10,'1MIGRANTES  VEN SISBEN LC AFILI'!C12:$AD$143,11,0)</f>
        <v>20414</v>
      </c>
      <c r="D10" s="99">
        <f>VLOOKUP(A10,'1MIGRANTES  VEN SISBEN LC AFILI'!$C$6:$AD$141,12,0)</f>
        <v>12289</v>
      </c>
      <c r="E10" s="99">
        <f>VLOOKUP(A10,'1MIGRANTES  VEN SISBEN LC AFILI'!$C$6:$AD$142,13,0)</f>
        <v>6669</v>
      </c>
      <c r="F10" s="99">
        <f>VLOOKUP(A10,'1MIGRANTES  VEN SISBEN LC AFILI'!$C$6:$AD$142,14,0)</f>
        <v>1456</v>
      </c>
      <c r="G10" s="99">
        <f>VLOOKUP(A10,'1MIGRANTES  VEN SISBEN LC AFILI'!$C$6:$AD$141,15,0)</f>
        <v>123</v>
      </c>
      <c r="H10" s="99">
        <f>VLOOKUP(A10,'1MIGRANTES  VEN SISBEN LC AFILI'!$C$6:$AD$141,24,0)</f>
        <v>26</v>
      </c>
      <c r="I10" s="99">
        <f>VLOOKUP(A10,'1MIGRANTES  VEN SISBEN LC AFILI'!$C$6:$AD$142,25,0)</f>
        <v>30215</v>
      </c>
      <c r="J10" s="99">
        <f t="shared" si="1"/>
        <v>30241</v>
      </c>
      <c r="K10" s="219">
        <v>85.334252239834598</v>
      </c>
      <c r="L10" s="269">
        <f t="shared" si="2"/>
        <v>14.069704145865996</v>
      </c>
    </row>
    <row r="11" spans="1:12" ht="20.100000000000001" customHeight="1" x14ac:dyDescent="0.25">
      <c r="A11" s="82" t="s">
        <v>44</v>
      </c>
      <c r="B11" s="68">
        <f>VLOOKUP(A11,'1MIGRANTES  VEN SISBEN LC AFILI'!$C$6:$AD$139,2,0)</f>
        <v>3173</v>
      </c>
      <c r="C11" s="99">
        <f>VLOOKUP(A11,'1MIGRANTES  VEN SISBEN LC AFILI'!C13:$AD$143,11,0)</f>
        <v>2267</v>
      </c>
      <c r="D11" s="99">
        <f>VLOOKUP(A11,'1MIGRANTES  VEN SISBEN LC AFILI'!$C$6:$AD$141,12,0)</f>
        <v>1740</v>
      </c>
      <c r="E11" s="99">
        <f>VLOOKUP(A11,'1MIGRANTES  VEN SISBEN LC AFILI'!$C$6:$AD$142,13,0)</f>
        <v>435</v>
      </c>
      <c r="F11" s="99">
        <f>VLOOKUP(A11,'1MIGRANTES  VEN SISBEN LC AFILI'!$C$6:$AD$142,14,0)</f>
        <v>92</v>
      </c>
      <c r="G11" s="99">
        <f>VLOOKUP(A11,'1MIGRANTES  VEN SISBEN LC AFILI'!$C$6:$AD$141,15,0)</f>
        <v>90</v>
      </c>
      <c r="H11" s="99">
        <f>VLOOKUP(A11,'1MIGRANTES  VEN SISBEN LC AFILI'!$C$6:$AD$141,24,0)</f>
        <v>8</v>
      </c>
      <c r="I11" s="99">
        <f>VLOOKUP(A11,'1MIGRANTES  VEN SISBEN LC AFILI'!$C$6:$AD$142,25,0)</f>
        <v>3423</v>
      </c>
      <c r="J11" s="99">
        <f t="shared" si="1"/>
        <v>3431</v>
      </c>
      <c r="K11" s="219">
        <v>88.292836857052706</v>
      </c>
      <c r="L11" s="269">
        <f t="shared" si="2"/>
        <v>1.5962817011496391</v>
      </c>
    </row>
    <row r="12" spans="1:12" ht="20.100000000000001" customHeight="1" x14ac:dyDescent="0.25">
      <c r="A12" s="83" t="s">
        <v>363</v>
      </c>
      <c r="B12" s="68">
        <f>VLOOKUP(A12,'1MIGRANTES  VEN SISBEN LC AFILI'!$C$6:$AD$139,2,0)</f>
        <v>192494</v>
      </c>
      <c r="C12" s="99">
        <f>VLOOKUP(A12,'1MIGRANTES  VEN SISBEN LC AFILI'!C14:$AD$143,11,0)</f>
        <v>87400</v>
      </c>
      <c r="D12" s="99">
        <f>VLOOKUP(A12,'1MIGRANTES  VEN SISBEN LC AFILI'!$C$6:$AD$141,12,0)</f>
        <v>44366</v>
      </c>
      <c r="E12" s="99">
        <f>VLOOKUP(A12,'1MIGRANTES  VEN SISBEN LC AFILI'!$C$6:$AD$142,13,0)</f>
        <v>34454</v>
      </c>
      <c r="F12" s="99">
        <f>VLOOKUP(A12,'1MIGRANTES  VEN SISBEN LC AFILI'!$C$6:$AD$142,14,0)</f>
        <v>8580</v>
      </c>
      <c r="G12" s="99">
        <f>VLOOKUP(A12,'1MIGRANTES  VEN SISBEN LC AFILI'!$C$6:$AD$141,15,0)</f>
        <v>1162</v>
      </c>
      <c r="H12" s="99">
        <f>VLOOKUP(A12,'1MIGRANTES  VEN SISBEN LC AFILI'!$C$6:$AD$141,24,0)</f>
        <v>200</v>
      </c>
      <c r="I12" s="99">
        <f>VLOOKUP(A12,'1MIGRANTES  VEN SISBEN LC AFILI'!$C$6:$AD$142,25,0)</f>
        <v>158809</v>
      </c>
      <c r="J12" s="99">
        <f t="shared" si="1"/>
        <v>159009</v>
      </c>
      <c r="K12" s="219">
        <v>64.62478940532759</v>
      </c>
      <c r="L12" s="270">
        <f>+J12/$J$3*100</f>
        <v>73.979352089216846</v>
      </c>
    </row>
    <row r="14" spans="1:12" s="102" customFormat="1" x14ac:dyDescent="0.25">
      <c r="A14" s="217"/>
      <c r="B14" s="217"/>
      <c r="C14" s="217"/>
      <c r="D14" s="217"/>
      <c r="E14" s="217"/>
      <c r="F14" s="217"/>
      <c r="G14" s="217"/>
      <c r="H14" s="217"/>
      <c r="I14" s="217"/>
      <c r="J14" s="217"/>
      <c r="K14" s="217"/>
    </row>
    <row r="15" spans="1:12" s="102" customFormat="1" ht="45.75" customHeight="1" x14ac:dyDescent="0.25">
      <c r="A15" s="217"/>
      <c r="B15" s="217"/>
      <c r="C15" s="217"/>
      <c r="D15" s="217"/>
      <c r="E15" s="217"/>
      <c r="F15" s="217"/>
      <c r="G15" s="217"/>
      <c r="H15" s="217"/>
      <c r="I15" s="217"/>
      <c r="J15" s="217"/>
      <c r="K15" s="217"/>
    </row>
    <row r="16" spans="1:12" s="217"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FF"/>
  </sheetPr>
  <dimension ref="A1:AE144"/>
  <sheetViews>
    <sheetView tabSelected="1" topLeftCell="N1" workbookViewId="0">
      <selection activeCell="D142" sqref="D142:AD142"/>
    </sheetView>
  </sheetViews>
  <sheetFormatPr baseColWidth="10" defaultColWidth="8.85546875" defaultRowHeight="15" x14ac:dyDescent="0.25"/>
  <cols>
    <col min="1" max="1" width="22.140625" customWidth="1"/>
    <col min="3" max="3" width="32" customWidth="1"/>
    <col min="4" max="4" width="12.42578125" customWidth="1"/>
    <col min="14" max="14" width="7.85546875" customWidth="1"/>
    <col min="15" max="15" width="8.140625" customWidth="1"/>
    <col min="17" max="17" width="11.8554687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 min="31" max="31" width="13" customWidth="1"/>
  </cols>
  <sheetData>
    <row r="1" spans="1:31" ht="31.5" customHeight="1" x14ac:dyDescent="0.25">
      <c r="B1" s="444" t="s">
        <v>45</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384" t="s">
        <v>553</v>
      </c>
    </row>
    <row r="2" spans="1:31" ht="15" customHeight="1" x14ac:dyDescent="0.25">
      <c r="A2" s="442" t="s">
        <v>46</v>
      </c>
      <c r="C2" s="458" t="s">
        <v>48</v>
      </c>
      <c r="D2" s="95"/>
      <c r="E2" s="446" t="s">
        <v>49</v>
      </c>
      <c r="F2" s="447"/>
      <c r="G2" s="447"/>
      <c r="H2" s="447"/>
      <c r="I2" s="447"/>
      <c r="J2" s="447"/>
      <c r="K2" s="447"/>
      <c r="L2" s="447"/>
      <c r="M2" s="447"/>
      <c r="N2" s="447"/>
      <c r="O2" s="447"/>
      <c r="P2" s="448"/>
      <c r="Q2" s="452" t="s">
        <v>29</v>
      </c>
      <c r="R2" s="446" t="s">
        <v>50</v>
      </c>
      <c r="S2" s="447"/>
      <c r="T2" s="447"/>
      <c r="U2" s="447"/>
      <c r="V2" s="447"/>
      <c r="W2" s="447"/>
      <c r="X2" s="447"/>
      <c r="Y2" s="447"/>
      <c r="Z2" s="447"/>
      <c r="AA2" s="447"/>
      <c r="AB2" s="448"/>
      <c r="AC2" s="452" t="s">
        <v>33</v>
      </c>
      <c r="AD2" s="452" t="s">
        <v>51</v>
      </c>
    </row>
    <row r="3" spans="1:31" ht="48" customHeight="1" x14ac:dyDescent="0.25">
      <c r="A3" s="442"/>
      <c r="B3" s="454" t="s">
        <v>47</v>
      </c>
      <c r="C3" s="459"/>
      <c r="D3" s="452" t="s">
        <v>28</v>
      </c>
      <c r="E3" s="449" t="s">
        <v>571</v>
      </c>
      <c r="F3" s="450"/>
      <c r="G3" s="450"/>
      <c r="H3" s="451"/>
      <c r="I3" s="449" t="s">
        <v>572</v>
      </c>
      <c r="J3" s="450"/>
      <c r="K3" s="450"/>
      <c r="L3" s="451"/>
      <c r="M3" s="449" t="s">
        <v>573</v>
      </c>
      <c r="N3" s="450"/>
      <c r="O3" s="450"/>
      <c r="P3" s="451"/>
      <c r="Q3" s="461"/>
      <c r="R3" s="452" t="s">
        <v>52</v>
      </c>
      <c r="S3" s="452" t="s">
        <v>53</v>
      </c>
      <c r="T3" s="452" t="s">
        <v>54</v>
      </c>
      <c r="U3" s="452" t="s">
        <v>55</v>
      </c>
      <c r="V3" s="452" t="s">
        <v>56</v>
      </c>
      <c r="W3" s="452" t="s">
        <v>57</v>
      </c>
      <c r="X3" s="452" t="s">
        <v>58</v>
      </c>
      <c r="Y3" s="452" t="s">
        <v>59</v>
      </c>
      <c r="Z3" s="208" t="s">
        <v>60</v>
      </c>
      <c r="AA3" s="208" t="s">
        <v>61</v>
      </c>
      <c r="AB3" s="208" t="s">
        <v>62</v>
      </c>
      <c r="AC3" s="461"/>
      <c r="AD3" s="461"/>
    </row>
    <row r="4" spans="1:31" s="174" customFormat="1" ht="48" x14ac:dyDescent="0.25">
      <c r="A4" s="442"/>
      <c r="B4" s="454"/>
      <c r="C4" s="459"/>
      <c r="D4" s="453"/>
      <c r="E4" s="111" t="s">
        <v>35</v>
      </c>
      <c r="F4" s="111">
        <v>1</v>
      </c>
      <c r="G4" s="111">
        <v>2</v>
      </c>
      <c r="H4" s="111" t="s">
        <v>36</v>
      </c>
      <c r="I4" s="111" t="s">
        <v>35</v>
      </c>
      <c r="J4" s="111">
        <v>1</v>
      </c>
      <c r="K4" s="111">
        <v>2</v>
      </c>
      <c r="L4" s="111" t="s">
        <v>36</v>
      </c>
      <c r="M4" s="111" t="s">
        <v>35</v>
      </c>
      <c r="N4" s="111">
        <v>1</v>
      </c>
      <c r="O4" s="111">
        <v>2</v>
      </c>
      <c r="P4" s="111" t="s">
        <v>36</v>
      </c>
      <c r="Q4" s="453"/>
      <c r="R4" s="453"/>
      <c r="S4" s="453"/>
      <c r="T4" s="453"/>
      <c r="U4" s="453"/>
      <c r="V4" s="453"/>
      <c r="W4" s="453"/>
      <c r="X4" s="453"/>
      <c r="Y4" s="453"/>
      <c r="Z4" s="209"/>
      <c r="AA4" s="209"/>
      <c r="AB4" s="209"/>
      <c r="AC4" s="453"/>
      <c r="AD4" s="453"/>
    </row>
    <row r="5" spans="1:31" x14ac:dyDescent="0.25">
      <c r="A5" s="443"/>
      <c r="B5" s="455"/>
      <c r="C5" s="460"/>
      <c r="D5" s="96">
        <v>247821</v>
      </c>
      <c r="E5" s="96">
        <v>9317</v>
      </c>
      <c r="F5" s="96">
        <v>3374</v>
      </c>
      <c r="G5" s="96">
        <v>4125</v>
      </c>
      <c r="H5" s="96">
        <v>1818</v>
      </c>
      <c r="I5" s="96">
        <v>116638</v>
      </c>
      <c r="J5" s="96">
        <v>68025</v>
      </c>
      <c r="K5" s="96">
        <v>39862</v>
      </c>
      <c r="L5" s="96">
        <v>8751</v>
      </c>
      <c r="M5" s="96">
        <v>125955</v>
      </c>
      <c r="N5" s="96">
        <v>71399</v>
      </c>
      <c r="O5" s="96">
        <v>43987</v>
      </c>
      <c r="P5" s="96">
        <v>10569</v>
      </c>
      <c r="Q5" s="96">
        <v>1632</v>
      </c>
      <c r="R5" s="96">
        <v>54</v>
      </c>
      <c r="S5" s="96">
        <v>139258</v>
      </c>
      <c r="T5" s="96">
        <v>139312</v>
      </c>
      <c r="U5" s="97">
        <v>56.192977996215006</v>
      </c>
      <c r="V5" s="96">
        <v>222</v>
      </c>
      <c r="W5" s="96">
        <v>75403</v>
      </c>
      <c r="X5" s="96">
        <v>75625</v>
      </c>
      <c r="Y5" s="97">
        <v>30.426396471646871</v>
      </c>
      <c r="Z5" s="96">
        <v>276</v>
      </c>
      <c r="AA5" s="96">
        <v>214661</v>
      </c>
      <c r="AB5" s="96">
        <v>214937</v>
      </c>
      <c r="AC5" s="97">
        <v>86.619374467861888</v>
      </c>
      <c r="AD5" s="187">
        <v>86.634259987021196</v>
      </c>
    </row>
    <row r="6" spans="1:31" x14ac:dyDescent="0.25">
      <c r="A6" s="98" t="s">
        <v>63</v>
      </c>
      <c r="B6" s="186"/>
      <c r="C6" s="186" t="s">
        <v>37</v>
      </c>
      <c r="D6" s="4">
        <v>2377</v>
      </c>
      <c r="E6" s="96">
        <v>75</v>
      </c>
      <c r="F6" s="96">
        <v>39</v>
      </c>
      <c r="G6" s="96">
        <v>23</v>
      </c>
      <c r="H6" s="96">
        <v>13</v>
      </c>
      <c r="I6" s="96">
        <v>1594</v>
      </c>
      <c r="J6" s="96">
        <v>1371</v>
      </c>
      <c r="K6" s="96">
        <v>184</v>
      </c>
      <c r="L6" s="96">
        <v>39</v>
      </c>
      <c r="M6" s="96">
        <v>1669</v>
      </c>
      <c r="N6" s="96">
        <v>1410</v>
      </c>
      <c r="O6" s="96">
        <v>207</v>
      </c>
      <c r="P6" s="96">
        <v>52</v>
      </c>
      <c r="Q6" s="96">
        <v>20</v>
      </c>
      <c r="R6" s="96">
        <v>2</v>
      </c>
      <c r="S6" s="96">
        <v>1724</v>
      </c>
      <c r="T6" s="96">
        <v>1726</v>
      </c>
      <c r="U6" s="96">
        <v>454.42253984973991</v>
      </c>
      <c r="V6" s="96">
        <v>0</v>
      </c>
      <c r="W6" s="96">
        <v>245</v>
      </c>
      <c r="X6" s="96">
        <v>245</v>
      </c>
      <c r="Y6" s="97">
        <v>10.307109802271771</v>
      </c>
      <c r="Z6" s="96">
        <v>2</v>
      </c>
      <c r="AA6" s="96">
        <v>1969</v>
      </c>
      <c r="AB6" s="96">
        <v>1971</v>
      </c>
      <c r="AC6" s="187">
        <v>82.835506941522937</v>
      </c>
      <c r="AD6" s="185">
        <v>82.849936948297611</v>
      </c>
    </row>
    <row r="7" spans="1:31" x14ac:dyDescent="0.25">
      <c r="A7" s="98"/>
      <c r="B7" s="105">
        <v>142</v>
      </c>
      <c r="C7" s="188" t="s">
        <v>65</v>
      </c>
      <c r="D7" s="76">
        <v>27</v>
      </c>
      <c r="E7" s="189">
        <v>2</v>
      </c>
      <c r="F7" s="189">
        <v>2</v>
      </c>
      <c r="G7" s="189">
        <v>0</v>
      </c>
      <c r="H7" s="189">
        <v>0</v>
      </c>
      <c r="I7" s="189">
        <v>20</v>
      </c>
      <c r="J7" s="189">
        <v>18</v>
      </c>
      <c r="K7" s="189">
        <v>2</v>
      </c>
      <c r="L7" s="189">
        <v>0</v>
      </c>
      <c r="M7" s="100">
        <v>22</v>
      </c>
      <c r="N7" s="100">
        <v>20</v>
      </c>
      <c r="O7" s="100">
        <v>2</v>
      </c>
      <c r="P7" s="99">
        <v>0</v>
      </c>
      <c r="Q7" s="189">
        <v>1</v>
      </c>
      <c r="R7" s="103">
        <v>0</v>
      </c>
      <c r="S7" s="103">
        <v>16</v>
      </c>
      <c r="T7" s="103">
        <v>16</v>
      </c>
      <c r="U7" s="104">
        <v>59.259259259259252</v>
      </c>
      <c r="V7" s="103">
        <v>0</v>
      </c>
      <c r="W7" s="103">
        <v>2</v>
      </c>
      <c r="X7" s="103">
        <v>2</v>
      </c>
      <c r="Y7" s="104">
        <v>7.4074074074074066</v>
      </c>
      <c r="Z7" s="103">
        <v>0</v>
      </c>
      <c r="AA7" s="103">
        <v>18</v>
      </c>
      <c r="AB7" s="103">
        <v>18</v>
      </c>
      <c r="AC7" s="190">
        <v>66.666666666666657</v>
      </c>
      <c r="AD7" s="124">
        <v>66.666666666666657</v>
      </c>
      <c r="AE7" s="45"/>
    </row>
    <row r="8" spans="1:31" x14ac:dyDescent="0.25">
      <c r="A8" s="98"/>
      <c r="B8" s="105">
        <v>425</v>
      </c>
      <c r="C8" s="188" t="s">
        <v>66</v>
      </c>
      <c r="D8" s="76">
        <v>85</v>
      </c>
      <c r="E8" s="189">
        <v>3</v>
      </c>
      <c r="F8" s="189">
        <v>1</v>
      </c>
      <c r="G8" s="189">
        <v>2</v>
      </c>
      <c r="H8" s="189">
        <v>0</v>
      </c>
      <c r="I8" s="189">
        <v>77</v>
      </c>
      <c r="J8" s="189">
        <v>61</v>
      </c>
      <c r="K8" s="189">
        <v>14</v>
      </c>
      <c r="L8" s="189">
        <v>2</v>
      </c>
      <c r="M8" s="100">
        <v>80</v>
      </c>
      <c r="N8" s="100">
        <v>62</v>
      </c>
      <c r="O8" s="100">
        <v>16</v>
      </c>
      <c r="P8" s="99">
        <v>2</v>
      </c>
      <c r="Q8" s="189">
        <v>2</v>
      </c>
      <c r="R8" s="103">
        <v>0</v>
      </c>
      <c r="S8" s="103">
        <v>90</v>
      </c>
      <c r="T8" s="103">
        <v>90</v>
      </c>
      <c r="U8" s="104">
        <v>105.88235294117648</v>
      </c>
      <c r="V8" s="103">
        <v>0</v>
      </c>
      <c r="W8" s="103">
        <v>28</v>
      </c>
      <c r="X8" s="103">
        <v>28</v>
      </c>
      <c r="Y8" s="104">
        <v>32.941176470588232</v>
      </c>
      <c r="Z8" s="103">
        <v>0</v>
      </c>
      <c r="AA8" s="103">
        <v>118</v>
      </c>
      <c r="AB8" s="103">
        <v>118</v>
      </c>
      <c r="AC8" s="190">
        <v>138.8235294117647</v>
      </c>
      <c r="AD8" s="124">
        <v>138.8235294117647</v>
      </c>
      <c r="AE8" s="45"/>
    </row>
    <row r="9" spans="1:31" x14ac:dyDescent="0.25">
      <c r="A9" s="98"/>
      <c r="B9" s="105">
        <v>579</v>
      </c>
      <c r="C9" s="191" t="s">
        <v>67</v>
      </c>
      <c r="D9" s="76">
        <v>1055</v>
      </c>
      <c r="E9" s="189">
        <v>36</v>
      </c>
      <c r="F9" s="189">
        <v>14</v>
      </c>
      <c r="G9" s="189">
        <v>13</v>
      </c>
      <c r="H9" s="189">
        <v>9</v>
      </c>
      <c r="I9" s="189">
        <v>677</v>
      </c>
      <c r="J9" s="189">
        <v>554</v>
      </c>
      <c r="K9" s="189">
        <v>105</v>
      </c>
      <c r="L9" s="189">
        <v>18</v>
      </c>
      <c r="M9" s="100">
        <v>713</v>
      </c>
      <c r="N9" s="100">
        <v>568</v>
      </c>
      <c r="O9" s="100">
        <v>118</v>
      </c>
      <c r="P9" s="99">
        <v>27</v>
      </c>
      <c r="Q9" s="189">
        <v>4</v>
      </c>
      <c r="R9" s="103">
        <v>2</v>
      </c>
      <c r="S9" s="103">
        <v>717</v>
      </c>
      <c r="T9" s="103">
        <v>719</v>
      </c>
      <c r="U9" s="104">
        <v>67.962085308056871</v>
      </c>
      <c r="V9" s="103">
        <v>0</v>
      </c>
      <c r="W9" s="103">
        <v>105</v>
      </c>
      <c r="X9" s="103">
        <v>105</v>
      </c>
      <c r="Y9" s="104">
        <v>9.9526066350710902</v>
      </c>
      <c r="Z9" s="103">
        <v>2</v>
      </c>
      <c r="AA9" s="103">
        <v>822</v>
      </c>
      <c r="AB9" s="103">
        <v>824</v>
      </c>
      <c r="AC9" s="190">
        <v>77.914691943127963</v>
      </c>
      <c r="AD9" s="124">
        <v>77.956480605487229</v>
      </c>
      <c r="AE9" s="45"/>
    </row>
    <row r="10" spans="1:31" x14ac:dyDescent="0.25">
      <c r="A10" s="98"/>
      <c r="B10" s="105">
        <v>585</v>
      </c>
      <c r="C10" s="192" t="s">
        <v>68</v>
      </c>
      <c r="D10" s="76">
        <v>48</v>
      </c>
      <c r="E10" s="189">
        <v>6</v>
      </c>
      <c r="F10" s="189">
        <v>0</v>
      </c>
      <c r="G10" s="189">
        <v>5</v>
      </c>
      <c r="H10" s="189">
        <v>1</v>
      </c>
      <c r="I10" s="189">
        <v>49</v>
      </c>
      <c r="J10" s="189">
        <v>40</v>
      </c>
      <c r="K10" s="189">
        <v>7</v>
      </c>
      <c r="L10" s="189">
        <v>2</v>
      </c>
      <c r="M10" s="100">
        <v>55</v>
      </c>
      <c r="N10" s="100">
        <v>40</v>
      </c>
      <c r="O10" s="100">
        <v>12</v>
      </c>
      <c r="P10" s="99">
        <v>3</v>
      </c>
      <c r="Q10" s="189">
        <v>3</v>
      </c>
      <c r="R10" s="103">
        <v>0</v>
      </c>
      <c r="S10" s="103">
        <v>38</v>
      </c>
      <c r="T10" s="103">
        <v>38</v>
      </c>
      <c r="U10" s="104">
        <v>79.166666666666657</v>
      </c>
      <c r="V10" s="103">
        <v>0</v>
      </c>
      <c r="W10" s="103">
        <v>6</v>
      </c>
      <c r="X10" s="103">
        <v>6</v>
      </c>
      <c r="Y10" s="104">
        <v>12.5</v>
      </c>
      <c r="Z10" s="103">
        <v>0</v>
      </c>
      <c r="AA10" s="103">
        <v>44</v>
      </c>
      <c r="AB10" s="103">
        <v>44</v>
      </c>
      <c r="AC10" s="190">
        <v>91.666666666666657</v>
      </c>
      <c r="AD10" s="124">
        <v>91.666666666666657</v>
      </c>
      <c r="AE10" s="45"/>
    </row>
    <row r="11" spans="1:31" x14ac:dyDescent="0.25">
      <c r="A11" s="98"/>
      <c r="B11" s="105">
        <v>591</v>
      </c>
      <c r="C11" s="192" t="s">
        <v>69</v>
      </c>
      <c r="D11" s="76">
        <v>861</v>
      </c>
      <c r="E11" s="189">
        <v>27</v>
      </c>
      <c r="F11" s="189">
        <v>22</v>
      </c>
      <c r="G11" s="189">
        <v>2</v>
      </c>
      <c r="H11" s="189">
        <v>3</v>
      </c>
      <c r="I11" s="189">
        <v>544</v>
      </c>
      <c r="J11" s="189">
        <v>510</v>
      </c>
      <c r="K11" s="189">
        <v>22</v>
      </c>
      <c r="L11" s="189">
        <v>12</v>
      </c>
      <c r="M11" s="100">
        <v>571</v>
      </c>
      <c r="N11" s="100">
        <v>532</v>
      </c>
      <c r="O11" s="100">
        <v>24</v>
      </c>
      <c r="P11" s="99">
        <v>15</v>
      </c>
      <c r="Q11" s="189">
        <v>9</v>
      </c>
      <c r="R11" s="103">
        <v>0</v>
      </c>
      <c r="S11" s="103">
        <v>669</v>
      </c>
      <c r="T11" s="103">
        <v>669</v>
      </c>
      <c r="U11" s="104">
        <v>77.700348432055748</v>
      </c>
      <c r="V11" s="103">
        <v>0</v>
      </c>
      <c r="W11" s="103">
        <v>102</v>
      </c>
      <c r="X11" s="103">
        <v>102</v>
      </c>
      <c r="Y11" s="104">
        <v>11.846689895470384</v>
      </c>
      <c r="Z11" s="103">
        <v>0</v>
      </c>
      <c r="AA11" s="103">
        <v>771</v>
      </c>
      <c r="AB11" s="103">
        <v>771</v>
      </c>
      <c r="AC11" s="190">
        <v>89.547038327526124</v>
      </c>
      <c r="AD11" s="124">
        <v>89.547038327526124</v>
      </c>
      <c r="AE11" s="45"/>
    </row>
    <row r="12" spans="1:31" x14ac:dyDescent="0.25">
      <c r="A12" s="98"/>
      <c r="B12" s="105">
        <v>893</v>
      </c>
      <c r="C12" s="192" t="s">
        <v>70</v>
      </c>
      <c r="D12" s="76">
        <v>301</v>
      </c>
      <c r="E12" s="189">
        <v>1</v>
      </c>
      <c r="F12" s="189">
        <v>0</v>
      </c>
      <c r="G12" s="189">
        <v>1</v>
      </c>
      <c r="H12" s="189">
        <v>0</v>
      </c>
      <c r="I12" s="189">
        <v>227</v>
      </c>
      <c r="J12" s="189">
        <v>188</v>
      </c>
      <c r="K12" s="189">
        <v>34</v>
      </c>
      <c r="L12" s="189">
        <v>5</v>
      </c>
      <c r="M12" s="100">
        <v>228</v>
      </c>
      <c r="N12" s="100">
        <v>188</v>
      </c>
      <c r="O12" s="100">
        <v>35</v>
      </c>
      <c r="P12" s="99">
        <v>5</v>
      </c>
      <c r="Q12" s="189">
        <v>1</v>
      </c>
      <c r="R12" s="103">
        <v>0</v>
      </c>
      <c r="S12" s="103">
        <v>194</v>
      </c>
      <c r="T12" s="103">
        <v>194</v>
      </c>
      <c r="U12" s="104">
        <v>64.451827242524914</v>
      </c>
      <c r="V12" s="103">
        <v>0</v>
      </c>
      <c r="W12" s="103">
        <v>2</v>
      </c>
      <c r="X12" s="103">
        <v>2</v>
      </c>
      <c r="Y12" s="104">
        <v>0.66445182724252494</v>
      </c>
      <c r="Z12" s="103">
        <v>0</v>
      </c>
      <c r="AA12" s="103">
        <v>196</v>
      </c>
      <c r="AB12" s="103">
        <v>196</v>
      </c>
      <c r="AC12" s="190">
        <v>65.116279069767444</v>
      </c>
      <c r="AD12" s="124">
        <v>65.116279069767444</v>
      </c>
      <c r="AE12" s="45"/>
    </row>
    <row r="13" spans="1:31" x14ac:dyDescent="0.25">
      <c r="A13" s="9" t="s">
        <v>71</v>
      </c>
      <c r="B13" s="174"/>
      <c r="C13" s="193" t="s">
        <v>38</v>
      </c>
      <c r="D13" s="84">
        <v>2199</v>
      </c>
      <c r="E13" s="84">
        <v>118</v>
      </c>
      <c r="F13" s="84">
        <v>85</v>
      </c>
      <c r="G13" s="84">
        <v>27</v>
      </c>
      <c r="H13" s="84">
        <v>6</v>
      </c>
      <c r="I13" s="84">
        <v>1752</v>
      </c>
      <c r="J13" s="84">
        <v>1602</v>
      </c>
      <c r="K13" s="84">
        <v>138</v>
      </c>
      <c r="L13" s="84">
        <v>12</v>
      </c>
      <c r="M13" s="84">
        <v>1870</v>
      </c>
      <c r="N13" s="84">
        <v>1687</v>
      </c>
      <c r="O13" s="84">
        <v>165</v>
      </c>
      <c r="P13" s="84">
        <v>18</v>
      </c>
      <c r="Q13" s="84">
        <v>29</v>
      </c>
      <c r="R13" s="87">
        <v>1</v>
      </c>
      <c r="S13" s="87">
        <v>2026</v>
      </c>
      <c r="T13" s="87">
        <v>2027</v>
      </c>
      <c r="U13" s="106">
        <v>92.132787630741248</v>
      </c>
      <c r="V13" s="107">
        <v>0</v>
      </c>
      <c r="W13" s="107">
        <v>112</v>
      </c>
      <c r="X13" s="107">
        <v>112</v>
      </c>
      <c r="Y13" s="106">
        <v>5.0932241928149153</v>
      </c>
      <c r="Z13" s="87">
        <v>1</v>
      </c>
      <c r="AA13" s="87">
        <v>2138</v>
      </c>
      <c r="AB13" s="87">
        <v>2139</v>
      </c>
      <c r="AC13" s="94">
        <v>97.226011823556163</v>
      </c>
      <c r="AD13" s="194">
        <v>97.227272727272734</v>
      </c>
      <c r="AE13" s="45"/>
    </row>
    <row r="14" spans="1:31" x14ac:dyDescent="0.25">
      <c r="A14" s="9"/>
      <c r="B14" s="105">
        <v>120</v>
      </c>
      <c r="C14" s="192" t="s">
        <v>72</v>
      </c>
      <c r="D14" s="76">
        <v>53</v>
      </c>
      <c r="E14" s="189">
        <v>1</v>
      </c>
      <c r="F14" s="189">
        <v>0</v>
      </c>
      <c r="G14" s="189">
        <v>0</v>
      </c>
      <c r="H14" s="189">
        <v>1</v>
      </c>
      <c r="I14" s="189">
        <v>32</v>
      </c>
      <c r="J14" s="189">
        <v>28</v>
      </c>
      <c r="K14" s="189">
        <v>2</v>
      </c>
      <c r="L14" s="189">
        <v>2</v>
      </c>
      <c r="M14" s="100">
        <v>33</v>
      </c>
      <c r="N14" s="100">
        <v>28</v>
      </c>
      <c r="O14" s="100">
        <v>2</v>
      </c>
      <c r="P14" s="99">
        <v>3</v>
      </c>
      <c r="Q14" s="189">
        <v>2</v>
      </c>
      <c r="R14" s="103">
        <v>0</v>
      </c>
      <c r="S14" s="103">
        <v>42</v>
      </c>
      <c r="T14" s="103">
        <v>42</v>
      </c>
      <c r="U14" s="104">
        <v>79.245283018867923</v>
      </c>
      <c r="V14" s="103">
        <v>0</v>
      </c>
      <c r="W14" s="103">
        <v>4</v>
      </c>
      <c r="X14" s="103">
        <v>4</v>
      </c>
      <c r="Y14" s="104">
        <v>7.5471698113207548</v>
      </c>
      <c r="Z14" s="103">
        <v>0</v>
      </c>
      <c r="AA14" s="103">
        <v>46</v>
      </c>
      <c r="AB14" s="103">
        <v>46</v>
      </c>
      <c r="AC14" s="190">
        <v>86.79245283018868</v>
      </c>
      <c r="AD14" s="124">
        <v>86.79245283018868</v>
      </c>
      <c r="AE14" s="45"/>
    </row>
    <row r="15" spans="1:31" x14ac:dyDescent="0.25">
      <c r="A15" s="9"/>
      <c r="B15" s="105">
        <v>154</v>
      </c>
      <c r="C15" s="192" t="s">
        <v>73</v>
      </c>
      <c r="D15" s="76">
        <v>1703</v>
      </c>
      <c r="E15" s="189">
        <v>96</v>
      </c>
      <c r="F15" s="189">
        <v>68</v>
      </c>
      <c r="G15" s="189">
        <v>23</v>
      </c>
      <c r="H15" s="189">
        <v>5</v>
      </c>
      <c r="I15" s="189">
        <v>1367</v>
      </c>
      <c r="J15" s="189">
        <v>1256</v>
      </c>
      <c r="K15" s="189">
        <v>101</v>
      </c>
      <c r="L15" s="189">
        <v>10</v>
      </c>
      <c r="M15" s="100">
        <v>1463</v>
      </c>
      <c r="N15" s="100">
        <v>1324</v>
      </c>
      <c r="O15" s="100">
        <v>124</v>
      </c>
      <c r="P15" s="99">
        <v>15</v>
      </c>
      <c r="Q15" s="189">
        <v>15</v>
      </c>
      <c r="R15" s="103">
        <v>0</v>
      </c>
      <c r="S15" s="103">
        <v>1514</v>
      </c>
      <c r="T15" s="103">
        <v>1514</v>
      </c>
      <c r="U15" s="104">
        <v>88.901937756899585</v>
      </c>
      <c r="V15" s="103">
        <v>0</v>
      </c>
      <c r="W15" s="103">
        <v>80</v>
      </c>
      <c r="X15" s="103">
        <v>80</v>
      </c>
      <c r="Y15" s="104">
        <v>4.6975924838520253</v>
      </c>
      <c r="Z15" s="103">
        <v>0</v>
      </c>
      <c r="AA15" s="103">
        <v>1594</v>
      </c>
      <c r="AB15" s="103">
        <v>1594</v>
      </c>
      <c r="AC15" s="190">
        <v>93.599530240751619</v>
      </c>
      <c r="AD15" s="124">
        <v>93.599530240751619</v>
      </c>
      <c r="AE15" s="45"/>
    </row>
    <row r="16" spans="1:31" x14ac:dyDescent="0.25">
      <c r="A16" s="9"/>
      <c r="B16" s="105">
        <v>250</v>
      </c>
      <c r="C16" s="192" t="s">
        <v>74</v>
      </c>
      <c r="D16" s="76">
        <v>147</v>
      </c>
      <c r="E16" s="189">
        <v>13</v>
      </c>
      <c r="F16" s="189">
        <v>12</v>
      </c>
      <c r="G16" s="189">
        <v>1</v>
      </c>
      <c r="H16" s="189">
        <v>0</v>
      </c>
      <c r="I16" s="189">
        <v>85</v>
      </c>
      <c r="J16" s="189">
        <v>76</v>
      </c>
      <c r="K16" s="189">
        <v>9</v>
      </c>
      <c r="L16" s="189">
        <v>0</v>
      </c>
      <c r="M16" s="100">
        <v>98</v>
      </c>
      <c r="N16" s="100">
        <v>88</v>
      </c>
      <c r="O16" s="100">
        <v>10</v>
      </c>
      <c r="P16" s="99">
        <v>0</v>
      </c>
      <c r="Q16" s="189">
        <v>3</v>
      </c>
      <c r="R16" s="103">
        <v>1</v>
      </c>
      <c r="S16" s="103">
        <v>191</v>
      </c>
      <c r="T16" s="103">
        <v>192</v>
      </c>
      <c r="U16" s="104">
        <v>129.93197278911566</v>
      </c>
      <c r="V16" s="103">
        <v>0</v>
      </c>
      <c r="W16" s="103">
        <v>15</v>
      </c>
      <c r="X16" s="103">
        <v>15</v>
      </c>
      <c r="Y16" s="104">
        <v>10.204081632653061</v>
      </c>
      <c r="Z16" s="103">
        <v>1</v>
      </c>
      <c r="AA16" s="103">
        <v>206</v>
      </c>
      <c r="AB16" s="103">
        <v>207</v>
      </c>
      <c r="AC16" s="190">
        <v>140.1360544217687</v>
      </c>
      <c r="AD16" s="124">
        <v>139.86486486486487</v>
      </c>
      <c r="AE16" s="45"/>
    </row>
    <row r="17" spans="1:31" x14ac:dyDescent="0.25">
      <c r="A17" s="9"/>
      <c r="B17" s="105">
        <v>495</v>
      </c>
      <c r="C17" s="192" t="s">
        <v>75</v>
      </c>
      <c r="D17" s="76">
        <v>38</v>
      </c>
      <c r="E17" s="189">
        <v>2</v>
      </c>
      <c r="F17" s="189">
        <v>0</v>
      </c>
      <c r="G17" s="189">
        <v>2</v>
      </c>
      <c r="H17" s="189">
        <v>0</v>
      </c>
      <c r="I17" s="189">
        <v>45</v>
      </c>
      <c r="J17" s="189">
        <v>40</v>
      </c>
      <c r="K17" s="189">
        <v>5</v>
      </c>
      <c r="L17" s="189">
        <v>0</v>
      </c>
      <c r="M17" s="100">
        <v>47</v>
      </c>
      <c r="N17" s="100">
        <v>40</v>
      </c>
      <c r="O17" s="100">
        <v>7</v>
      </c>
      <c r="P17" s="99">
        <v>0</v>
      </c>
      <c r="Q17" s="189">
        <v>0</v>
      </c>
      <c r="R17" s="103">
        <v>0</v>
      </c>
      <c r="S17" s="103">
        <v>44</v>
      </c>
      <c r="T17" s="103">
        <v>44</v>
      </c>
      <c r="U17" s="104">
        <v>115.78947368421053</v>
      </c>
      <c r="V17" s="103">
        <v>0</v>
      </c>
      <c r="W17" s="103">
        <v>1</v>
      </c>
      <c r="X17" s="103">
        <v>1</v>
      </c>
      <c r="Y17" s="104">
        <v>2.6315789473684208</v>
      </c>
      <c r="Z17" s="103">
        <v>0</v>
      </c>
      <c r="AA17" s="103">
        <v>45</v>
      </c>
      <c r="AB17" s="103">
        <v>45</v>
      </c>
      <c r="AC17" s="190">
        <v>118.42105263157893</v>
      </c>
      <c r="AD17" s="124">
        <v>118.42105263157893</v>
      </c>
      <c r="AE17" s="45"/>
    </row>
    <row r="18" spans="1:31" x14ac:dyDescent="0.25">
      <c r="A18" s="9"/>
      <c r="B18" s="105">
        <v>790</v>
      </c>
      <c r="C18" s="192" t="s">
        <v>76</v>
      </c>
      <c r="D18" s="76">
        <v>70</v>
      </c>
      <c r="E18" s="189">
        <v>3</v>
      </c>
      <c r="F18" s="189">
        <v>3</v>
      </c>
      <c r="G18" s="189">
        <v>0</v>
      </c>
      <c r="H18" s="189">
        <v>0</v>
      </c>
      <c r="I18" s="189">
        <v>71</v>
      </c>
      <c r="J18" s="189">
        <v>70</v>
      </c>
      <c r="K18" s="189">
        <v>1</v>
      </c>
      <c r="L18" s="189">
        <v>0</v>
      </c>
      <c r="M18" s="100">
        <v>74</v>
      </c>
      <c r="N18" s="100">
        <v>73</v>
      </c>
      <c r="O18" s="100">
        <v>1</v>
      </c>
      <c r="P18" s="99">
        <v>0</v>
      </c>
      <c r="Q18" s="189">
        <v>0</v>
      </c>
      <c r="R18" s="103">
        <v>0</v>
      </c>
      <c r="S18" s="103">
        <v>88</v>
      </c>
      <c r="T18" s="103">
        <v>88</v>
      </c>
      <c r="U18" s="104">
        <v>125.71428571428571</v>
      </c>
      <c r="V18" s="103">
        <v>0</v>
      </c>
      <c r="W18" s="103">
        <v>4</v>
      </c>
      <c r="X18" s="103">
        <v>4</v>
      </c>
      <c r="Y18" s="104">
        <v>5.7142857142857144</v>
      </c>
      <c r="Z18" s="103">
        <v>0</v>
      </c>
      <c r="AA18" s="103">
        <v>92</v>
      </c>
      <c r="AB18" s="103">
        <v>92</v>
      </c>
      <c r="AC18" s="190">
        <v>131.42857142857142</v>
      </c>
      <c r="AD18" s="124">
        <v>131.42857142857142</v>
      </c>
      <c r="AE18" s="45"/>
    </row>
    <row r="19" spans="1:31" x14ac:dyDescent="0.25">
      <c r="A19" s="9"/>
      <c r="B19" s="105">
        <v>895</v>
      </c>
      <c r="C19" s="192" t="s">
        <v>77</v>
      </c>
      <c r="D19" s="76">
        <v>188</v>
      </c>
      <c r="E19" s="189">
        <v>3</v>
      </c>
      <c r="F19" s="189">
        <v>2</v>
      </c>
      <c r="G19" s="189">
        <v>1</v>
      </c>
      <c r="H19" s="189">
        <v>0</v>
      </c>
      <c r="I19" s="189">
        <v>152</v>
      </c>
      <c r="J19" s="189">
        <v>132</v>
      </c>
      <c r="K19" s="189">
        <v>20</v>
      </c>
      <c r="L19" s="189">
        <v>0</v>
      </c>
      <c r="M19" s="100">
        <v>155</v>
      </c>
      <c r="N19" s="100">
        <v>134</v>
      </c>
      <c r="O19" s="100">
        <v>21</v>
      </c>
      <c r="P19" s="99">
        <v>0</v>
      </c>
      <c r="Q19" s="189">
        <v>9</v>
      </c>
      <c r="R19" s="103">
        <v>0</v>
      </c>
      <c r="S19" s="103">
        <v>147</v>
      </c>
      <c r="T19" s="103">
        <v>147</v>
      </c>
      <c r="U19" s="104">
        <v>78.191489361702125</v>
      </c>
      <c r="V19" s="103">
        <v>0</v>
      </c>
      <c r="W19" s="103">
        <v>8</v>
      </c>
      <c r="X19" s="103">
        <v>8</v>
      </c>
      <c r="Y19" s="104">
        <v>4.2553191489361701</v>
      </c>
      <c r="Z19" s="103">
        <v>0</v>
      </c>
      <c r="AA19" s="103">
        <v>155</v>
      </c>
      <c r="AB19" s="103">
        <v>155</v>
      </c>
      <c r="AC19" s="190">
        <v>82.446808510638306</v>
      </c>
      <c r="AD19" s="124">
        <v>82.446808510638306</v>
      </c>
      <c r="AE19" s="45"/>
    </row>
    <row r="20" spans="1:31" x14ac:dyDescent="0.25">
      <c r="A20" s="9" t="s">
        <v>78</v>
      </c>
      <c r="B20" s="174"/>
      <c r="C20" s="193" t="s">
        <v>39</v>
      </c>
      <c r="D20" s="84">
        <v>10058</v>
      </c>
      <c r="E20" s="84">
        <v>312</v>
      </c>
      <c r="F20" s="84">
        <v>216</v>
      </c>
      <c r="G20" s="84">
        <v>73</v>
      </c>
      <c r="H20" s="84">
        <v>23</v>
      </c>
      <c r="I20" s="84">
        <v>4860</v>
      </c>
      <c r="J20" s="84">
        <v>4302</v>
      </c>
      <c r="K20" s="84">
        <v>481</v>
      </c>
      <c r="L20" s="84">
        <v>77</v>
      </c>
      <c r="M20" s="84">
        <v>5172</v>
      </c>
      <c r="N20" s="84">
        <v>4518</v>
      </c>
      <c r="O20" s="84">
        <v>554</v>
      </c>
      <c r="P20" s="84">
        <v>100</v>
      </c>
      <c r="Q20" s="84">
        <v>114</v>
      </c>
      <c r="R20" s="108">
        <v>12</v>
      </c>
      <c r="S20" s="108">
        <v>8178</v>
      </c>
      <c r="T20" s="108">
        <v>8190</v>
      </c>
      <c r="U20" s="106">
        <v>81.308411214953267</v>
      </c>
      <c r="V20" s="108">
        <v>5</v>
      </c>
      <c r="W20" s="108">
        <v>975</v>
      </c>
      <c r="X20" s="108">
        <v>980</v>
      </c>
      <c r="Y20" s="106">
        <v>9.6937760986279589</v>
      </c>
      <c r="Z20" s="108">
        <v>17</v>
      </c>
      <c r="AA20" s="108">
        <v>9153</v>
      </c>
      <c r="AB20" s="108">
        <v>9170</v>
      </c>
      <c r="AC20" s="94">
        <v>91.002187313581231</v>
      </c>
      <c r="AD20" s="194">
        <v>91.017369727047154</v>
      </c>
      <c r="AE20" s="45"/>
    </row>
    <row r="21" spans="1:31" x14ac:dyDescent="0.25">
      <c r="A21" s="9"/>
      <c r="B21" s="105">
        <v>45</v>
      </c>
      <c r="C21" s="192" t="s">
        <v>79</v>
      </c>
      <c r="D21" s="76">
        <v>4062</v>
      </c>
      <c r="E21" s="189">
        <v>122</v>
      </c>
      <c r="F21" s="189">
        <v>67</v>
      </c>
      <c r="G21" s="189">
        <v>38</v>
      </c>
      <c r="H21" s="189">
        <v>17</v>
      </c>
      <c r="I21" s="189">
        <v>2062</v>
      </c>
      <c r="J21" s="189">
        <v>1782</v>
      </c>
      <c r="K21" s="189">
        <v>245</v>
      </c>
      <c r="L21" s="189">
        <v>35</v>
      </c>
      <c r="M21" s="100">
        <v>2184</v>
      </c>
      <c r="N21" s="100">
        <v>1849</v>
      </c>
      <c r="O21" s="100">
        <v>283</v>
      </c>
      <c r="P21" s="99">
        <v>52</v>
      </c>
      <c r="Q21" s="189">
        <v>15</v>
      </c>
      <c r="R21" s="103">
        <v>9</v>
      </c>
      <c r="S21" s="103">
        <v>3296</v>
      </c>
      <c r="T21" s="103">
        <v>3305</v>
      </c>
      <c r="U21" s="104">
        <v>81.142294436238302</v>
      </c>
      <c r="V21" s="103">
        <v>3</v>
      </c>
      <c r="W21" s="103">
        <v>515</v>
      </c>
      <c r="X21" s="103">
        <v>518</v>
      </c>
      <c r="Y21" s="104">
        <v>12.678483505662236</v>
      </c>
      <c r="Z21" s="103">
        <v>12</v>
      </c>
      <c r="AA21" s="103">
        <v>3811</v>
      </c>
      <c r="AB21" s="103">
        <v>3823</v>
      </c>
      <c r="AC21" s="190">
        <v>93.820777941900545</v>
      </c>
      <c r="AD21" s="124">
        <v>93.838978890525283</v>
      </c>
      <c r="AE21" s="45"/>
    </row>
    <row r="22" spans="1:31" x14ac:dyDescent="0.25">
      <c r="A22" s="9"/>
      <c r="B22" s="105">
        <v>51</v>
      </c>
      <c r="C22" s="192" t="s">
        <v>80</v>
      </c>
      <c r="D22" s="76">
        <v>227</v>
      </c>
      <c r="E22" s="189">
        <v>33</v>
      </c>
      <c r="F22" s="189">
        <v>30</v>
      </c>
      <c r="G22" s="189">
        <v>3</v>
      </c>
      <c r="H22" s="189">
        <v>0</v>
      </c>
      <c r="I22" s="189">
        <v>167</v>
      </c>
      <c r="J22" s="189">
        <v>126</v>
      </c>
      <c r="K22" s="189">
        <v>38</v>
      </c>
      <c r="L22" s="189">
        <v>3</v>
      </c>
      <c r="M22" s="100">
        <v>200</v>
      </c>
      <c r="N22" s="100">
        <v>156</v>
      </c>
      <c r="O22" s="100">
        <v>41</v>
      </c>
      <c r="P22" s="99">
        <v>3</v>
      </c>
      <c r="Q22" s="189">
        <v>17</v>
      </c>
      <c r="R22" s="103">
        <v>0</v>
      </c>
      <c r="S22" s="103">
        <v>204</v>
      </c>
      <c r="T22" s="103">
        <v>204</v>
      </c>
      <c r="U22" s="104">
        <v>89.867841409691636</v>
      </c>
      <c r="V22" s="103">
        <v>0</v>
      </c>
      <c r="W22" s="103">
        <v>16</v>
      </c>
      <c r="X22" s="103">
        <v>16</v>
      </c>
      <c r="Y22" s="104">
        <v>7.0484581497797363</v>
      </c>
      <c r="Z22" s="103">
        <v>0</v>
      </c>
      <c r="AA22" s="103">
        <v>220</v>
      </c>
      <c r="AB22" s="103">
        <v>220</v>
      </c>
      <c r="AC22" s="190">
        <v>96.916299559471369</v>
      </c>
      <c r="AD22" s="124">
        <v>96.916299559471369</v>
      </c>
      <c r="AE22" s="45"/>
    </row>
    <row r="23" spans="1:31" x14ac:dyDescent="0.25">
      <c r="A23" s="9"/>
      <c r="B23" s="105">
        <v>147</v>
      </c>
      <c r="C23" s="192" t="s">
        <v>81</v>
      </c>
      <c r="D23" s="76">
        <v>1137</v>
      </c>
      <c r="E23" s="189">
        <v>50</v>
      </c>
      <c r="F23" s="189">
        <v>33</v>
      </c>
      <c r="G23" s="189">
        <v>12</v>
      </c>
      <c r="H23" s="189">
        <v>5</v>
      </c>
      <c r="I23" s="189">
        <v>817</v>
      </c>
      <c r="J23" s="189">
        <v>791</v>
      </c>
      <c r="K23" s="189">
        <v>24</v>
      </c>
      <c r="L23" s="189">
        <v>2</v>
      </c>
      <c r="M23" s="100">
        <v>867</v>
      </c>
      <c r="N23" s="100">
        <v>824</v>
      </c>
      <c r="O23" s="100">
        <v>36</v>
      </c>
      <c r="P23" s="99">
        <v>7</v>
      </c>
      <c r="Q23" s="189">
        <v>5</v>
      </c>
      <c r="R23" s="103">
        <v>0</v>
      </c>
      <c r="S23" s="103">
        <v>940</v>
      </c>
      <c r="T23" s="103">
        <v>940</v>
      </c>
      <c r="U23" s="104">
        <v>82.673702726473181</v>
      </c>
      <c r="V23" s="103">
        <v>1</v>
      </c>
      <c r="W23" s="103">
        <v>101</v>
      </c>
      <c r="X23" s="103">
        <v>102</v>
      </c>
      <c r="Y23" s="104">
        <v>8.8830255057167982</v>
      </c>
      <c r="Z23" s="103">
        <v>1</v>
      </c>
      <c r="AA23" s="103">
        <v>1041</v>
      </c>
      <c r="AB23" s="103">
        <v>1042</v>
      </c>
      <c r="AC23" s="190">
        <v>91.556728232189982</v>
      </c>
      <c r="AD23" s="124">
        <v>91.564147627416531</v>
      </c>
      <c r="AE23" s="45"/>
    </row>
    <row r="24" spans="1:31" x14ac:dyDescent="0.25">
      <c r="A24" s="9"/>
      <c r="B24" s="105">
        <v>172</v>
      </c>
      <c r="C24" s="192" t="s">
        <v>82</v>
      </c>
      <c r="D24" s="76">
        <v>1138</v>
      </c>
      <c r="E24" s="189">
        <v>40</v>
      </c>
      <c r="F24" s="189">
        <v>34</v>
      </c>
      <c r="G24" s="189">
        <v>5</v>
      </c>
      <c r="H24" s="189">
        <v>1</v>
      </c>
      <c r="I24" s="189">
        <v>598</v>
      </c>
      <c r="J24" s="189">
        <v>528</v>
      </c>
      <c r="K24" s="189">
        <v>62</v>
      </c>
      <c r="L24" s="189">
        <v>8</v>
      </c>
      <c r="M24" s="100">
        <v>638</v>
      </c>
      <c r="N24" s="100">
        <v>562</v>
      </c>
      <c r="O24" s="100">
        <v>67</v>
      </c>
      <c r="P24" s="99">
        <v>9</v>
      </c>
      <c r="Q24" s="189">
        <v>12</v>
      </c>
      <c r="R24" s="103">
        <v>1</v>
      </c>
      <c r="S24" s="103">
        <v>707</v>
      </c>
      <c r="T24" s="103">
        <v>708</v>
      </c>
      <c r="U24" s="104">
        <v>62.126537785588752</v>
      </c>
      <c r="V24" s="103">
        <v>1</v>
      </c>
      <c r="W24" s="103">
        <v>127</v>
      </c>
      <c r="X24" s="103">
        <v>128</v>
      </c>
      <c r="Y24" s="104">
        <v>11.159929701230228</v>
      </c>
      <c r="Z24" s="103">
        <v>2</v>
      </c>
      <c r="AA24" s="103">
        <v>834</v>
      </c>
      <c r="AB24" s="103">
        <v>836</v>
      </c>
      <c r="AC24" s="190">
        <v>73.286467486818978</v>
      </c>
      <c r="AD24" s="124">
        <v>73.333333333333329</v>
      </c>
      <c r="AE24" s="45"/>
    </row>
    <row r="25" spans="1:31" x14ac:dyDescent="0.25">
      <c r="A25" s="9"/>
      <c r="B25" s="105">
        <v>475</v>
      </c>
      <c r="C25" s="192" t="s">
        <v>83</v>
      </c>
      <c r="D25" s="76">
        <v>1</v>
      </c>
      <c r="E25" s="189">
        <v>0</v>
      </c>
      <c r="F25" s="189">
        <v>0</v>
      </c>
      <c r="G25" s="189">
        <v>0</v>
      </c>
      <c r="H25" s="189">
        <v>0</v>
      </c>
      <c r="I25" s="189">
        <v>0</v>
      </c>
      <c r="J25" s="189">
        <v>0</v>
      </c>
      <c r="K25" s="189">
        <v>0</v>
      </c>
      <c r="L25" s="189">
        <v>0</v>
      </c>
      <c r="M25" s="100">
        <v>0</v>
      </c>
      <c r="N25" s="100">
        <v>0</v>
      </c>
      <c r="O25" s="100">
        <v>0</v>
      </c>
      <c r="P25" s="99">
        <v>0</v>
      </c>
      <c r="Q25" s="189">
        <v>3</v>
      </c>
      <c r="R25" s="103">
        <v>0</v>
      </c>
      <c r="S25" s="103">
        <v>1</v>
      </c>
      <c r="T25" s="103">
        <v>1</v>
      </c>
      <c r="U25" s="104">
        <v>0</v>
      </c>
      <c r="V25" s="103">
        <v>0</v>
      </c>
      <c r="W25" s="103">
        <v>0</v>
      </c>
      <c r="X25" s="103">
        <v>0</v>
      </c>
      <c r="Y25" s="104">
        <v>0</v>
      </c>
      <c r="Z25" s="103">
        <v>0</v>
      </c>
      <c r="AA25" s="103">
        <v>1</v>
      </c>
      <c r="AB25" s="103">
        <v>1</v>
      </c>
      <c r="AC25" s="190">
        <v>0</v>
      </c>
      <c r="AD25" s="124">
        <v>100</v>
      </c>
      <c r="AE25" s="45"/>
    </row>
    <row r="26" spans="1:31" x14ac:dyDescent="0.25">
      <c r="A26" s="9"/>
      <c r="B26" s="105">
        <v>480</v>
      </c>
      <c r="C26" s="192" t="s">
        <v>84</v>
      </c>
      <c r="D26" s="76">
        <v>258</v>
      </c>
      <c r="E26" s="189">
        <v>7</v>
      </c>
      <c r="F26" s="189">
        <v>4</v>
      </c>
      <c r="G26" s="189">
        <v>3</v>
      </c>
      <c r="H26" s="189">
        <v>0</v>
      </c>
      <c r="I26" s="189">
        <v>213</v>
      </c>
      <c r="J26" s="189">
        <v>200</v>
      </c>
      <c r="K26" s="189">
        <v>8</v>
      </c>
      <c r="L26" s="189">
        <v>5</v>
      </c>
      <c r="M26" s="100">
        <v>220</v>
      </c>
      <c r="N26" s="100">
        <v>204</v>
      </c>
      <c r="O26" s="100">
        <v>11</v>
      </c>
      <c r="P26" s="99">
        <v>5</v>
      </c>
      <c r="Q26" s="189">
        <v>5</v>
      </c>
      <c r="R26" s="103">
        <v>1</v>
      </c>
      <c r="S26" s="103">
        <v>277</v>
      </c>
      <c r="T26" s="103">
        <v>278</v>
      </c>
      <c r="U26" s="104">
        <v>107.36434108527131</v>
      </c>
      <c r="V26" s="103">
        <v>0</v>
      </c>
      <c r="W26" s="103">
        <v>19</v>
      </c>
      <c r="X26" s="103">
        <v>19</v>
      </c>
      <c r="Y26" s="104">
        <v>7.3643410852713185</v>
      </c>
      <c r="Z26" s="103">
        <v>1</v>
      </c>
      <c r="AA26" s="103">
        <v>296</v>
      </c>
      <c r="AB26" s="103">
        <v>297</v>
      </c>
      <c r="AC26" s="190">
        <v>114.72868217054264</v>
      </c>
      <c r="AD26" s="124">
        <v>114.67181467181466</v>
      </c>
      <c r="AE26" s="45"/>
    </row>
    <row r="27" spans="1:31" x14ac:dyDescent="0.25">
      <c r="A27" s="9"/>
      <c r="B27" s="105">
        <v>490</v>
      </c>
      <c r="C27" s="192" t="s">
        <v>85</v>
      </c>
      <c r="D27" s="76">
        <v>551</v>
      </c>
      <c r="E27" s="189">
        <v>7</v>
      </c>
      <c r="F27" s="189">
        <v>6</v>
      </c>
      <c r="G27" s="189">
        <v>1</v>
      </c>
      <c r="H27" s="189">
        <v>0</v>
      </c>
      <c r="I27" s="189">
        <v>247</v>
      </c>
      <c r="J27" s="189">
        <v>238</v>
      </c>
      <c r="K27" s="189">
        <v>8</v>
      </c>
      <c r="L27" s="189">
        <v>1</v>
      </c>
      <c r="M27" s="100">
        <v>254</v>
      </c>
      <c r="N27" s="100">
        <v>244</v>
      </c>
      <c r="O27" s="100">
        <v>9</v>
      </c>
      <c r="P27" s="99">
        <v>1</v>
      </c>
      <c r="Q27" s="189">
        <v>8</v>
      </c>
      <c r="R27" s="103">
        <v>1</v>
      </c>
      <c r="S27" s="103">
        <v>408</v>
      </c>
      <c r="T27" s="103">
        <v>409</v>
      </c>
      <c r="U27" s="104">
        <v>74.047186932849357</v>
      </c>
      <c r="V27" s="103">
        <v>0</v>
      </c>
      <c r="W27" s="103">
        <v>9</v>
      </c>
      <c r="X27" s="103">
        <v>9</v>
      </c>
      <c r="Y27" s="104">
        <v>1.6333938294010888</v>
      </c>
      <c r="Z27" s="103">
        <v>1</v>
      </c>
      <c r="AA27" s="103">
        <v>417</v>
      </c>
      <c r="AB27" s="103">
        <v>418</v>
      </c>
      <c r="AC27" s="190">
        <v>75.680580762250443</v>
      </c>
      <c r="AD27" s="124">
        <v>75.724637681159422</v>
      </c>
      <c r="AE27" s="45"/>
    </row>
    <row r="28" spans="1:31" x14ac:dyDescent="0.25">
      <c r="A28" s="9"/>
      <c r="B28" s="105">
        <v>659</v>
      </c>
      <c r="C28" s="192" t="s">
        <v>86</v>
      </c>
      <c r="D28" s="76">
        <v>164</v>
      </c>
      <c r="E28" s="189">
        <v>11</v>
      </c>
      <c r="F28" s="189">
        <v>11</v>
      </c>
      <c r="G28" s="189">
        <v>0</v>
      </c>
      <c r="H28" s="189">
        <v>0</v>
      </c>
      <c r="I28" s="189">
        <v>159</v>
      </c>
      <c r="J28" s="189">
        <v>146</v>
      </c>
      <c r="K28" s="189">
        <v>11</v>
      </c>
      <c r="L28" s="189">
        <v>2</v>
      </c>
      <c r="M28" s="100">
        <v>170</v>
      </c>
      <c r="N28" s="100">
        <v>157</v>
      </c>
      <c r="O28" s="100">
        <v>11</v>
      </c>
      <c r="P28" s="99">
        <v>2</v>
      </c>
      <c r="Q28" s="189">
        <v>7</v>
      </c>
      <c r="R28" s="103">
        <v>0</v>
      </c>
      <c r="S28" s="103">
        <v>144</v>
      </c>
      <c r="T28" s="103">
        <v>144</v>
      </c>
      <c r="U28" s="104">
        <v>87.804878048780495</v>
      </c>
      <c r="V28" s="103">
        <v>0</v>
      </c>
      <c r="W28" s="103">
        <v>4</v>
      </c>
      <c r="X28" s="103">
        <v>4</v>
      </c>
      <c r="Y28" s="104">
        <v>2.4390243902439024</v>
      </c>
      <c r="Z28" s="103">
        <v>0</v>
      </c>
      <c r="AA28" s="103">
        <v>148</v>
      </c>
      <c r="AB28" s="103">
        <v>148</v>
      </c>
      <c r="AC28" s="190">
        <v>90.243902439024396</v>
      </c>
      <c r="AD28" s="124">
        <v>90.243902439024396</v>
      </c>
      <c r="AE28" s="45"/>
    </row>
    <row r="29" spans="1:31" x14ac:dyDescent="0.25">
      <c r="A29" s="9"/>
      <c r="B29" s="105">
        <v>665</v>
      </c>
      <c r="C29" s="192" t="s">
        <v>87</v>
      </c>
      <c r="D29" s="76">
        <v>99</v>
      </c>
      <c r="E29" s="189">
        <v>3</v>
      </c>
      <c r="F29" s="189">
        <v>2</v>
      </c>
      <c r="G29" s="189">
        <v>1</v>
      </c>
      <c r="H29" s="189">
        <v>0</v>
      </c>
      <c r="I29" s="189">
        <v>63</v>
      </c>
      <c r="J29" s="189">
        <v>46</v>
      </c>
      <c r="K29" s="189">
        <v>14</v>
      </c>
      <c r="L29" s="189">
        <v>3</v>
      </c>
      <c r="M29" s="100">
        <v>66</v>
      </c>
      <c r="N29" s="100">
        <v>48</v>
      </c>
      <c r="O29" s="100">
        <v>15</v>
      </c>
      <c r="P29" s="99">
        <v>3</v>
      </c>
      <c r="Q29" s="189">
        <v>12</v>
      </c>
      <c r="R29" s="103">
        <v>0</v>
      </c>
      <c r="S29" s="103">
        <v>88</v>
      </c>
      <c r="T29" s="103">
        <v>88</v>
      </c>
      <c r="U29" s="104">
        <v>88.888888888888886</v>
      </c>
      <c r="V29" s="103">
        <v>0</v>
      </c>
      <c r="W29" s="103">
        <v>1</v>
      </c>
      <c r="X29" s="103">
        <v>1</v>
      </c>
      <c r="Y29" s="104">
        <v>1.0101010101010102</v>
      </c>
      <c r="Z29" s="103">
        <v>0</v>
      </c>
      <c r="AA29" s="103">
        <v>89</v>
      </c>
      <c r="AB29" s="103">
        <v>89</v>
      </c>
      <c r="AC29" s="190">
        <v>89.898989898989896</v>
      </c>
      <c r="AD29" s="124">
        <v>89.898989898989896</v>
      </c>
      <c r="AE29" s="45"/>
    </row>
    <row r="30" spans="1:31" x14ac:dyDescent="0.25">
      <c r="A30" s="9"/>
      <c r="B30" s="105">
        <v>837</v>
      </c>
      <c r="C30" s="192" t="s">
        <v>88</v>
      </c>
      <c r="D30" s="76">
        <v>2420</v>
      </c>
      <c r="E30" s="189">
        <v>39</v>
      </c>
      <c r="F30" s="189">
        <v>29</v>
      </c>
      <c r="G30" s="189">
        <v>10</v>
      </c>
      <c r="H30" s="189">
        <v>0</v>
      </c>
      <c r="I30" s="189">
        <v>532</v>
      </c>
      <c r="J30" s="189">
        <v>444</v>
      </c>
      <c r="K30" s="189">
        <v>70</v>
      </c>
      <c r="L30" s="189">
        <v>18</v>
      </c>
      <c r="M30" s="100">
        <v>571</v>
      </c>
      <c r="N30" s="100">
        <v>473</v>
      </c>
      <c r="O30" s="100">
        <v>80</v>
      </c>
      <c r="P30" s="99">
        <v>18</v>
      </c>
      <c r="Q30" s="189">
        <v>30</v>
      </c>
      <c r="R30" s="103">
        <v>0</v>
      </c>
      <c r="S30" s="103">
        <v>2108</v>
      </c>
      <c r="T30" s="103">
        <v>2108</v>
      </c>
      <c r="U30" s="104">
        <v>87.107438016528931</v>
      </c>
      <c r="V30" s="103">
        <v>0</v>
      </c>
      <c r="W30" s="103">
        <v>183</v>
      </c>
      <c r="X30" s="103">
        <v>183</v>
      </c>
      <c r="Y30" s="104">
        <v>7.561983471074381</v>
      </c>
      <c r="Z30" s="103">
        <v>0</v>
      </c>
      <c r="AA30" s="103">
        <v>2291</v>
      </c>
      <c r="AB30" s="103">
        <v>2291</v>
      </c>
      <c r="AC30" s="190">
        <v>94.669421487603316</v>
      </c>
      <c r="AD30" s="124">
        <v>94.669421487603316</v>
      </c>
      <c r="AE30" s="45"/>
    </row>
    <row r="31" spans="1:31" x14ac:dyDescent="0.25">
      <c r="A31" s="9"/>
      <c r="B31" s="105">
        <v>873</v>
      </c>
      <c r="C31" s="192" t="s">
        <v>89</v>
      </c>
      <c r="D31" s="76">
        <v>1</v>
      </c>
      <c r="E31" s="189">
        <v>0</v>
      </c>
      <c r="F31" s="189">
        <v>0</v>
      </c>
      <c r="G31" s="189">
        <v>0</v>
      </c>
      <c r="H31" s="189">
        <v>0</v>
      </c>
      <c r="I31" s="189">
        <v>2</v>
      </c>
      <c r="J31" s="189">
        <v>1</v>
      </c>
      <c r="K31" s="189">
        <v>1</v>
      </c>
      <c r="L31" s="189">
        <v>0</v>
      </c>
      <c r="M31" s="100">
        <v>2</v>
      </c>
      <c r="N31" s="100">
        <v>1</v>
      </c>
      <c r="O31" s="100">
        <v>1</v>
      </c>
      <c r="P31" s="99">
        <v>0</v>
      </c>
      <c r="Q31" s="189">
        <v>0</v>
      </c>
      <c r="R31" s="103">
        <v>0</v>
      </c>
      <c r="S31" s="103">
        <v>5</v>
      </c>
      <c r="T31" s="103">
        <v>5</v>
      </c>
      <c r="U31" s="104">
        <v>0</v>
      </c>
      <c r="V31" s="103">
        <v>0</v>
      </c>
      <c r="W31" s="103">
        <v>0</v>
      </c>
      <c r="X31" s="103">
        <v>0</v>
      </c>
      <c r="Y31" s="104">
        <v>0</v>
      </c>
      <c r="Z31" s="103">
        <v>0</v>
      </c>
      <c r="AA31" s="103">
        <v>5</v>
      </c>
      <c r="AB31" s="103">
        <v>5</v>
      </c>
      <c r="AC31" s="190">
        <v>0</v>
      </c>
      <c r="AD31" s="124">
        <v>500</v>
      </c>
      <c r="AE31" s="45"/>
    </row>
    <row r="32" spans="1:31" x14ac:dyDescent="0.25">
      <c r="A32" s="9" t="s">
        <v>90</v>
      </c>
      <c r="B32" s="174"/>
      <c r="C32" s="193" t="s">
        <v>40</v>
      </c>
      <c r="D32" s="84">
        <v>2673</v>
      </c>
      <c r="E32" s="84">
        <v>102</v>
      </c>
      <c r="F32" s="84">
        <v>68</v>
      </c>
      <c r="G32" s="84">
        <v>27</v>
      </c>
      <c r="H32" s="84">
        <v>7</v>
      </c>
      <c r="I32" s="84">
        <v>2038</v>
      </c>
      <c r="J32" s="84">
        <v>1619</v>
      </c>
      <c r="K32" s="84">
        <v>359</v>
      </c>
      <c r="L32" s="84">
        <v>60</v>
      </c>
      <c r="M32" s="84">
        <v>2140</v>
      </c>
      <c r="N32" s="84">
        <v>1687</v>
      </c>
      <c r="O32" s="84">
        <v>386</v>
      </c>
      <c r="P32" s="84">
        <v>67</v>
      </c>
      <c r="Q32" s="84">
        <v>26</v>
      </c>
      <c r="R32" s="84">
        <v>13</v>
      </c>
      <c r="S32" s="84">
        <v>2383</v>
      </c>
      <c r="T32" s="84">
        <v>2396</v>
      </c>
      <c r="U32" s="106">
        <v>89.150766928544712</v>
      </c>
      <c r="V32" s="84">
        <v>1</v>
      </c>
      <c r="W32" s="84">
        <v>285</v>
      </c>
      <c r="X32" s="84">
        <v>286</v>
      </c>
      <c r="Y32" s="106">
        <v>10.662177328843995</v>
      </c>
      <c r="Z32" s="84">
        <v>14</v>
      </c>
      <c r="AA32" s="84">
        <v>2668</v>
      </c>
      <c r="AB32" s="84">
        <v>2682</v>
      </c>
      <c r="AC32" s="94">
        <v>99.812944257388708</v>
      </c>
      <c r="AD32" s="194">
        <v>99.813918868626715</v>
      </c>
      <c r="AE32" s="45"/>
    </row>
    <row r="33" spans="1:31" x14ac:dyDescent="0.25">
      <c r="A33" s="9"/>
      <c r="B33" s="105">
        <v>31</v>
      </c>
      <c r="C33" s="192" t="s">
        <v>91</v>
      </c>
      <c r="D33" s="76">
        <v>91</v>
      </c>
      <c r="E33" s="189">
        <v>5</v>
      </c>
      <c r="F33" s="189">
        <v>4</v>
      </c>
      <c r="G33" s="189">
        <v>1</v>
      </c>
      <c r="H33" s="189">
        <v>0</v>
      </c>
      <c r="I33" s="189">
        <v>50</v>
      </c>
      <c r="J33" s="189">
        <v>44</v>
      </c>
      <c r="K33" s="189">
        <v>5</v>
      </c>
      <c r="L33" s="189">
        <v>1</v>
      </c>
      <c r="M33" s="100">
        <v>55</v>
      </c>
      <c r="N33" s="100">
        <v>48</v>
      </c>
      <c r="O33" s="100">
        <v>6</v>
      </c>
      <c r="P33" s="99">
        <v>1</v>
      </c>
      <c r="Q33" s="189">
        <v>3</v>
      </c>
      <c r="R33" s="103">
        <v>0</v>
      </c>
      <c r="S33" s="103">
        <v>91</v>
      </c>
      <c r="T33" s="103">
        <v>91</v>
      </c>
      <c r="U33" s="104">
        <v>100</v>
      </c>
      <c r="V33" s="103">
        <v>0</v>
      </c>
      <c r="W33" s="103">
        <v>11</v>
      </c>
      <c r="X33" s="103">
        <v>11</v>
      </c>
      <c r="Y33" s="104">
        <v>12.087912087912088</v>
      </c>
      <c r="Z33" s="103">
        <v>0</v>
      </c>
      <c r="AA33" s="103">
        <v>102</v>
      </c>
      <c r="AB33" s="103">
        <v>102</v>
      </c>
      <c r="AC33" s="190">
        <v>112.08791208791209</v>
      </c>
      <c r="AD33" s="124">
        <v>112.08791208791209</v>
      </c>
      <c r="AE33" s="45"/>
    </row>
    <row r="34" spans="1:31" x14ac:dyDescent="0.25">
      <c r="A34" s="9"/>
      <c r="B34" s="105">
        <v>40</v>
      </c>
      <c r="C34" s="192" t="s">
        <v>92</v>
      </c>
      <c r="D34" s="76">
        <v>30</v>
      </c>
      <c r="E34" s="189">
        <v>7</v>
      </c>
      <c r="F34" s="189">
        <v>7</v>
      </c>
      <c r="G34" s="189">
        <v>0</v>
      </c>
      <c r="H34" s="189">
        <v>0</v>
      </c>
      <c r="I34" s="189">
        <v>57</v>
      </c>
      <c r="J34" s="189">
        <v>49</v>
      </c>
      <c r="K34" s="189">
        <v>8</v>
      </c>
      <c r="L34" s="189">
        <v>0</v>
      </c>
      <c r="M34" s="100">
        <v>64</v>
      </c>
      <c r="N34" s="100">
        <v>56</v>
      </c>
      <c r="O34" s="100">
        <v>8</v>
      </c>
      <c r="P34" s="99">
        <v>0</v>
      </c>
      <c r="Q34" s="189">
        <v>4</v>
      </c>
      <c r="R34" s="103">
        <v>1</v>
      </c>
      <c r="S34" s="103">
        <v>69</v>
      </c>
      <c r="T34" s="103">
        <v>70</v>
      </c>
      <c r="U34" s="104">
        <v>229.99999999999997</v>
      </c>
      <c r="V34" s="103">
        <v>0</v>
      </c>
      <c r="W34" s="103">
        <v>0</v>
      </c>
      <c r="X34" s="103">
        <v>0</v>
      </c>
      <c r="Y34" s="104">
        <v>0</v>
      </c>
      <c r="Z34" s="103">
        <v>1</v>
      </c>
      <c r="AA34" s="103">
        <v>69</v>
      </c>
      <c r="AB34" s="103">
        <v>70</v>
      </c>
      <c r="AC34" s="190">
        <v>229.99999999999997</v>
      </c>
      <c r="AD34" s="124">
        <v>225.80645161290326</v>
      </c>
      <c r="AE34" s="45"/>
    </row>
    <row r="35" spans="1:31" x14ac:dyDescent="0.25">
      <c r="A35" s="9"/>
      <c r="B35" s="105">
        <v>190</v>
      </c>
      <c r="C35" s="192" t="s">
        <v>93</v>
      </c>
      <c r="D35" s="76">
        <v>186</v>
      </c>
      <c r="E35" s="189">
        <v>2</v>
      </c>
      <c r="F35" s="189">
        <v>0</v>
      </c>
      <c r="G35" s="189">
        <v>0</v>
      </c>
      <c r="H35" s="189">
        <v>2</v>
      </c>
      <c r="I35" s="189">
        <v>158</v>
      </c>
      <c r="J35" s="189">
        <v>139</v>
      </c>
      <c r="K35" s="189">
        <v>17</v>
      </c>
      <c r="L35" s="189">
        <v>2</v>
      </c>
      <c r="M35" s="100">
        <v>160</v>
      </c>
      <c r="N35" s="100">
        <v>139</v>
      </c>
      <c r="O35" s="100">
        <v>17</v>
      </c>
      <c r="P35" s="99">
        <v>4</v>
      </c>
      <c r="Q35" s="189">
        <v>0</v>
      </c>
      <c r="R35" s="103">
        <v>0</v>
      </c>
      <c r="S35" s="103">
        <v>180</v>
      </c>
      <c r="T35" s="103">
        <v>180</v>
      </c>
      <c r="U35" s="104">
        <v>96.774193548387103</v>
      </c>
      <c r="V35" s="103">
        <v>0</v>
      </c>
      <c r="W35" s="103">
        <v>25</v>
      </c>
      <c r="X35" s="103">
        <v>25</v>
      </c>
      <c r="Y35" s="104">
        <v>13.440860215053762</v>
      </c>
      <c r="Z35" s="103">
        <v>0</v>
      </c>
      <c r="AA35" s="103">
        <v>205</v>
      </c>
      <c r="AB35" s="103">
        <v>205</v>
      </c>
      <c r="AC35" s="190">
        <v>110.21505376344085</v>
      </c>
      <c r="AD35" s="124">
        <v>110.21505376344085</v>
      </c>
      <c r="AE35" s="45"/>
    </row>
    <row r="36" spans="1:31" x14ac:dyDescent="0.25">
      <c r="A36" s="9"/>
      <c r="B36" s="105">
        <v>604</v>
      </c>
      <c r="C36" s="192" t="s">
        <v>94</v>
      </c>
      <c r="D36" s="76">
        <v>429</v>
      </c>
      <c r="E36" s="189">
        <v>13</v>
      </c>
      <c r="F36" s="189">
        <v>7</v>
      </c>
      <c r="G36" s="189">
        <v>5</v>
      </c>
      <c r="H36" s="189">
        <v>1</v>
      </c>
      <c r="I36" s="189">
        <v>412</v>
      </c>
      <c r="J36" s="189">
        <v>328</v>
      </c>
      <c r="K36" s="189">
        <v>64</v>
      </c>
      <c r="L36" s="189">
        <v>20</v>
      </c>
      <c r="M36" s="100">
        <v>425</v>
      </c>
      <c r="N36" s="100">
        <v>335</v>
      </c>
      <c r="O36" s="100">
        <v>69</v>
      </c>
      <c r="P36" s="99">
        <v>21</v>
      </c>
      <c r="Q36" s="189">
        <v>2</v>
      </c>
      <c r="R36" s="103">
        <v>3</v>
      </c>
      <c r="S36" s="103">
        <v>461</v>
      </c>
      <c r="T36" s="103">
        <v>464</v>
      </c>
      <c r="U36" s="104">
        <v>107.45920745920745</v>
      </c>
      <c r="V36" s="103">
        <v>0</v>
      </c>
      <c r="W36" s="103">
        <v>50</v>
      </c>
      <c r="X36" s="103">
        <v>50</v>
      </c>
      <c r="Y36" s="104">
        <v>11.655011655011654</v>
      </c>
      <c r="Z36" s="103">
        <v>3</v>
      </c>
      <c r="AA36" s="103">
        <v>511</v>
      </c>
      <c r="AB36" s="103">
        <v>514</v>
      </c>
      <c r="AC36" s="190">
        <v>119.11421911421911</v>
      </c>
      <c r="AD36" s="124">
        <v>118.9814814814815</v>
      </c>
      <c r="AE36" s="45"/>
    </row>
    <row r="37" spans="1:31" x14ac:dyDescent="0.25">
      <c r="A37" s="9"/>
      <c r="B37" s="105">
        <v>670</v>
      </c>
      <c r="C37" s="192" t="s">
        <v>95</v>
      </c>
      <c r="D37" s="76">
        <v>281</v>
      </c>
      <c r="E37" s="189">
        <v>13</v>
      </c>
      <c r="F37" s="189">
        <v>12</v>
      </c>
      <c r="G37" s="189">
        <v>0</v>
      </c>
      <c r="H37" s="189">
        <v>1</v>
      </c>
      <c r="I37" s="189">
        <v>231</v>
      </c>
      <c r="J37" s="189">
        <v>205</v>
      </c>
      <c r="K37" s="189">
        <v>26</v>
      </c>
      <c r="L37" s="189">
        <v>0</v>
      </c>
      <c r="M37" s="100">
        <v>244</v>
      </c>
      <c r="N37" s="100">
        <v>217</v>
      </c>
      <c r="O37" s="100">
        <v>26</v>
      </c>
      <c r="P37" s="99">
        <v>1</v>
      </c>
      <c r="Q37" s="189">
        <v>3</v>
      </c>
      <c r="R37" s="103">
        <v>0</v>
      </c>
      <c r="S37" s="103">
        <v>252</v>
      </c>
      <c r="T37" s="103">
        <v>252</v>
      </c>
      <c r="U37" s="104">
        <v>89.679715302491104</v>
      </c>
      <c r="V37" s="103">
        <v>1</v>
      </c>
      <c r="W37" s="103">
        <v>27</v>
      </c>
      <c r="X37" s="103">
        <v>28</v>
      </c>
      <c r="Y37" s="104">
        <v>9.6085409252669027</v>
      </c>
      <c r="Z37" s="103">
        <v>1</v>
      </c>
      <c r="AA37" s="103">
        <v>279</v>
      </c>
      <c r="AB37" s="103">
        <v>280</v>
      </c>
      <c r="AC37" s="190">
        <v>99.288256227758012</v>
      </c>
      <c r="AD37" s="124">
        <v>99.290780141843967</v>
      </c>
      <c r="AE37" s="45"/>
    </row>
    <row r="38" spans="1:31" x14ac:dyDescent="0.25">
      <c r="A38" s="9"/>
      <c r="B38" s="105">
        <v>690</v>
      </c>
      <c r="C38" s="192" t="s">
        <v>96</v>
      </c>
      <c r="D38" s="76">
        <v>432</v>
      </c>
      <c r="E38" s="189">
        <v>2</v>
      </c>
      <c r="F38" s="189">
        <v>2</v>
      </c>
      <c r="G38" s="189">
        <v>0</v>
      </c>
      <c r="H38" s="189">
        <v>0</v>
      </c>
      <c r="I38" s="189">
        <v>138</v>
      </c>
      <c r="J38" s="189">
        <v>119</v>
      </c>
      <c r="K38" s="189">
        <v>15</v>
      </c>
      <c r="L38" s="189">
        <v>4</v>
      </c>
      <c r="M38" s="100">
        <v>140</v>
      </c>
      <c r="N38" s="100">
        <v>121</v>
      </c>
      <c r="O38" s="100">
        <v>15</v>
      </c>
      <c r="P38" s="99">
        <v>4</v>
      </c>
      <c r="Q38" s="189">
        <v>2</v>
      </c>
      <c r="R38" s="103">
        <v>0</v>
      </c>
      <c r="S38" s="103">
        <v>138</v>
      </c>
      <c r="T38" s="103">
        <v>138</v>
      </c>
      <c r="U38" s="104">
        <v>31.944444444444443</v>
      </c>
      <c r="V38" s="103">
        <v>0</v>
      </c>
      <c r="W38" s="103">
        <v>17</v>
      </c>
      <c r="X38" s="103">
        <v>17</v>
      </c>
      <c r="Y38" s="104">
        <v>3.9351851851851851</v>
      </c>
      <c r="Z38" s="103">
        <v>0</v>
      </c>
      <c r="AA38" s="103">
        <v>155</v>
      </c>
      <c r="AB38" s="103">
        <v>155</v>
      </c>
      <c r="AC38" s="190">
        <v>35.879629629629626</v>
      </c>
      <c r="AD38" s="124">
        <v>35.879629629629626</v>
      </c>
      <c r="AE38" s="45"/>
    </row>
    <row r="39" spans="1:31" x14ac:dyDescent="0.25">
      <c r="A39" s="9"/>
      <c r="B39" s="105">
        <v>736</v>
      </c>
      <c r="C39" s="192" t="s">
        <v>97</v>
      </c>
      <c r="D39" s="76">
        <v>769</v>
      </c>
      <c r="E39" s="189">
        <v>37</v>
      </c>
      <c r="F39" s="189">
        <v>25</v>
      </c>
      <c r="G39" s="189">
        <v>11</v>
      </c>
      <c r="H39" s="189">
        <v>1</v>
      </c>
      <c r="I39" s="189">
        <v>601</v>
      </c>
      <c r="J39" s="189">
        <v>443</v>
      </c>
      <c r="K39" s="189">
        <v>144</v>
      </c>
      <c r="L39" s="189">
        <v>14</v>
      </c>
      <c r="M39" s="100">
        <v>638</v>
      </c>
      <c r="N39" s="100">
        <v>468</v>
      </c>
      <c r="O39" s="100">
        <v>155</v>
      </c>
      <c r="P39" s="99">
        <v>15</v>
      </c>
      <c r="Q39" s="189">
        <v>7</v>
      </c>
      <c r="R39" s="103">
        <v>6</v>
      </c>
      <c r="S39" s="103">
        <v>756</v>
      </c>
      <c r="T39" s="103">
        <v>762</v>
      </c>
      <c r="U39" s="104">
        <v>98.309492847854358</v>
      </c>
      <c r="V39" s="103">
        <v>0</v>
      </c>
      <c r="W39" s="103">
        <v>113</v>
      </c>
      <c r="X39" s="103">
        <v>113</v>
      </c>
      <c r="Y39" s="104">
        <v>14.694408322496749</v>
      </c>
      <c r="Z39" s="103">
        <v>6</v>
      </c>
      <c r="AA39" s="103">
        <v>869</v>
      </c>
      <c r="AB39" s="103">
        <v>875</v>
      </c>
      <c r="AC39" s="190">
        <v>113.0039011703511</v>
      </c>
      <c r="AD39" s="124">
        <v>112.90322580645163</v>
      </c>
      <c r="AE39" s="45"/>
    </row>
    <row r="40" spans="1:31" x14ac:dyDescent="0.25">
      <c r="A40" s="9"/>
      <c r="B40" s="105">
        <v>858</v>
      </c>
      <c r="C40" s="192" t="s">
        <v>98</v>
      </c>
      <c r="D40" s="76">
        <v>158</v>
      </c>
      <c r="E40" s="189">
        <v>12</v>
      </c>
      <c r="F40" s="189">
        <v>5</v>
      </c>
      <c r="G40" s="189">
        <v>7</v>
      </c>
      <c r="H40" s="189">
        <v>0</v>
      </c>
      <c r="I40" s="189">
        <v>185</v>
      </c>
      <c r="J40" s="189">
        <v>166</v>
      </c>
      <c r="K40" s="189">
        <v>18</v>
      </c>
      <c r="L40" s="189">
        <v>1</v>
      </c>
      <c r="M40" s="100">
        <v>197</v>
      </c>
      <c r="N40" s="100">
        <v>171</v>
      </c>
      <c r="O40" s="100">
        <v>25</v>
      </c>
      <c r="P40" s="99">
        <v>1</v>
      </c>
      <c r="Q40" s="189">
        <v>0</v>
      </c>
      <c r="R40" s="103">
        <v>0</v>
      </c>
      <c r="S40" s="103">
        <v>187</v>
      </c>
      <c r="T40" s="103">
        <v>187</v>
      </c>
      <c r="U40" s="104">
        <v>118.35443037974684</v>
      </c>
      <c r="V40" s="103">
        <v>0</v>
      </c>
      <c r="W40" s="103">
        <v>9</v>
      </c>
      <c r="X40" s="103">
        <v>9</v>
      </c>
      <c r="Y40" s="104">
        <v>5.6962025316455698</v>
      </c>
      <c r="Z40" s="103">
        <v>0</v>
      </c>
      <c r="AA40" s="103">
        <v>196</v>
      </c>
      <c r="AB40" s="103">
        <v>196</v>
      </c>
      <c r="AC40" s="190">
        <v>124.0506329113924</v>
      </c>
      <c r="AD40" s="124">
        <v>124.0506329113924</v>
      </c>
      <c r="AE40" s="45"/>
    </row>
    <row r="41" spans="1:31" x14ac:dyDescent="0.25">
      <c r="A41" s="9"/>
      <c r="B41" s="105">
        <v>885</v>
      </c>
      <c r="C41" s="192" t="s">
        <v>99</v>
      </c>
      <c r="D41" s="76">
        <v>51</v>
      </c>
      <c r="E41" s="189">
        <v>3</v>
      </c>
      <c r="F41" s="189">
        <v>2</v>
      </c>
      <c r="G41" s="189">
        <v>0</v>
      </c>
      <c r="H41" s="189">
        <v>1</v>
      </c>
      <c r="I41" s="189">
        <v>42</v>
      </c>
      <c r="J41" s="189">
        <v>29</v>
      </c>
      <c r="K41" s="189">
        <v>11</v>
      </c>
      <c r="L41" s="189">
        <v>2</v>
      </c>
      <c r="M41" s="100">
        <v>45</v>
      </c>
      <c r="N41" s="100">
        <v>31</v>
      </c>
      <c r="O41" s="100">
        <v>11</v>
      </c>
      <c r="P41" s="99">
        <v>3</v>
      </c>
      <c r="Q41" s="189">
        <v>1</v>
      </c>
      <c r="R41" s="103">
        <v>0</v>
      </c>
      <c r="S41" s="103">
        <v>43</v>
      </c>
      <c r="T41" s="103">
        <v>43</v>
      </c>
      <c r="U41" s="104">
        <v>84.313725490196077</v>
      </c>
      <c r="V41" s="103">
        <v>0</v>
      </c>
      <c r="W41" s="103">
        <v>7</v>
      </c>
      <c r="X41" s="103">
        <v>7</v>
      </c>
      <c r="Y41" s="104">
        <v>13.725490196078432</v>
      </c>
      <c r="Z41" s="103">
        <v>0</v>
      </c>
      <c r="AA41" s="103">
        <v>50</v>
      </c>
      <c r="AB41" s="103">
        <v>50</v>
      </c>
      <c r="AC41" s="190">
        <v>98.039215686274503</v>
      </c>
      <c r="AD41" s="124">
        <v>98.039215686274503</v>
      </c>
      <c r="AE41" s="45"/>
    </row>
    <row r="42" spans="1:31" x14ac:dyDescent="0.25">
      <c r="A42" s="9"/>
      <c r="B42" s="105">
        <v>890</v>
      </c>
      <c r="C42" s="192" t="s">
        <v>100</v>
      </c>
      <c r="D42" s="76">
        <v>246</v>
      </c>
      <c r="E42" s="189">
        <v>8</v>
      </c>
      <c r="F42" s="189">
        <v>4</v>
      </c>
      <c r="G42" s="189">
        <v>3</v>
      </c>
      <c r="H42" s="189">
        <v>1</v>
      </c>
      <c r="I42" s="189">
        <v>164</v>
      </c>
      <c r="J42" s="189">
        <v>97</v>
      </c>
      <c r="K42" s="189">
        <v>51</v>
      </c>
      <c r="L42" s="189">
        <v>16</v>
      </c>
      <c r="M42" s="100">
        <v>172</v>
      </c>
      <c r="N42" s="100">
        <v>101</v>
      </c>
      <c r="O42" s="100">
        <v>54</v>
      </c>
      <c r="P42" s="99">
        <v>17</v>
      </c>
      <c r="Q42" s="189">
        <v>4</v>
      </c>
      <c r="R42" s="103">
        <v>3</v>
      </c>
      <c r="S42" s="103">
        <v>206</v>
      </c>
      <c r="T42" s="103">
        <v>209</v>
      </c>
      <c r="U42" s="104">
        <v>83.739837398373979</v>
      </c>
      <c r="V42" s="103">
        <v>0</v>
      </c>
      <c r="W42" s="103">
        <v>26</v>
      </c>
      <c r="X42" s="103">
        <v>26</v>
      </c>
      <c r="Y42" s="104">
        <v>10.569105691056912</v>
      </c>
      <c r="Z42" s="103">
        <v>3</v>
      </c>
      <c r="AA42" s="103">
        <v>232</v>
      </c>
      <c r="AB42" s="103">
        <v>235</v>
      </c>
      <c r="AC42" s="190">
        <v>94.308943089430898</v>
      </c>
      <c r="AD42" s="124">
        <v>94.377510040160644</v>
      </c>
      <c r="AE42" s="45"/>
    </row>
    <row r="43" spans="1:31" x14ac:dyDescent="0.25">
      <c r="A43" s="9" t="s">
        <v>101</v>
      </c>
      <c r="B43" s="174"/>
      <c r="C43" s="193" t="s">
        <v>41</v>
      </c>
      <c r="D43" s="84">
        <v>3338</v>
      </c>
      <c r="E43" s="84">
        <v>196</v>
      </c>
      <c r="F43" s="84">
        <v>126</v>
      </c>
      <c r="G43" s="84">
        <v>51</v>
      </c>
      <c r="H43" s="84">
        <v>19</v>
      </c>
      <c r="I43" s="84">
        <v>2682</v>
      </c>
      <c r="J43" s="84">
        <v>2165</v>
      </c>
      <c r="K43" s="84">
        <v>456</v>
      </c>
      <c r="L43" s="84">
        <v>61</v>
      </c>
      <c r="M43" s="84">
        <v>2878</v>
      </c>
      <c r="N43" s="84">
        <v>2291</v>
      </c>
      <c r="O43" s="84">
        <v>507</v>
      </c>
      <c r="P43" s="84">
        <v>80</v>
      </c>
      <c r="Q43" s="84">
        <v>28</v>
      </c>
      <c r="R43" s="37">
        <v>4</v>
      </c>
      <c r="S43" s="37">
        <v>2882</v>
      </c>
      <c r="T43" s="37">
        <v>2886</v>
      </c>
      <c r="U43" s="106">
        <v>86.339125224685446</v>
      </c>
      <c r="V43" s="37">
        <v>0</v>
      </c>
      <c r="W43" s="37">
        <v>503</v>
      </c>
      <c r="X43" s="37">
        <v>503</v>
      </c>
      <c r="Y43" s="106">
        <v>15.068903535050929</v>
      </c>
      <c r="Z43" s="37">
        <v>4</v>
      </c>
      <c r="AA43" s="37">
        <v>3385</v>
      </c>
      <c r="AB43" s="37">
        <v>3389</v>
      </c>
      <c r="AC43" s="94">
        <v>101.40802875973638</v>
      </c>
      <c r="AD43" s="194">
        <v>101.40634350688211</v>
      </c>
      <c r="AE43" s="45"/>
    </row>
    <row r="44" spans="1:31" x14ac:dyDescent="0.25">
      <c r="A44" s="9"/>
      <c r="B44" s="105">
        <v>4</v>
      </c>
      <c r="C44" s="192" t="s">
        <v>102</v>
      </c>
      <c r="D44" s="76">
        <v>6</v>
      </c>
      <c r="E44" s="189">
        <v>0</v>
      </c>
      <c r="F44" s="189">
        <v>0</v>
      </c>
      <c r="G44" s="189">
        <v>0</v>
      </c>
      <c r="H44" s="189">
        <v>0</v>
      </c>
      <c r="I44" s="189">
        <v>3</v>
      </c>
      <c r="J44" s="189">
        <v>3</v>
      </c>
      <c r="K44" s="189">
        <v>0</v>
      </c>
      <c r="L44" s="189">
        <v>0</v>
      </c>
      <c r="M44" s="100">
        <v>3</v>
      </c>
      <c r="N44" s="100">
        <v>3</v>
      </c>
      <c r="O44" s="100">
        <v>0</v>
      </c>
      <c r="P44" s="99">
        <v>0</v>
      </c>
      <c r="Q44" s="189">
        <v>0</v>
      </c>
      <c r="R44" s="103">
        <v>0</v>
      </c>
      <c r="S44" s="103">
        <v>4</v>
      </c>
      <c r="T44" s="103">
        <v>4</v>
      </c>
      <c r="U44" s="104">
        <v>0</v>
      </c>
      <c r="V44" s="103">
        <v>0</v>
      </c>
      <c r="W44" s="103">
        <v>1</v>
      </c>
      <c r="X44" s="103">
        <v>1</v>
      </c>
      <c r="Y44" s="104">
        <v>0</v>
      </c>
      <c r="Z44" s="103">
        <v>0</v>
      </c>
      <c r="AA44" s="103">
        <v>5</v>
      </c>
      <c r="AB44" s="103">
        <v>5</v>
      </c>
      <c r="AC44" s="190">
        <v>0</v>
      </c>
      <c r="AD44" s="124">
        <v>83.333333333333343</v>
      </c>
      <c r="AE44" s="45"/>
    </row>
    <row r="45" spans="1:31" x14ac:dyDescent="0.25">
      <c r="A45" s="9"/>
      <c r="B45" s="105">
        <v>42</v>
      </c>
      <c r="C45" s="181" t="s">
        <v>103</v>
      </c>
      <c r="D45" s="76">
        <v>457</v>
      </c>
      <c r="E45" s="189">
        <v>26</v>
      </c>
      <c r="F45" s="189">
        <v>17</v>
      </c>
      <c r="G45" s="189">
        <v>8</v>
      </c>
      <c r="H45" s="189">
        <v>1</v>
      </c>
      <c r="I45" s="189">
        <v>280</v>
      </c>
      <c r="J45" s="189">
        <v>217</v>
      </c>
      <c r="K45" s="189">
        <v>59</v>
      </c>
      <c r="L45" s="189">
        <v>4</v>
      </c>
      <c r="M45" s="100">
        <v>306</v>
      </c>
      <c r="N45" s="100">
        <v>234</v>
      </c>
      <c r="O45" s="100">
        <v>67</v>
      </c>
      <c r="P45" s="99">
        <v>5</v>
      </c>
      <c r="Q45" s="189">
        <v>2</v>
      </c>
      <c r="R45" s="103">
        <v>1</v>
      </c>
      <c r="S45" s="103">
        <v>523</v>
      </c>
      <c r="T45" s="103">
        <v>524</v>
      </c>
      <c r="U45" s="104">
        <v>114.44201312910285</v>
      </c>
      <c r="V45" s="103">
        <v>0</v>
      </c>
      <c r="W45" s="103">
        <v>117</v>
      </c>
      <c r="X45" s="103">
        <v>117</v>
      </c>
      <c r="Y45" s="104">
        <v>25.601750547045953</v>
      </c>
      <c r="Z45" s="103">
        <v>1</v>
      </c>
      <c r="AA45" s="103">
        <v>640</v>
      </c>
      <c r="AB45" s="103">
        <v>641</v>
      </c>
      <c r="AC45" s="190">
        <v>140.04376367614879</v>
      </c>
      <c r="AD45" s="124">
        <v>139.95633187772927</v>
      </c>
      <c r="AE45" s="45"/>
    </row>
    <row r="46" spans="1:31" x14ac:dyDescent="0.25">
      <c r="A46" s="9"/>
      <c r="B46" s="105">
        <v>44</v>
      </c>
      <c r="C46" s="192" t="s">
        <v>104</v>
      </c>
      <c r="D46" s="76">
        <v>16</v>
      </c>
      <c r="E46" s="189">
        <v>1</v>
      </c>
      <c r="F46" s="189">
        <v>0</v>
      </c>
      <c r="G46" s="189">
        <v>1</v>
      </c>
      <c r="H46" s="189">
        <v>0</v>
      </c>
      <c r="I46" s="189">
        <v>26</v>
      </c>
      <c r="J46" s="189">
        <v>20</v>
      </c>
      <c r="K46" s="189">
        <v>6</v>
      </c>
      <c r="L46" s="189">
        <v>0</v>
      </c>
      <c r="M46" s="100">
        <v>27</v>
      </c>
      <c r="N46" s="100">
        <v>20</v>
      </c>
      <c r="O46" s="100">
        <v>7</v>
      </c>
      <c r="P46" s="99">
        <v>0</v>
      </c>
      <c r="Q46" s="189">
        <v>0</v>
      </c>
      <c r="R46" s="103">
        <v>0</v>
      </c>
      <c r="S46" s="103">
        <v>24</v>
      </c>
      <c r="T46" s="103">
        <v>24</v>
      </c>
      <c r="U46" s="104">
        <v>150</v>
      </c>
      <c r="V46" s="103">
        <v>0</v>
      </c>
      <c r="W46" s="103">
        <v>3</v>
      </c>
      <c r="X46" s="103">
        <v>3</v>
      </c>
      <c r="Y46" s="104">
        <v>18.75</v>
      </c>
      <c r="Z46" s="103">
        <v>0</v>
      </c>
      <c r="AA46" s="103">
        <v>27</v>
      </c>
      <c r="AB46" s="103">
        <v>27</v>
      </c>
      <c r="AC46" s="190">
        <v>168.75</v>
      </c>
      <c r="AD46" s="124">
        <v>168.75</v>
      </c>
      <c r="AE46" s="45"/>
    </row>
    <row r="47" spans="1:31" x14ac:dyDescent="0.25">
      <c r="A47" s="9"/>
      <c r="B47" s="105">
        <v>59</v>
      </c>
      <c r="C47" s="192" t="s">
        <v>105</v>
      </c>
      <c r="D47" s="76">
        <v>88</v>
      </c>
      <c r="E47" s="189">
        <v>3</v>
      </c>
      <c r="F47" s="189">
        <v>3</v>
      </c>
      <c r="G47" s="189">
        <v>0</v>
      </c>
      <c r="H47" s="189">
        <v>0</v>
      </c>
      <c r="I47" s="189">
        <v>16</v>
      </c>
      <c r="J47" s="189">
        <v>13</v>
      </c>
      <c r="K47" s="189">
        <v>2</v>
      </c>
      <c r="L47" s="189">
        <v>1</v>
      </c>
      <c r="M47" s="100">
        <v>19</v>
      </c>
      <c r="N47" s="100">
        <v>16</v>
      </c>
      <c r="O47" s="100">
        <v>2</v>
      </c>
      <c r="P47" s="99">
        <v>1</v>
      </c>
      <c r="Q47" s="189">
        <v>1</v>
      </c>
      <c r="R47" s="103">
        <v>0</v>
      </c>
      <c r="S47" s="103">
        <v>24</v>
      </c>
      <c r="T47" s="103">
        <v>24</v>
      </c>
      <c r="U47" s="104">
        <v>27.27272727272727</v>
      </c>
      <c r="V47" s="103">
        <v>0</v>
      </c>
      <c r="W47" s="103">
        <v>8</v>
      </c>
      <c r="X47" s="103">
        <v>8</v>
      </c>
      <c r="Y47" s="104">
        <v>9.0909090909090917</v>
      </c>
      <c r="Z47" s="103">
        <v>0</v>
      </c>
      <c r="AA47" s="103">
        <v>32</v>
      </c>
      <c r="AB47" s="103">
        <v>32</v>
      </c>
      <c r="AC47" s="190">
        <v>36.363636363636367</v>
      </c>
      <c r="AD47" s="124">
        <v>36.363636363636367</v>
      </c>
      <c r="AE47" s="45"/>
    </row>
    <row r="48" spans="1:31" x14ac:dyDescent="0.25">
      <c r="A48" s="9"/>
      <c r="B48" s="105">
        <v>113</v>
      </c>
      <c r="C48" s="192" t="s">
        <v>106</v>
      </c>
      <c r="D48" s="76">
        <v>53</v>
      </c>
      <c r="E48" s="189">
        <v>1</v>
      </c>
      <c r="F48" s="189">
        <v>0</v>
      </c>
      <c r="G48" s="189">
        <v>0</v>
      </c>
      <c r="H48" s="189">
        <v>1</v>
      </c>
      <c r="I48" s="189">
        <v>60</v>
      </c>
      <c r="J48" s="189">
        <v>54</v>
      </c>
      <c r="K48" s="189">
        <v>5</v>
      </c>
      <c r="L48" s="189">
        <v>1</v>
      </c>
      <c r="M48" s="100">
        <v>61</v>
      </c>
      <c r="N48" s="100">
        <v>54</v>
      </c>
      <c r="O48" s="100">
        <v>5</v>
      </c>
      <c r="P48" s="99">
        <v>2</v>
      </c>
      <c r="Q48" s="189">
        <v>1</v>
      </c>
      <c r="R48" s="103">
        <v>0</v>
      </c>
      <c r="S48" s="103">
        <v>59</v>
      </c>
      <c r="T48" s="103">
        <v>59</v>
      </c>
      <c r="U48" s="104">
        <v>111.32075471698113</v>
      </c>
      <c r="V48" s="103">
        <v>0</v>
      </c>
      <c r="W48" s="103">
        <v>4</v>
      </c>
      <c r="X48" s="103">
        <v>4</v>
      </c>
      <c r="Y48" s="104">
        <v>7.5471698113207548</v>
      </c>
      <c r="Z48" s="103">
        <v>0</v>
      </c>
      <c r="AA48" s="103">
        <v>63</v>
      </c>
      <c r="AB48" s="103">
        <v>63</v>
      </c>
      <c r="AC48" s="190">
        <v>118.86792452830188</v>
      </c>
      <c r="AD48" s="124">
        <v>118.86792452830188</v>
      </c>
      <c r="AE48" s="45"/>
    </row>
    <row r="49" spans="1:31" x14ac:dyDescent="0.25">
      <c r="A49" s="9"/>
      <c r="B49" s="105">
        <v>125</v>
      </c>
      <c r="C49" s="192" t="s">
        <v>107</v>
      </c>
      <c r="D49" s="76">
        <v>331</v>
      </c>
      <c r="E49" s="189">
        <v>2</v>
      </c>
      <c r="F49" s="189">
        <v>1</v>
      </c>
      <c r="G49" s="189">
        <v>0</v>
      </c>
      <c r="H49" s="189">
        <v>1</v>
      </c>
      <c r="I49" s="189">
        <v>80</v>
      </c>
      <c r="J49" s="189">
        <v>57</v>
      </c>
      <c r="K49" s="189">
        <v>16</v>
      </c>
      <c r="L49" s="189">
        <v>7</v>
      </c>
      <c r="M49" s="100">
        <v>82</v>
      </c>
      <c r="N49" s="100">
        <v>58</v>
      </c>
      <c r="O49" s="100">
        <v>16</v>
      </c>
      <c r="P49" s="99">
        <v>8</v>
      </c>
      <c r="Q49" s="189">
        <v>4</v>
      </c>
      <c r="R49" s="103">
        <v>0</v>
      </c>
      <c r="S49" s="103">
        <v>68</v>
      </c>
      <c r="T49" s="103">
        <v>68</v>
      </c>
      <c r="U49" s="104">
        <v>20.543806646525681</v>
      </c>
      <c r="V49" s="103">
        <v>0</v>
      </c>
      <c r="W49" s="103">
        <v>8</v>
      </c>
      <c r="X49" s="103">
        <v>8</v>
      </c>
      <c r="Y49" s="104">
        <v>2.416918429003021</v>
      </c>
      <c r="Z49" s="103">
        <v>0</v>
      </c>
      <c r="AA49" s="103">
        <v>76</v>
      </c>
      <c r="AB49" s="103">
        <v>76</v>
      </c>
      <c r="AC49" s="190">
        <v>22.9607250755287</v>
      </c>
      <c r="AD49" s="124">
        <v>22.9607250755287</v>
      </c>
      <c r="AE49" s="45"/>
    </row>
    <row r="50" spans="1:31" x14ac:dyDescent="0.25">
      <c r="A50" s="9"/>
      <c r="B50" s="105">
        <v>138</v>
      </c>
      <c r="C50" s="192" t="s">
        <v>108</v>
      </c>
      <c r="D50" s="76">
        <v>73</v>
      </c>
      <c r="E50" s="189">
        <v>27</v>
      </c>
      <c r="F50" s="189">
        <v>25</v>
      </c>
      <c r="G50" s="189">
        <v>2</v>
      </c>
      <c r="H50" s="189">
        <v>0</v>
      </c>
      <c r="I50" s="189">
        <v>85</v>
      </c>
      <c r="J50" s="189">
        <v>79</v>
      </c>
      <c r="K50" s="189">
        <v>3</v>
      </c>
      <c r="L50" s="189">
        <v>3</v>
      </c>
      <c r="M50" s="100">
        <v>112</v>
      </c>
      <c r="N50" s="100">
        <v>104</v>
      </c>
      <c r="O50" s="100">
        <v>5</v>
      </c>
      <c r="P50" s="99">
        <v>3</v>
      </c>
      <c r="Q50" s="189">
        <v>1</v>
      </c>
      <c r="R50" s="103">
        <v>0</v>
      </c>
      <c r="S50" s="103">
        <v>99</v>
      </c>
      <c r="T50" s="103">
        <v>99</v>
      </c>
      <c r="U50" s="104">
        <v>135.61643835616439</v>
      </c>
      <c r="V50" s="103">
        <v>0</v>
      </c>
      <c r="W50" s="103">
        <v>11</v>
      </c>
      <c r="X50" s="103">
        <v>11</v>
      </c>
      <c r="Y50" s="104">
        <v>15.068493150684931</v>
      </c>
      <c r="Z50" s="103">
        <v>0</v>
      </c>
      <c r="AA50" s="103">
        <v>110</v>
      </c>
      <c r="AB50" s="103">
        <v>110</v>
      </c>
      <c r="AC50" s="190">
        <v>150.68493150684932</v>
      </c>
      <c r="AD50" s="124">
        <v>150.68493150684932</v>
      </c>
      <c r="AE50" s="45"/>
    </row>
    <row r="51" spans="1:31" x14ac:dyDescent="0.25">
      <c r="A51" s="9"/>
      <c r="B51" s="105">
        <v>234</v>
      </c>
      <c r="C51" s="192" t="s">
        <v>109</v>
      </c>
      <c r="D51" s="76">
        <v>148</v>
      </c>
      <c r="E51" s="189">
        <v>1</v>
      </c>
      <c r="F51" s="189">
        <v>0</v>
      </c>
      <c r="G51" s="189">
        <v>0</v>
      </c>
      <c r="H51" s="189">
        <v>1</v>
      </c>
      <c r="I51" s="189">
        <v>95</v>
      </c>
      <c r="J51" s="189">
        <v>90</v>
      </c>
      <c r="K51" s="189">
        <v>3</v>
      </c>
      <c r="L51" s="189">
        <v>2</v>
      </c>
      <c r="M51" s="100">
        <v>96</v>
      </c>
      <c r="N51" s="100">
        <v>90</v>
      </c>
      <c r="O51" s="100">
        <v>3</v>
      </c>
      <c r="P51" s="99">
        <v>3</v>
      </c>
      <c r="Q51" s="189">
        <v>0</v>
      </c>
      <c r="R51" s="103">
        <v>0</v>
      </c>
      <c r="S51" s="103">
        <v>135</v>
      </c>
      <c r="T51" s="103">
        <v>135</v>
      </c>
      <c r="U51" s="104">
        <v>91.21621621621621</v>
      </c>
      <c r="V51" s="103">
        <v>0</v>
      </c>
      <c r="W51" s="103">
        <v>8</v>
      </c>
      <c r="X51" s="103">
        <v>8</v>
      </c>
      <c r="Y51" s="104">
        <v>5.4054054054054053</v>
      </c>
      <c r="Z51" s="103">
        <v>0</v>
      </c>
      <c r="AA51" s="103">
        <v>143</v>
      </c>
      <c r="AB51" s="103">
        <v>143</v>
      </c>
      <c r="AC51" s="190">
        <v>96.621621621621628</v>
      </c>
      <c r="AD51" s="124">
        <v>96.621621621621628</v>
      </c>
      <c r="AE51" s="45"/>
    </row>
    <row r="52" spans="1:31" x14ac:dyDescent="0.25">
      <c r="A52" s="9"/>
      <c r="B52" s="105">
        <v>240</v>
      </c>
      <c r="C52" s="192" t="s">
        <v>110</v>
      </c>
      <c r="D52" s="76">
        <v>17</v>
      </c>
      <c r="E52" s="189">
        <v>7</v>
      </c>
      <c r="F52" s="189">
        <v>5</v>
      </c>
      <c r="G52" s="189">
        <v>2</v>
      </c>
      <c r="H52" s="189">
        <v>0</v>
      </c>
      <c r="I52" s="189">
        <v>14</v>
      </c>
      <c r="J52" s="189">
        <v>11</v>
      </c>
      <c r="K52" s="189">
        <v>3</v>
      </c>
      <c r="L52" s="189">
        <v>0</v>
      </c>
      <c r="M52" s="100">
        <v>21</v>
      </c>
      <c r="N52" s="100">
        <v>16</v>
      </c>
      <c r="O52" s="100">
        <v>5</v>
      </c>
      <c r="P52" s="99">
        <v>0</v>
      </c>
      <c r="Q52" s="189">
        <v>3</v>
      </c>
      <c r="R52" s="103">
        <v>0</v>
      </c>
      <c r="S52" s="103">
        <v>17</v>
      </c>
      <c r="T52" s="103">
        <v>17</v>
      </c>
      <c r="U52" s="104">
        <v>100</v>
      </c>
      <c r="V52" s="103">
        <v>0</v>
      </c>
      <c r="W52" s="103">
        <v>1</v>
      </c>
      <c r="X52" s="103">
        <v>1</v>
      </c>
      <c r="Y52" s="104">
        <v>5.8823529411764701</v>
      </c>
      <c r="Z52" s="103">
        <v>0</v>
      </c>
      <c r="AA52" s="103">
        <v>18</v>
      </c>
      <c r="AB52" s="103">
        <v>18</v>
      </c>
      <c r="AC52" s="190">
        <v>105.88235294117648</v>
      </c>
      <c r="AD52" s="124">
        <v>105.88235294117648</v>
      </c>
      <c r="AE52" s="45"/>
    </row>
    <row r="53" spans="1:31" x14ac:dyDescent="0.25">
      <c r="A53" s="9"/>
      <c r="B53" s="105">
        <v>284</v>
      </c>
      <c r="C53" s="192" t="s">
        <v>111</v>
      </c>
      <c r="D53" s="76">
        <v>80</v>
      </c>
      <c r="E53" s="189">
        <v>5</v>
      </c>
      <c r="F53" s="189">
        <v>5</v>
      </c>
      <c r="G53" s="189">
        <v>0</v>
      </c>
      <c r="H53" s="189">
        <v>0</v>
      </c>
      <c r="I53" s="189">
        <v>85</v>
      </c>
      <c r="J53" s="189">
        <v>80</v>
      </c>
      <c r="K53" s="189">
        <v>5</v>
      </c>
      <c r="L53" s="189">
        <v>0</v>
      </c>
      <c r="M53" s="100">
        <v>90</v>
      </c>
      <c r="N53" s="100">
        <v>85</v>
      </c>
      <c r="O53" s="100">
        <v>5</v>
      </c>
      <c r="P53" s="99">
        <v>0</v>
      </c>
      <c r="Q53" s="189">
        <v>2</v>
      </c>
      <c r="R53" s="103">
        <v>3</v>
      </c>
      <c r="S53" s="103">
        <v>87</v>
      </c>
      <c r="T53" s="103">
        <v>90</v>
      </c>
      <c r="U53" s="104">
        <v>108.74999999999999</v>
      </c>
      <c r="V53" s="103">
        <v>0</v>
      </c>
      <c r="W53" s="103">
        <v>9</v>
      </c>
      <c r="X53" s="103">
        <v>9</v>
      </c>
      <c r="Y53" s="104">
        <v>11.25</v>
      </c>
      <c r="Z53" s="103">
        <v>3</v>
      </c>
      <c r="AA53" s="103">
        <v>96</v>
      </c>
      <c r="AB53" s="103">
        <v>99</v>
      </c>
      <c r="AC53" s="190">
        <v>120</v>
      </c>
      <c r="AD53" s="124">
        <v>119.27710843373494</v>
      </c>
      <c r="AE53" s="45"/>
    </row>
    <row r="54" spans="1:31" x14ac:dyDescent="0.25">
      <c r="A54" s="9"/>
      <c r="B54" s="105">
        <v>306</v>
      </c>
      <c r="C54" s="192" t="s">
        <v>112</v>
      </c>
      <c r="D54" s="76">
        <v>120</v>
      </c>
      <c r="E54" s="189">
        <v>2</v>
      </c>
      <c r="F54" s="189">
        <v>1</v>
      </c>
      <c r="G54" s="189">
        <v>0</v>
      </c>
      <c r="H54" s="189">
        <v>1</v>
      </c>
      <c r="I54" s="189">
        <v>87</v>
      </c>
      <c r="J54" s="189">
        <v>71</v>
      </c>
      <c r="K54" s="189">
        <v>14</v>
      </c>
      <c r="L54" s="189">
        <v>2</v>
      </c>
      <c r="M54" s="100">
        <v>89</v>
      </c>
      <c r="N54" s="100">
        <v>72</v>
      </c>
      <c r="O54" s="100">
        <v>14</v>
      </c>
      <c r="P54" s="99">
        <v>3</v>
      </c>
      <c r="Q54" s="189">
        <v>0</v>
      </c>
      <c r="R54" s="103">
        <v>0</v>
      </c>
      <c r="S54" s="103">
        <v>87</v>
      </c>
      <c r="T54" s="103">
        <v>87</v>
      </c>
      <c r="U54" s="104">
        <v>72.5</v>
      </c>
      <c r="V54" s="103">
        <v>0</v>
      </c>
      <c r="W54" s="103">
        <v>4</v>
      </c>
      <c r="X54" s="103">
        <v>4</v>
      </c>
      <c r="Y54" s="104">
        <v>3.3333333333333335</v>
      </c>
      <c r="Z54" s="103">
        <v>0</v>
      </c>
      <c r="AA54" s="103">
        <v>91</v>
      </c>
      <c r="AB54" s="103">
        <v>91</v>
      </c>
      <c r="AC54" s="190">
        <v>75.833333333333329</v>
      </c>
      <c r="AD54" s="124">
        <v>75.833333333333329</v>
      </c>
      <c r="AE54" s="45"/>
    </row>
    <row r="55" spans="1:31" x14ac:dyDescent="0.25">
      <c r="A55" s="9"/>
      <c r="B55" s="105">
        <v>347</v>
      </c>
      <c r="C55" s="192" t="s">
        <v>113</v>
      </c>
      <c r="D55" s="76">
        <v>39</v>
      </c>
      <c r="E55" s="189">
        <v>0</v>
      </c>
      <c r="F55" s="189">
        <v>0</v>
      </c>
      <c r="G55" s="189">
        <v>0</v>
      </c>
      <c r="H55" s="189">
        <v>0</v>
      </c>
      <c r="I55" s="189">
        <v>18</v>
      </c>
      <c r="J55" s="189">
        <v>7</v>
      </c>
      <c r="K55" s="189">
        <v>9</v>
      </c>
      <c r="L55" s="189">
        <v>2</v>
      </c>
      <c r="M55" s="100">
        <v>18</v>
      </c>
      <c r="N55" s="100">
        <v>7</v>
      </c>
      <c r="O55" s="100">
        <v>9</v>
      </c>
      <c r="P55" s="99">
        <v>2</v>
      </c>
      <c r="Q55" s="189">
        <v>0</v>
      </c>
      <c r="R55" s="103">
        <v>0</v>
      </c>
      <c r="S55" s="103">
        <v>29</v>
      </c>
      <c r="T55" s="103">
        <v>29</v>
      </c>
      <c r="U55" s="104">
        <v>74.358974358974365</v>
      </c>
      <c r="V55" s="103">
        <v>0</v>
      </c>
      <c r="W55" s="103">
        <v>7</v>
      </c>
      <c r="X55" s="103">
        <v>7</v>
      </c>
      <c r="Y55" s="104">
        <v>17.948717948717949</v>
      </c>
      <c r="Z55" s="103">
        <v>0</v>
      </c>
      <c r="AA55" s="103">
        <v>36</v>
      </c>
      <c r="AB55" s="103">
        <v>36</v>
      </c>
      <c r="AC55" s="190">
        <v>92.307692307692307</v>
      </c>
      <c r="AD55" s="124">
        <v>92.307692307692307</v>
      </c>
      <c r="AE55" s="45"/>
    </row>
    <row r="56" spans="1:31" x14ac:dyDescent="0.25">
      <c r="A56" s="9"/>
      <c r="B56" s="105">
        <v>411</v>
      </c>
      <c r="C56" s="192" t="s">
        <v>114</v>
      </c>
      <c r="D56" s="76">
        <v>17</v>
      </c>
      <c r="E56" s="189">
        <v>1</v>
      </c>
      <c r="F56" s="189">
        <v>1</v>
      </c>
      <c r="G56" s="189">
        <v>0</v>
      </c>
      <c r="H56" s="189">
        <v>0</v>
      </c>
      <c r="I56" s="189">
        <v>23</v>
      </c>
      <c r="J56" s="189">
        <v>23</v>
      </c>
      <c r="K56" s="189">
        <v>0</v>
      </c>
      <c r="L56" s="189">
        <v>0</v>
      </c>
      <c r="M56" s="100">
        <v>24</v>
      </c>
      <c r="N56" s="100">
        <v>24</v>
      </c>
      <c r="O56" s="100">
        <v>0</v>
      </c>
      <c r="P56" s="99">
        <v>0</v>
      </c>
      <c r="Q56" s="189">
        <v>0</v>
      </c>
      <c r="R56" s="103">
        <v>0</v>
      </c>
      <c r="S56" s="103">
        <v>26</v>
      </c>
      <c r="T56" s="103">
        <v>26</v>
      </c>
      <c r="U56" s="104">
        <v>152.94117647058823</v>
      </c>
      <c r="V56" s="103">
        <v>0</v>
      </c>
      <c r="W56" s="103">
        <v>0</v>
      </c>
      <c r="X56" s="103">
        <v>0</v>
      </c>
      <c r="Y56" s="104">
        <v>0</v>
      </c>
      <c r="Z56" s="103">
        <v>0</v>
      </c>
      <c r="AA56" s="103">
        <v>26</v>
      </c>
      <c r="AB56" s="103">
        <v>26</v>
      </c>
      <c r="AC56" s="190">
        <v>152.94117647058823</v>
      </c>
      <c r="AD56" s="124">
        <v>152.94117647058823</v>
      </c>
      <c r="AE56" s="45"/>
    </row>
    <row r="57" spans="1:31" x14ac:dyDescent="0.25">
      <c r="A57" s="9"/>
      <c r="B57" s="105">
        <v>501</v>
      </c>
      <c r="C57" s="192" t="s">
        <v>115</v>
      </c>
      <c r="D57" s="76">
        <v>82</v>
      </c>
      <c r="E57" s="189">
        <v>1</v>
      </c>
      <c r="F57" s="189">
        <v>1</v>
      </c>
      <c r="G57" s="189">
        <v>0</v>
      </c>
      <c r="H57" s="189">
        <v>0</v>
      </c>
      <c r="I57" s="189">
        <v>17</v>
      </c>
      <c r="J57" s="189">
        <v>17</v>
      </c>
      <c r="K57" s="189">
        <v>0</v>
      </c>
      <c r="L57" s="189">
        <v>0</v>
      </c>
      <c r="M57" s="100">
        <v>18</v>
      </c>
      <c r="N57" s="100">
        <v>18</v>
      </c>
      <c r="O57" s="100">
        <v>0</v>
      </c>
      <c r="P57" s="99">
        <v>0</v>
      </c>
      <c r="Q57" s="189">
        <v>0</v>
      </c>
      <c r="R57" s="103">
        <v>0</v>
      </c>
      <c r="S57" s="103">
        <v>34</v>
      </c>
      <c r="T57" s="103">
        <v>34</v>
      </c>
      <c r="U57" s="104">
        <v>41.463414634146339</v>
      </c>
      <c r="V57" s="103">
        <v>0</v>
      </c>
      <c r="W57" s="103">
        <v>2</v>
      </c>
      <c r="X57" s="103">
        <v>2</v>
      </c>
      <c r="Y57" s="104">
        <v>2.4390243902439024</v>
      </c>
      <c r="Z57" s="103">
        <v>0</v>
      </c>
      <c r="AA57" s="103">
        <v>36</v>
      </c>
      <c r="AB57" s="103">
        <v>36</v>
      </c>
      <c r="AC57" s="190">
        <v>43.902439024390247</v>
      </c>
      <c r="AD57" s="124">
        <v>43.902439024390247</v>
      </c>
      <c r="AE57" s="45"/>
    </row>
    <row r="58" spans="1:31" x14ac:dyDescent="0.25">
      <c r="A58" s="9"/>
      <c r="B58" s="105">
        <v>543</v>
      </c>
      <c r="C58" s="192" t="s">
        <v>116</v>
      </c>
      <c r="D58" s="76">
        <v>13</v>
      </c>
      <c r="E58" s="189">
        <v>3</v>
      </c>
      <c r="F58" s="189">
        <v>3</v>
      </c>
      <c r="G58" s="189">
        <v>0</v>
      </c>
      <c r="H58" s="189">
        <v>0</v>
      </c>
      <c r="I58" s="189">
        <v>16</v>
      </c>
      <c r="J58" s="189">
        <v>15</v>
      </c>
      <c r="K58" s="189">
        <v>1</v>
      </c>
      <c r="L58" s="189">
        <v>0</v>
      </c>
      <c r="M58" s="100">
        <v>19</v>
      </c>
      <c r="N58" s="100">
        <v>18</v>
      </c>
      <c r="O58" s="100">
        <v>1</v>
      </c>
      <c r="P58" s="99">
        <v>0</v>
      </c>
      <c r="Q58" s="189">
        <v>0</v>
      </c>
      <c r="R58" s="103">
        <v>0</v>
      </c>
      <c r="S58" s="103">
        <v>17</v>
      </c>
      <c r="T58" s="103">
        <v>17</v>
      </c>
      <c r="U58" s="104">
        <v>130.76923076923077</v>
      </c>
      <c r="V58" s="103">
        <v>0</v>
      </c>
      <c r="W58" s="103">
        <v>0</v>
      </c>
      <c r="X58" s="103">
        <v>0</v>
      </c>
      <c r="Y58" s="104">
        <v>0</v>
      </c>
      <c r="Z58" s="103">
        <v>0</v>
      </c>
      <c r="AA58" s="103">
        <v>17</v>
      </c>
      <c r="AB58" s="103">
        <v>17</v>
      </c>
      <c r="AC58" s="190">
        <v>130.76923076923077</v>
      </c>
      <c r="AD58" s="124">
        <v>130.76923076923077</v>
      </c>
      <c r="AE58" s="45"/>
    </row>
    <row r="59" spans="1:31" x14ac:dyDescent="0.25">
      <c r="A59" s="9"/>
      <c r="B59" s="105">
        <v>628</v>
      </c>
      <c r="C59" s="192" t="s">
        <v>117</v>
      </c>
      <c r="D59" s="76">
        <v>10</v>
      </c>
      <c r="E59" s="189">
        <v>1</v>
      </c>
      <c r="F59" s="189">
        <v>1</v>
      </c>
      <c r="G59" s="189">
        <v>0</v>
      </c>
      <c r="H59" s="189">
        <v>0</v>
      </c>
      <c r="I59" s="189">
        <v>4</v>
      </c>
      <c r="J59" s="189">
        <v>3</v>
      </c>
      <c r="K59" s="189">
        <v>1</v>
      </c>
      <c r="L59" s="189">
        <v>0</v>
      </c>
      <c r="M59" s="100">
        <v>5</v>
      </c>
      <c r="N59" s="100">
        <v>4</v>
      </c>
      <c r="O59" s="100">
        <v>1</v>
      </c>
      <c r="P59" s="99">
        <v>0</v>
      </c>
      <c r="Q59" s="189">
        <v>0</v>
      </c>
      <c r="R59" s="103">
        <v>0</v>
      </c>
      <c r="S59" s="103">
        <v>11</v>
      </c>
      <c r="T59" s="103">
        <v>11</v>
      </c>
      <c r="U59" s="104">
        <v>110.00000000000001</v>
      </c>
      <c r="V59" s="103">
        <v>0</v>
      </c>
      <c r="W59" s="103">
        <v>1</v>
      </c>
      <c r="X59" s="103">
        <v>1</v>
      </c>
      <c r="Y59" s="104">
        <v>10</v>
      </c>
      <c r="Z59" s="103">
        <v>0</v>
      </c>
      <c r="AA59" s="103">
        <v>12</v>
      </c>
      <c r="AB59" s="103">
        <v>12</v>
      </c>
      <c r="AC59" s="190">
        <v>120</v>
      </c>
      <c r="AD59" s="124">
        <v>120</v>
      </c>
      <c r="AE59" s="45"/>
    </row>
    <row r="60" spans="1:31" x14ac:dyDescent="0.25">
      <c r="A60" s="9"/>
      <c r="B60" s="105">
        <v>656</v>
      </c>
      <c r="C60" s="192" t="s">
        <v>118</v>
      </c>
      <c r="D60" s="76">
        <v>1134</v>
      </c>
      <c r="E60" s="189">
        <v>55</v>
      </c>
      <c r="F60" s="189">
        <v>30</v>
      </c>
      <c r="G60" s="189">
        <v>17</v>
      </c>
      <c r="H60" s="189">
        <v>8</v>
      </c>
      <c r="I60" s="189">
        <v>1108</v>
      </c>
      <c r="J60" s="189">
        <v>842</v>
      </c>
      <c r="K60" s="189">
        <v>235</v>
      </c>
      <c r="L60" s="189">
        <v>31</v>
      </c>
      <c r="M60" s="100">
        <v>1163</v>
      </c>
      <c r="N60" s="100">
        <v>872</v>
      </c>
      <c r="O60" s="100">
        <v>252</v>
      </c>
      <c r="P60" s="99">
        <v>39</v>
      </c>
      <c r="Q60" s="189">
        <v>11</v>
      </c>
      <c r="R60" s="103">
        <v>0</v>
      </c>
      <c r="S60" s="103">
        <v>924</v>
      </c>
      <c r="T60" s="103">
        <v>924</v>
      </c>
      <c r="U60" s="104">
        <v>81.481481481481481</v>
      </c>
      <c r="V60" s="103">
        <v>0</v>
      </c>
      <c r="W60" s="103">
        <v>209</v>
      </c>
      <c r="X60" s="103">
        <v>209</v>
      </c>
      <c r="Y60" s="104">
        <v>18.430335097001763</v>
      </c>
      <c r="Z60" s="103">
        <v>0</v>
      </c>
      <c r="AA60" s="103">
        <v>1133</v>
      </c>
      <c r="AB60" s="103">
        <v>1133</v>
      </c>
      <c r="AC60" s="190">
        <v>99.911816578483254</v>
      </c>
      <c r="AD60" s="124">
        <v>99.911816578483254</v>
      </c>
      <c r="AE60" s="45"/>
    </row>
    <row r="61" spans="1:31" x14ac:dyDescent="0.25">
      <c r="A61" s="9"/>
      <c r="B61" s="105">
        <v>761</v>
      </c>
      <c r="C61" s="192" t="s">
        <v>119</v>
      </c>
      <c r="D61" s="76">
        <v>640</v>
      </c>
      <c r="E61" s="189">
        <v>57</v>
      </c>
      <c r="F61" s="189">
        <v>30</v>
      </c>
      <c r="G61" s="189">
        <v>21</v>
      </c>
      <c r="H61" s="189">
        <v>6</v>
      </c>
      <c r="I61" s="189">
        <v>646</v>
      </c>
      <c r="J61" s="189">
        <v>545</v>
      </c>
      <c r="K61" s="189">
        <v>93</v>
      </c>
      <c r="L61" s="189">
        <v>8</v>
      </c>
      <c r="M61" s="100">
        <v>703</v>
      </c>
      <c r="N61" s="100">
        <v>575</v>
      </c>
      <c r="O61" s="100">
        <v>114</v>
      </c>
      <c r="P61" s="99">
        <v>14</v>
      </c>
      <c r="Q61" s="189">
        <v>3</v>
      </c>
      <c r="R61" s="103">
        <v>0</v>
      </c>
      <c r="S61" s="103">
        <v>700</v>
      </c>
      <c r="T61" s="103">
        <v>700</v>
      </c>
      <c r="U61" s="104">
        <v>109.375</v>
      </c>
      <c r="V61" s="103">
        <v>0</v>
      </c>
      <c r="W61" s="103">
        <v>101</v>
      </c>
      <c r="X61" s="103">
        <v>101</v>
      </c>
      <c r="Y61" s="104">
        <v>15.78125</v>
      </c>
      <c r="Z61" s="103">
        <v>0</v>
      </c>
      <c r="AA61" s="103">
        <v>801</v>
      </c>
      <c r="AB61" s="103">
        <v>801</v>
      </c>
      <c r="AC61" s="190">
        <v>125.15624999999999</v>
      </c>
      <c r="AD61" s="124">
        <v>125.15624999999999</v>
      </c>
      <c r="AE61" s="45"/>
    </row>
    <row r="62" spans="1:31" x14ac:dyDescent="0.25">
      <c r="A62" s="9"/>
      <c r="B62" s="105">
        <v>842</v>
      </c>
      <c r="C62" s="192" t="s">
        <v>120</v>
      </c>
      <c r="D62" s="76">
        <v>14</v>
      </c>
      <c r="E62" s="189">
        <v>3</v>
      </c>
      <c r="F62" s="189">
        <v>3</v>
      </c>
      <c r="G62" s="189">
        <v>0</v>
      </c>
      <c r="H62" s="189">
        <v>0</v>
      </c>
      <c r="I62" s="189">
        <v>19</v>
      </c>
      <c r="J62" s="189">
        <v>18</v>
      </c>
      <c r="K62" s="189">
        <v>1</v>
      </c>
      <c r="L62" s="189">
        <v>0</v>
      </c>
      <c r="M62" s="100">
        <v>22</v>
      </c>
      <c r="N62" s="100">
        <v>21</v>
      </c>
      <c r="O62" s="100">
        <v>1</v>
      </c>
      <c r="P62" s="99">
        <v>0</v>
      </c>
      <c r="Q62" s="189">
        <v>0</v>
      </c>
      <c r="R62" s="103">
        <v>0</v>
      </c>
      <c r="S62" s="103">
        <v>14</v>
      </c>
      <c r="T62" s="103">
        <v>14</v>
      </c>
      <c r="U62" s="104">
        <v>100</v>
      </c>
      <c r="V62" s="103">
        <v>0</v>
      </c>
      <c r="W62" s="103">
        <v>9</v>
      </c>
      <c r="X62" s="103">
        <v>9</v>
      </c>
      <c r="Y62" s="104">
        <v>64.285714285714292</v>
      </c>
      <c r="Z62" s="103">
        <v>0</v>
      </c>
      <c r="AA62" s="103">
        <v>23</v>
      </c>
      <c r="AB62" s="103">
        <v>23</v>
      </c>
      <c r="AC62" s="190">
        <v>164.28571428571428</v>
      </c>
      <c r="AD62" s="124">
        <v>164.28571428571428</v>
      </c>
      <c r="AE62" s="45"/>
    </row>
    <row r="63" spans="1:31" x14ac:dyDescent="0.25">
      <c r="A63" s="9" t="s">
        <v>121</v>
      </c>
      <c r="B63" s="174"/>
      <c r="C63" s="193" t="s">
        <v>42</v>
      </c>
      <c r="D63" s="84">
        <v>2356</v>
      </c>
      <c r="E63" s="84">
        <v>164</v>
      </c>
      <c r="F63" s="84">
        <v>63</v>
      </c>
      <c r="G63" s="84">
        <v>71</v>
      </c>
      <c r="H63" s="84">
        <v>30</v>
      </c>
      <c r="I63" s="84">
        <v>1981</v>
      </c>
      <c r="J63" s="84">
        <v>1348</v>
      </c>
      <c r="K63" s="84">
        <v>539</v>
      </c>
      <c r="L63" s="84">
        <v>94</v>
      </c>
      <c r="M63" s="84">
        <v>2145</v>
      </c>
      <c r="N63" s="84">
        <v>1411</v>
      </c>
      <c r="O63" s="84">
        <v>610</v>
      </c>
      <c r="P63" s="84">
        <v>124</v>
      </c>
      <c r="Q63" s="84">
        <v>40</v>
      </c>
      <c r="R63" s="84">
        <v>2</v>
      </c>
      <c r="S63" s="84">
        <v>2130</v>
      </c>
      <c r="T63" s="84">
        <v>2132</v>
      </c>
      <c r="U63" s="106">
        <v>90.407470288624793</v>
      </c>
      <c r="V63" s="84">
        <v>2</v>
      </c>
      <c r="W63" s="84">
        <v>771</v>
      </c>
      <c r="X63" s="84">
        <v>773</v>
      </c>
      <c r="Y63" s="106">
        <v>32.724957555178271</v>
      </c>
      <c r="Z63" s="84">
        <v>4</v>
      </c>
      <c r="AA63" s="84">
        <v>2901</v>
      </c>
      <c r="AB63" s="84">
        <v>2905</v>
      </c>
      <c r="AC63" s="94">
        <v>123.13242784380304</v>
      </c>
      <c r="AD63" s="194">
        <v>123.09322033898304</v>
      </c>
      <c r="AE63" s="45"/>
    </row>
    <row r="64" spans="1:31" x14ac:dyDescent="0.25">
      <c r="A64" s="9"/>
      <c r="B64" s="105">
        <v>38</v>
      </c>
      <c r="C64" s="192" t="s">
        <v>122</v>
      </c>
      <c r="D64" s="76">
        <v>5</v>
      </c>
      <c r="E64" s="189">
        <v>0</v>
      </c>
      <c r="F64" s="189">
        <v>0</v>
      </c>
      <c r="G64" s="189">
        <v>0</v>
      </c>
      <c r="H64" s="189">
        <v>0</v>
      </c>
      <c r="I64" s="189">
        <v>9</v>
      </c>
      <c r="J64" s="189">
        <v>8</v>
      </c>
      <c r="K64" s="189">
        <v>1</v>
      </c>
      <c r="L64" s="189">
        <v>0</v>
      </c>
      <c r="M64" s="100">
        <v>9</v>
      </c>
      <c r="N64" s="100">
        <v>8</v>
      </c>
      <c r="O64" s="100">
        <v>1</v>
      </c>
      <c r="P64" s="99">
        <v>0</v>
      </c>
      <c r="Q64" s="189">
        <v>0</v>
      </c>
      <c r="R64" s="103">
        <v>0</v>
      </c>
      <c r="S64" s="103">
        <v>3</v>
      </c>
      <c r="T64" s="103">
        <v>3</v>
      </c>
      <c r="U64" s="104">
        <v>60</v>
      </c>
      <c r="V64" s="103">
        <v>0</v>
      </c>
      <c r="W64" s="103">
        <v>0</v>
      </c>
      <c r="X64" s="103">
        <v>0</v>
      </c>
      <c r="Y64" s="104">
        <v>0</v>
      </c>
      <c r="Z64" s="103">
        <v>0</v>
      </c>
      <c r="AA64" s="103">
        <v>3</v>
      </c>
      <c r="AB64" s="103">
        <v>3</v>
      </c>
      <c r="AC64" s="190">
        <v>60</v>
      </c>
      <c r="AD64" s="124">
        <v>60</v>
      </c>
      <c r="AE64" s="45"/>
    </row>
    <row r="65" spans="1:31" x14ac:dyDescent="0.25">
      <c r="A65" s="9"/>
      <c r="B65" s="105">
        <v>86</v>
      </c>
      <c r="C65" s="192" t="s">
        <v>123</v>
      </c>
      <c r="D65" s="76">
        <v>46</v>
      </c>
      <c r="E65" s="189">
        <v>2</v>
      </c>
      <c r="F65" s="189">
        <v>1</v>
      </c>
      <c r="G65" s="189">
        <v>1</v>
      </c>
      <c r="H65" s="189">
        <v>0</v>
      </c>
      <c r="I65" s="189">
        <v>26</v>
      </c>
      <c r="J65" s="189">
        <v>22</v>
      </c>
      <c r="K65" s="189">
        <v>2</v>
      </c>
      <c r="L65" s="189">
        <v>2</v>
      </c>
      <c r="M65" s="100">
        <v>28</v>
      </c>
      <c r="N65" s="100">
        <v>23</v>
      </c>
      <c r="O65" s="100">
        <v>3</v>
      </c>
      <c r="P65" s="99">
        <v>2</v>
      </c>
      <c r="Q65" s="189">
        <v>0</v>
      </c>
      <c r="R65" s="103">
        <v>0</v>
      </c>
      <c r="S65" s="103">
        <v>29</v>
      </c>
      <c r="T65" s="103">
        <v>29</v>
      </c>
      <c r="U65" s="104">
        <v>63.04347826086957</v>
      </c>
      <c r="V65" s="103">
        <v>0</v>
      </c>
      <c r="W65" s="103">
        <v>8</v>
      </c>
      <c r="X65" s="103">
        <v>8</v>
      </c>
      <c r="Y65" s="104">
        <v>17.391304347826086</v>
      </c>
      <c r="Z65" s="103">
        <v>0</v>
      </c>
      <c r="AA65" s="103">
        <v>37</v>
      </c>
      <c r="AB65" s="103">
        <v>37</v>
      </c>
      <c r="AC65" s="190">
        <v>80.434782608695656</v>
      </c>
      <c r="AD65" s="124">
        <v>80.434782608695656</v>
      </c>
      <c r="AE65" s="45"/>
    </row>
    <row r="66" spans="1:31" x14ac:dyDescent="0.25">
      <c r="A66" s="9"/>
      <c r="B66" s="105">
        <v>107</v>
      </c>
      <c r="C66" s="192" t="s">
        <v>124</v>
      </c>
      <c r="D66" s="76">
        <v>4</v>
      </c>
      <c r="E66" s="189">
        <v>0</v>
      </c>
      <c r="F66" s="189">
        <v>0</v>
      </c>
      <c r="G66" s="189">
        <v>0</v>
      </c>
      <c r="H66" s="189">
        <v>0</v>
      </c>
      <c r="I66" s="189">
        <v>4</v>
      </c>
      <c r="J66" s="189">
        <v>4</v>
      </c>
      <c r="K66" s="189">
        <v>0</v>
      </c>
      <c r="L66" s="189">
        <v>0</v>
      </c>
      <c r="M66" s="100">
        <v>4</v>
      </c>
      <c r="N66" s="100">
        <v>4</v>
      </c>
      <c r="O66" s="100">
        <v>0</v>
      </c>
      <c r="P66" s="99">
        <v>0</v>
      </c>
      <c r="Q66" s="189">
        <v>0</v>
      </c>
      <c r="R66" s="103">
        <v>0</v>
      </c>
      <c r="S66" s="103">
        <v>0</v>
      </c>
      <c r="T66" s="103">
        <v>0</v>
      </c>
      <c r="U66" s="104">
        <v>0</v>
      </c>
      <c r="V66" s="103">
        <v>0</v>
      </c>
      <c r="W66" s="103">
        <v>1</v>
      </c>
      <c r="X66" s="103">
        <v>1</v>
      </c>
      <c r="Y66" s="104">
        <v>25</v>
      </c>
      <c r="Z66" s="103">
        <v>0</v>
      </c>
      <c r="AA66" s="103">
        <v>1</v>
      </c>
      <c r="AB66" s="103">
        <v>1</v>
      </c>
      <c r="AC66" s="190">
        <v>25</v>
      </c>
      <c r="AD66" s="124">
        <v>25</v>
      </c>
      <c r="AE66" s="45"/>
    </row>
    <row r="67" spans="1:31" x14ac:dyDescent="0.25">
      <c r="A67" s="9"/>
      <c r="B67" s="105">
        <v>134</v>
      </c>
      <c r="C67" s="192" t="s">
        <v>125</v>
      </c>
      <c r="D67" s="76">
        <v>4</v>
      </c>
      <c r="E67" s="189">
        <v>1</v>
      </c>
      <c r="F67" s="189">
        <v>0</v>
      </c>
      <c r="G67" s="189">
        <v>0</v>
      </c>
      <c r="H67" s="189">
        <v>1</v>
      </c>
      <c r="I67" s="189">
        <v>7</v>
      </c>
      <c r="J67" s="189">
        <v>6</v>
      </c>
      <c r="K67" s="189">
        <v>1</v>
      </c>
      <c r="L67" s="189">
        <v>0</v>
      </c>
      <c r="M67" s="100">
        <v>8</v>
      </c>
      <c r="N67" s="100">
        <v>6</v>
      </c>
      <c r="O67" s="100">
        <v>1</v>
      </c>
      <c r="P67" s="99">
        <v>1</v>
      </c>
      <c r="Q67" s="189">
        <v>0</v>
      </c>
      <c r="R67" s="103">
        <v>0</v>
      </c>
      <c r="S67" s="103">
        <v>11</v>
      </c>
      <c r="T67" s="103">
        <v>11</v>
      </c>
      <c r="U67" s="104">
        <v>275</v>
      </c>
      <c r="V67" s="103">
        <v>0</v>
      </c>
      <c r="W67" s="103">
        <v>0</v>
      </c>
      <c r="X67" s="103">
        <v>0</v>
      </c>
      <c r="Y67" s="104">
        <v>0</v>
      </c>
      <c r="Z67" s="103">
        <v>0</v>
      </c>
      <c r="AA67" s="103">
        <v>11</v>
      </c>
      <c r="AB67" s="103">
        <v>11</v>
      </c>
      <c r="AC67" s="190">
        <v>275</v>
      </c>
      <c r="AD67" s="124">
        <v>275</v>
      </c>
      <c r="AE67" s="45"/>
    </row>
    <row r="68" spans="1:31" x14ac:dyDescent="0.25">
      <c r="A68" s="9"/>
      <c r="B68" s="105">
        <v>150</v>
      </c>
      <c r="C68" s="192" t="s">
        <v>126</v>
      </c>
      <c r="D68" s="76">
        <v>23</v>
      </c>
      <c r="E68" s="189">
        <v>0</v>
      </c>
      <c r="F68" s="189">
        <v>0</v>
      </c>
      <c r="G68" s="189">
        <v>0</v>
      </c>
      <c r="H68" s="189">
        <v>0</v>
      </c>
      <c r="I68" s="189">
        <v>40</v>
      </c>
      <c r="J68" s="189">
        <v>33</v>
      </c>
      <c r="K68" s="189">
        <v>7</v>
      </c>
      <c r="L68" s="189">
        <v>0</v>
      </c>
      <c r="M68" s="100">
        <v>40</v>
      </c>
      <c r="N68" s="100">
        <v>33</v>
      </c>
      <c r="O68" s="100">
        <v>7</v>
      </c>
      <c r="P68" s="99">
        <v>0</v>
      </c>
      <c r="Q68" s="189">
        <v>0</v>
      </c>
      <c r="R68" s="103">
        <v>0</v>
      </c>
      <c r="S68" s="103">
        <v>45</v>
      </c>
      <c r="T68" s="103">
        <v>45</v>
      </c>
      <c r="U68" s="104">
        <v>195.65217391304347</v>
      </c>
      <c r="V68" s="103">
        <v>0</v>
      </c>
      <c r="W68" s="103">
        <v>7</v>
      </c>
      <c r="X68" s="103">
        <v>7</v>
      </c>
      <c r="Y68" s="104">
        <v>30.434782608695656</v>
      </c>
      <c r="Z68" s="103">
        <v>0</v>
      </c>
      <c r="AA68" s="103">
        <v>52</v>
      </c>
      <c r="AB68" s="103">
        <v>52</v>
      </c>
      <c r="AC68" s="190">
        <v>226.08695652173913</v>
      </c>
      <c r="AD68" s="124">
        <v>226.08695652173913</v>
      </c>
      <c r="AE68" s="45"/>
    </row>
    <row r="69" spans="1:31" x14ac:dyDescent="0.25">
      <c r="A69" s="9"/>
      <c r="B69" s="105">
        <v>237</v>
      </c>
      <c r="C69" s="105" t="s">
        <v>127</v>
      </c>
      <c r="D69" s="76">
        <v>505</v>
      </c>
      <c r="E69" s="189">
        <v>48</v>
      </c>
      <c r="F69" s="189">
        <v>14</v>
      </c>
      <c r="G69" s="189">
        <v>28</v>
      </c>
      <c r="H69" s="189">
        <v>6</v>
      </c>
      <c r="I69" s="189">
        <v>364</v>
      </c>
      <c r="J69" s="189">
        <v>224</v>
      </c>
      <c r="K69" s="189">
        <v>117</v>
      </c>
      <c r="L69" s="189">
        <v>23</v>
      </c>
      <c r="M69" s="100">
        <v>412</v>
      </c>
      <c r="N69" s="100">
        <v>238</v>
      </c>
      <c r="O69" s="100">
        <v>145</v>
      </c>
      <c r="P69" s="99">
        <v>29</v>
      </c>
      <c r="Q69" s="189">
        <v>6</v>
      </c>
      <c r="R69" s="103">
        <v>0</v>
      </c>
      <c r="S69" s="103">
        <v>490</v>
      </c>
      <c r="T69" s="103">
        <v>490</v>
      </c>
      <c r="U69" s="104">
        <v>97.029702970297024</v>
      </c>
      <c r="V69" s="103">
        <v>1</v>
      </c>
      <c r="W69" s="103">
        <v>169</v>
      </c>
      <c r="X69" s="103">
        <v>170</v>
      </c>
      <c r="Y69" s="104">
        <v>33.46534653465347</v>
      </c>
      <c r="Z69" s="103">
        <v>1</v>
      </c>
      <c r="AA69" s="103">
        <v>659</v>
      </c>
      <c r="AB69" s="103">
        <v>660</v>
      </c>
      <c r="AC69" s="190">
        <v>130.49504950495049</v>
      </c>
      <c r="AD69" s="124">
        <v>130.43478260869566</v>
      </c>
      <c r="AE69" s="45"/>
    </row>
    <row r="70" spans="1:31" x14ac:dyDescent="0.25">
      <c r="A70" s="9"/>
      <c r="B70" s="105">
        <v>264</v>
      </c>
      <c r="C70" s="192" t="s">
        <v>128</v>
      </c>
      <c r="D70" s="76">
        <v>247</v>
      </c>
      <c r="E70" s="189">
        <v>14</v>
      </c>
      <c r="F70" s="189">
        <v>8</v>
      </c>
      <c r="G70" s="189">
        <v>6</v>
      </c>
      <c r="H70" s="189">
        <v>0</v>
      </c>
      <c r="I70" s="189">
        <v>191</v>
      </c>
      <c r="J70" s="189">
        <v>103</v>
      </c>
      <c r="K70" s="189">
        <v>74</v>
      </c>
      <c r="L70" s="189">
        <v>14</v>
      </c>
      <c r="M70" s="100">
        <v>205</v>
      </c>
      <c r="N70" s="100">
        <v>111</v>
      </c>
      <c r="O70" s="100">
        <v>80</v>
      </c>
      <c r="P70" s="99">
        <v>14</v>
      </c>
      <c r="Q70" s="189">
        <v>1</v>
      </c>
      <c r="R70" s="103">
        <v>0</v>
      </c>
      <c r="S70" s="103">
        <v>152</v>
      </c>
      <c r="T70" s="103">
        <v>152</v>
      </c>
      <c r="U70" s="104">
        <v>61.53846153846154</v>
      </c>
      <c r="V70" s="103">
        <v>0</v>
      </c>
      <c r="W70" s="103">
        <v>116</v>
      </c>
      <c r="X70" s="103">
        <v>116</v>
      </c>
      <c r="Y70" s="104">
        <v>46.963562753036435</v>
      </c>
      <c r="Z70" s="103">
        <v>0</v>
      </c>
      <c r="AA70" s="103">
        <v>268</v>
      </c>
      <c r="AB70" s="103">
        <v>268</v>
      </c>
      <c r="AC70" s="190">
        <v>108.50202429149797</v>
      </c>
      <c r="AD70" s="124">
        <v>108.50202429149797</v>
      </c>
      <c r="AE70" s="45"/>
    </row>
    <row r="71" spans="1:31" x14ac:dyDescent="0.25">
      <c r="A71" s="9"/>
      <c r="B71" s="105">
        <v>310</v>
      </c>
      <c r="C71" s="105" t="s">
        <v>129</v>
      </c>
      <c r="D71" s="76">
        <v>83</v>
      </c>
      <c r="E71" s="189">
        <v>4</v>
      </c>
      <c r="F71" s="189">
        <v>2</v>
      </c>
      <c r="G71" s="189">
        <v>1</v>
      </c>
      <c r="H71" s="189">
        <v>1</v>
      </c>
      <c r="I71" s="189">
        <v>53</v>
      </c>
      <c r="J71" s="189">
        <v>46</v>
      </c>
      <c r="K71" s="189">
        <v>6</v>
      </c>
      <c r="L71" s="189">
        <v>1</v>
      </c>
      <c r="M71" s="100">
        <v>57</v>
      </c>
      <c r="N71" s="100">
        <v>48</v>
      </c>
      <c r="O71" s="100">
        <v>7</v>
      </c>
      <c r="P71" s="99">
        <v>2</v>
      </c>
      <c r="Q71" s="189">
        <v>0</v>
      </c>
      <c r="R71" s="103">
        <v>0</v>
      </c>
      <c r="S71" s="103">
        <v>57</v>
      </c>
      <c r="T71" s="103">
        <v>57</v>
      </c>
      <c r="U71" s="104">
        <v>68.674698795180717</v>
      </c>
      <c r="V71" s="103">
        <v>0</v>
      </c>
      <c r="W71" s="103">
        <v>12</v>
      </c>
      <c r="X71" s="103">
        <v>12</v>
      </c>
      <c r="Y71" s="104">
        <v>14.457831325301203</v>
      </c>
      <c r="Z71" s="103">
        <v>0</v>
      </c>
      <c r="AA71" s="103">
        <v>69</v>
      </c>
      <c r="AB71" s="103">
        <v>69</v>
      </c>
      <c r="AC71" s="190">
        <v>83.132530120481931</v>
      </c>
      <c r="AD71" s="124">
        <v>83.132530120481931</v>
      </c>
      <c r="AE71" s="45"/>
    </row>
    <row r="72" spans="1:31" x14ac:dyDescent="0.25">
      <c r="A72" s="9"/>
      <c r="B72" s="105">
        <v>315</v>
      </c>
      <c r="C72" s="192" t="s">
        <v>130</v>
      </c>
      <c r="D72" s="76">
        <v>44</v>
      </c>
      <c r="E72" s="189">
        <v>0</v>
      </c>
      <c r="F72" s="189">
        <v>0</v>
      </c>
      <c r="G72" s="189">
        <v>0</v>
      </c>
      <c r="H72" s="189">
        <v>0</v>
      </c>
      <c r="I72" s="189">
        <v>1</v>
      </c>
      <c r="J72" s="189">
        <v>1</v>
      </c>
      <c r="K72" s="189">
        <v>0</v>
      </c>
      <c r="L72" s="189">
        <v>0</v>
      </c>
      <c r="M72" s="100">
        <v>1</v>
      </c>
      <c r="N72" s="100">
        <v>1</v>
      </c>
      <c r="O72" s="100">
        <v>0</v>
      </c>
      <c r="P72" s="99">
        <v>0</v>
      </c>
      <c r="Q72" s="189">
        <v>3</v>
      </c>
      <c r="R72" s="103">
        <v>0</v>
      </c>
      <c r="S72" s="103">
        <v>1</v>
      </c>
      <c r="T72" s="103">
        <v>1</v>
      </c>
      <c r="U72" s="104">
        <v>2.2727272727272729</v>
      </c>
      <c r="V72" s="103">
        <v>0</v>
      </c>
      <c r="W72" s="103">
        <v>3</v>
      </c>
      <c r="X72" s="103">
        <v>3</v>
      </c>
      <c r="Y72" s="104">
        <v>6.8181818181818175</v>
      </c>
      <c r="Z72" s="103">
        <v>0</v>
      </c>
      <c r="AA72" s="103">
        <v>4</v>
      </c>
      <c r="AB72" s="103">
        <v>4</v>
      </c>
      <c r="AC72" s="190">
        <v>9.0909090909090917</v>
      </c>
      <c r="AD72" s="124">
        <v>9.0909090909090917</v>
      </c>
      <c r="AE72" s="45"/>
    </row>
    <row r="73" spans="1:31" x14ac:dyDescent="0.25">
      <c r="A73" s="9"/>
      <c r="B73" s="105">
        <v>361</v>
      </c>
      <c r="C73" s="192" t="s">
        <v>131</v>
      </c>
      <c r="D73" s="76">
        <v>23</v>
      </c>
      <c r="E73" s="189">
        <v>1</v>
      </c>
      <c r="F73" s="189">
        <v>1</v>
      </c>
      <c r="G73" s="189">
        <v>0</v>
      </c>
      <c r="H73" s="189">
        <v>0</v>
      </c>
      <c r="I73" s="189">
        <v>21</v>
      </c>
      <c r="J73" s="189">
        <v>18</v>
      </c>
      <c r="K73" s="189">
        <v>3</v>
      </c>
      <c r="L73" s="189">
        <v>0</v>
      </c>
      <c r="M73" s="100">
        <v>22</v>
      </c>
      <c r="N73" s="100">
        <v>19</v>
      </c>
      <c r="O73" s="100">
        <v>3</v>
      </c>
      <c r="P73" s="99">
        <v>0</v>
      </c>
      <c r="Q73" s="189">
        <v>7</v>
      </c>
      <c r="R73" s="103">
        <v>0</v>
      </c>
      <c r="S73" s="103">
        <v>27</v>
      </c>
      <c r="T73" s="103">
        <v>27</v>
      </c>
      <c r="U73" s="104">
        <v>117.39130434782609</v>
      </c>
      <c r="V73" s="103">
        <v>0</v>
      </c>
      <c r="W73" s="103">
        <v>5</v>
      </c>
      <c r="X73" s="103">
        <v>5</v>
      </c>
      <c r="Y73" s="104">
        <v>21.739130434782609</v>
      </c>
      <c r="Z73" s="103">
        <v>0</v>
      </c>
      <c r="AA73" s="103">
        <v>32</v>
      </c>
      <c r="AB73" s="103">
        <v>32</v>
      </c>
      <c r="AC73" s="190">
        <v>139.13043478260869</v>
      </c>
      <c r="AD73" s="124">
        <v>139.13043478260869</v>
      </c>
      <c r="AE73" s="45"/>
    </row>
    <row r="74" spans="1:31" x14ac:dyDescent="0.25">
      <c r="A74" s="9"/>
      <c r="B74" s="105">
        <v>647</v>
      </c>
      <c r="C74" s="105" t="s">
        <v>132</v>
      </c>
      <c r="D74" s="76">
        <v>63</v>
      </c>
      <c r="E74" s="189">
        <v>3</v>
      </c>
      <c r="F74" s="189">
        <v>3</v>
      </c>
      <c r="G74" s="189">
        <v>0</v>
      </c>
      <c r="H74" s="189">
        <v>0</v>
      </c>
      <c r="I74" s="189">
        <v>67</v>
      </c>
      <c r="J74" s="189">
        <v>59</v>
      </c>
      <c r="K74" s="189">
        <v>7</v>
      </c>
      <c r="L74" s="189">
        <v>1</v>
      </c>
      <c r="M74" s="100">
        <v>70</v>
      </c>
      <c r="N74" s="100">
        <v>62</v>
      </c>
      <c r="O74" s="100">
        <v>7</v>
      </c>
      <c r="P74" s="99">
        <v>1</v>
      </c>
      <c r="Q74" s="189">
        <v>1</v>
      </c>
      <c r="R74" s="103">
        <v>0</v>
      </c>
      <c r="S74" s="103">
        <v>60</v>
      </c>
      <c r="T74" s="103">
        <v>60</v>
      </c>
      <c r="U74" s="104">
        <v>95.238095238095227</v>
      </c>
      <c r="V74" s="103">
        <v>0</v>
      </c>
      <c r="W74" s="103">
        <v>9</v>
      </c>
      <c r="X74" s="103">
        <v>9</v>
      </c>
      <c r="Y74" s="104">
        <v>14.285714285714285</v>
      </c>
      <c r="Z74" s="103">
        <v>0</v>
      </c>
      <c r="AA74" s="103">
        <v>69</v>
      </c>
      <c r="AB74" s="103">
        <v>69</v>
      </c>
      <c r="AC74" s="190">
        <v>109.52380952380953</v>
      </c>
      <c r="AD74" s="124">
        <v>109.52380952380953</v>
      </c>
      <c r="AE74" s="45"/>
    </row>
    <row r="75" spans="1:31" x14ac:dyDescent="0.25">
      <c r="A75" s="9"/>
      <c r="B75" s="105">
        <v>658</v>
      </c>
      <c r="C75" s="105" t="s">
        <v>133</v>
      </c>
      <c r="D75" s="76">
        <v>23</v>
      </c>
      <c r="E75" s="189">
        <v>0</v>
      </c>
      <c r="F75" s="189">
        <v>0</v>
      </c>
      <c r="G75" s="189">
        <v>0</v>
      </c>
      <c r="H75" s="189">
        <v>0</v>
      </c>
      <c r="I75" s="189">
        <v>0</v>
      </c>
      <c r="J75" s="189">
        <v>0</v>
      </c>
      <c r="K75" s="189">
        <v>0</v>
      </c>
      <c r="L75" s="189">
        <v>0</v>
      </c>
      <c r="M75" s="100">
        <v>0</v>
      </c>
      <c r="N75" s="100">
        <v>0</v>
      </c>
      <c r="O75" s="100">
        <v>0</v>
      </c>
      <c r="P75" s="99">
        <v>0</v>
      </c>
      <c r="Q75" s="189">
        <v>0</v>
      </c>
      <c r="R75" s="103">
        <v>0</v>
      </c>
      <c r="S75" s="103">
        <v>1</v>
      </c>
      <c r="T75" s="103">
        <v>1</v>
      </c>
      <c r="U75" s="104">
        <v>4.3478260869565215</v>
      </c>
      <c r="V75" s="103">
        <v>0</v>
      </c>
      <c r="W75" s="103">
        <v>2</v>
      </c>
      <c r="X75" s="103">
        <v>2</v>
      </c>
      <c r="Y75" s="104">
        <v>8.695652173913043</v>
      </c>
      <c r="Z75" s="103">
        <v>0</v>
      </c>
      <c r="AA75" s="103">
        <v>3</v>
      </c>
      <c r="AB75" s="103">
        <v>3</v>
      </c>
      <c r="AC75" s="190">
        <v>13.043478260869565</v>
      </c>
      <c r="AD75" s="124">
        <v>13.043478260869565</v>
      </c>
      <c r="AE75" s="45"/>
    </row>
    <row r="76" spans="1:31" x14ac:dyDescent="0.25">
      <c r="A76" s="9"/>
      <c r="B76" s="105">
        <v>664</v>
      </c>
      <c r="C76" s="105" t="s">
        <v>134</v>
      </c>
      <c r="D76" s="76">
        <v>660</v>
      </c>
      <c r="E76" s="189">
        <v>53</v>
      </c>
      <c r="F76" s="189">
        <v>22</v>
      </c>
      <c r="G76" s="189">
        <v>20</v>
      </c>
      <c r="H76" s="189">
        <v>11</v>
      </c>
      <c r="I76" s="189">
        <v>710</v>
      </c>
      <c r="J76" s="189">
        <v>479</v>
      </c>
      <c r="K76" s="189">
        <v>201</v>
      </c>
      <c r="L76" s="189">
        <v>30</v>
      </c>
      <c r="M76" s="100">
        <v>763</v>
      </c>
      <c r="N76" s="100">
        <v>501</v>
      </c>
      <c r="O76" s="100">
        <v>221</v>
      </c>
      <c r="P76" s="99">
        <v>41</v>
      </c>
      <c r="Q76" s="189">
        <v>4</v>
      </c>
      <c r="R76" s="103">
        <v>0</v>
      </c>
      <c r="S76" s="103">
        <v>674</v>
      </c>
      <c r="T76" s="103">
        <v>674</v>
      </c>
      <c r="U76" s="104">
        <v>102.12121212121212</v>
      </c>
      <c r="V76" s="103">
        <v>1</v>
      </c>
      <c r="W76" s="103">
        <v>229</v>
      </c>
      <c r="X76" s="103">
        <v>230</v>
      </c>
      <c r="Y76" s="104">
        <v>34.696969696969695</v>
      </c>
      <c r="Z76" s="103">
        <v>1</v>
      </c>
      <c r="AA76" s="103">
        <v>903</v>
      </c>
      <c r="AB76" s="103">
        <v>904</v>
      </c>
      <c r="AC76" s="190">
        <v>136.81818181818181</v>
      </c>
      <c r="AD76" s="124">
        <v>136.7624810892587</v>
      </c>
      <c r="AE76" s="45"/>
    </row>
    <row r="77" spans="1:31" x14ac:dyDescent="0.25">
      <c r="A77" s="9"/>
      <c r="B77" s="105">
        <v>686</v>
      </c>
      <c r="C77" s="181" t="s">
        <v>135</v>
      </c>
      <c r="D77" s="76">
        <v>418</v>
      </c>
      <c r="E77" s="189">
        <v>34</v>
      </c>
      <c r="F77" s="189">
        <v>11</v>
      </c>
      <c r="G77" s="189">
        <v>12</v>
      </c>
      <c r="H77" s="189">
        <v>11</v>
      </c>
      <c r="I77" s="189">
        <v>322</v>
      </c>
      <c r="J77" s="189">
        <v>195</v>
      </c>
      <c r="K77" s="189">
        <v>107</v>
      </c>
      <c r="L77" s="189">
        <v>20</v>
      </c>
      <c r="M77" s="100">
        <v>356</v>
      </c>
      <c r="N77" s="100">
        <v>206</v>
      </c>
      <c r="O77" s="100">
        <v>119</v>
      </c>
      <c r="P77" s="99">
        <v>31</v>
      </c>
      <c r="Q77" s="189">
        <v>8</v>
      </c>
      <c r="R77" s="103">
        <v>1</v>
      </c>
      <c r="S77" s="103">
        <v>345</v>
      </c>
      <c r="T77" s="103">
        <v>346</v>
      </c>
      <c r="U77" s="104">
        <v>82.535885167464116</v>
      </c>
      <c r="V77" s="103">
        <v>0</v>
      </c>
      <c r="W77" s="103">
        <v>165</v>
      </c>
      <c r="X77" s="103">
        <v>165</v>
      </c>
      <c r="Y77" s="104">
        <v>39.473684210526315</v>
      </c>
      <c r="Z77" s="103">
        <v>1</v>
      </c>
      <c r="AA77" s="103">
        <v>510</v>
      </c>
      <c r="AB77" s="103">
        <v>511</v>
      </c>
      <c r="AC77" s="190">
        <v>122.00956937799043</v>
      </c>
      <c r="AD77" s="124">
        <v>121.95704057279235</v>
      </c>
      <c r="AE77" s="45"/>
    </row>
    <row r="78" spans="1:31" x14ac:dyDescent="0.25">
      <c r="A78" s="9"/>
      <c r="B78" s="105">
        <v>819</v>
      </c>
      <c r="C78" s="192" t="s">
        <v>136</v>
      </c>
      <c r="D78" s="76">
        <v>18</v>
      </c>
      <c r="E78" s="189">
        <v>0</v>
      </c>
      <c r="F78" s="189">
        <v>0</v>
      </c>
      <c r="G78" s="189">
        <v>0</v>
      </c>
      <c r="H78" s="189">
        <v>0</v>
      </c>
      <c r="I78" s="189">
        <v>0</v>
      </c>
      <c r="J78" s="189">
        <v>0</v>
      </c>
      <c r="K78" s="189">
        <v>0</v>
      </c>
      <c r="L78" s="189">
        <v>0</v>
      </c>
      <c r="M78" s="100">
        <v>0</v>
      </c>
      <c r="N78" s="100">
        <v>0</v>
      </c>
      <c r="O78" s="100">
        <v>0</v>
      </c>
      <c r="P78" s="99">
        <v>0</v>
      </c>
      <c r="Q78" s="189">
        <v>2</v>
      </c>
      <c r="R78" s="103">
        <v>0</v>
      </c>
      <c r="S78" s="103">
        <v>10</v>
      </c>
      <c r="T78" s="103">
        <v>10</v>
      </c>
      <c r="U78" s="104">
        <v>55.555555555555557</v>
      </c>
      <c r="V78" s="103">
        <v>0</v>
      </c>
      <c r="W78" s="103">
        <v>1</v>
      </c>
      <c r="X78" s="103">
        <v>1</v>
      </c>
      <c r="Y78" s="104">
        <v>5.5555555555555554</v>
      </c>
      <c r="Z78" s="103">
        <v>0</v>
      </c>
      <c r="AA78" s="103">
        <v>11</v>
      </c>
      <c r="AB78" s="103">
        <v>11</v>
      </c>
      <c r="AC78" s="190">
        <v>61.111111111111114</v>
      </c>
      <c r="AD78" s="124">
        <v>61.111111111111114</v>
      </c>
      <c r="AE78" s="45"/>
    </row>
    <row r="79" spans="1:31" x14ac:dyDescent="0.25">
      <c r="A79" s="9"/>
      <c r="B79" s="105">
        <v>854</v>
      </c>
      <c r="C79" s="192" t="s">
        <v>137</v>
      </c>
      <c r="D79" s="76">
        <v>15</v>
      </c>
      <c r="E79" s="189">
        <v>0</v>
      </c>
      <c r="F79" s="189">
        <v>0</v>
      </c>
      <c r="G79" s="189">
        <v>0</v>
      </c>
      <c r="H79" s="189">
        <v>0</v>
      </c>
      <c r="I79" s="189">
        <v>15</v>
      </c>
      <c r="J79" s="189">
        <v>15</v>
      </c>
      <c r="K79" s="189">
        <v>0</v>
      </c>
      <c r="L79" s="189">
        <v>0</v>
      </c>
      <c r="M79" s="100">
        <v>15</v>
      </c>
      <c r="N79" s="100">
        <v>15</v>
      </c>
      <c r="O79" s="100">
        <v>0</v>
      </c>
      <c r="P79" s="99">
        <v>0</v>
      </c>
      <c r="Q79" s="189">
        <v>0</v>
      </c>
      <c r="R79" s="103">
        <v>0</v>
      </c>
      <c r="S79" s="103">
        <v>13</v>
      </c>
      <c r="T79" s="103">
        <v>13</v>
      </c>
      <c r="U79" s="104">
        <v>86.666666666666671</v>
      </c>
      <c r="V79" s="103">
        <v>0</v>
      </c>
      <c r="W79" s="103">
        <v>7</v>
      </c>
      <c r="X79" s="103">
        <v>7</v>
      </c>
      <c r="Y79" s="104">
        <v>46.666666666666664</v>
      </c>
      <c r="Z79" s="103">
        <v>0</v>
      </c>
      <c r="AA79" s="103">
        <v>20</v>
      </c>
      <c r="AB79" s="103">
        <v>20</v>
      </c>
      <c r="AC79" s="190">
        <v>133.33333333333331</v>
      </c>
      <c r="AD79" s="124">
        <v>133.33333333333331</v>
      </c>
      <c r="AE79" s="45"/>
    </row>
    <row r="80" spans="1:31" x14ac:dyDescent="0.25">
      <c r="A80" s="9"/>
      <c r="B80" s="105">
        <v>887</v>
      </c>
      <c r="C80" s="192" t="s">
        <v>138</v>
      </c>
      <c r="D80" s="76">
        <v>175</v>
      </c>
      <c r="E80" s="189">
        <v>4</v>
      </c>
      <c r="F80" s="189">
        <v>1</v>
      </c>
      <c r="G80" s="189">
        <v>3</v>
      </c>
      <c r="H80" s="189">
        <v>0</v>
      </c>
      <c r="I80" s="189">
        <v>151</v>
      </c>
      <c r="J80" s="189">
        <v>135</v>
      </c>
      <c r="K80" s="189">
        <v>13</v>
      </c>
      <c r="L80" s="189">
        <v>3</v>
      </c>
      <c r="M80" s="100">
        <v>155</v>
      </c>
      <c r="N80" s="100">
        <v>136</v>
      </c>
      <c r="O80" s="100">
        <v>16</v>
      </c>
      <c r="P80" s="99">
        <v>3</v>
      </c>
      <c r="Q80" s="189">
        <v>8</v>
      </c>
      <c r="R80" s="103">
        <v>1</v>
      </c>
      <c r="S80" s="103">
        <v>212</v>
      </c>
      <c r="T80" s="103">
        <v>213</v>
      </c>
      <c r="U80" s="104">
        <v>121.14285714285715</v>
      </c>
      <c r="V80" s="103">
        <v>0</v>
      </c>
      <c r="W80" s="103">
        <v>37</v>
      </c>
      <c r="X80" s="103">
        <v>37</v>
      </c>
      <c r="Y80" s="104">
        <v>21.142857142857142</v>
      </c>
      <c r="Z80" s="103">
        <v>1</v>
      </c>
      <c r="AA80" s="103">
        <v>249</v>
      </c>
      <c r="AB80" s="103">
        <v>250</v>
      </c>
      <c r="AC80" s="190">
        <v>142.28571428571428</v>
      </c>
      <c r="AD80" s="124">
        <v>142.04545454545453</v>
      </c>
      <c r="AE80" s="45"/>
    </row>
    <row r="81" spans="1:31" x14ac:dyDescent="0.25">
      <c r="A81" s="9" t="s">
        <v>139</v>
      </c>
      <c r="B81" s="174"/>
      <c r="C81" s="193" t="s">
        <v>43</v>
      </c>
      <c r="D81" s="84">
        <v>29153</v>
      </c>
      <c r="E81" s="84">
        <v>1180</v>
      </c>
      <c r="F81" s="84">
        <v>453</v>
      </c>
      <c r="G81" s="84">
        <v>477</v>
      </c>
      <c r="H81" s="84">
        <v>250</v>
      </c>
      <c r="I81" s="84">
        <v>19234</v>
      </c>
      <c r="J81" s="84">
        <v>11836</v>
      </c>
      <c r="K81" s="84">
        <v>6192</v>
      </c>
      <c r="L81" s="84">
        <v>1206</v>
      </c>
      <c r="M81" s="84">
        <v>20414</v>
      </c>
      <c r="N81" s="84">
        <v>12289</v>
      </c>
      <c r="O81" s="84">
        <v>6669</v>
      </c>
      <c r="P81" s="84">
        <v>1456</v>
      </c>
      <c r="Q81" s="84">
        <v>123</v>
      </c>
      <c r="R81" s="84">
        <v>11</v>
      </c>
      <c r="S81" s="84">
        <v>18721</v>
      </c>
      <c r="T81" s="84">
        <v>18732</v>
      </c>
      <c r="U81" s="106">
        <v>64.216375673172578</v>
      </c>
      <c r="V81" s="84">
        <v>15</v>
      </c>
      <c r="W81" s="84">
        <v>11494</v>
      </c>
      <c r="X81" s="84">
        <v>11509</v>
      </c>
      <c r="Y81" s="106">
        <v>39.426474119301616</v>
      </c>
      <c r="Z81" s="84">
        <v>26</v>
      </c>
      <c r="AA81" s="84">
        <v>30215</v>
      </c>
      <c r="AB81" s="84">
        <v>30241</v>
      </c>
      <c r="AC81" s="94">
        <v>103.64284979247418</v>
      </c>
      <c r="AD81" s="194">
        <v>103.63960382466844</v>
      </c>
      <c r="AE81" s="45"/>
    </row>
    <row r="82" spans="1:31" x14ac:dyDescent="0.25">
      <c r="A82" s="9"/>
      <c r="B82" s="105">
        <v>2</v>
      </c>
      <c r="C82" s="192" t="s">
        <v>140</v>
      </c>
      <c r="D82" s="76">
        <v>229</v>
      </c>
      <c r="E82" s="189">
        <v>8</v>
      </c>
      <c r="F82" s="189">
        <v>3</v>
      </c>
      <c r="G82" s="189">
        <v>5</v>
      </c>
      <c r="H82" s="189">
        <v>0</v>
      </c>
      <c r="I82" s="189">
        <v>97</v>
      </c>
      <c r="J82" s="189">
        <v>66</v>
      </c>
      <c r="K82" s="189">
        <v>29</v>
      </c>
      <c r="L82" s="189">
        <v>2</v>
      </c>
      <c r="M82" s="100">
        <v>105</v>
      </c>
      <c r="N82" s="100">
        <v>69</v>
      </c>
      <c r="O82" s="100">
        <v>34</v>
      </c>
      <c r="P82" s="99">
        <v>2</v>
      </c>
      <c r="Q82" s="189">
        <v>0</v>
      </c>
      <c r="R82" s="103">
        <v>0</v>
      </c>
      <c r="S82" s="103">
        <v>78</v>
      </c>
      <c r="T82" s="103">
        <v>78</v>
      </c>
      <c r="U82" s="104">
        <v>34.061135371179041</v>
      </c>
      <c r="V82" s="103">
        <v>0</v>
      </c>
      <c r="W82" s="103">
        <v>25</v>
      </c>
      <c r="X82" s="103">
        <v>25</v>
      </c>
      <c r="Y82" s="104">
        <v>10.91703056768559</v>
      </c>
      <c r="Z82" s="103">
        <v>0</v>
      </c>
      <c r="AA82" s="103">
        <v>103</v>
      </c>
      <c r="AB82" s="103">
        <v>103</v>
      </c>
      <c r="AC82" s="190">
        <v>44.978165938864628</v>
      </c>
      <c r="AD82" s="124">
        <v>44.978165938864628</v>
      </c>
      <c r="AE82" s="45"/>
    </row>
    <row r="83" spans="1:31" x14ac:dyDescent="0.25">
      <c r="A83" s="9"/>
      <c r="B83" s="105">
        <v>21</v>
      </c>
      <c r="C83" s="192" t="s">
        <v>141</v>
      </c>
      <c r="D83" s="76">
        <v>39</v>
      </c>
      <c r="E83" s="189">
        <v>0</v>
      </c>
      <c r="F83" s="189">
        <v>0</v>
      </c>
      <c r="G83" s="189">
        <v>0</v>
      </c>
      <c r="H83" s="189">
        <v>0</v>
      </c>
      <c r="I83" s="189">
        <v>22</v>
      </c>
      <c r="J83" s="189">
        <v>18</v>
      </c>
      <c r="K83" s="189">
        <v>3</v>
      </c>
      <c r="L83" s="189">
        <v>1</v>
      </c>
      <c r="M83" s="100">
        <v>22</v>
      </c>
      <c r="N83" s="100">
        <v>18</v>
      </c>
      <c r="O83" s="100">
        <v>3</v>
      </c>
      <c r="P83" s="99">
        <v>1</v>
      </c>
      <c r="Q83" s="189">
        <v>0</v>
      </c>
      <c r="R83" s="103">
        <v>0</v>
      </c>
      <c r="S83" s="103">
        <v>23</v>
      </c>
      <c r="T83" s="103">
        <v>23</v>
      </c>
      <c r="U83" s="104">
        <v>58.974358974358978</v>
      </c>
      <c r="V83" s="103">
        <v>0</v>
      </c>
      <c r="W83" s="103">
        <v>1</v>
      </c>
      <c r="X83" s="103">
        <v>1</v>
      </c>
      <c r="Y83" s="104">
        <v>2.5641025641025639</v>
      </c>
      <c r="Z83" s="103">
        <v>0</v>
      </c>
      <c r="AA83" s="103">
        <v>24</v>
      </c>
      <c r="AB83" s="103">
        <v>24</v>
      </c>
      <c r="AC83" s="190">
        <v>61.53846153846154</v>
      </c>
      <c r="AD83" s="124">
        <v>61.53846153846154</v>
      </c>
      <c r="AE83" s="45"/>
    </row>
    <row r="84" spans="1:31" x14ac:dyDescent="0.25">
      <c r="A84" s="9"/>
      <c r="B84" s="105">
        <v>55</v>
      </c>
      <c r="C84" s="192" t="s">
        <v>142</v>
      </c>
      <c r="D84" s="76">
        <v>24</v>
      </c>
      <c r="E84" s="189">
        <v>1</v>
      </c>
      <c r="F84" s="189">
        <v>1</v>
      </c>
      <c r="G84" s="189">
        <v>0</v>
      </c>
      <c r="H84" s="189">
        <v>0</v>
      </c>
      <c r="I84" s="189">
        <v>15</v>
      </c>
      <c r="J84" s="189">
        <v>15</v>
      </c>
      <c r="K84" s="189">
        <v>0</v>
      </c>
      <c r="L84" s="189">
        <v>0</v>
      </c>
      <c r="M84" s="100">
        <v>16</v>
      </c>
      <c r="N84" s="100">
        <v>16</v>
      </c>
      <c r="O84" s="100">
        <v>0</v>
      </c>
      <c r="P84" s="99">
        <v>0</v>
      </c>
      <c r="Q84" s="189">
        <v>0</v>
      </c>
      <c r="R84" s="103">
        <v>0</v>
      </c>
      <c r="S84" s="103">
        <v>20</v>
      </c>
      <c r="T84" s="103">
        <v>20</v>
      </c>
      <c r="U84" s="104">
        <v>83.333333333333343</v>
      </c>
      <c r="V84" s="103">
        <v>0</v>
      </c>
      <c r="W84" s="103">
        <v>8</v>
      </c>
      <c r="X84" s="103">
        <v>8</v>
      </c>
      <c r="Y84" s="104">
        <v>33.333333333333329</v>
      </c>
      <c r="Z84" s="103">
        <v>0</v>
      </c>
      <c r="AA84" s="103">
        <v>28</v>
      </c>
      <c r="AB84" s="103">
        <v>28</v>
      </c>
      <c r="AC84" s="190">
        <v>116.66666666666667</v>
      </c>
      <c r="AD84" s="124">
        <v>116.66666666666667</v>
      </c>
      <c r="AE84" s="45"/>
    </row>
    <row r="85" spans="1:31" x14ac:dyDescent="0.25">
      <c r="A85" s="9"/>
      <c r="B85" s="105">
        <v>148</v>
      </c>
      <c r="C85" s="195" t="s">
        <v>143</v>
      </c>
      <c r="D85" s="76">
        <v>2905</v>
      </c>
      <c r="E85" s="189">
        <v>170</v>
      </c>
      <c r="F85" s="189">
        <v>68</v>
      </c>
      <c r="G85" s="189">
        <v>75</v>
      </c>
      <c r="H85" s="189">
        <v>27</v>
      </c>
      <c r="I85" s="189">
        <v>2335</v>
      </c>
      <c r="J85" s="189">
        <v>1188</v>
      </c>
      <c r="K85" s="189">
        <v>1031</v>
      </c>
      <c r="L85" s="189">
        <v>116</v>
      </c>
      <c r="M85" s="100">
        <v>2505</v>
      </c>
      <c r="N85" s="100">
        <v>1256</v>
      </c>
      <c r="O85" s="100">
        <v>1106</v>
      </c>
      <c r="P85" s="99">
        <v>143</v>
      </c>
      <c r="Q85" s="189">
        <v>4</v>
      </c>
      <c r="R85" s="103">
        <v>0</v>
      </c>
      <c r="S85" s="103">
        <v>1668</v>
      </c>
      <c r="T85" s="103">
        <v>1668</v>
      </c>
      <c r="U85" s="104">
        <v>57.418244406196216</v>
      </c>
      <c r="V85" s="103">
        <v>0</v>
      </c>
      <c r="W85" s="103">
        <v>1198</v>
      </c>
      <c r="X85" s="103">
        <v>1198</v>
      </c>
      <c r="Y85" s="104">
        <v>41.239242685025815</v>
      </c>
      <c r="Z85" s="103">
        <v>0</v>
      </c>
      <c r="AA85" s="103">
        <v>2866</v>
      </c>
      <c r="AB85" s="103">
        <v>2866</v>
      </c>
      <c r="AC85" s="190">
        <v>98.657487091222023</v>
      </c>
      <c r="AD85" s="124">
        <v>98.657487091222023</v>
      </c>
      <c r="AE85" s="45"/>
    </row>
    <row r="86" spans="1:31" x14ac:dyDescent="0.25">
      <c r="A86" s="9"/>
      <c r="B86" s="105">
        <v>197</v>
      </c>
      <c r="C86" s="192" t="s">
        <v>144</v>
      </c>
      <c r="D86" s="76">
        <v>243</v>
      </c>
      <c r="E86" s="189">
        <v>15</v>
      </c>
      <c r="F86" s="189">
        <v>8</v>
      </c>
      <c r="G86" s="189">
        <v>4</v>
      </c>
      <c r="H86" s="189">
        <v>3</v>
      </c>
      <c r="I86" s="189">
        <v>339</v>
      </c>
      <c r="J86" s="189">
        <v>333</v>
      </c>
      <c r="K86" s="189">
        <v>6</v>
      </c>
      <c r="L86" s="189">
        <v>0</v>
      </c>
      <c r="M86" s="100">
        <v>354</v>
      </c>
      <c r="N86" s="100">
        <v>341</v>
      </c>
      <c r="O86" s="100">
        <v>10</v>
      </c>
      <c r="P86" s="99">
        <v>3</v>
      </c>
      <c r="Q86" s="189">
        <v>3</v>
      </c>
      <c r="R86" s="103">
        <v>0</v>
      </c>
      <c r="S86" s="103">
        <v>322</v>
      </c>
      <c r="T86" s="103">
        <v>322</v>
      </c>
      <c r="U86" s="104">
        <v>132.51028806584361</v>
      </c>
      <c r="V86" s="103">
        <v>0</v>
      </c>
      <c r="W86" s="103">
        <v>35</v>
      </c>
      <c r="X86" s="103">
        <v>35</v>
      </c>
      <c r="Y86" s="104">
        <v>14.403292181069959</v>
      </c>
      <c r="Z86" s="103">
        <v>0</v>
      </c>
      <c r="AA86" s="103">
        <v>357</v>
      </c>
      <c r="AB86" s="103">
        <v>357</v>
      </c>
      <c r="AC86" s="190">
        <v>146.9135802469136</v>
      </c>
      <c r="AD86" s="124">
        <v>146.9135802469136</v>
      </c>
      <c r="AE86" s="45"/>
    </row>
    <row r="87" spans="1:31" x14ac:dyDescent="0.25">
      <c r="A87" s="9"/>
      <c r="B87" s="105">
        <v>206</v>
      </c>
      <c r="C87" s="192" t="s">
        <v>145</v>
      </c>
      <c r="D87" s="76">
        <v>21</v>
      </c>
      <c r="E87" s="189">
        <v>1</v>
      </c>
      <c r="F87" s="189">
        <v>1</v>
      </c>
      <c r="G87" s="189">
        <v>0</v>
      </c>
      <c r="H87" s="189">
        <v>0</v>
      </c>
      <c r="I87" s="189">
        <v>19</v>
      </c>
      <c r="J87" s="189">
        <v>11</v>
      </c>
      <c r="K87" s="189">
        <v>4</v>
      </c>
      <c r="L87" s="189">
        <v>4</v>
      </c>
      <c r="M87" s="100">
        <v>20</v>
      </c>
      <c r="N87" s="100">
        <v>12</v>
      </c>
      <c r="O87" s="100">
        <v>4</v>
      </c>
      <c r="P87" s="99">
        <v>4</v>
      </c>
      <c r="Q87" s="189">
        <v>0</v>
      </c>
      <c r="R87" s="103">
        <v>0</v>
      </c>
      <c r="S87" s="103">
        <v>18</v>
      </c>
      <c r="T87" s="103">
        <v>18</v>
      </c>
      <c r="U87" s="104">
        <v>85.714285714285708</v>
      </c>
      <c r="V87" s="103">
        <v>0</v>
      </c>
      <c r="W87" s="103">
        <v>6</v>
      </c>
      <c r="X87" s="103">
        <v>6</v>
      </c>
      <c r="Y87" s="104">
        <v>28.571428571428569</v>
      </c>
      <c r="Z87" s="103">
        <v>0</v>
      </c>
      <c r="AA87" s="103">
        <v>24</v>
      </c>
      <c r="AB87" s="103">
        <v>24</v>
      </c>
      <c r="AC87" s="190">
        <v>114.28571428571428</v>
      </c>
      <c r="AD87" s="124">
        <v>114.28571428571428</v>
      </c>
      <c r="AE87" s="45"/>
    </row>
    <row r="88" spans="1:31" x14ac:dyDescent="0.25">
      <c r="A88" s="9"/>
      <c r="B88" s="105">
        <v>313</v>
      </c>
      <c r="C88" s="192" t="s">
        <v>146</v>
      </c>
      <c r="D88" s="76">
        <v>209</v>
      </c>
      <c r="E88" s="189">
        <v>4</v>
      </c>
      <c r="F88" s="189">
        <v>4</v>
      </c>
      <c r="G88" s="189">
        <v>0</v>
      </c>
      <c r="H88" s="189">
        <v>0</v>
      </c>
      <c r="I88" s="189">
        <v>171</v>
      </c>
      <c r="J88" s="189">
        <v>122</v>
      </c>
      <c r="K88" s="189">
        <v>43</v>
      </c>
      <c r="L88" s="189">
        <v>6</v>
      </c>
      <c r="M88" s="100">
        <v>175</v>
      </c>
      <c r="N88" s="100">
        <v>126</v>
      </c>
      <c r="O88" s="100">
        <v>43</v>
      </c>
      <c r="P88" s="99">
        <v>6</v>
      </c>
      <c r="Q88" s="189">
        <v>0</v>
      </c>
      <c r="R88" s="103">
        <v>0</v>
      </c>
      <c r="S88" s="103">
        <v>194</v>
      </c>
      <c r="T88" s="103">
        <v>194</v>
      </c>
      <c r="U88" s="104">
        <v>92.822966507177028</v>
      </c>
      <c r="V88" s="103">
        <v>0</v>
      </c>
      <c r="W88" s="103">
        <v>57</v>
      </c>
      <c r="X88" s="103">
        <v>57</v>
      </c>
      <c r="Y88" s="104">
        <v>27.27272727272727</v>
      </c>
      <c r="Z88" s="103">
        <v>0</v>
      </c>
      <c r="AA88" s="103">
        <v>251</v>
      </c>
      <c r="AB88" s="103">
        <v>251</v>
      </c>
      <c r="AC88" s="190">
        <v>120.09569377990429</v>
      </c>
      <c r="AD88" s="124">
        <v>120.09569377990429</v>
      </c>
      <c r="AE88" s="45"/>
    </row>
    <row r="89" spans="1:31" x14ac:dyDescent="0.25">
      <c r="A89" s="9"/>
      <c r="B89" s="105">
        <v>318</v>
      </c>
      <c r="C89" s="192" t="s">
        <v>147</v>
      </c>
      <c r="D89" s="76">
        <v>2499</v>
      </c>
      <c r="E89" s="189">
        <v>89</v>
      </c>
      <c r="F89" s="189">
        <v>29</v>
      </c>
      <c r="G89" s="189">
        <v>43</v>
      </c>
      <c r="H89" s="189">
        <v>17</v>
      </c>
      <c r="I89" s="189">
        <v>1441</v>
      </c>
      <c r="J89" s="189">
        <v>833</v>
      </c>
      <c r="K89" s="189">
        <v>474</v>
      </c>
      <c r="L89" s="189">
        <v>134</v>
      </c>
      <c r="M89" s="100">
        <v>1530</v>
      </c>
      <c r="N89" s="100">
        <v>862</v>
      </c>
      <c r="O89" s="100">
        <v>517</v>
      </c>
      <c r="P89" s="99">
        <v>151</v>
      </c>
      <c r="Q89" s="189">
        <v>14</v>
      </c>
      <c r="R89" s="103">
        <v>0</v>
      </c>
      <c r="S89" s="103">
        <v>1592</v>
      </c>
      <c r="T89" s="103">
        <v>1592</v>
      </c>
      <c r="U89" s="104">
        <v>63.705482192877149</v>
      </c>
      <c r="V89" s="103">
        <v>2</v>
      </c>
      <c r="W89" s="103">
        <v>1028</v>
      </c>
      <c r="X89" s="103">
        <v>1030</v>
      </c>
      <c r="Y89" s="104">
        <v>41.13645458183273</v>
      </c>
      <c r="Z89" s="103">
        <v>2</v>
      </c>
      <c r="AA89" s="103">
        <v>2620</v>
      </c>
      <c r="AB89" s="103">
        <v>2622</v>
      </c>
      <c r="AC89" s="190">
        <v>104.84193677470988</v>
      </c>
      <c r="AD89" s="124">
        <v>104.83806477409037</v>
      </c>
      <c r="AE89" s="45"/>
    </row>
    <row r="90" spans="1:31" x14ac:dyDescent="0.25">
      <c r="A90" s="9"/>
      <c r="B90" s="105">
        <v>321</v>
      </c>
      <c r="C90" s="192" t="s">
        <v>148</v>
      </c>
      <c r="D90" s="76">
        <v>802</v>
      </c>
      <c r="E90" s="189">
        <v>52</v>
      </c>
      <c r="F90" s="189">
        <v>21</v>
      </c>
      <c r="G90" s="189">
        <v>20</v>
      </c>
      <c r="H90" s="189">
        <v>11</v>
      </c>
      <c r="I90" s="189">
        <v>868</v>
      </c>
      <c r="J90" s="189">
        <v>526</v>
      </c>
      <c r="K90" s="189">
        <v>275</v>
      </c>
      <c r="L90" s="189">
        <v>67</v>
      </c>
      <c r="M90" s="100">
        <v>920</v>
      </c>
      <c r="N90" s="100">
        <v>547</v>
      </c>
      <c r="O90" s="100">
        <v>295</v>
      </c>
      <c r="P90" s="99">
        <v>78</v>
      </c>
      <c r="Q90" s="189">
        <v>2</v>
      </c>
      <c r="R90" s="103">
        <v>0</v>
      </c>
      <c r="S90" s="103">
        <v>762</v>
      </c>
      <c r="T90" s="103">
        <v>762</v>
      </c>
      <c r="U90" s="104">
        <v>95.012468827930178</v>
      </c>
      <c r="V90" s="103">
        <v>0</v>
      </c>
      <c r="W90" s="103">
        <v>172</v>
      </c>
      <c r="X90" s="103">
        <v>172</v>
      </c>
      <c r="Y90" s="104">
        <v>21.446384039900249</v>
      </c>
      <c r="Z90" s="103">
        <v>0</v>
      </c>
      <c r="AA90" s="103">
        <v>934</v>
      </c>
      <c r="AB90" s="103">
        <v>934</v>
      </c>
      <c r="AC90" s="190">
        <v>116.45885286783042</v>
      </c>
      <c r="AD90" s="124">
        <v>116.45885286783042</v>
      </c>
      <c r="AE90" s="45"/>
    </row>
    <row r="91" spans="1:31" x14ac:dyDescent="0.25">
      <c r="A91" s="9"/>
      <c r="B91" s="105">
        <v>376</v>
      </c>
      <c r="C91" s="192" t="s">
        <v>149</v>
      </c>
      <c r="D91" s="76">
        <v>1993</v>
      </c>
      <c r="E91" s="189">
        <v>84</v>
      </c>
      <c r="F91" s="189">
        <v>32</v>
      </c>
      <c r="G91" s="189">
        <v>26</v>
      </c>
      <c r="H91" s="189">
        <v>26</v>
      </c>
      <c r="I91" s="189">
        <v>1670</v>
      </c>
      <c r="J91" s="189">
        <v>1038</v>
      </c>
      <c r="K91" s="189">
        <v>516</v>
      </c>
      <c r="L91" s="189">
        <v>116</v>
      </c>
      <c r="M91" s="100">
        <v>1754</v>
      </c>
      <c r="N91" s="100">
        <v>1070</v>
      </c>
      <c r="O91" s="100">
        <v>542</v>
      </c>
      <c r="P91" s="99">
        <v>142</v>
      </c>
      <c r="Q91" s="189">
        <v>14</v>
      </c>
      <c r="R91" s="103">
        <v>1</v>
      </c>
      <c r="S91" s="103">
        <v>1349</v>
      </c>
      <c r="T91" s="103">
        <v>1350</v>
      </c>
      <c r="U91" s="104">
        <v>67.686904164576006</v>
      </c>
      <c r="V91" s="103">
        <v>3</v>
      </c>
      <c r="W91" s="103">
        <v>1113</v>
      </c>
      <c r="X91" s="103">
        <v>1116</v>
      </c>
      <c r="Y91" s="104">
        <v>55.84545910687406</v>
      </c>
      <c r="Z91" s="103">
        <v>4</v>
      </c>
      <c r="AA91" s="103">
        <v>2462</v>
      </c>
      <c r="AB91" s="103">
        <v>2466</v>
      </c>
      <c r="AC91" s="190">
        <v>123.53236327145008</v>
      </c>
      <c r="AD91" s="124">
        <v>123.48522784176264</v>
      </c>
      <c r="AE91" s="45"/>
    </row>
    <row r="92" spans="1:31" x14ac:dyDescent="0.25">
      <c r="A92" s="9"/>
      <c r="B92" s="105">
        <v>400</v>
      </c>
      <c r="C92" s="192" t="s">
        <v>150</v>
      </c>
      <c r="D92" s="76">
        <v>291</v>
      </c>
      <c r="E92" s="189">
        <v>6</v>
      </c>
      <c r="F92" s="189">
        <v>2</v>
      </c>
      <c r="G92" s="189">
        <v>3</v>
      </c>
      <c r="H92" s="189">
        <v>1</v>
      </c>
      <c r="I92" s="189">
        <v>271</v>
      </c>
      <c r="J92" s="189">
        <v>161</v>
      </c>
      <c r="K92" s="189">
        <v>98</v>
      </c>
      <c r="L92" s="189">
        <v>12</v>
      </c>
      <c r="M92" s="100">
        <v>277</v>
      </c>
      <c r="N92" s="100">
        <v>163</v>
      </c>
      <c r="O92" s="100">
        <v>101</v>
      </c>
      <c r="P92" s="99">
        <v>13</v>
      </c>
      <c r="Q92" s="189">
        <v>2</v>
      </c>
      <c r="R92" s="103">
        <v>0</v>
      </c>
      <c r="S92" s="103">
        <v>264</v>
      </c>
      <c r="T92" s="103">
        <v>264</v>
      </c>
      <c r="U92" s="104">
        <v>90.721649484536087</v>
      </c>
      <c r="V92" s="103">
        <v>0</v>
      </c>
      <c r="W92" s="103">
        <v>153</v>
      </c>
      <c r="X92" s="103">
        <v>153</v>
      </c>
      <c r="Y92" s="104">
        <v>52.577319587628871</v>
      </c>
      <c r="Z92" s="103">
        <v>0</v>
      </c>
      <c r="AA92" s="103">
        <v>417</v>
      </c>
      <c r="AB92" s="103">
        <v>417</v>
      </c>
      <c r="AC92" s="190">
        <v>143.29896907216494</v>
      </c>
      <c r="AD92" s="124">
        <v>143.29896907216494</v>
      </c>
      <c r="AE92" s="45"/>
    </row>
    <row r="93" spans="1:31" x14ac:dyDescent="0.25">
      <c r="A93" s="9"/>
      <c r="B93" s="105">
        <v>440</v>
      </c>
      <c r="C93" s="192" t="s">
        <v>151</v>
      </c>
      <c r="D93" s="76">
        <v>5807</v>
      </c>
      <c r="E93" s="189">
        <v>206</v>
      </c>
      <c r="F93" s="189">
        <v>83</v>
      </c>
      <c r="G93" s="189">
        <v>74</v>
      </c>
      <c r="H93" s="189">
        <v>49</v>
      </c>
      <c r="I93" s="189">
        <v>3038</v>
      </c>
      <c r="J93" s="189">
        <v>1770</v>
      </c>
      <c r="K93" s="189">
        <v>1064</v>
      </c>
      <c r="L93" s="189">
        <v>204</v>
      </c>
      <c r="M93" s="100">
        <v>3244</v>
      </c>
      <c r="N93" s="100">
        <v>1853</v>
      </c>
      <c r="O93" s="100">
        <v>1138</v>
      </c>
      <c r="P93" s="99">
        <v>253</v>
      </c>
      <c r="Q93" s="189">
        <v>7</v>
      </c>
      <c r="R93" s="103">
        <v>10</v>
      </c>
      <c r="S93" s="103">
        <v>4261</v>
      </c>
      <c r="T93" s="103">
        <v>4271</v>
      </c>
      <c r="U93" s="104">
        <v>73.376958842775963</v>
      </c>
      <c r="V93" s="103">
        <v>3</v>
      </c>
      <c r="W93" s="103">
        <v>1902</v>
      </c>
      <c r="X93" s="103">
        <v>1905</v>
      </c>
      <c r="Y93" s="104">
        <v>32.753573273635268</v>
      </c>
      <c r="Z93" s="103">
        <v>13</v>
      </c>
      <c r="AA93" s="103">
        <v>6163</v>
      </c>
      <c r="AB93" s="103">
        <v>6176</v>
      </c>
      <c r="AC93" s="190">
        <v>106.13053211641123</v>
      </c>
      <c r="AD93" s="124">
        <v>106.11683848797252</v>
      </c>
      <c r="AE93" s="45"/>
    </row>
    <row r="94" spans="1:31" x14ac:dyDescent="0.25">
      <c r="A94" s="9"/>
      <c r="B94" s="105">
        <v>483</v>
      </c>
      <c r="C94" s="192" t="s">
        <v>152</v>
      </c>
      <c r="D94" s="76">
        <v>21</v>
      </c>
      <c r="E94" s="189">
        <v>1</v>
      </c>
      <c r="F94" s="189">
        <v>1</v>
      </c>
      <c r="G94" s="189">
        <v>0</v>
      </c>
      <c r="H94" s="189">
        <v>0</v>
      </c>
      <c r="I94" s="189">
        <v>6</v>
      </c>
      <c r="J94" s="189">
        <v>6</v>
      </c>
      <c r="K94" s="189">
        <v>0</v>
      </c>
      <c r="L94" s="189">
        <v>0</v>
      </c>
      <c r="M94" s="100">
        <v>7</v>
      </c>
      <c r="N94" s="100">
        <v>7</v>
      </c>
      <c r="O94" s="100">
        <v>0</v>
      </c>
      <c r="P94" s="99">
        <v>0</v>
      </c>
      <c r="Q94" s="189">
        <v>0</v>
      </c>
      <c r="R94" s="103">
        <v>0</v>
      </c>
      <c r="S94" s="103">
        <v>13</v>
      </c>
      <c r="T94" s="103">
        <v>13</v>
      </c>
      <c r="U94" s="104">
        <v>61.904761904761905</v>
      </c>
      <c r="V94" s="103">
        <v>0</v>
      </c>
      <c r="W94" s="103">
        <v>0</v>
      </c>
      <c r="X94" s="103">
        <v>0</v>
      </c>
      <c r="Y94" s="104">
        <v>0</v>
      </c>
      <c r="Z94" s="103">
        <v>0</v>
      </c>
      <c r="AA94" s="103">
        <v>13</v>
      </c>
      <c r="AB94" s="103">
        <v>13</v>
      </c>
      <c r="AC94" s="190">
        <v>61.904761904761905</v>
      </c>
      <c r="AD94" s="124">
        <v>61.904761904761905</v>
      </c>
      <c r="AE94" s="45"/>
    </row>
    <row r="95" spans="1:31" x14ac:dyDescent="0.25">
      <c r="A95" s="9"/>
      <c r="B95" s="105">
        <v>541</v>
      </c>
      <c r="C95" s="105" t="s">
        <v>153</v>
      </c>
      <c r="D95" s="76">
        <v>1021</v>
      </c>
      <c r="E95" s="189">
        <v>62</v>
      </c>
      <c r="F95" s="189">
        <v>32</v>
      </c>
      <c r="G95" s="189">
        <v>22</v>
      </c>
      <c r="H95" s="189">
        <v>8</v>
      </c>
      <c r="I95" s="189">
        <v>1059</v>
      </c>
      <c r="J95" s="189">
        <v>853</v>
      </c>
      <c r="K95" s="189">
        <v>180</v>
      </c>
      <c r="L95" s="189">
        <v>26</v>
      </c>
      <c r="M95" s="100">
        <v>1121</v>
      </c>
      <c r="N95" s="100">
        <v>885</v>
      </c>
      <c r="O95" s="100">
        <v>202</v>
      </c>
      <c r="P95" s="99">
        <v>34</v>
      </c>
      <c r="Q95" s="189">
        <v>1</v>
      </c>
      <c r="R95" s="103">
        <v>0</v>
      </c>
      <c r="S95" s="103">
        <v>903</v>
      </c>
      <c r="T95" s="103">
        <v>903</v>
      </c>
      <c r="U95" s="104">
        <v>88.442703232125368</v>
      </c>
      <c r="V95" s="103">
        <v>0</v>
      </c>
      <c r="W95" s="103">
        <v>239</v>
      </c>
      <c r="X95" s="103">
        <v>239</v>
      </c>
      <c r="Y95" s="104">
        <v>23.408423114593536</v>
      </c>
      <c r="Z95" s="103">
        <v>0</v>
      </c>
      <c r="AA95" s="103">
        <v>1142</v>
      </c>
      <c r="AB95" s="103">
        <v>1142</v>
      </c>
      <c r="AC95" s="190">
        <v>111.8511263467189</v>
      </c>
      <c r="AD95" s="124">
        <v>111.8511263467189</v>
      </c>
      <c r="AE95" s="45"/>
    </row>
    <row r="96" spans="1:31" x14ac:dyDescent="0.25">
      <c r="A96" s="9"/>
      <c r="B96" s="105">
        <v>607</v>
      </c>
      <c r="C96" s="192" t="s">
        <v>154</v>
      </c>
      <c r="D96" s="76">
        <v>841</v>
      </c>
      <c r="E96" s="189">
        <v>24</v>
      </c>
      <c r="F96" s="189">
        <v>10</v>
      </c>
      <c r="G96" s="189">
        <v>10</v>
      </c>
      <c r="H96" s="189">
        <v>4</v>
      </c>
      <c r="I96" s="189">
        <v>655</v>
      </c>
      <c r="J96" s="189">
        <v>330</v>
      </c>
      <c r="K96" s="189">
        <v>269</v>
      </c>
      <c r="L96" s="189">
        <v>56</v>
      </c>
      <c r="M96" s="100">
        <v>679</v>
      </c>
      <c r="N96" s="100">
        <v>340</v>
      </c>
      <c r="O96" s="100">
        <v>279</v>
      </c>
      <c r="P96" s="99">
        <v>60</v>
      </c>
      <c r="Q96" s="189">
        <v>32</v>
      </c>
      <c r="R96" s="103">
        <v>0</v>
      </c>
      <c r="S96" s="103">
        <v>396</v>
      </c>
      <c r="T96" s="103">
        <v>396</v>
      </c>
      <c r="U96" s="104">
        <v>47.086801426872768</v>
      </c>
      <c r="V96" s="103">
        <v>0</v>
      </c>
      <c r="W96" s="103">
        <v>414</v>
      </c>
      <c r="X96" s="103">
        <v>414</v>
      </c>
      <c r="Y96" s="104">
        <v>49.227110582639718</v>
      </c>
      <c r="Z96" s="103">
        <v>0</v>
      </c>
      <c r="AA96" s="103">
        <v>810</v>
      </c>
      <c r="AB96" s="103">
        <v>810</v>
      </c>
      <c r="AC96" s="190">
        <v>96.313912009512478</v>
      </c>
      <c r="AD96" s="124">
        <v>96.313912009512478</v>
      </c>
      <c r="AE96" s="45"/>
    </row>
    <row r="97" spans="1:31" x14ac:dyDescent="0.25">
      <c r="A97" s="9"/>
      <c r="B97" s="105">
        <v>615</v>
      </c>
      <c r="C97" s="192" t="s">
        <v>155</v>
      </c>
      <c r="D97" s="76">
        <v>8751</v>
      </c>
      <c r="E97" s="189">
        <v>313</v>
      </c>
      <c r="F97" s="189">
        <v>104</v>
      </c>
      <c r="G97" s="189">
        <v>136</v>
      </c>
      <c r="H97" s="189">
        <v>73</v>
      </c>
      <c r="I97" s="189">
        <v>4412</v>
      </c>
      <c r="J97" s="189">
        <v>2840</v>
      </c>
      <c r="K97" s="189">
        <v>1283</v>
      </c>
      <c r="L97" s="189">
        <v>289</v>
      </c>
      <c r="M97" s="100">
        <v>4725</v>
      </c>
      <c r="N97" s="100">
        <v>2944</v>
      </c>
      <c r="O97" s="100">
        <v>1419</v>
      </c>
      <c r="P97" s="99">
        <v>362</v>
      </c>
      <c r="Q97" s="189">
        <v>20</v>
      </c>
      <c r="R97" s="103">
        <v>0</v>
      </c>
      <c r="S97" s="103">
        <v>3911</v>
      </c>
      <c r="T97" s="103">
        <v>3911</v>
      </c>
      <c r="U97" s="104">
        <v>44.692035195977603</v>
      </c>
      <c r="V97" s="103">
        <v>6</v>
      </c>
      <c r="W97" s="103">
        <v>4328</v>
      </c>
      <c r="X97" s="103">
        <v>4334</v>
      </c>
      <c r="Y97" s="104">
        <v>49.457204890869619</v>
      </c>
      <c r="Z97" s="103">
        <v>6</v>
      </c>
      <c r="AA97" s="103">
        <v>8239</v>
      </c>
      <c r="AB97" s="103">
        <v>8245</v>
      </c>
      <c r="AC97" s="190">
        <v>94.149240086847215</v>
      </c>
      <c r="AD97" s="124">
        <v>94.153248829507817</v>
      </c>
      <c r="AE97" s="45"/>
    </row>
    <row r="98" spans="1:31" x14ac:dyDescent="0.25">
      <c r="A98" s="9"/>
      <c r="B98" s="105">
        <v>649</v>
      </c>
      <c r="C98" s="192" t="s">
        <v>156</v>
      </c>
      <c r="D98" s="76">
        <v>103</v>
      </c>
      <c r="E98" s="189">
        <v>2</v>
      </c>
      <c r="F98" s="189">
        <v>2</v>
      </c>
      <c r="G98" s="189">
        <v>0</v>
      </c>
      <c r="H98" s="189">
        <v>0</v>
      </c>
      <c r="I98" s="189">
        <v>83</v>
      </c>
      <c r="J98" s="189">
        <v>70</v>
      </c>
      <c r="K98" s="189">
        <v>9</v>
      </c>
      <c r="L98" s="189">
        <v>4</v>
      </c>
      <c r="M98" s="100">
        <v>85</v>
      </c>
      <c r="N98" s="100">
        <v>72</v>
      </c>
      <c r="O98" s="100">
        <v>9</v>
      </c>
      <c r="P98" s="99">
        <v>4</v>
      </c>
      <c r="Q98" s="189">
        <v>2</v>
      </c>
      <c r="R98" s="103">
        <v>0</v>
      </c>
      <c r="S98" s="103">
        <v>110</v>
      </c>
      <c r="T98" s="103">
        <v>110</v>
      </c>
      <c r="U98" s="104">
        <v>106.79611650485437</v>
      </c>
      <c r="V98" s="103">
        <v>0</v>
      </c>
      <c r="W98" s="103">
        <v>7</v>
      </c>
      <c r="X98" s="103">
        <v>7</v>
      </c>
      <c r="Y98" s="104">
        <v>6.7961165048543686</v>
      </c>
      <c r="Z98" s="103">
        <v>0</v>
      </c>
      <c r="AA98" s="103">
        <v>117</v>
      </c>
      <c r="AB98" s="103">
        <v>117</v>
      </c>
      <c r="AC98" s="190">
        <v>113.59223300970874</v>
      </c>
      <c r="AD98" s="124">
        <v>113.59223300970874</v>
      </c>
      <c r="AE98" s="45"/>
    </row>
    <row r="99" spans="1:31" x14ac:dyDescent="0.25">
      <c r="A99" s="9"/>
      <c r="B99" s="105">
        <v>652</v>
      </c>
      <c r="C99" s="192" t="s">
        <v>157</v>
      </c>
      <c r="D99" s="76">
        <v>58</v>
      </c>
      <c r="E99" s="189">
        <v>0</v>
      </c>
      <c r="F99" s="189">
        <v>0</v>
      </c>
      <c r="G99" s="189">
        <v>0</v>
      </c>
      <c r="H99" s="189">
        <v>0</v>
      </c>
      <c r="I99" s="189">
        <v>7</v>
      </c>
      <c r="J99" s="189">
        <v>5</v>
      </c>
      <c r="K99" s="189">
        <v>2</v>
      </c>
      <c r="L99" s="189">
        <v>0</v>
      </c>
      <c r="M99" s="100">
        <v>7</v>
      </c>
      <c r="N99" s="100">
        <v>5</v>
      </c>
      <c r="O99" s="100">
        <v>2</v>
      </c>
      <c r="P99" s="99">
        <v>0</v>
      </c>
      <c r="Q99" s="189">
        <v>0</v>
      </c>
      <c r="R99" s="103">
        <v>0</v>
      </c>
      <c r="S99" s="103">
        <v>12</v>
      </c>
      <c r="T99" s="103">
        <v>12</v>
      </c>
      <c r="U99" s="104">
        <v>20.689655172413794</v>
      </c>
      <c r="V99" s="103">
        <v>0</v>
      </c>
      <c r="W99" s="103">
        <v>1</v>
      </c>
      <c r="X99" s="103">
        <v>1</v>
      </c>
      <c r="Y99" s="104">
        <v>1.7241379310344827</v>
      </c>
      <c r="Z99" s="103">
        <v>0</v>
      </c>
      <c r="AA99" s="103">
        <v>13</v>
      </c>
      <c r="AB99" s="103">
        <v>13</v>
      </c>
      <c r="AC99" s="190">
        <v>22.413793103448278</v>
      </c>
      <c r="AD99" s="124">
        <v>22.413793103448278</v>
      </c>
      <c r="AE99" s="45"/>
    </row>
    <row r="100" spans="1:31" x14ac:dyDescent="0.25">
      <c r="A100" s="9"/>
      <c r="B100" s="105">
        <v>660</v>
      </c>
      <c r="C100" s="192" t="s">
        <v>158</v>
      </c>
      <c r="D100" s="76">
        <v>183</v>
      </c>
      <c r="E100" s="189">
        <v>3</v>
      </c>
      <c r="F100" s="189">
        <v>0</v>
      </c>
      <c r="G100" s="189">
        <v>2</v>
      </c>
      <c r="H100" s="189">
        <v>1</v>
      </c>
      <c r="I100" s="189">
        <v>199</v>
      </c>
      <c r="J100" s="189">
        <v>171</v>
      </c>
      <c r="K100" s="189">
        <v>28</v>
      </c>
      <c r="L100" s="189">
        <v>0</v>
      </c>
      <c r="M100" s="100">
        <v>202</v>
      </c>
      <c r="N100" s="100">
        <v>171</v>
      </c>
      <c r="O100" s="100">
        <v>30</v>
      </c>
      <c r="P100" s="99">
        <v>1</v>
      </c>
      <c r="Q100" s="189">
        <v>2</v>
      </c>
      <c r="R100" s="103">
        <v>0</v>
      </c>
      <c r="S100" s="103">
        <v>235</v>
      </c>
      <c r="T100" s="103">
        <v>235</v>
      </c>
      <c r="U100" s="104">
        <v>128.41530054644809</v>
      </c>
      <c r="V100" s="103">
        <v>0</v>
      </c>
      <c r="W100" s="103">
        <v>23</v>
      </c>
      <c r="X100" s="103">
        <v>23</v>
      </c>
      <c r="Y100" s="104">
        <v>12.568306010928962</v>
      </c>
      <c r="Z100" s="103">
        <v>0</v>
      </c>
      <c r="AA100" s="103">
        <v>258</v>
      </c>
      <c r="AB100" s="103">
        <v>258</v>
      </c>
      <c r="AC100" s="190">
        <v>140.98360655737704</v>
      </c>
      <c r="AD100" s="124">
        <v>140.98360655737704</v>
      </c>
      <c r="AE100" s="45"/>
    </row>
    <row r="101" spans="1:31" x14ac:dyDescent="0.25">
      <c r="A101" s="9"/>
      <c r="B101" s="105">
        <v>667</v>
      </c>
      <c r="C101" s="192" t="s">
        <v>159</v>
      </c>
      <c r="D101" s="76">
        <v>191</v>
      </c>
      <c r="E101" s="189">
        <v>3</v>
      </c>
      <c r="F101" s="189">
        <v>2</v>
      </c>
      <c r="G101" s="189">
        <v>1</v>
      </c>
      <c r="H101" s="189">
        <v>0</v>
      </c>
      <c r="I101" s="189">
        <v>174</v>
      </c>
      <c r="J101" s="189">
        <v>120</v>
      </c>
      <c r="K101" s="189">
        <v>48</v>
      </c>
      <c r="L101" s="189">
        <v>6</v>
      </c>
      <c r="M101" s="100">
        <v>177</v>
      </c>
      <c r="N101" s="100">
        <v>122</v>
      </c>
      <c r="O101" s="100">
        <v>49</v>
      </c>
      <c r="P101" s="99">
        <v>6</v>
      </c>
      <c r="Q101" s="189">
        <v>0</v>
      </c>
      <c r="R101" s="103">
        <v>0</v>
      </c>
      <c r="S101" s="103">
        <v>188</v>
      </c>
      <c r="T101" s="103">
        <v>188</v>
      </c>
      <c r="U101" s="104">
        <v>98.429319371727757</v>
      </c>
      <c r="V101" s="103">
        <v>0</v>
      </c>
      <c r="W101" s="103">
        <v>17</v>
      </c>
      <c r="X101" s="103">
        <v>17</v>
      </c>
      <c r="Y101" s="104">
        <v>8.9005235602094235</v>
      </c>
      <c r="Z101" s="103">
        <v>0</v>
      </c>
      <c r="AA101" s="103">
        <v>205</v>
      </c>
      <c r="AB101" s="103">
        <v>205</v>
      </c>
      <c r="AC101" s="190">
        <v>107.32984293193716</v>
      </c>
      <c r="AD101" s="124">
        <v>107.32984293193716</v>
      </c>
      <c r="AE101" s="45"/>
    </row>
    <row r="102" spans="1:31" x14ac:dyDescent="0.25">
      <c r="A102" s="9"/>
      <c r="B102" s="105">
        <v>674</v>
      </c>
      <c r="C102" s="192" t="s">
        <v>160</v>
      </c>
      <c r="D102" s="76">
        <v>336</v>
      </c>
      <c r="E102" s="189">
        <v>19</v>
      </c>
      <c r="F102" s="189">
        <v>7</v>
      </c>
      <c r="G102" s="189">
        <v>8</v>
      </c>
      <c r="H102" s="189">
        <v>4</v>
      </c>
      <c r="I102" s="189">
        <v>191</v>
      </c>
      <c r="J102" s="189">
        <v>160</v>
      </c>
      <c r="K102" s="189">
        <v>23</v>
      </c>
      <c r="L102" s="189">
        <v>8</v>
      </c>
      <c r="M102" s="100">
        <v>210</v>
      </c>
      <c r="N102" s="100">
        <v>167</v>
      </c>
      <c r="O102" s="100">
        <v>31</v>
      </c>
      <c r="P102" s="99">
        <v>12</v>
      </c>
      <c r="Q102" s="189">
        <v>5</v>
      </c>
      <c r="R102" s="103">
        <v>0</v>
      </c>
      <c r="S102" s="103">
        <v>301</v>
      </c>
      <c r="T102" s="103">
        <v>301</v>
      </c>
      <c r="U102" s="104">
        <v>89.583333333333343</v>
      </c>
      <c r="V102" s="103">
        <v>0</v>
      </c>
      <c r="W102" s="103">
        <v>54</v>
      </c>
      <c r="X102" s="103">
        <v>54</v>
      </c>
      <c r="Y102" s="104">
        <v>16.071428571428573</v>
      </c>
      <c r="Z102" s="103">
        <v>0</v>
      </c>
      <c r="AA102" s="103">
        <v>355</v>
      </c>
      <c r="AB102" s="103">
        <v>355</v>
      </c>
      <c r="AC102" s="190">
        <v>105.65476190476191</v>
      </c>
      <c r="AD102" s="124">
        <v>105.65476190476191</v>
      </c>
      <c r="AE102" s="45"/>
    </row>
    <row r="103" spans="1:31" x14ac:dyDescent="0.25">
      <c r="A103" s="9"/>
      <c r="B103" s="105">
        <v>697</v>
      </c>
      <c r="C103" s="196" t="s">
        <v>161</v>
      </c>
      <c r="D103" s="76">
        <v>1747</v>
      </c>
      <c r="E103" s="189">
        <v>82</v>
      </c>
      <c r="F103" s="189">
        <v>28</v>
      </c>
      <c r="G103" s="189">
        <v>37</v>
      </c>
      <c r="H103" s="189">
        <v>17</v>
      </c>
      <c r="I103" s="189">
        <v>1536</v>
      </c>
      <c r="J103" s="189">
        <v>764</v>
      </c>
      <c r="K103" s="189">
        <v>655</v>
      </c>
      <c r="L103" s="189">
        <v>117</v>
      </c>
      <c r="M103" s="100">
        <v>1618</v>
      </c>
      <c r="N103" s="100">
        <v>792</v>
      </c>
      <c r="O103" s="100">
        <v>692</v>
      </c>
      <c r="P103" s="99">
        <v>134</v>
      </c>
      <c r="Q103" s="189">
        <v>10</v>
      </c>
      <c r="R103" s="103">
        <v>0</v>
      </c>
      <c r="S103" s="103">
        <v>1488</v>
      </c>
      <c r="T103" s="103">
        <v>1488</v>
      </c>
      <c r="U103" s="104">
        <v>85.174585002862045</v>
      </c>
      <c r="V103" s="103">
        <v>1</v>
      </c>
      <c r="W103" s="103">
        <v>648</v>
      </c>
      <c r="X103" s="103">
        <v>649</v>
      </c>
      <c r="Y103" s="104">
        <v>37.092157985117346</v>
      </c>
      <c r="Z103" s="103">
        <v>1</v>
      </c>
      <c r="AA103" s="103">
        <v>2136</v>
      </c>
      <c r="AB103" s="103">
        <v>2137</v>
      </c>
      <c r="AC103" s="190">
        <v>122.2667429879794</v>
      </c>
      <c r="AD103" s="124">
        <v>122.25400457665904</v>
      </c>
      <c r="AE103" s="45"/>
    </row>
    <row r="104" spans="1:31" x14ac:dyDescent="0.25">
      <c r="A104" s="9"/>
      <c r="B104" s="105">
        <v>756</v>
      </c>
      <c r="C104" s="192" t="s">
        <v>162</v>
      </c>
      <c r="D104" s="76">
        <v>839</v>
      </c>
      <c r="E104" s="189">
        <v>35</v>
      </c>
      <c r="F104" s="189">
        <v>15</v>
      </c>
      <c r="G104" s="189">
        <v>11</v>
      </c>
      <c r="H104" s="189">
        <v>9</v>
      </c>
      <c r="I104" s="189">
        <v>626</v>
      </c>
      <c r="J104" s="189">
        <v>436</v>
      </c>
      <c r="K104" s="189">
        <v>152</v>
      </c>
      <c r="L104" s="189">
        <v>38</v>
      </c>
      <c r="M104" s="100">
        <v>661</v>
      </c>
      <c r="N104" s="100">
        <v>451</v>
      </c>
      <c r="O104" s="100">
        <v>163</v>
      </c>
      <c r="P104" s="99">
        <v>47</v>
      </c>
      <c r="Q104" s="189">
        <v>5</v>
      </c>
      <c r="R104" s="103">
        <v>0</v>
      </c>
      <c r="S104" s="103">
        <v>613</v>
      </c>
      <c r="T104" s="103">
        <v>613</v>
      </c>
      <c r="U104" s="104">
        <v>73.063170441001191</v>
      </c>
      <c r="V104" s="103">
        <v>0</v>
      </c>
      <c r="W104" s="103">
        <v>65</v>
      </c>
      <c r="X104" s="103">
        <v>65</v>
      </c>
      <c r="Y104" s="104">
        <v>7.7473182359952322</v>
      </c>
      <c r="Z104" s="103">
        <v>0</v>
      </c>
      <c r="AA104" s="103">
        <v>678</v>
      </c>
      <c r="AB104" s="103">
        <v>678</v>
      </c>
      <c r="AC104" s="190">
        <v>80.810488676996428</v>
      </c>
      <c r="AD104" s="124">
        <v>80.810488676996428</v>
      </c>
      <c r="AE104" s="45"/>
    </row>
    <row r="105" spans="1:31" x14ac:dyDescent="0.25">
      <c r="A105" s="2" t="s">
        <v>163</v>
      </c>
      <c r="B105" s="174"/>
      <c r="C105" s="197" t="s">
        <v>44</v>
      </c>
      <c r="D105" s="84">
        <v>3173</v>
      </c>
      <c r="E105" s="84">
        <v>171</v>
      </c>
      <c r="F105" s="84">
        <v>92</v>
      </c>
      <c r="G105" s="84">
        <v>51</v>
      </c>
      <c r="H105" s="84">
        <v>28</v>
      </c>
      <c r="I105" s="84">
        <v>2096</v>
      </c>
      <c r="J105" s="84">
        <v>1648</v>
      </c>
      <c r="K105" s="84">
        <v>384</v>
      </c>
      <c r="L105" s="84">
        <v>64</v>
      </c>
      <c r="M105" s="84">
        <v>2267</v>
      </c>
      <c r="N105" s="84">
        <v>1740</v>
      </c>
      <c r="O105" s="84">
        <v>435</v>
      </c>
      <c r="P105" s="84">
        <v>92</v>
      </c>
      <c r="Q105" s="84">
        <v>90</v>
      </c>
      <c r="R105" s="107">
        <v>5</v>
      </c>
      <c r="S105" s="107">
        <v>2751</v>
      </c>
      <c r="T105" s="107">
        <v>2756</v>
      </c>
      <c r="U105" s="106">
        <v>86.700283643239842</v>
      </c>
      <c r="V105" s="107">
        <v>3</v>
      </c>
      <c r="W105" s="107">
        <v>672</v>
      </c>
      <c r="X105" s="107">
        <v>675</v>
      </c>
      <c r="Y105" s="106">
        <v>21.178695241096754</v>
      </c>
      <c r="Z105" s="107">
        <v>8</v>
      </c>
      <c r="AA105" s="107">
        <v>3423</v>
      </c>
      <c r="AB105" s="107">
        <v>3431</v>
      </c>
      <c r="AC105" s="94">
        <v>107.87897888433659</v>
      </c>
      <c r="AD105" s="194">
        <v>107.85916378497329</v>
      </c>
      <c r="AE105" s="45"/>
    </row>
    <row r="106" spans="1:31" x14ac:dyDescent="0.25">
      <c r="A106" s="2"/>
      <c r="B106" s="105">
        <v>30</v>
      </c>
      <c r="C106" s="192" t="s">
        <v>164</v>
      </c>
      <c r="D106" s="76">
        <v>653</v>
      </c>
      <c r="E106" s="189">
        <v>30</v>
      </c>
      <c r="F106" s="189">
        <v>13</v>
      </c>
      <c r="G106" s="189">
        <v>11</v>
      </c>
      <c r="H106" s="189">
        <v>6</v>
      </c>
      <c r="I106" s="189">
        <v>382</v>
      </c>
      <c r="J106" s="189">
        <v>286</v>
      </c>
      <c r="K106" s="189">
        <v>86</v>
      </c>
      <c r="L106" s="189">
        <v>10</v>
      </c>
      <c r="M106" s="100">
        <v>412</v>
      </c>
      <c r="N106" s="100">
        <v>299</v>
      </c>
      <c r="O106" s="100">
        <v>97</v>
      </c>
      <c r="P106" s="99">
        <v>16</v>
      </c>
      <c r="Q106" s="189">
        <v>3</v>
      </c>
      <c r="R106" s="103">
        <v>5</v>
      </c>
      <c r="S106" s="103">
        <v>618</v>
      </c>
      <c r="T106" s="103">
        <v>623</v>
      </c>
      <c r="U106" s="104">
        <v>94.640122511485444</v>
      </c>
      <c r="V106" s="103">
        <v>2</v>
      </c>
      <c r="W106" s="103">
        <v>332</v>
      </c>
      <c r="X106" s="103">
        <v>334</v>
      </c>
      <c r="Y106" s="104">
        <v>50.842266462480858</v>
      </c>
      <c r="Z106" s="103">
        <v>7</v>
      </c>
      <c r="AA106" s="103">
        <v>950</v>
      </c>
      <c r="AB106" s="103">
        <v>957</v>
      </c>
      <c r="AC106" s="190">
        <v>145.48238897396629</v>
      </c>
      <c r="AD106" s="124">
        <v>145</v>
      </c>
      <c r="AE106" s="45"/>
    </row>
    <row r="107" spans="1:31" x14ac:dyDescent="0.25">
      <c r="A107" s="2"/>
      <c r="B107" s="105">
        <v>34</v>
      </c>
      <c r="C107" s="192" t="s">
        <v>165</v>
      </c>
      <c r="D107" s="76">
        <v>373</v>
      </c>
      <c r="E107" s="189">
        <v>27</v>
      </c>
      <c r="F107" s="189">
        <v>11</v>
      </c>
      <c r="G107" s="189">
        <v>9</v>
      </c>
      <c r="H107" s="189">
        <v>7</v>
      </c>
      <c r="I107" s="189">
        <v>147</v>
      </c>
      <c r="J107" s="189">
        <v>106</v>
      </c>
      <c r="K107" s="189">
        <v>33</v>
      </c>
      <c r="L107" s="189">
        <v>8</v>
      </c>
      <c r="M107" s="100">
        <v>174</v>
      </c>
      <c r="N107" s="100">
        <v>117</v>
      </c>
      <c r="O107" s="100">
        <v>42</v>
      </c>
      <c r="P107" s="99">
        <v>15</v>
      </c>
      <c r="Q107" s="189">
        <v>15</v>
      </c>
      <c r="R107" s="103">
        <v>0</v>
      </c>
      <c r="S107" s="103">
        <v>401</v>
      </c>
      <c r="T107" s="103">
        <v>401</v>
      </c>
      <c r="U107" s="104">
        <v>107.50670241286863</v>
      </c>
      <c r="V107" s="103">
        <v>0</v>
      </c>
      <c r="W107" s="103">
        <v>64</v>
      </c>
      <c r="X107" s="103">
        <v>64</v>
      </c>
      <c r="Y107" s="104">
        <v>17.158176943699733</v>
      </c>
      <c r="Z107" s="103">
        <v>0</v>
      </c>
      <c r="AA107" s="103">
        <v>465</v>
      </c>
      <c r="AB107" s="103">
        <v>465</v>
      </c>
      <c r="AC107" s="190">
        <v>124.66487935656836</v>
      </c>
      <c r="AD107" s="124">
        <v>124.66487935656836</v>
      </c>
      <c r="AE107" s="45"/>
    </row>
    <row r="108" spans="1:31" x14ac:dyDescent="0.25">
      <c r="A108" s="2"/>
      <c r="B108" s="105">
        <v>36</v>
      </c>
      <c r="C108" s="192" t="s">
        <v>166</v>
      </c>
      <c r="D108" s="76">
        <v>165</v>
      </c>
      <c r="E108" s="189">
        <v>4</v>
      </c>
      <c r="F108" s="189">
        <v>2</v>
      </c>
      <c r="G108" s="189">
        <v>1</v>
      </c>
      <c r="H108" s="189">
        <v>1</v>
      </c>
      <c r="I108" s="189">
        <v>86</v>
      </c>
      <c r="J108" s="189">
        <v>75</v>
      </c>
      <c r="K108" s="189">
        <v>10</v>
      </c>
      <c r="L108" s="189">
        <v>1</v>
      </c>
      <c r="M108" s="100">
        <v>90</v>
      </c>
      <c r="N108" s="100">
        <v>77</v>
      </c>
      <c r="O108" s="100">
        <v>11</v>
      </c>
      <c r="P108" s="99">
        <v>2</v>
      </c>
      <c r="Q108" s="189">
        <v>3</v>
      </c>
      <c r="R108" s="103">
        <v>0</v>
      </c>
      <c r="S108" s="103">
        <v>66</v>
      </c>
      <c r="T108" s="103">
        <v>66</v>
      </c>
      <c r="U108" s="104">
        <v>40</v>
      </c>
      <c r="V108" s="103">
        <v>1</v>
      </c>
      <c r="W108" s="103">
        <v>26</v>
      </c>
      <c r="X108" s="103">
        <v>27</v>
      </c>
      <c r="Y108" s="104">
        <v>15.757575757575756</v>
      </c>
      <c r="Z108" s="103">
        <v>1</v>
      </c>
      <c r="AA108" s="103">
        <v>92</v>
      </c>
      <c r="AB108" s="103">
        <v>93</v>
      </c>
      <c r="AC108" s="190">
        <v>55.757575757575765</v>
      </c>
      <c r="AD108" s="124">
        <v>56.024096385542165</v>
      </c>
      <c r="AE108" s="45"/>
    </row>
    <row r="109" spans="1:31" x14ac:dyDescent="0.25">
      <c r="A109" s="2"/>
      <c r="B109" s="105">
        <v>91</v>
      </c>
      <c r="C109" s="192" t="s">
        <v>167</v>
      </c>
      <c r="D109" s="76">
        <v>93</v>
      </c>
      <c r="E109" s="189">
        <v>7</v>
      </c>
      <c r="F109" s="189">
        <v>3</v>
      </c>
      <c r="G109" s="189">
        <v>4</v>
      </c>
      <c r="H109" s="189">
        <v>0</v>
      </c>
      <c r="I109" s="189">
        <v>48</v>
      </c>
      <c r="J109" s="189">
        <v>45</v>
      </c>
      <c r="K109" s="189">
        <v>2</v>
      </c>
      <c r="L109" s="189">
        <v>1</v>
      </c>
      <c r="M109" s="100">
        <v>55</v>
      </c>
      <c r="N109" s="100">
        <v>48</v>
      </c>
      <c r="O109" s="100">
        <v>6</v>
      </c>
      <c r="P109" s="99">
        <v>1</v>
      </c>
      <c r="Q109" s="189">
        <v>0</v>
      </c>
      <c r="R109" s="103">
        <v>0</v>
      </c>
      <c r="S109" s="103">
        <v>61</v>
      </c>
      <c r="T109" s="103">
        <v>61</v>
      </c>
      <c r="U109" s="104">
        <v>65.591397849462368</v>
      </c>
      <c r="V109" s="103">
        <v>0</v>
      </c>
      <c r="W109" s="103">
        <v>1</v>
      </c>
      <c r="X109" s="103">
        <v>1</v>
      </c>
      <c r="Y109" s="104">
        <v>1.0752688172043012</v>
      </c>
      <c r="Z109" s="103">
        <v>0</v>
      </c>
      <c r="AA109" s="103">
        <v>62</v>
      </c>
      <c r="AB109" s="103">
        <v>62</v>
      </c>
      <c r="AC109" s="190">
        <v>66.666666666666657</v>
      </c>
      <c r="AD109" s="124">
        <v>66.666666666666657</v>
      </c>
      <c r="AE109" s="45"/>
    </row>
    <row r="110" spans="1:31" x14ac:dyDescent="0.25">
      <c r="A110" s="2"/>
      <c r="B110" s="105">
        <v>93</v>
      </c>
      <c r="C110" s="192" t="s">
        <v>168</v>
      </c>
      <c r="D110" s="76">
        <v>52</v>
      </c>
      <c r="E110" s="189">
        <v>1</v>
      </c>
      <c r="F110" s="189">
        <v>0</v>
      </c>
      <c r="G110" s="189">
        <v>1</v>
      </c>
      <c r="H110" s="189">
        <v>0</v>
      </c>
      <c r="I110" s="189">
        <v>41</v>
      </c>
      <c r="J110" s="189">
        <v>40</v>
      </c>
      <c r="K110" s="189">
        <v>1</v>
      </c>
      <c r="L110" s="189">
        <v>0</v>
      </c>
      <c r="M110" s="100">
        <v>42</v>
      </c>
      <c r="N110" s="100">
        <v>40</v>
      </c>
      <c r="O110" s="100">
        <v>2</v>
      </c>
      <c r="P110" s="99">
        <v>0</v>
      </c>
      <c r="Q110" s="189">
        <v>0</v>
      </c>
      <c r="R110" s="103">
        <v>0</v>
      </c>
      <c r="S110" s="103">
        <v>70</v>
      </c>
      <c r="T110" s="103">
        <v>70</v>
      </c>
      <c r="U110" s="104">
        <v>134.61538461538461</v>
      </c>
      <c r="V110" s="103">
        <v>0</v>
      </c>
      <c r="W110" s="103">
        <v>6</v>
      </c>
      <c r="X110" s="103">
        <v>6</v>
      </c>
      <c r="Y110" s="104">
        <v>11.538461538461538</v>
      </c>
      <c r="Z110" s="103">
        <v>0</v>
      </c>
      <c r="AA110" s="103">
        <v>76</v>
      </c>
      <c r="AB110" s="103">
        <v>76</v>
      </c>
      <c r="AC110" s="190">
        <v>146.15384615384613</v>
      </c>
      <c r="AD110" s="124">
        <v>146.15384615384613</v>
      </c>
      <c r="AE110" s="45"/>
    </row>
    <row r="111" spans="1:31" x14ac:dyDescent="0.25">
      <c r="A111" s="2"/>
      <c r="B111" s="105">
        <v>101</v>
      </c>
      <c r="C111" s="105" t="s">
        <v>169</v>
      </c>
      <c r="D111" s="76">
        <v>332</v>
      </c>
      <c r="E111" s="189">
        <v>20</v>
      </c>
      <c r="F111" s="189">
        <v>19</v>
      </c>
      <c r="G111" s="189">
        <v>0</v>
      </c>
      <c r="H111" s="189">
        <v>1</v>
      </c>
      <c r="I111" s="189">
        <v>214</v>
      </c>
      <c r="J111" s="189">
        <v>201</v>
      </c>
      <c r="K111" s="189">
        <v>10</v>
      </c>
      <c r="L111" s="189">
        <v>3</v>
      </c>
      <c r="M111" s="100">
        <v>234</v>
      </c>
      <c r="N111" s="100">
        <v>220</v>
      </c>
      <c r="O111" s="100">
        <v>10</v>
      </c>
      <c r="P111" s="99">
        <v>4</v>
      </c>
      <c r="Q111" s="189">
        <v>8</v>
      </c>
      <c r="R111" s="103">
        <v>0</v>
      </c>
      <c r="S111" s="103">
        <v>319</v>
      </c>
      <c r="T111" s="103">
        <v>319</v>
      </c>
      <c r="U111" s="104">
        <v>96.084337349397586</v>
      </c>
      <c r="V111" s="103">
        <v>0</v>
      </c>
      <c r="W111" s="103">
        <v>24</v>
      </c>
      <c r="X111" s="103">
        <v>24</v>
      </c>
      <c r="Y111" s="104">
        <v>7.2289156626506017</v>
      </c>
      <c r="Z111" s="103">
        <v>0</v>
      </c>
      <c r="AA111" s="103">
        <v>343</v>
      </c>
      <c r="AB111" s="103">
        <v>343</v>
      </c>
      <c r="AC111" s="190">
        <v>103.31325301204819</v>
      </c>
      <c r="AD111" s="124">
        <v>103.31325301204819</v>
      </c>
      <c r="AE111" s="45"/>
    </row>
    <row r="112" spans="1:31" x14ac:dyDescent="0.25">
      <c r="A112" s="2"/>
      <c r="B112" s="105">
        <v>145</v>
      </c>
      <c r="C112" s="192" t="s">
        <v>170</v>
      </c>
      <c r="D112" s="76">
        <v>18</v>
      </c>
      <c r="E112" s="189">
        <v>2</v>
      </c>
      <c r="F112" s="189">
        <v>2</v>
      </c>
      <c r="G112" s="189">
        <v>0</v>
      </c>
      <c r="H112" s="189">
        <v>0</v>
      </c>
      <c r="I112" s="189">
        <v>23</v>
      </c>
      <c r="J112" s="189">
        <v>21</v>
      </c>
      <c r="K112" s="189">
        <v>2</v>
      </c>
      <c r="L112" s="189">
        <v>0</v>
      </c>
      <c r="M112" s="100">
        <v>25</v>
      </c>
      <c r="N112" s="100">
        <v>23</v>
      </c>
      <c r="O112" s="100">
        <v>2</v>
      </c>
      <c r="P112" s="99">
        <v>0</v>
      </c>
      <c r="Q112" s="189">
        <v>2</v>
      </c>
      <c r="R112" s="103">
        <v>0</v>
      </c>
      <c r="S112" s="103">
        <v>20</v>
      </c>
      <c r="T112" s="103">
        <v>20</v>
      </c>
      <c r="U112" s="104">
        <v>111.11111111111111</v>
      </c>
      <c r="V112" s="103">
        <v>0</v>
      </c>
      <c r="W112" s="103">
        <v>2</v>
      </c>
      <c r="X112" s="103">
        <v>2</v>
      </c>
      <c r="Y112" s="104">
        <v>11.111111111111111</v>
      </c>
      <c r="Z112" s="103">
        <v>0</v>
      </c>
      <c r="AA112" s="103">
        <v>22</v>
      </c>
      <c r="AB112" s="103">
        <v>22</v>
      </c>
      <c r="AC112" s="190">
        <v>122.22222222222223</v>
      </c>
      <c r="AD112" s="124">
        <v>122.22222222222223</v>
      </c>
      <c r="AE112" s="45"/>
    </row>
    <row r="113" spans="1:31" x14ac:dyDescent="0.25">
      <c r="A113" s="2"/>
      <c r="B113" s="105">
        <v>209</v>
      </c>
      <c r="C113" s="192" t="s">
        <v>171</v>
      </c>
      <c r="D113" s="76">
        <v>82</v>
      </c>
      <c r="E113" s="189">
        <v>10</v>
      </c>
      <c r="F113" s="189">
        <v>8</v>
      </c>
      <c r="G113" s="189">
        <v>1</v>
      </c>
      <c r="H113" s="189">
        <v>1</v>
      </c>
      <c r="I113" s="189">
        <v>76</v>
      </c>
      <c r="J113" s="189">
        <v>70</v>
      </c>
      <c r="K113" s="189">
        <v>4</v>
      </c>
      <c r="L113" s="189">
        <v>2</v>
      </c>
      <c r="M113" s="100">
        <v>86</v>
      </c>
      <c r="N113" s="100">
        <v>78</v>
      </c>
      <c r="O113" s="100">
        <v>5</v>
      </c>
      <c r="P113" s="99">
        <v>3</v>
      </c>
      <c r="Q113" s="189">
        <v>2</v>
      </c>
      <c r="R113" s="103">
        <v>0</v>
      </c>
      <c r="S113" s="103">
        <v>97</v>
      </c>
      <c r="T113" s="103">
        <v>97</v>
      </c>
      <c r="U113" s="104">
        <v>118.29268292682926</v>
      </c>
      <c r="V113" s="103">
        <v>0</v>
      </c>
      <c r="W113" s="103">
        <v>5</v>
      </c>
      <c r="X113" s="103">
        <v>5</v>
      </c>
      <c r="Y113" s="104">
        <v>6.0975609756097562</v>
      </c>
      <c r="Z113" s="103">
        <v>0</v>
      </c>
      <c r="AA113" s="103">
        <v>102</v>
      </c>
      <c r="AB113" s="103">
        <v>102</v>
      </c>
      <c r="AC113" s="190">
        <v>124.39024390243902</v>
      </c>
      <c r="AD113" s="124">
        <v>124.39024390243902</v>
      </c>
      <c r="AE113" s="45"/>
    </row>
    <row r="114" spans="1:31" x14ac:dyDescent="0.25">
      <c r="A114" s="2"/>
      <c r="B114" s="105">
        <v>282</v>
      </c>
      <c r="C114" s="192" t="s">
        <v>172</v>
      </c>
      <c r="D114" s="76">
        <v>201</v>
      </c>
      <c r="E114" s="189">
        <v>1</v>
      </c>
      <c r="F114" s="189">
        <v>0</v>
      </c>
      <c r="G114" s="189">
        <v>0</v>
      </c>
      <c r="H114" s="189">
        <v>1</v>
      </c>
      <c r="I114" s="189">
        <v>187</v>
      </c>
      <c r="J114" s="189">
        <v>123</v>
      </c>
      <c r="K114" s="189">
        <v>56</v>
      </c>
      <c r="L114" s="189">
        <v>8</v>
      </c>
      <c r="M114" s="100">
        <v>188</v>
      </c>
      <c r="N114" s="100">
        <v>123</v>
      </c>
      <c r="O114" s="100">
        <v>56</v>
      </c>
      <c r="P114" s="99">
        <v>9</v>
      </c>
      <c r="Q114" s="189">
        <v>2</v>
      </c>
      <c r="R114" s="103">
        <v>0</v>
      </c>
      <c r="S114" s="103">
        <v>156</v>
      </c>
      <c r="T114" s="103">
        <v>156</v>
      </c>
      <c r="U114" s="104">
        <v>77.611940298507463</v>
      </c>
      <c r="V114" s="103">
        <v>0</v>
      </c>
      <c r="W114" s="103">
        <v>40</v>
      </c>
      <c r="X114" s="103">
        <v>40</v>
      </c>
      <c r="Y114" s="104">
        <v>19.900497512437813</v>
      </c>
      <c r="Z114" s="103">
        <v>0</v>
      </c>
      <c r="AA114" s="103">
        <v>196</v>
      </c>
      <c r="AB114" s="103">
        <v>196</v>
      </c>
      <c r="AC114" s="190">
        <v>97.512437810945272</v>
      </c>
      <c r="AD114" s="124">
        <v>97.512437810945272</v>
      </c>
      <c r="AE114" s="45"/>
    </row>
    <row r="115" spans="1:31" x14ac:dyDescent="0.25">
      <c r="A115" s="2"/>
      <c r="B115" s="105">
        <v>353</v>
      </c>
      <c r="C115" s="192" t="s">
        <v>173</v>
      </c>
      <c r="D115" s="76">
        <v>17</v>
      </c>
      <c r="E115" s="189">
        <v>2</v>
      </c>
      <c r="F115" s="189">
        <v>0</v>
      </c>
      <c r="G115" s="189">
        <v>2</v>
      </c>
      <c r="H115" s="189">
        <v>0</v>
      </c>
      <c r="I115" s="189">
        <v>13</v>
      </c>
      <c r="J115" s="189">
        <v>12</v>
      </c>
      <c r="K115" s="189">
        <v>0</v>
      </c>
      <c r="L115" s="189">
        <v>1</v>
      </c>
      <c r="M115" s="100">
        <v>15</v>
      </c>
      <c r="N115" s="100">
        <v>12</v>
      </c>
      <c r="O115" s="100">
        <v>2</v>
      </c>
      <c r="P115" s="99">
        <v>1</v>
      </c>
      <c r="Q115" s="189">
        <v>0</v>
      </c>
      <c r="R115" s="103">
        <v>0</v>
      </c>
      <c r="S115" s="103">
        <v>17</v>
      </c>
      <c r="T115" s="103">
        <v>17</v>
      </c>
      <c r="U115" s="104">
        <v>100</v>
      </c>
      <c r="V115" s="103">
        <v>0</v>
      </c>
      <c r="W115" s="103">
        <v>4</v>
      </c>
      <c r="X115" s="103">
        <v>4</v>
      </c>
      <c r="Y115" s="104">
        <v>23.52941176470588</v>
      </c>
      <c r="Z115" s="103">
        <v>0</v>
      </c>
      <c r="AA115" s="103">
        <v>21</v>
      </c>
      <c r="AB115" s="103">
        <v>21</v>
      </c>
      <c r="AC115" s="190">
        <v>123.52941176470588</v>
      </c>
      <c r="AD115" s="124">
        <v>123.52941176470588</v>
      </c>
      <c r="AE115" s="45"/>
    </row>
    <row r="116" spans="1:31" x14ac:dyDescent="0.25">
      <c r="A116" s="2"/>
      <c r="B116" s="105">
        <v>364</v>
      </c>
      <c r="C116" s="192" t="s">
        <v>174</v>
      </c>
      <c r="D116" s="76">
        <v>132</v>
      </c>
      <c r="E116" s="189">
        <v>13</v>
      </c>
      <c r="F116" s="189">
        <v>7</v>
      </c>
      <c r="G116" s="189">
        <v>5</v>
      </c>
      <c r="H116" s="189">
        <v>1</v>
      </c>
      <c r="I116" s="189">
        <v>93</v>
      </c>
      <c r="J116" s="189">
        <v>75</v>
      </c>
      <c r="K116" s="189">
        <v>16</v>
      </c>
      <c r="L116" s="189">
        <v>2</v>
      </c>
      <c r="M116" s="100">
        <v>106</v>
      </c>
      <c r="N116" s="100">
        <v>82</v>
      </c>
      <c r="O116" s="100">
        <v>21</v>
      </c>
      <c r="P116" s="99">
        <v>3</v>
      </c>
      <c r="Q116" s="189">
        <v>1</v>
      </c>
      <c r="R116" s="103">
        <v>0</v>
      </c>
      <c r="S116" s="103">
        <v>84</v>
      </c>
      <c r="T116" s="103">
        <v>84</v>
      </c>
      <c r="U116" s="104">
        <v>63.636363636363633</v>
      </c>
      <c r="V116" s="103">
        <v>0</v>
      </c>
      <c r="W116" s="103">
        <v>29</v>
      </c>
      <c r="X116" s="103">
        <v>29</v>
      </c>
      <c r="Y116" s="104">
        <v>21.969696969696969</v>
      </c>
      <c r="Z116" s="103">
        <v>0</v>
      </c>
      <c r="AA116" s="103">
        <v>113</v>
      </c>
      <c r="AB116" s="103">
        <v>113</v>
      </c>
      <c r="AC116" s="190">
        <v>85.606060606060609</v>
      </c>
      <c r="AD116" s="124">
        <v>85.606060606060609</v>
      </c>
      <c r="AE116" s="45"/>
    </row>
    <row r="117" spans="1:31" x14ac:dyDescent="0.25">
      <c r="A117" s="2"/>
      <c r="B117" s="105">
        <v>368</v>
      </c>
      <c r="C117" s="192" t="s">
        <v>175</v>
      </c>
      <c r="D117" s="76">
        <v>90</v>
      </c>
      <c r="E117" s="189">
        <v>13</v>
      </c>
      <c r="F117" s="189">
        <v>5</v>
      </c>
      <c r="G117" s="189">
        <v>5</v>
      </c>
      <c r="H117" s="189">
        <v>3</v>
      </c>
      <c r="I117" s="189">
        <v>56</v>
      </c>
      <c r="J117" s="189">
        <v>46</v>
      </c>
      <c r="K117" s="189">
        <v>9</v>
      </c>
      <c r="L117" s="189">
        <v>1</v>
      </c>
      <c r="M117" s="100">
        <v>69</v>
      </c>
      <c r="N117" s="100">
        <v>51</v>
      </c>
      <c r="O117" s="100">
        <v>14</v>
      </c>
      <c r="P117" s="99">
        <v>4</v>
      </c>
      <c r="Q117" s="189">
        <v>0</v>
      </c>
      <c r="R117" s="103">
        <v>0</v>
      </c>
      <c r="S117" s="103">
        <v>65</v>
      </c>
      <c r="T117" s="103">
        <v>65</v>
      </c>
      <c r="U117" s="104">
        <v>72.222222222222214</v>
      </c>
      <c r="V117" s="103">
        <v>0</v>
      </c>
      <c r="W117" s="103">
        <v>31</v>
      </c>
      <c r="X117" s="103">
        <v>31</v>
      </c>
      <c r="Y117" s="104">
        <v>34.444444444444443</v>
      </c>
      <c r="Z117" s="103">
        <v>0</v>
      </c>
      <c r="AA117" s="103">
        <v>96</v>
      </c>
      <c r="AB117" s="103">
        <v>96</v>
      </c>
      <c r="AC117" s="190">
        <v>106.66666666666667</v>
      </c>
      <c r="AD117" s="124">
        <v>106.66666666666667</v>
      </c>
      <c r="AE117" s="45"/>
    </row>
    <row r="118" spans="1:31" x14ac:dyDescent="0.25">
      <c r="A118" s="2"/>
      <c r="B118" s="105">
        <v>390</v>
      </c>
      <c r="C118" s="192" t="s">
        <v>176</v>
      </c>
      <c r="D118" s="76">
        <v>159</v>
      </c>
      <c r="E118" s="189">
        <v>7</v>
      </c>
      <c r="F118" s="189">
        <v>6</v>
      </c>
      <c r="G118" s="189">
        <v>0</v>
      </c>
      <c r="H118" s="189">
        <v>1</v>
      </c>
      <c r="I118" s="189">
        <v>135</v>
      </c>
      <c r="J118" s="189">
        <v>120</v>
      </c>
      <c r="K118" s="189">
        <v>14</v>
      </c>
      <c r="L118" s="189">
        <v>1</v>
      </c>
      <c r="M118" s="100">
        <v>142</v>
      </c>
      <c r="N118" s="100">
        <v>126</v>
      </c>
      <c r="O118" s="100">
        <v>14</v>
      </c>
      <c r="P118" s="99">
        <v>2</v>
      </c>
      <c r="Q118" s="189">
        <v>0</v>
      </c>
      <c r="R118" s="103">
        <v>0</v>
      </c>
      <c r="S118" s="103">
        <v>129</v>
      </c>
      <c r="T118" s="103">
        <v>129</v>
      </c>
      <c r="U118" s="104">
        <v>81.132075471698116</v>
      </c>
      <c r="V118" s="103">
        <v>0</v>
      </c>
      <c r="W118" s="103">
        <v>16</v>
      </c>
      <c r="X118" s="103">
        <v>16</v>
      </c>
      <c r="Y118" s="104">
        <v>10.062893081761008</v>
      </c>
      <c r="Z118" s="103">
        <v>0</v>
      </c>
      <c r="AA118" s="103">
        <v>145</v>
      </c>
      <c r="AB118" s="103">
        <v>145</v>
      </c>
      <c r="AC118" s="190">
        <v>91.19496855345912</v>
      </c>
      <c r="AD118" s="124">
        <v>91.19496855345912</v>
      </c>
      <c r="AE118" s="45"/>
    </row>
    <row r="119" spans="1:31" x14ac:dyDescent="0.25">
      <c r="A119" s="2"/>
      <c r="B119" s="105">
        <v>467</v>
      </c>
      <c r="C119" s="192" t="s">
        <v>177</v>
      </c>
      <c r="D119" s="76">
        <v>11</v>
      </c>
      <c r="E119" s="189">
        <v>3</v>
      </c>
      <c r="F119" s="189">
        <v>2</v>
      </c>
      <c r="G119" s="189">
        <v>0</v>
      </c>
      <c r="H119" s="189">
        <v>1</v>
      </c>
      <c r="I119" s="189">
        <v>6</v>
      </c>
      <c r="J119" s="189">
        <v>5</v>
      </c>
      <c r="K119" s="189">
        <v>1</v>
      </c>
      <c r="L119" s="189">
        <v>0</v>
      </c>
      <c r="M119" s="100">
        <v>9</v>
      </c>
      <c r="N119" s="100">
        <v>7</v>
      </c>
      <c r="O119" s="100">
        <v>1</v>
      </c>
      <c r="P119" s="99">
        <v>1</v>
      </c>
      <c r="Q119" s="189">
        <v>1</v>
      </c>
      <c r="R119" s="103">
        <v>0</v>
      </c>
      <c r="S119" s="103">
        <v>7</v>
      </c>
      <c r="T119" s="103">
        <v>7</v>
      </c>
      <c r="U119" s="104">
        <v>63.636363636363633</v>
      </c>
      <c r="V119" s="103">
        <v>0</v>
      </c>
      <c r="W119" s="103">
        <v>6</v>
      </c>
      <c r="X119" s="103">
        <v>6</v>
      </c>
      <c r="Y119" s="104">
        <v>54.54545454545454</v>
      </c>
      <c r="Z119" s="103">
        <v>0</v>
      </c>
      <c r="AA119" s="103">
        <v>13</v>
      </c>
      <c r="AB119" s="103">
        <v>13</v>
      </c>
      <c r="AC119" s="190">
        <v>118.18181818181819</v>
      </c>
      <c r="AD119" s="124">
        <v>118.18181818181819</v>
      </c>
      <c r="AE119" s="45"/>
    </row>
    <row r="120" spans="1:31" x14ac:dyDescent="0.25">
      <c r="A120" s="2"/>
      <c r="B120" s="105">
        <v>576</v>
      </c>
      <c r="C120" s="192" t="s">
        <v>178</v>
      </c>
      <c r="D120" s="76">
        <v>14</v>
      </c>
      <c r="E120" s="189">
        <v>1</v>
      </c>
      <c r="F120" s="189">
        <v>0</v>
      </c>
      <c r="G120" s="189">
        <v>1</v>
      </c>
      <c r="H120" s="189">
        <v>0</v>
      </c>
      <c r="I120" s="189">
        <v>15</v>
      </c>
      <c r="J120" s="189">
        <v>13</v>
      </c>
      <c r="K120" s="189">
        <v>2</v>
      </c>
      <c r="L120" s="189">
        <v>0</v>
      </c>
      <c r="M120" s="100">
        <v>16</v>
      </c>
      <c r="N120" s="100">
        <v>13</v>
      </c>
      <c r="O120" s="100">
        <v>3</v>
      </c>
      <c r="P120" s="99">
        <v>0</v>
      </c>
      <c r="Q120" s="189">
        <v>1</v>
      </c>
      <c r="R120" s="103">
        <v>0</v>
      </c>
      <c r="S120" s="103">
        <v>11</v>
      </c>
      <c r="T120" s="103">
        <v>11</v>
      </c>
      <c r="U120" s="104">
        <v>78.571428571428569</v>
      </c>
      <c r="V120" s="103">
        <v>0</v>
      </c>
      <c r="W120" s="103">
        <v>3</v>
      </c>
      <c r="X120" s="103">
        <v>3</v>
      </c>
      <c r="Y120" s="104">
        <v>21.428571428571427</v>
      </c>
      <c r="Z120" s="103">
        <v>0</v>
      </c>
      <c r="AA120" s="103">
        <v>14</v>
      </c>
      <c r="AB120" s="103">
        <v>14</v>
      </c>
      <c r="AC120" s="190">
        <v>100</v>
      </c>
      <c r="AD120" s="124">
        <v>100</v>
      </c>
      <c r="AE120" s="45"/>
    </row>
    <row r="121" spans="1:31" x14ac:dyDescent="0.25">
      <c r="A121" s="2"/>
      <c r="B121" s="105">
        <v>642</v>
      </c>
      <c r="C121" s="192" t="s">
        <v>179</v>
      </c>
      <c r="D121" s="76">
        <v>162</v>
      </c>
      <c r="E121" s="189">
        <v>10</v>
      </c>
      <c r="F121" s="189">
        <v>4</v>
      </c>
      <c r="G121" s="189">
        <v>4</v>
      </c>
      <c r="H121" s="189">
        <v>2</v>
      </c>
      <c r="I121" s="189">
        <v>138</v>
      </c>
      <c r="J121" s="189">
        <v>98</v>
      </c>
      <c r="K121" s="189">
        <v>32</v>
      </c>
      <c r="L121" s="189">
        <v>8</v>
      </c>
      <c r="M121" s="100">
        <v>148</v>
      </c>
      <c r="N121" s="100">
        <v>102</v>
      </c>
      <c r="O121" s="100">
        <v>36</v>
      </c>
      <c r="P121" s="99">
        <v>10</v>
      </c>
      <c r="Q121" s="189">
        <v>5</v>
      </c>
      <c r="R121" s="103">
        <v>0</v>
      </c>
      <c r="S121" s="103">
        <v>145</v>
      </c>
      <c r="T121" s="103">
        <v>145</v>
      </c>
      <c r="U121" s="104">
        <v>89.506172839506178</v>
      </c>
      <c r="V121" s="103">
        <v>0</v>
      </c>
      <c r="W121" s="103">
        <v>12</v>
      </c>
      <c r="X121" s="103">
        <v>12</v>
      </c>
      <c r="Y121" s="104">
        <v>7.4074074074074066</v>
      </c>
      <c r="Z121" s="103">
        <v>0</v>
      </c>
      <c r="AA121" s="103">
        <v>157</v>
      </c>
      <c r="AB121" s="103">
        <v>157</v>
      </c>
      <c r="AC121" s="190">
        <v>96.913580246913583</v>
      </c>
      <c r="AD121" s="124">
        <v>96.913580246913583</v>
      </c>
      <c r="AE121" s="45"/>
    </row>
    <row r="122" spans="1:31" x14ac:dyDescent="0.25">
      <c r="A122" s="2"/>
      <c r="B122" s="105">
        <v>679</v>
      </c>
      <c r="C122" s="192" t="s">
        <v>180</v>
      </c>
      <c r="D122" s="76">
        <v>186</v>
      </c>
      <c r="E122" s="189">
        <v>4</v>
      </c>
      <c r="F122" s="189">
        <v>3</v>
      </c>
      <c r="G122" s="189">
        <v>0</v>
      </c>
      <c r="H122" s="189">
        <v>1</v>
      </c>
      <c r="I122" s="189">
        <v>158</v>
      </c>
      <c r="J122" s="189">
        <v>102</v>
      </c>
      <c r="K122" s="189">
        <v>45</v>
      </c>
      <c r="L122" s="189">
        <v>11</v>
      </c>
      <c r="M122" s="100">
        <v>162</v>
      </c>
      <c r="N122" s="100">
        <v>105</v>
      </c>
      <c r="O122" s="100">
        <v>45</v>
      </c>
      <c r="P122" s="99">
        <v>12</v>
      </c>
      <c r="Q122" s="189">
        <v>5</v>
      </c>
      <c r="R122" s="103">
        <v>0</v>
      </c>
      <c r="S122" s="103">
        <v>167</v>
      </c>
      <c r="T122" s="103">
        <v>167</v>
      </c>
      <c r="U122" s="104">
        <v>89.784946236559136</v>
      </c>
      <c r="V122" s="103">
        <v>0</v>
      </c>
      <c r="W122" s="103">
        <v>12</v>
      </c>
      <c r="X122" s="103">
        <v>12</v>
      </c>
      <c r="Y122" s="104">
        <v>6.4516129032258061</v>
      </c>
      <c r="Z122" s="103">
        <v>0</v>
      </c>
      <c r="AA122" s="103">
        <v>179</v>
      </c>
      <c r="AB122" s="103">
        <v>179</v>
      </c>
      <c r="AC122" s="190">
        <v>96.236559139784944</v>
      </c>
      <c r="AD122" s="124">
        <v>96.236559139784944</v>
      </c>
      <c r="AE122" s="45"/>
    </row>
    <row r="123" spans="1:31" x14ac:dyDescent="0.25">
      <c r="A123" s="2"/>
      <c r="B123" s="105">
        <v>789</v>
      </c>
      <c r="C123" s="192" t="s">
        <v>181</v>
      </c>
      <c r="D123" s="76">
        <v>97</v>
      </c>
      <c r="E123" s="189">
        <v>0</v>
      </c>
      <c r="F123" s="189">
        <v>0</v>
      </c>
      <c r="G123" s="189">
        <v>0</v>
      </c>
      <c r="H123" s="189">
        <v>0</v>
      </c>
      <c r="I123" s="189">
        <v>76</v>
      </c>
      <c r="J123" s="189">
        <v>44</v>
      </c>
      <c r="K123" s="189">
        <v>31</v>
      </c>
      <c r="L123" s="189">
        <v>1</v>
      </c>
      <c r="M123" s="100">
        <v>76</v>
      </c>
      <c r="N123" s="100">
        <v>44</v>
      </c>
      <c r="O123" s="100">
        <v>31</v>
      </c>
      <c r="P123" s="99">
        <v>1</v>
      </c>
      <c r="Q123" s="189">
        <v>29</v>
      </c>
      <c r="R123" s="103">
        <v>0</v>
      </c>
      <c r="S123" s="103">
        <v>94</v>
      </c>
      <c r="T123" s="103">
        <v>94</v>
      </c>
      <c r="U123" s="104">
        <v>96.907216494845358</v>
      </c>
      <c r="V123" s="103">
        <v>0</v>
      </c>
      <c r="W123" s="103">
        <v>10</v>
      </c>
      <c r="X123" s="103">
        <v>10</v>
      </c>
      <c r="Y123" s="104">
        <v>10.309278350515463</v>
      </c>
      <c r="Z123" s="103">
        <v>0</v>
      </c>
      <c r="AA123" s="103">
        <v>104</v>
      </c>
      <c r="AB123" s="103">
        <v>104</v>
      </c>
      <c r="AC123" s="190">
        <v>107.21649484536083</v>
      </c>
      <c r="AD123" s="124">
        <v>107.21649484536083</v>
      </c>
      <c r="AE123" s="45"/>
    </row>
    <row r="124" spans="1:31" x14ac:dyDescent="0.25">
      <c r="A124" s="2"/>
      <c r="B124" s="105">
        <v>792</v>
      </c>
      <c r="C124" s="192" t="s">
        <v>182</v>
      </c>
      <c r="D124" s="76">
        <v>51</v>
      </c>
      <c r="E124" s="189">
        <v>2</v>
      </c>
      <c r="F124" s="189">
        <v>2</v>
      </c>
      <c r="G124" s="189">
        <v>0</v>
      </c>
      <c r="H124" s="189">
        <v>0</v>
      </c>
      <c r="I124" s="189">
        <v>9</v>
      </c>
      <c r="J124" s="189">
        <v>9</v>
      </c>
      <c r="K124" s="189">
        <v>0</v>
      </c>
      <c r="L124" s="189">
        <v>0</v>
      </c>
      <c r="M124" s="100">
        <v>11</v>
      </c>
      <c r="N124" s="100">
        <v>11</v>
      </c>
      <c r="O124" s="100">
        <v>0</v>
      </c>
      <c r="P124" s="99">
        <v>0</v>
      </c>
      <c r="Q124" s="189">
        <v>3</v>
      </c>
      <c r="R124" s="103">
        <v>0</v>
      </c>
      <c r="S124" s="103">
        <v>24</v>
      </c>
      <c r="T124" s="103">
        <v>24</v>
      </c>
      <c r="U124" s="104">
        <v>47.058823529411761</v>
      </c>
      <c r="V124" s="103">
        <v>0</v>
      </c>
      <c r="W124" s="103">
        <v>0</v>
      </c>
      <c r="X124" s="103">
        <v>0</v>
      </c>
      <c r="Y124" s="104">
        <v>0</v>
      </c>
      <c r="Z124" s="103">
        <v>0</v>
      </c>
      <c r="AA124" s="103">
        <v>24</v>
      </c>
      <c r="AB124" s="103">
        <v>24</v>
      </c>
      <c r="AC124" s="190">
        <v>47.058823529411761</v>
      </c>
      <c r="AD124" s="124">
        <v>47.058823529411761</v>
      </c>
      <c r="AE124" s="45"/>
    </row>
    <row r="125" spans="1:31" x14ac:dyDescent="0.25">
      <c r="A125" s="2"/>
      <c r="B125" s="105">
        <v>809</v>
      </c>
      <c r="C125" s="192" t="s">
        <v>183</v>
      </c>
      <c r="D125" s="76">
        <v>36</v>
      </c>
      <c r="E125" s="189">
        <v>3</v>
      </c>
      <c r="F125" s="189">
        <v>0</v>
      </c>
      <c r="G125" s="189">
        <v>3</v>
      </c>
      <c r="H125" s="189">
        <v>0</v>
      </c>
      <c r="I125" s="189">
        <v>26</v>
      </c>
      <c r="J125" s="189">
        <v>14</v>
      </c>
      <c r="K125" s="189">
        <v>9</v>
      </c>
      <c r="L125" s="189">
        <v>3</v>
      </c>
      <c r="M125" s="100">
        <v>29</v>
      </c>
      <c r="N125" s="100">
        <v>14</v>
      </c>
      <c r="O125" s="100">
        <v>12</v>
      </c>
      <c r="P125" s="99">
        <v>3</v>
      </c>
      <c r="Q125" s="189">
        <v>0</v>
      </c>
      <c r="R125" s="103">
        <v>0</v>
      </c>
      <c r="S125" s="103">
        <v>13</v>
      </c>
      <c r="T125" s="103">
        <v>13</v>
      </c>
      <c r="U125" s="104">
        <v>36.111111111111107</v>
      </c>
      <c r="V125" s="103">
        <v>0</v>
      </c>
      <c r="W125" s="103">
        <v>14</v>
      </c>
      <c r="X125" s="103">
        <v>14</v>
      </c>
      <c r="Y125" s="104">
        <v>38.888888888888893</v>
      </c>
      <c r="Z125" s="103">
        <v>0</v>
      </c>
      <c r="AA125" s="103">
        <v>27</v>
      </c>
      <c r="AB125" s="103">
        <v>27</v>
      </c>
      <c r="AC125" s="190">
        <v>75</v>
      </c>
      <c r="AD125" s="124">
        <v>75</v>
      </c>
      <c r="AE125" s="45"/>
    </row>
    <row r="126" spans="1:31" x14ac:dyDescent="0.25">
      <c r="A126" s="2"/>
      <c r="B126" s="105">
        <v>847</v>
      </c>
      <c r="C126" s="192" t="s">
        <v>184</v>
      </c>
      <c r="D126" s="76">
        <v>116</v>
      </c>
      <c r="E126" s="189">
        <v>5</v>
      </c>
      <c r="F126" s="189">
        <v>1</v>
      </c>
      <c r="G126" s="189">
        <v>3</v>
      </c>
      <c r="H126" s="189">
        <v>1</v>
      </c>
      <c r="I126" s="189">
        <v>63</v>
      </c>
      <c r="J126" s="189">
        <v>59</v>
      </c>
      <c r="K126" s="189">
        <v>4</v>
      </c>
      <c r="L126" s="189">
        <v>0</v>
      </c>
      <c r="M126" s="100">
        <v>68</v>
      </c>
      <c r="N126" s="100">
        <v>60</v>
      </c>
      <c r="O126" s="100">
        <v>7</v>
      </c>
      <c r="P126" s="99">
        <v>1</v>
      </c>
      <c r="Q126" s="189">
        <v>10</v>
      </c>
      <c r="R126" s="103">
        <v>0</v>
      </c>
      <c r="S126" s="103">
        <v>105</v>
      </c>
      <c r="T126" s="103">
        <v>105</v>
      </c>
      <c r="U126" s="104">
        <v>90.517241379310349</v>
      </c>
      <c r="V126" s="103">
        <v>0</v>
      </c>
      <c r="W126" s="103">
        <v>9</v>
      </c>
      <c r="X126" s="103">
        <v>9</v>
      </c>
      <c r="Y126" s="104">
        <v>7.7586206896551726</v>
      </c>
      <c r="Z126" s="103">
        <v>0</v>
      </c>
      <c r="AA126" s="103">
        <v>114</v>
      </c>
      <c r="AB126" s="103">
        <v>114</v>
      </c>
      <c r="AC126" s="190">
        <v>98.275862068965509</v>
      </c>
      <c r="AD126" s="124">
        <v>98.275862068965509</v>
      </c>
      <c r="AE126" s="45"/>
    </row>
    <row r="127" spans="1:31" x14ac:dyDescent="0.25">
      <c r="A127" s="2"/>
      <c r="B127" s="105">
        <v>856</v>
      </c>
      <c r="C127" s="192" t="s">
        <v>185</v>
      </c>
      <c r="D127" s="76">
        <v>17</v>
      </c>
      <c r="E127" s="189">
        <v>1</v>
      </c>
      <c r="F127" s="189">
        <v>0</v>
      </c>
      <c r="G127" s="189">
        <v>0</v>
      </c>
      <c r="H127" s="189">
        <v>1</v>
      </c>
      <c r="I127" s="189">
        <v>14</v>
      </c>
      <c r="J127" s="189">
        <v>12</v>
      </c>
      <c r="K127" s="189">
        <v>2</v>
      </c>
      <c r="L127" s="189">
        <v>0</v>
      </c>
      <c r="M127" s="100">
        <v>15</v>
      </c>
      <c r="N127" s="100">
        <v>12</v>
      </c>
      <c r="O127" s="100">
        <v>2</v>
      </c>
      <c r="P127" s="99">
        <v>1</v>
      </c>
      <c r="Q127" s="189">
        <v>0</v>
      </c>
      <c r="R127" s="103">
        <v>0</v>
      </c>
      <c r="S127" s="103">
        <v>12</v>
      </c>
      <c r="T127" s="103">
        <v>12</v>
      </c>
      <c r="U127" s="104">
        <v>70.588235294117652</v>
      </c>
      <c r="V127" s="103">
        <v>0</v>
      </c>
      <c r="W127" s="103">
        <v>4</v>
      </c>
      <c r="X127" s="103">
        <v>4</v>
      </c>
      <c r="Y127" s="104">
        <v>23.52941176470588</v>
      </c>
      <c r="Z127" s="103">
        <v>0</v>
      </c>
      <c r="AA127" s="103">
        <v>16</v>
      </c>
      <c r="AB127" s="103">
        <v>16</v>
      </c>
      <c r="AC127" s="190">
        <v>94.117647058823522</v>
      </c>
      <c r="AD127" s="124">
        <v>94.117647058823522</v>
      </c>
      <c r="AE127" s="45"/>
    </row>
    <row r="128" spans="1:31" x14ac:dyDescent="0.25">
      <c r="A128" s="2"/>
      <c r="B128" s="105">
        <v>861</v>
      </c>
      <c r="C128" s="192" t="s">
        <v>186</v>
      </c>
      <c r="D128" s="76">
        <v>116</v>
      </c>
      <c r="E128" s="189">
        <v>5</v>
      </c>
      <c r="F128" s="189">
        <v>4</v>
      </c>
      <c r="G128" s="189">
        <v>1</v>
      </c>
      <c r="H128" s="189">
        <v>0</v>
      </c>
      <c r="I128" s="189">
        <v>90</v>
      </c>
      <c r="J128" s="189">
        <v>72</v>
      </c>
      <c r="K128" s="189">
        <v>15</v>
      </c>
      <c r="L128" s="189">
        <v>3</v>
      </c>
      <c r="M128" s="100">
        <v>95</v>
      </c>
      <c r="N128" s="100">
        <v>76</v>
      </c>
      <c r="O128" s="100">
        <v>16</v>
      </c>
      <c r="P128" s="99">
        <v>3</v>
      </c>
      <c r="Q128" s="189">
        <v>0</v>
      </c>
      <c r="R128" s="103">
        <v>0</v>
      </c>
      <c r="S128" s="103">
        <v>70</v>
      </c>
      <c r="T128" s="103">
        <v>70</v>
      </c>
      <c r="U128" s="104">
        <v>60.344827586206897</v>
      </c>
      <c r="V128" s="103">
        <v>0</v>
      </c>
      <c r="W128" s="103">
        <v>22</v>
      </c>
      <c r="X128" s="103">
        <v>22</v>
      </c>
      <c r="Y128" s="104">
        <v>18.96551724137931</v>
      </c>
      <c r="Z128" s="103">
        <v>0</v>
      </c>
      <c r="AA128" s="103">
        <v>92</v>
      </c>
      <c r="AB128" s="103">
        <v>92</v>
      </c>
      <c r="AC128" s="190">
        <v>79.310344827586206</v>
      </c>
      <c r="AD128" s="124">
        <v>79.310344827586206</v>
      </c>
      <c r="AE128" s="45"/>
    </row>
    <row r="129" spans="1:30" ht="24" customHeight="1" x14ac:dyDescent="0.25">
      <c r="A129" s="2" t="s">
        <v>187</v>
      </c>
      <c r="B129" s="174"/>
      <c r="C129" s="83" t="s">
        <v>363</v>
      </c>
      <c r="D129" s="84">
        <v>192494</v>
      </c>
      <c r="E129" s="84">
        <v>6999</v>
      </c>
      <c r="F129" s="84">
        <v>2232</v>
      </c>
      <c r="G129" s="84">
        <v>3325</v>
      </c>
      <c r="H129" s="84">
        <v>1442</v>
      </c>
      <c r="I129" s="84">
        <v>80401</v>
      </c>
      <c r="J129" s="84">
        <v>42134</v>
      </c>
      <c r="K129" s="84">
        <v>31129</v>
      </c>
      <c r="L129" s="84">
        <v>7138</v>
      </c>
      <c r="M129" s="84">
        <v>87400</v>
      </c>
      <c r="N129" s="84">
        <v>44366</v>
      </c>
      <c r="O129" s="84">
        <v>34454</v>
      </c>
      <c r="P129" s="84">
        <v>8580</v>
      </c>
      <c r="Q129" s="84">
        <v>1162</v>
      </c>
      <c r="R129" s="84">
        <v>4</v>
      </c>
      <c r="S129" s="84">
        <v>98463</v>
      </c>
      <c r="T129" s="84">
        <v>98467</v>
      </c>
      <c r="U129" s="106">
        <v>51.151204712874168</v>
      </c>
      <c r="V129" s="84">
        <v>196</v>
      </c>
      <c r="W129" s="84">
        <v>60346</v>
      </c>
      <c r="X129" s="84">
        <v>60542</v>
      </c>
      <c r="Y129" s="106">
        <v>31.349548557357632</v>
      </c>
      <c r="Z129" s="84">
        <v>200</v>
      </c>
      <c r="AA129" s="84">
        <v>158809</v>
      </c>
      <c r="AB129" s="84">
        <v>159009</v>
      </c>
      <c r="AC129" s="94">
        <v>82.500753270231797</v>
      </c>
      <c r="AD129" s="194">
        <v>82.518916001536113</v>
      </c>
    </row>
    <row r="130" spans="1:30" x14ac:dyDescent="0.25">
      <c r="A130" s="2"/>
      <c r="B130" s="105">
        <v>1</v>
      </c>
      <c r="C130" s="105" t="s">
        <v>188</v>
      </c>
      <c r="D130" s="76">
        <v>139931</v>
      </c>
      <c r="E130" s="189">
        <v>4551</v>
      </c>
      <c r="F130" s="189">
        <v>1404</v>
      </c>
      <c r="G130" s="189">
        <v>2201</v>
      </c>
      <c r="H130" s="189">
        <v>946</v>
      </c>
      <c r="I130" s="189">
        <v>52871</v>
      </c>
      <c r="J130" s="189">
        <v>26935</v>
      </c>
      <c r="K130" s="189">
        <v>21115</v>
      </c>
      <c r="L130" s="189">
        <v>4821</v>
      </c>
      <c r="M130" s="100">
        <v>57422</v>
      </c>
      <c r="N130" s="100">
        <v>28339</v>
      </c>
      <c r="O130" s="100">
        <v>23316</v>
      </c>
      <c r="P130" s="99">
        <v>5767</v>
      </c>
      <c r="Q130" s="189">
        <v>872</v>
      </c>
      <c r="R130" s="103">
        <v>2</v>
      </c>
      <c r="S130" s="103">
        <v>67338</v>
      </c>
      <c r="T130" s="103">
        <v>67340</v>
      </c>
      <c r="U130" s="104">
        <v>48.122288842358017</v>
      </c>
      <c r="V130" s="103">
        <v>130</v>
      </c>
      <c r="W130" s="103">
        <v>40225</v>
      </c>
      <c r="X130" s="103">
        <v>40355</v>
      </c>
      <c r="Y130" s="104">
        <v>28.746310681693121</v>
      </c>
      <c r="Z130" s="103">
        <v>132</v>
      </c>
      <c r="AA130" s="103">
        <v>107563</v>
      </c>
      <c r="AB130" s="103">
        <v>107695</v>
      </c>
      <c r="AC130" s="190">
        <v>76.868599524051135</v>
      </c>
      <c r="AD130" s="124">
        <v>76.89039932030586</v>
      </c>
    </row>
    <row r="131" spans="1:30" x14ac:dyDescent="0.25">
      <c r="A131" s="2"/>
      <c r="B131" s="105">
        <v>79</v>
      </c>
      <c r="C131" s="192" t="s">
        <v>189</v>
      </c>
      <c r="D131" s="76">
        <v>1174</v>
      </c>
      <c r="E131" s="189">
        <v>70</v>
      </c>
      <c r="F131" s="189">
        <v>53</v>
      </c>
      <c r="G131" s="189">
        <v>14</v>
      </c>
      <c r="H131" s="189">
        <v>3</v>
      </c>
      <c r="I131" s="189">
        <v>835</v>
      </c>
      <c r="J131" s="189">
        <v>713</v>
      </c>
      <c r="K131" s="189">
        <v>103</v>
      </c>
      <c r="L131" s="189">
        <v>19</v>
      </c>
      <c r="M131" s="100">
        <v>905</v>
      </c>
      <c r="N131" s="100">
        <v>766</v>
      </c>
      <c r="O131" s="100">
        <v>117</v>
      </c>
      <c r="P131" s="99">
        <v>22</v>
      </c>
      <c r="Q131" s="189">
        <v>14</v>
      </c>
      <c r="R131" s="103">
        <v>0</v>
      </c>
      <c r="S131" s="103">
        <v>1127</v>
      </c>
      <c r="T131" s="103">
        <v>1127</v>
      </c>
      <c r="U131" s="104">
        <v>95.996592844974444</v>
      </c>
      <c r="V131" s="103">
        <v>1</v>
      </c>
      <c r="W131" s="103">
        <v>285</v>
      </c>
      <c r="X131" s="103">
        <v>286</v>
      </c>
      <c r="Y131" s="104">
        <v>24.275979557069846</v>
      </c>
      <c r="Z131" s="103">
        <v>1</v>
      </c>
      <c r="AA131" s="103">
        <v>1412</v>
      </c>
      <c r="AB131" s="103">
        <v>1413</v>
      </c>
      <c r="AC131" s="190">
        <v>120.2725724020443</v>
      </c>
      <c r="AD131" s="124">
        <v>120.25531914893617</v>
      </c>
    </row>
    <row r="132" spans="1:30" x14ac:dyDescent="0.25">
      <c r="A132" s="2"/>
      <c r="B132" s="105">
        <v>88</v>
      </c>
      <c r="C132" s="192" t="s">
        <v>190</v>
      </c>
      <c r="D132" s="76">
        <v>23167</v>
      </c>
      <c r="E132" s="189">
        <v>1048</v>
      </c>
      <c r="F132" s="189">
        <v>379</v>
      </c>
      <c r="G132" s="189">
        <v>492</v>
      </c>
      <c r="H132" s="189">
        <v>177</v>
      </c>
      <c r="I132" s="189">
        <v>10231</v>
      </c>
      <c r="J132" s="189">
        <v>5762</v>
      </c>
      <c r="K132" s="189">
        <v>3673</v>
      </c>
      <c r="L132" s="189">
        <v>796</v>
      </c>
      <c r="M132" s="100">
        <v>11279</v>
      </c>
      <c r="N132" s="100">
        <v>6141</v>
      </c>
      <c r="O132" s="100">
        <v>4165</v>
      </c>
      <c r="P132" s="99">
        <v>973</v>
      </c>
      <c r="Q132" s="189">
        <v>65</v>
      </c>
      <c r="R132" s="103">
        <v>2</v>
      </c>
      <c r="S132" s="103">
        <v>13372</v>
      </c>
      <c r="T132" s="103">
        <v>13374</v>
      </c>
      <c r="U132" s="104">
        <v>57.720032805283374</v>
      </c>
      <c r="V132" s="103">
        <v>20</v>
      </c>
      <c r="W132" s="103">
        <v>7007</v>
      </c>
      <c r="X132" s="103">
        <v>7027</v>
      </c>
      <c r="Y132" s="104">
        <v>30.245607976863642</v>
      </c>
      <c r="Z132" s="103">
        <v>22</v>
      </c>
      <c r="AA132" s="103">
        <v>20379</v>
      </c>
      <c r="AB132" s="103">
        <v>20401</v>
      </c>
      <c r="AC132" s="190">
        <v>87.96564078214702</v>
      </c>
      <c r="AD132" s="124">
        <v>87.977058087886491</v>
      </c>
    </row>
    <row r="133" spans="1:30" x14ac:dyDescent="0.25">
      <c r="A133" s="2"/>
      <c r="B133" s="105">
        <v>129</v>
      </c>
      <c r="C133" s="192" t="s">
        <v>191</v>
      </c>
      <c r="D133" s="76">
        <v>2360</v>
      </c>
      <c r="E133" s="189">
        <v>80</v>
      </c>
      <c r="F133" s="189">
        <v>33</v>
      </c>
      <c r="G133" s="189">
        <v>27</v>
      </c>
      <c r="H133" s="189">
        <v>20</v>
      </c>
      <c r="I133" s="189">
        <v>1488</v>
      </c>
      <c r="J133" s="189">
        <v>897</v>
      </c>
      <c r="K133" s="189">
        <v>517</v>
      </c>
      <c r="L133" s="189">
        <v>74</v>
      </c>
      <c r="M133" s="100">
        <v>1568</v>
      </c>
      <c r="N133" s="100">
        <v>930</v>
      </c>
      <c r="O133" s="100">
        <v>544</v>
      </c>
      <c r="P133" s="99">
        <v>94</v>
      </c>
      <c r="Q133" s="189">
        <v>14</v>
      </c>
      <c r="R133" s="103">
        <v>0</v>
      </c>
      <c r="S133" s="103">
        <v>1440</v>
      </c>
      <c r="T133" s="103">
        <v>1440</v>
      </c>
      <c r="U133" s="104">
        <v>61.016949152542374</v>
      </c>
      <c r="V133" s="103">
        <v>1</v>
      </c>
      <c r="W133" s="103">
        <v>1120</v>
      </c>
      <c r="X133" s="103">
        <v>1121</v>
      </c>
      <c r="Y133" s="104">
        <v>47.457627118644069</v>
      </c>
      <c r="Z133" s="103">
        <v>1</v>
      </c>
      <c r="AA133" s="103">
        <v>2560</v>
      </c>
      <c r="AB133" s="103">
        <v>2561</v>
      </c>
      <c r="AC133" s="190">
        <v>108.47457627118644</v>
      </c>
      <c r="AD133" s="124">
        <v>108.47098686997035</v>
      </c>
    </row>
    <row r="134" spans="1:30" x14ac:dyDescent="0.25">
      <c r="A134" s="2"/>
      <c r="B134" s="105">
        <v>212</v>
      </c>
      <c r="C134" s="192" t="s">
        <v>192</v>
      </c>
      <c r="D134" s="76">
        <v>1596</v>
      </c>
      <c r="E134" s="189">
        <v>86</v>
      </c>
      <c r="F134" s="189">
        <v>57</v>
      </c>
      <c r="G134" s="189">
        <v>24</v>
      </c>
      <c r="H134" s="189">
        <v>5</v>
      </c>
      <c r="I134" s="189">
        <v>1153</v>
      </c>
      <c r="J134" s="189">
        <v>1023</v>
      </c>
      <c r="K134" s="189">
        <v>113</v>
      </c>
      <c r="L134" s="189">
        <v>17</v>
      </c>
      <c r="M134" s="100">
        <v>1239</v>
      </c>
      <c r="N134" s="100">
        <v>1080</v>
      </c>
      <c r="O134" s="100">
        <v>137</v>
      </c>
      <c r="P134" s="99">
        <v>22</v>
      </c>
      <c r="Q134" s="189">
        <v>25</v>
      </c>
      <c r="R134" s="103">
        <v>0</v>
      </c>
      <c r="S134" s="103">
        <v>1102</v>
      </c>
      <c r="T134" s="103">
        <v>1102</v>
      </c>
      <c r="U134" s="104">
        <v>69.047619047619051</v>
      </c>
      <c r="V134" s="103">
        <v>3</v>
      </c>
      <c r="W134" s="103">
        <v>472</v>
      </c>
      <c r="X134" s="103">
        <v>475</v>
      </c>
      <c r="Y134" s="104">
        <v>29.573934837092729</v>
      </c>
      <c r="Z134" s="103">
        <v>3</v>
      </c>
      <c r="AA134" s="103">
        <v>1574</v>
      </c>
      <c r="AB134" s="103">
        <v>1577</v>
      </c>
      <c r="AC134" s="190">
        <v>98.621553884711773</v>
      </c>
      <c r="AD134" s="124">
        <v>98.624140087554721</v>
      </c>
    </row>
    <row r="135" spans="1:30" x14ac:dyDescent="0.25">
      <c r="A135" s="2"/>
      <c r="B135" s="105">
        <v>266</v>
      </c>
      <c r="C135" s="192" t="s">
        <v>193</v>
      </c>
      <c r="D135" s="76">
        <v>3969</v>
      </c>
      <c r="E135" s="189">
        <v>276</v>
      </c>
      <c r="F135" s="189">
        <v>55</v>
      </c>
      <c r="G135" s="189">
        <v>138</v>
      </c>
      <c r="H135" s="189">
        <v>83</v>
      </c>
      <c r="I135" s="189">
        <v>2760</v>
      </c>
      <c r="J135" s="189">
        <v>960</v>
      </c>
      <c r="K135" s="189">
        <v>1366</v>
      </c>
      <c r="L135" s="189">
        <v>434</v>
      </c>
      <c r="M135" s="100">
        <v>3036</v>
      </c>
      <c r="N135" s="100">
        <v>1015</v>
      </c>
      <c r="O135" s="100">
        <v>1504</v>
      </c>
      <c r="P135" s="99">
        <v>517</v>
      </c>
      <c r="Q135" s="189">
        <v>131</v>
      </c>
      <c r="R135" s="103">
        <v>0</v>
      </c>
      <c r="S135" s="103">
        <v>1792</v>
      </c>
      <c r="T135" s="103">
        <v>1792</v>
      </c>
      <c r="U135" s="104">
        <v>45.149911816578481</v>
      </c>
      <c r="V135" s="103">
        <v>12</v>
      </c>
      <c r="W135" s="103">
        <v>2063</v>
      </c>
      <c r="X135" s="103">
        <v>2075</v>
      </c>
      <c r="Y135" s="104">
        <v>51.977828168304363</v>
      </c>
      <c r="Z135" s="103">
        <v>12</v>
      </c>
      <c r="AA135" s="103">
        <v>3855</v>
      </c>
      <c r="AB135" s="103">
        <v>3867</v>
      </c>
      <c r="AC135" s="190">
        <v>97.127739984882851</v>
      </c>
      <c r="AD135" s="124">
        <v>97.136397889977388</v>
      </c>
    </row>
    <row r="136" spans="1:30" x14ac:dyDescent="0.25">
      <c r="A136" s="2"/>
      <c r="B136" s="105">
        <v>308</v>
      </c>
      <c r="C136" s="192" t="s">
        <v>194</v>
      </c>
      <c r="D136" s="76">
        <v>1549</v>
      </c>
      <c r="E136" s="189">
        <v>57</v>
      </c>
      <c r="F136" s="189">
        <v>22</v>
      </c>
      <c r="G136" s="189">
        <v>29</v>
      </c>
      <c r="H136" s="189">
        <v>6</v>
      </c>
      <c r="I136" s="189">
        <v>1070</v>
      </c>
      <c r="J136" s="189">
        <v>675</v>
      </c>
      <c r="K136" s="189">
        <v>337</v>
      </c>
      <c r="L136" s="189">
        <v>58</v>
      </c>
      <c r="M136" s="100">
        <v>1127</v>
      </c>
      <c r="N136" s="100">
        <v>697</v>
      </c>
      <c r="O136" s="100">
        <v>366</v>
      </c>
      <c r="P136" s="99">
        <v>64</v>
      </c>
      <c r="Q136" s="189">
        <v>5</v>
      </c>
      <c r="R136" s="103">
        <v>0</v>
      </c>
      <c r="S136" s="103">
        <v>1009</v>
      </c>
      <c r="T136" s="103">
        <v>1009</v>
      </c>
      <c r="U136" s="104">
        <v>65.138799225306656</v>
      </c>
      <c r="V136" s="103">
        <v>2</v>
      </c>
      <c r="W136" s="103">
        <v>513</v>
      </c>
      <c r="X136" s="103">
        <v>515</v>
      </c>
      <c r="Y136" s="104">
        <v>33.118140735958683</v>
      </c>
      <c r="Z136" s="103">
        <v>2</v>
      </c>
      <c r="AA136" s="103">
        <v>1522</v>
      </c>
      <c r="AB136" s="103">
        <v>1524</v>
      </c>
      <c r="AC136" s="190">
        <v>98.256939961265331</v>
      </c>
      <c r="AD136" s="124">
        <v>98.259187620889747</v>
      </c>
    </row>
    <row r="137" spans="1:30" x14ac:dyDescent="0.25">
      <c r="A137" s="2"/>
      <c r="B137" s="105">
        <v>360</v>
      </c>
      <c r="C137" s="105" t="s">
        <v>195</v>
      </c>
      <c r="D137" s="76">
        <v>13107</v>
      </c>
      <c r="E137" s="189">
        <v>439</v>
      </c>
      <c r="F137" s="189">
        <v>135</v>
      </c>
      <c r="G137" s="189">
        <v>197</v>
      </c>
      <c r="H137" s="189">
        <v>107</v>
      </c>
      <c r="I137" s="189">
        <v>5628</v>
      </c>
      <c r="J137" s="189">
        <v>3028</v>
      </c>
      <c r="K137" s="189">
        <v>2107</v>
      </c>
      <c r="L137" s="189">
        <v>493</v>
      </c>
      <c r="M137" s="100">
        <v>6067</v>
      </c>
      <c r="N137" s="100">
        <v>3163</v>
      </c>
      <c r="O137" s="100">
        <v>2304</v>
      </c>
      <c r="P137" s="99">
        <v>600</v>
      </c>
      <c r="Q137" s="189">
        <v>17</v>
      </c>
      <c r="R137" s="103">
        <v>0</v>
      </c>
      <c r="S137" s="103">
        <v>7707</v>
      </c>
      <c r="T137" s="103">
        <v>7707</v>
      </c>
      <c r="U137" s="104">
        <v>58.800640878919666</v>
      </c>
      <c r="V137" s="103">
        <v>18</v>
      </c>
      <c r="W137" s="103">
        <v>6375</v>
      </c>
      <c r="X137" s="103">
        <v>6393</v>
      </c>
      <c r="Y137" s="104">
        <v>48.638132295719842</v>
      </c>
      <c r="Z137" s="103">
        <v>18</v>
      </c>
      <c r="AA137" s="103">
        <v>14082</v>
      </c>
      <c r="AB137" s="103">
        <v>14100</v>
      </c>
      <c r="AC137" s="190">
        <v>107.43877317463951</v>
      </c>
      <c r="AD137" s="124">
        <v>107.42857142857143</v>
      </c>
    </row>
    <row r="138" spans="1:30" x14ac:dyDescent="0.25">
      <c r="A138" s="2"/>
      <c r="B138" s="105">
        <v>380</v>
      </c>
      <c r="C138" s="192" t="s">
        <v>196</v>
      </c>
      <c r="D138" s="76">
        <v>2206</v>
      </c>
      <c r="E138" s="189">
        <v>125</v>
      </c>
      <c r="F138" s="189">
        <v>38</v>
      </c>
      <c r="G138" s="189">
        <v>59</v>
      </c>
      <c r="H138" s="189">
        <v>28</v>
      </c>
      <c r="I138" s="189">
        <v>1826</v>
      </c>
      <c r="J138" s="189">
        <v>1098</v>
      </c>
      <c r="K138" s="189">
        <v>619</v>
      </c>
      <c r="L138" s="189">
        <v>109</v>
      </c>
      <c r="M138" s="100">
        <v>1951</v>
      </c>
      <c r="N138" s="100">
        <v>1136</v>
      </c>
      <c r="O138" s="100">
        <v>678</v>
      </c>
      <c r="P138" s="99">
        <v>137</v>
      </c>
      <c r="Q138" s="189">
        <v>1</v>
      </c>
      <c r="R138" s="103">
        <v>0</v>
      </c>
      <c r="S138" s="103">
        <v>1132</v>
      </c>
      <c r="T138" s="103">
        <v>1132</v>
      </c>
      <c r="U138" s="104">
        <v>51.314596554850411</v>
      </c>
      <c r="V138" s="103">
        <v>3</v>
      </c>
      <c r="W138" s="103">
        <v>782</v>
      </c>
      <c r="X138" s="103">
        <v>785</v>
      </c>
      <c r="Y138" s="104">
        <v>35.448776065276519</v>
      </c>
      <c r="Z138" s="103">
        <v>3</v>
      </c>
      <c r="AA138" s="103">
        <v>1914</v>
      </c>
      <c r="AB138" s="103">
        <v>1917</v>
      </c>
      <c r="AC138" s="190">
        <v>86.763372620126916</v>
      </c>
      <c r="AD138" s="124">
        <v>86.781349026708924</v>
      </c>
    </row>
    <row r="139" spans="1:30" x14ac:dyDescent="0.25">
      <c r="A139" s="2"/>
      <c r="B139" s="105">
        <v>631</v>
      </c>
      <c r="C139" s="192" t="s">
        <v>197</v>
      </c>
      <c r="D139" s="76">
        <v>3435</v>
      </c>
      <c r="E139" s="189">
        <v>267</v>
      </c>
      <c r="F139" s="189">
        <v>56</v>
      </c>
      <c r="G139" s="189">
        <v>144</v>
      </c>
      <c r="H139" s="189">
        <v>67</v>
      </c>
      <c r="I139" s="189">
        <v>2539</v>
      </c>
      <c r="J139" s="189">
        <v>1043</v>
      </c>
      <c r="K139" s="189">
        <v>1179</v>
      </c>
      <c r="L139" s="189">
        <v>317</v>
      </c>
      <c r="M139" s="100">
        <v>2806</v>
      </c>
      <c r="N139" s="100">
        <v>1099</v>
      </c>
      <c r="O139" s="100">
        <v>1323</v>
      </c>
      <c r="P139" s="99">
        <v>384</v>
      </c>
      <c r="Q139" s="189">
        <v>18</v>
      </c>
      <c r="R139" s="103">
        <v>0</v>
      </c>
      <c r="S139" s="103">
        <v>2444</v>
      </c>
      <c r="T139" s="103">
        <v>2444</v>
      </c>
      <c r="U139" s="104">
        <v>71.149927219796211</v>
      </c>
      <c r="V139" s="103">
        <v>6</v>
      </c>
      <c r="W139" s="103">
        <v>1504</v>
      </c>
      <c r="X139" s="103">
        <v>1510</v>
      </c>
      <c r="Y139" s="104">
        <v>43.784570596797671</v>
      </c>
      <c r="Z139" s="103">
        <v>6</v>
      </c>
      <c r="AA139" s="103">
        <v>3948</v>
      </c>
      <c r="AB139" s="103">
        <v>3954</v>
      </c>
      <c r="AC139" s="190">
        <v>114.93449781659389</v>
      </c>
      <c r="AD139" s="124">
        <v>114.90845684394071</v>
      </c>
    </row>
    <row r="140" spans="1:30" ht="64.5" customHeight="1" x14ac:dyDescent="0.25">
      <c r="C140" s="200" t="s">
        <v>198</v>
      </c>
      <c r="D140" s="457" t="s">
        <v>586</v>
      </c>
      <c r="E140" s="457"/>
      <c r="F140" s="457"/>
      <c r="G140" s="457"/>
      <c r="H140" s="457"/>
      <c r="I140" s="457"/>
      <c r="J140" s="457"/>
      <c r="K140" s="457"/>
      <c r="L140" s="457"/>
      <c r="M140" s="457"/>
      <c r="N140" s="457"/>
      <c r="O140" s="457"/>
      <c r="P140" s="457"/>
      <c r="Q140" s="457"/>
      <c r="R140" s="457"/>
      <c r="S140" s="457"/>
      <c r="T140" s="457"/>
      <c r="U140" s="457"/>
      <c r="V140" s="457"/>
      <c r="W140" s="457"/>
      <c r="X140" s="457"/>
      <c r="Y140" s="457"/>
      <c r="Z140" s="457"/>
      <c r="AA140" s="457"/>
      <c r="AB140" s="457"/>
      <c r="AC140" s="457"/>
      <c r="AD140" s="457"/>
    </row>
    <row r="141" spans="1:30" ht="21" customHeight="1" x14ac:dyDescent="0.25">
      <c r="C141" s="201" t="s">
        <v>25</v>
      </c>
      <c r="D141" s="530" t="s">
        <v>26</v>
      </c>
      <c r="E141" s="531"/>
      <c r="F141" s="531"/>
      <c r="G141" s="531"/>
      <c r="H141" s="531"/>
      <c r="I141" s="531"/>
      <c r="J141" s="531"/>
      <c r="K141" s="531"/>
      <c r="L141" s="531"/>
      <c r="M141" s="531"/>
      <c r="N141" s="531"/>
      <c r="O141" s="531"/>
      <c r="P141" s="531"/>
      <c r="Q141" s="531"/>
      <c r="R141" s="531"/>
      <c r="S141" s="531"/>
      <c r="T141" s="531"/>
      <c r="U141" s="531"/>
      <c r="V141" s="531"/>
      <c r="W141" s="531"/>
      <c r="X141" s="531"/>
      <c r="Y141" s="531"/>
      <c r="Z141" s="531"/>
      <c r="AA141" s="531"/>
      <c r="AB141" s="531"/>
      <c r="AC141" s="531"/>
      <c r="AD141" s="532"/>
    </row>
    <row r="142" spans="1:30" ht="21" customHeight="1" x14ac:dyDescent="0.25">
      <c r="C142" s="201" t="s">
        <v>362</v>
      </c>
      <c r="D142" s="530" t="s">
        <v>358</v>
      </c>
      <c r="E142" s="531"/>
      <c r="F142" s="531"/>
      <c r="G142" s="531"/>
      <c r="H142" s="531"/>
      <c r="I142" s="531"/>
      <c r="J142" s="531"/>
      <c r="K142" s="531"/>
      <c r="L142" s="531"/>
      <c r="M142" s="531"/>
      <c r="N142" s="531"/>
      <c r="O142" s="531"/>
      <c r="P142" s="531"/>
      <c r="Q142" s="531"/>
      <c r="R142" s="531"/>
      <c r="S142" s="531"/>
      <c r="T142" s="531"/>
      <c r="U142" s="531"/>
      <c r="V142" s="531"/>
      <c r="W142" s="531"/>
      <c r="X142" s="531"/>
      <c r="Y142" s="531"/>
      <c r="Z142" s="531"/>
      <c r="AA142" s="531"/>
      <c r="AB142" s="531"/>
      <c r="AC142" s="531"/>
      <c r="AD142" s="532"/>
    </row>
    <row r="144" spans="1:30" x14ac:dyDescent="0.25">
      <c r="O144" s="89"/>
    </row>
  </sheetData>
  <mergeCells count="24">
    <mergeCell ref="R3:R4"/>
    <mergeCell ref="D140:AD140"/>
    <mergeCell ref="D3:D4"/>
    <mergeCell ref="C2:C5"/>
    <mergeCell ref="AC2:AC4"/>
    <mergeCell ref="AD2:AD4"/>
    <mergeCell ref="Q2:Q4"/>
    <mergeCell ref="D141:AD141"/>
    <mergeCell ref="D142:AD142"/>
    <mergeCell ref="A2:A5"/>
    <mergeCell ref="B1:AD1"/>
    <mergeCell ref="E2:P2"/>
    <mergeCell ref="E3:H3"/>
    <mergeCell ref="I3:L3"/>
    <mergeCell ref="M3:P3"/>
    <mergeCell ref="S3:S4"/>
    <mergeCell ref="T3:T4"/>
    <mergeCell ref="U3:U4"/>
    <mergeCell ref="V3:V4"/>
    <mergeCell ref="W3:W4"/>
    <mergeCell ref="X3:X4"/>
    <mergeCell ref="Y3:Y4"/>
    <mergeCell ref="R2:AB2"/>
    <mergeCell ref="B3:B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33CCFF"/>
  </sheetPr>
  <dimension ref="A1:AC180"/>
  <sheetViews>
    <sheetView topLeftCell="Q1" zoomScale="85" zoomScaleNormal="85" workbookViewId="0">
      <selection activeCell="F183" sqref="F183"/>
    </sheetView>
  </sheetViews>
  <sheetFormatPr baseColWidth="10" defaultColWidth="11.42578125" defaultRowHeight="15" x14ac:dyDescent="0.25"/>
  <cols>
    <col min="2" max="2" width="17.7109375" customWidth="1"/>
    <col min="4" max="4" width="11.42578125" customWidth="1"/>
  </cols>
  <sheetData>
    <row r="1" spans="1:29" ht="115.5" customHeight="1" thickBot="1" x14ac:dyDescent="0.3">
      <c r="A1" s="444" t="s">
        <v>224</v>
      </c>
      <c r="B1" s="445"/>
      <c r="C1" s="254"/>
      <c r="D1" s="384" t="s">
        <v>392</v>
      </c>
      <c r="Q1" s="384" t="s">
        <v>553</v>
      </c>
    </row>
    <row r="2" spans="1:29" ht="18.75" customHeight="1" thickBot="1" x14ac:dyDescent="0.3">
      <c r="A2" s="131" t="s">
        <v>47</v>
      </c>
      <c r="B2" s="131" t="s">
        <v>48</v>
      </c>
      <c r="C2" s="373" t="s">
        <v>47</v>
      </c>
      <c r="D2" s="465" t="s">
        <v>391</v>
      </c>
      <c r="E2" s="466"/>
      <c r="F2" s="466"/>
      <c r="G2" s="466"/>
      <c r="H2" s="466"/>
      <c r="I2" s="466"/>
      <c r="J2" s="466"/>
      <c r="K2" s="466"/>
      <c r="L2" s="466"/>
      <c r="M2" s="466"/>
      <c r="N2" s="466"/>
      <c r="O2" s="466"/>
      <c r="P2" s="467"/>
      <c r="Q2" s="469" t="s">
        <v>551</v>
      </c>
      <c r="R2" s="470"/>
      <c r="S2" s="470"/>
      <c r="T2" s="470"/>
      <c r="U2" s="470"/>
      <c r="V2" s="470"/>
      <c r="W2" s="470"/>
      <c r="X2" s="470"/>
      <c r="Y2" s="470"/>
      <c r="Z2" s="470"/>
      <c r="AA2" s="470"/>
      <c r="AB2" s="470"/>
      <c r="AC2" s="471"/>
    </row>
    <row r="3" spans="1:29" ht="75" customHeight="1" x14ac:dyDescent="0.25">
      <c r="A3" s="132"/>
      <c r="B3" s="132"/>
      <c r="C3" s="374"/>
      <c r="D3" s="378" t="s">
        <v>237</v>
      </c>
      <c r="E3" s="263" t="s">
        <v>225</v>
      </c>
      <c r="F3" s="263" t="s">
        <v>226</v>
      </c>
      <c r="G3" s="263" t="s">
        <v>227</v>
      </c>
      <c r="H3" s="264" t="s">
        <v>228</v>
      </c>
      <c r="I3" s="263" t="s">
        <v>229</v>
      </c>
      <c r="J3" s="263" t="s">
        <v>230</v>
      </c>
      <c r="K3" s="263" t="s">
        <v>231</v>
      </c>
      <c r="L3" s="264" t="s">
        <v>232</v>
      </c>
      <c r="M3" s="265" t="s">
        <v>233</v>
      </c>
      <c r="N3" s="263" t="s">
        <v>234</v>
      </c>
      <c r="O3" s="263" t="s">
        <v>235</v>
      </c>
      <c r="P3" s="379" t="s">
        <v>236</v>
      </c>
      <c r="Q3" s="385" t="s">
        <v>237</v>
      </c>
      <c r="R3" s="370" t="s">
        <v>225</v>
      </c>
      <c r="S3" s="370" t="s">
        <v>226</v>
      </c>
      <c r="T3" s="370" t="s">
        <v>227</v>
      </c>
      <c r="U3" s="371" t="s">
        <v>228</v>
      </c>
      <c r="V3" s="370" t="s">
        <v>229</v>
      </c>
      <c r="W3" s="370" t="s">
        <v>230</v>
      </c>
      <c r="X3" s="370" t="s">
        <v>231</v>
      </c>
      <c r="Y3" s="371" t="s">
        <v>232</v>
      </c>
      <c r="Z3" s="372" t="s">
        <v>233</v>
      </c>
      <c r="AA3" s="370" t="s">
        <v>234</v>
      </c>
      <c r="AB3" s="370" t="s">
        <v>235</v>
      </c>
      <c r="AC3" s="386" t="s">
        <v>236</v>
      </c>
    </row>
    <row r="4" spans="1:29" ht="26.25" thickBot="1" x14ac:dyDescent="0.3">
      <c r="A4" s="9"/>
      <c r="B4" s="3" t="s">
        <v>238</v>
      </c>
      <c r="C4" s="178"/>
      <c r="D4" s="380">
        <v>247821</v>
      </c>
      <c r="E4" s="381">
        <v>55</v>
      </c>
      <c r="F4" s="381">
        <v>136349</v>
      </c>
      <c r="G4" s="381">
        <v>136404</v>
      </c>
      <c r="H4" s="382">
        <v>55.019146884243064</v>
      </c>
      <c r="I4" s="381">
        <v>245</v>
      </c>
      <c r="J4" s="381">
        <v>75229</v>
      </c>
      <c r="K4" s="381">
        <v>75474</v>
      </c>
      <c r="L4" s="382">
        <v>30.356184504138067</v>
      </c>
      <c r="M4" s="382">
        <v>85.375331388381127</v>
      </c>
      <c r="N4" s="381">
        <v>300</v>
      </c>
      <c r="O4" s="381">
        <v>211578</v>
      </c>
      <c r="P4" s="383">
        <v>211878</v>
      </c>
      <c r="Q4" s="387">
        <v>247821</v>
      </c>
      <c r="R4" s="388">
        <v>54</v>
      </c>
      <c r="S4" s="388">
        <v>139258</v>
      </c>
      <c r="T4" s="388">
        <v>139312</v>
      </c>
      <c r="U4" s="389">
        <v>56.192977996215006</v>
      </c>
      <c r="V4" s="388">
        <v>222</v>
      </c>
      <c r="W4" s="388">
        <v>75403</v>
      </c>
      <c r="X4" s="388">
        <v>75625</v>
      </c>
      <c r="Y4" s="389">
        <v>30.426396471646871</v>
      </c>
      <c r="Z4" s="389">
        <v>86.619374467861888</v>
      </c>
      <c r="AA4" s="388">
        <v>276</v>
      </c>
      <c r="AB4" s="388">
        <v>214661</v>
      </c>
      <c r="AC4" s="390">
        <v>214937</v>
      </c>
    </row>
    <row r="5" spans="1:29" ht="38.25" x14ac:dyDescent="0.25">
      <c r="A5" s="9"/>
      <c r="B5" s="43" t="s">
        <v>239</v>
      </c>
      <c r="C5" s="9"/>
      <c r="D5" s="375">
        <v>2377</v>
      </c>
      <c r="E5" s="375">
        <v>2</v>
      </c>
      <c r="F5" s="375">
        <v>1708</v>
      </c>
      <c r="G5" s="375">
        <v>1710</v>
      </c>
      <c r="H5" s="376">
        <v>71.85527976440892</v>
      </c>
      <c r="I5" s="375">
        <v>0</v>
      </c>
      <c r="J5" s="375">
        <v>251</v>
      </c>
      <c r="K5" s="375">
        <v>251</v>
      </c>
      <c r="L5" s="377">
        <v>10.559528817837609</v>
      </c>
      <c r="M5" s="376">
        <v>82.414808582246522</v>
      </c>
      <c r="N5" s="375">
        <v>2</v>
      </c>
      <c r="O5" s="375">
        <v>1959</v>
      </c>
      <c r="P5" s="375">
        <v>1961</v>
      </c>
      <c r="Q5" s="375">
        <v>2377</v>
      </c>
      <c r="R5" s="375">
        <v>2</v>
      </c>
      <c r="S5" s="375">
        <v>1724</v>
      </c>
      <c r="T5" s="375">
        <v>1726</v>
      </c>
      <c r="U5" s="376">
        <v>72.528397139251155</v>
      </c>
      <c r="V5" s="375">
        <v>0</v>
      </c>
      <c r="W5" s="375">
        <v>245</v>
      </c>
      <c r="X5" s="375">
        <v>245</v>
      </c>
      <c r="Y5" s="377">
        <v>10.307109802271771</v>
      </c>
      <c r="Z5" s="376">
        <v>82.835506941522937</v>
      </c>
      <c r="AA5" s="375">
        <v>2</v>
      </c>
      <c r="AB5" s="375">
        <v>1969</v>
      </c>
      <c r="AC5" s="375">
        <v>1971</v>
      </c>
    </row>
    <row r="6" spans="1:29" x14ac:dyDescent="0.25">
      <c r="A6" s="5">
        <v>142</v>
      </c>
      <c r="B6" s="6" t="s">
        <v>65</v>
      </c>
      <c r="C6" s="5">
        <v>142</v>
      </c>
      <c r="D6" s="76">
        <v>27</v>
      </c>
      <c r="E6" s="103">
        <v>0</v>
      </c>
      <c r="F6" s="103">
        <v>15</v>
      </c>
      <c r="G6" s="103">
        <v>15</v>
      </c>
      <c r="H6" s="104">
        <v>55.555555555555557</v>
      </c>
      <c r="I6" s="103">
        <v>0</v>
      </c>
      <c r="J6" s="103">
        <v>2</v>
      </c>
      <c r="K6" s="103">
        <v>2</v>
      </c>
      <c r="L6" s="93">
        <v>7.4074074074074066</v>
      </c>
      <c r="M6" s="104">
        <v>62.962962962962962</v>
      </c>
      <c r="N6" s="85">
        <v>0</v>
      </c>
      <c r="O6" s="85">
        <v>17</v>
      </c>
      <c r="P6" s="103">
        <v>17</v>
      </c>
      <c r="Q6" s="76">
        <v>27</v>
      </c>
      <c r="R6" s="103">
        <v>0</v>
      </c>
      <c r="S6" s="103">
        <v>16</v>
      </c>
      <c r="T6" s="103">
        <v>16</v>
      </c>
      <c r="U6" s="104">
        <v>59.259259259259252</v>
      </c>
      <c r="V6" s="103">
        <v>0</v>
      </c>
      <c r="W6" s="103">
        <v>2</v>
      </c>
      <c r="X6" s="103">
        <v>2</v>
      </c>
      <c r="Y6" s="93">
        <v>7.4074074074074066</v>
      </c>
      <c r="Z6" s="104">
        <v>66.666666666666657</v>
      </c>
      <c r="AA6" s="85">
        <v>0</v>
      </c>
      <c r="AB6" s="85">
        <v>18</v>
      </c>
      <c r="AC6" s="103">
        <v>18</v>
      </c>
    </row>
    <row r="7" spans="1:29" x14ac:dyDescent="0.25">
      <c r="A7" s="5">
        <v>425</v>
      </c>
      <c r="B7" s="6" t="s">
        <v>66</v>
      </c>
      <c r="C7" s="5">
        <v>425</v>
      </c>
      <c r="D7" s="76">
        <v>85</v>
      </c>
      <c r="E7" s="103">
        <v>0</v>
      </c>
      <c r="F7" s="103">
        <v>89</v>
      </c>
      <c r="G7" s="103">
        <v>89</v>
      </c>
      <c r="H7" s="104">
        <v>104.70588235294119</v>
      </c>
      <c r="I7" s="103">
        <v>0</v>
      </c>
      <c r="J7" s="103">
        <v>27</v>
      </c>
      <c r="K7" s="103">
        <v>27</v>
      </c>
      <c r="L7" s="93">
        <v>31.764705882352938</v>
      </c>
      <c r="M7" s="104">
        <v>136.47058823529412</v>
      </c>
      <c r="N7" s="85">
        <v>0</v>
      </c>
      <c r="O7" s="85">
        <v>116</v>
      </c>
      <c r="P7" s="105">
        <v>116</v>
      </c>
      <c r="Q7" s="76">
        <v>85</v>
      </c>
      <c r="R7" s="103">
        <v>0</v>
      </c>
      <c r="S7" s="103">
        <v>90</v>
      </c>
      <c r="T7" s="103">
        <v>90</v>
      </c>
      <c r="U7" s="104">
        <v>105.88235294117648</v>
      </c>
      <c r="V7" s="103">
        <v>0</v>
      </c>
      <c r="W7" s="103">
        <v>28</v>
      </c>
      <c r="X7" s="103">
        <v>28</v>
      </c>
      <c r="Y7" s="93">
        <v>32.941176470588232</v>
      </c>
      <c r="Z7" s="104">
        <v>138.8235294117647</v>
      </c>
      <c r="AA7" s="85">
        <v>0</v>
      </c>
      <c r="AB7" s="85">
        <v>118</v>
      </c>
      <c r="AC7" s="105">
        <v>118</v>
      </c>
    </row>
    <row r="8" spans="1:29" x14ac:dyDescent="0.25">
      <c r="A8" s="5">
        <v>579</v>
      </c>
      <c r="B8" s="7" t="s">
        <v>67</v>
      </c>
      <c r="C8" s="5">
        <v>579</v>
      </c>
      <c r="D8" s="76">
        <v>1055</v>
      </c>
      <c r="E8" s="103">
        <v>2</v>
      </c>
      <c r="F8" s="103">
        <v>714</v>
      </c>
      <c r="G8" s="103">
        <v>716</v>
      </c>
      <c r="H8" s="104">
        <v>67.677725118483409</v>
      </c>
      <c r="I8" s="103">
        <v>0</v>
      </c>
      <c r="J8" s="103">
        <v>108</v>
      </c>
      <c r="K8" s="103">
        <v>108</v>
      </c>
      <c r="L8" s="93">
        <v>10.236966824644551</v>
      </c>
      <c r="M8" s="104">
        <v>77.914691943127963</v>
      </c>
      <c r="N8" s="85">
        <v>2</v>
      </c>
      <c r="O8" s="85">
        <v>822</v>
      </c>
      <c r="P8" s="105">
        <v>824</v>
      </c>
      <c r="Q8" s="76">
        <v>1055</v>
      </c>
      <c r="R8" s="103">
        <v>2</v>
      </c>
      <c r="S8" s="103">
        <v>717</v>
      </c>
      <c r="T8" s="103">
        <v>719</v>
      </c>
      <c r="U8" s="104">
        <v>67.962085308056871</v>
      </c>
      <c r="V8" s="103">
        <v>0</v>
      </c>
      <c r="W8" s="103">
        <v>105</v>
      </c>
      <c r="X8" s="103">
        <v>105</v>
      </c>
      <c r="Y8" s="93">
        <v>9.9526066350710902</v>
      </c>
      <c r="Z8" s="104">
        <v>77.914691943127963</v>
      </c>
      <c r="AA8" s="85">
        <v>2</v>
      </c>
      <c r="AB8" s="85">
        <v>822</v>
      </c>
      <c r="AC8" s="105">
        <v>824</v>
      </c>
    </row>
    <row r="9" spans="1:29" x14ac:dyDescent="0.25">
      <c r="A9" s="5">
        <v>585</v>
      </c>
      <c r="B9" s="8" t="s">
        <v>68</v>
      </c>
      <c r="C9" s="5">
        <v>585</v>
      </c>
      <c r="D9" s="76">
        <v>48</v>
      </c>
      <c r="E9" s="103">
        <v>0</v>
      </c>
      <c r="F9" s="103">
        <v>35</v>
      </c>
      <c r="G9" s="103">
        <v>35</v>
      </c>
      <c r="H9" s="104">
        <v>72.916666666666657</v>
      </c>
      <c r="I9" s="103">
        <v>0</v>
      </c>
      <c r="J9" s="103">
        <v>7</v>
      </c>
      <c r="K9" s="103">
        <v>7</v>
      </c>
      <c r="L9" s="93">
        <v>14.583333333333334</v>
      </c>
      <c r="M9" s="104">
        <v>87.5</v>
      </c>
      <c r="N9" s="85">
        <v>0</v>
      </c>
      <c r="O9" s="85">
        <v>42</v>
      </c>
      <c r="P9" s="105">
        <v>42</v>
      </c>
      <c r="Q9" s="76">
        <v>48</v>
      </c>
      <c r="R9" s="103">
        <v>0</v>
      </c>
      <c r="S9" s="103">
        <v>38</v>
      </c>
      <c r="T9" s="103">
        <v>38</v>
      </c>
      <c r="U9" s="104">
        <v>79.166666666666657</v>
      </c>
      <c r="V9" s="103">
        <v>0</v>
      </c>
      <c r="W9" s="103">
        <v>6</v>
      </c>
      <c r="X9" s="103">
        <v>6</v>
      </c>
      <c r="Y9" s="93">
        <v>12.5</v>
      </c>
      <c r="Z9" s="104">
        <v>91.666666666666657</v>
      </c>
      <c r="AA9" s="85">
        <v>0</v>
      </c>
      <c r="AB9" s="85">
        <v>44</v>
      </c>
      <c r="AC9" s="105">
        <v>44</v>
      </c>
    </row>
    <row r="10" spans="1:29" x14ac:dyDescent="0.25">
      <c r="A10" s="5">
        <v>591</v>
      </c>
      <c r="B10" s="8" t="s">
        <v>69</v>
      </c>
      <c r="C10" s="5">
        <v>591</v>
      </c>
      <c r="D10" s="76">
        <v>861</v>
      </c>
      <c r="E10" s="103">
        <v>0</v>
      </c>
      <c r="F10" s="103">
        <v>660</v>
      </c>
      <c r="G10" s="103">
        <v>660</v>
      </c>
      <c r="H10" s="104">
        <v>76.655052264808361</v>
      </c>
      <c r="I10" s="103">
        <v>0</v>
      </c>
      <c r="J10" s="103">
        <v>106</v>
      </c>
      <c r="K10" s="103">
        <v>106</v>
      </c>
      <c r="L10" s="93">
        <v>12.311265969802555</v>
      </c>
      <c r="M10" s="104">
        <v>88.966318234610924</v>
      </c>
      <c r="N10" s="85">
        <v>0</v>
      </c>
      <c r="O10" s="85">
        <v>766</v>
      </c>
      <c r="P10" s="105">
        <v>766</v>
      </c>
      <c r="Q10" s="76">
        <v>861</v>
      </c>
      <c r="R10" s="103">
        <v>0</v>
      </c>
      <c r="S10" s="103">
        <v>669</v>
      </c>
      <c r="T10" s="103">
        <v>669</v>
      </c>
      <c r="U10" s="104">
        <v>77.700348432055748</v>
      </c>
      <c r="V10" s="103">
        <v>0</v>
      </c>
      <c r="W10" s="103">
        <v>102</v>
      </c>
      <c r="X10" s="103">
        <v>102</v>
      </c>
      <c r="Y10" s="93">
        <v>11.846689895470384</v>
      </c>
      <c r="Z10" s="104">
        <v>89.547038327526124</v>
      </c>
      <c r="AA10" s="85">
        <v>0</v>
      </c>
      <c r="AB10" s="85">
        <v>771</v>
      </c>
      <c r="AC10" s="105">
        <v>771</v>
      </c>
    </row>
    <row r="11" spans="1:29" x14ac:dyDescent="0.25">
      <c r="A11" s="5">
        <v>893</v>
      </c>
      <c r="B11" s="8" t="s">
        <v>70</v>
      </c>
      <c r="C11" s="5">
        <v>893</v>
      </c>
      <c r="D11" s="76">
        <v>301</v>
      </c>
      <c r="E11" s="103">
        <v>0</v>
      </c>
      <c r="F11" s="103">
        <v>195</v>
      </c>
      <c r="G11" s="103">
        <v>195</v>
      </c>
      <c r="H11" s="104">
        <v>64.784053156146186</v>
      </c>
      <c r="I11" s="103">
        <v>0</v>
      </c>
      <c r="J11" s="103">
        <v>1</v>
      </c>
      <c r="K11" s="103">
        <v>1</v>
      </c>
      <c r="L11" s="93">
        <v>0.33222591362126247</v>
      </c>
      <c r="M11" s="104">
        <v>65.116279069767444</v>
      </c>
      <c r="N11" s="85">
        <v>0</v>
      </c>
      <c r="O11" s="85">
        <v>196</v>
      </c>
      <c r="P11" s="105">
        <v>196</v>
      </c>
      <c r="Q11" s="76">
        <v>301</v>
      </c>
      <c r="R11" s="103">
        <v>0</v>
      </c>
      <c r="S11" s="103">
        <v>194</v>
      </c>
      <c r="T11" s="103">
        <v>194</v>
      </c>
      <c r="U11" s="104">
        <v>64.451827242524914</v>
      </c>
      <c r="V11" s="103">
        <v>0</v>
      </c>
      <c r="W11" s="103">
        <v>2</v>
      </c>
      <c r="X11" s="103">
        <v>2</v>
      </c>
      <c r="Y11" s="93">
        <v>0.66445182724252494</v>
      </c>
      <c r="Z11" s="104">
        <v>65.116279069767444</v>
      </c>
      <c r="AA11" s="85">
        <v>0</v>
      </c>
      <c r="AB11" s="85">
        <v>196</v>
      </c>
      <c r="AC11" s="105">
        <v>196</v>
      </c>
    </row>
    <row r="12" spans="1:29" ht="25.5" x14ac:dyDescent="0.25">
      <c r="A12" s="9"/>
      <c r="B12" s="179" t="s">
        <v>240</v>
      </c>
      <c r="C12" s="9"/>
      <c r="D12" s="87">
        <v>2199</v>
      </c>
      <c r="E12" s="87">
        <v>1</v>
      </c>
      <c r="F12" s="87">
        <v>1974</v>
      </c>
      <c r="G12" s="87">
        <v>1975</v>
      </c>
      <c r="H12" s="90">
        <v>89.768076398362894</v>
      </c>
      <c r="I12" s="87">
        <v>0</v>
      </c>
      <c r="J12" s="87">
        <v>105</v>
      </c>
      <c r="K12" s="87">
        <v>105</v>
      </c>
      <c r="L12" s="94">
        <v>4.7748976807639831</v>
      </c>
      <c r="M12" s="88">
        <v>94.542974079126878</v>
      </c>
      <c r="N12" s="87">
        <v>1</v>
      </c>
      <c r="O12" s="87">
        <v>2079</v>
      </c>
      <c r="P12" s="37">
        <v>2080</v>
      </c>
      <c r="Q12" s="87">
        <v>2199</v>
      </c>
      <c r="R12" s="87">
        <v>1</v>
      </c>
      <c r="S12" s="87">
        <v>2026</v>
      </c>
      <c r="T12" s="87">
        <v>2027</v>
      </c>
      <c r="U12" s="90">
        <v>92.132787630741248</v>
      </c>
      <c r="V12" s="87">
        <v>0</v>
      </c>
      <c r="W12" s="87">
        <v>112</v>
      </c>
      <c r="X12" s="87">
        <v>112</v>
      </c>
      <c r="Y12" s="94">
        <v>5.0932241928149153</v>
      </c>
      <c r="Z12" s="88">
        <v>97.226011823556163</v>
      </c>
      <c r="AA12" s="87">
        <v>1</v>
      </c>
      <c r="AB12" s="87">
        <v>2138</v>
      </c>
      <c r="AC12" s="37">
        <v>2139</v>
      </c>
    </row>
    <row r="13" spans="1:29" x14ac:dyDescent="0.25">
      <c r="A13" s="5">
        <v>120</v>
      </c>
      <c r="B13" s="8" t="s">
        <v>72</v>
      </c>
      <c r="C13" s="5">
        <v>120</v>
      </c>
      <c r="D13" s="76">
        <v>53</v>
      </c>
      <c r="E13" s="103">
        <v>0</v>
      </c>
      <c r="F13" s="103">
        <v>43</v>
      </c>
      <c r="G13" s="103">
        <v>43</v>
      </c>
      <c r="H13" s="104">
        <v>81.132075471698116</v>
      </c>
      <c r="I13" s="103">
        <v>0</v>
      </c>
      <c r="J13" s="103">
        <v>3</v>
      </c>
      <c r="K13" s="103">
        <v>3</v>
      </c>
      <c r="L13" s="93">
        <v>5.6603773584905666</v>
      </c>
      <c r="M13" s="104">
        <v>86.79245283018868</v>
      </c>
      <c r="N13" s="85">
        <v>0</v>
      </c>
      <c r="O13" s="85">
        <v>46</v>
      </c>
      <c r="P13" s="103">
        <v>46</v>
      </c>
      <c r="Q13" s="76">
        <v>53</v>
      </c>
      <c r="R13" s="103">
        <v>0</v>
      </c>
      <c r="S13" s="103">
        <v>42</v>
      </c>
      <c r="T13" s="103">
        <v>42</v>
      </c>
      <c r="U13" s="104">
        <v>79.245283018867923</v>
      </c>
      <c r="V13" s="103">
        <v>0</v>
      </c>
      <c r="W13" s="103">
        <v>4</v>
      </c>
      <c r="X13" s="103">
        <v>4</v>
      </c>
      <c r="Y13" s="93">
        <v>7.5471698113207548</v>
      </c>
      <c r="Z13" s="104">
        <v>86.79245283018868</v>
      </c>
      <c r="AA13" s="85">
        <v>0</v>
      </c>
      <c r="AB13" s="85">
        <v>46</v>
      </c>
      <c r="AC13" s="103">
        <v>46</v>
      </c>
    </row>
    <row r="14" spans="1:29" x14ac:dyDescent="0.25">
      <c r="A14" s="5">
        <v>154</v>
      </c>
      <c r="B14" s="8" t="s">
        <v>73</v>
      </c>
      <c r="C14" s="5">
        <v>154</v>
      </c>
      <c r="D14" s="76">
        <v>1703</v>
      </c>
      <c r="E14" s="103">
        <v>0</v>
      </c>
      <c r="F14" s="103">
        <v>1469</v>
      </c>
      <c r="G14" s="103">
        <v>1469</v>
      </c>
      <c r="H14" s="104">
        <v>86.25954198473282</v>
      </c>
      <c r="I14" s="103">
        <v>0</v>
      </c>
      <c r="J14" s="103">
        <v>76</v>
      </c>
      <c r="K14" s="103">
        <v>76</v>
      </c>
      <c r="L14" s="93">
        <v>4.4627128596594252</v>
      </c>
      <c r="M14" s="104">
        <v>90.722254844392253</v>
      </c>
      <c r="N14" s="85">
        <v>0</v>
      </c>
      <c r="O14" s="85">
        <v>1545</v>
      </c>
      <c r="P14" s="105">
        <v>1545</v>
      </c>
      <c r="Q14" s="76">
        <v>1703</v>
      </c>
      <c r="R14" s="103">
        <v>0</v>
      </c>
      <c r="S14" s="103">
        <v>1514</v>
      </c>
      <c r="T14" s="103">
        <v>1514</v>
      </c>
      <c r="U14" s="104">
        <v>88.901937756899585</v>
      </c>
      <c r="V14" s="103">
        <v>0</v>
      </c>
      <c r="W14" s="103">
        <v>80</v>
      </c>
      <c r="X14" s="103">
        <v>80</v>
      </c>
      <c r="Y14" s="93">
        <v>4.6975924838520253</v>
      </c>
      <c r="Z14" s="104">
        <v>93.599530240751619</v>
      </c>
      <c r="AA14" s="85">
        <v>0</v>
      </c>
      <c r="AB14" s="85">
        <v>1594</v>
      </c>
      <c r="AC14" s="105">
        <v>1594</v>
      </c>
    </row>
    <row r="15" spans="1:29" x14ac:dyDescent="0.25">
      <c r="A15" s="5">
        <v>250</v>
      </c>
      <c r="B15" s="8" t="s">
        <v>74</v>
      </c>
      <c r="C15" s="5">
        <v>250</v>
      </c>
      <c r="D15" s="76">
        <v>147</v>
      </c>
      <c r="E15" s="103">
        <v>1</v>
      </c>
      <c r="F15" s="103">
        <v>187</v>
      </c>
      <c r="G15" s="103">
        <v>188</v>
      </c>
      <c r="H15" s="104">
        <v>127.21088435374151</v>
      </c>
      <c r="I15" s="103">
        <v>0</v>
      </c>
      <c r="J15" s="103">
        <v>17</v>
      </c>
      <c r="K15" s="103">
        <v>17</v>
      </c>
      <c r="L15" s="93">
        <v>11.564625850340136</v>
      </c>
      <c r="M15" s="104">
        <v>138.77551020408163</v>
      </c>
      <c r="N15" s="85">
        <v>1</v>
      </c>
      <c r="O15" s="85">
        <v>204</v>
      </c>
      <c r="P15" s="105">
        <v>205</v>
      </c>
      <c r="Q15" s="76">
        <v>147</v>
      </c>
      <c r="R15" s="103">
        <v>1</v>
      </c>
      <c r="S15" s="103">
        <v>191</v>
      </c>
      <c r="T15" s="103">
        <v>192</v>
      </c>
      <c r="U15" s="104">
        <v>129.93197278911566</v>
      </c>
      <c r="V15" s="103">
        <v>0</v>
      </c>
      <c r="W15" s="103">
        <v>15</v>
      </c>
      <c r="X15" s="103">
        <v>15</v>
      </c>
      <c r="Y15" s="93">
        <v>10.204081632653061</v>
      </c>
      <c r="Z15" s="104">
        <v>140.1360544217687</v>
      </c>
      <c r="AA15" s="85">
        <v>1</v>
      </c>
      <c r="AB15" s="85">
        <v>206</v>
      </c>
      <c r="AC15" s="105">
        <v>207</v>
      </c>
    </row>
    <row r="16" spans="1:29" x14ac:dyDescent="0.25">
      <c r="A16" s="5">
        <v>495</v>
      </c>
      <c r="B16" s="8" t="s">
        <v>75</v>
      </c>
      <c r="C16" s="5">
        <v>495</v>
      </c>
      <c r="D16" s="76">
        <v>38</v>
      </c>
      <c r="E16" s="103">
        <v>0</v>
      </c>
      <c r="F16" s="103">
        <v>43</v>
      </c>
      <c r="G16" s="103">
        <v>43</v>
      </c>
      <c r="H16" s="104">
        <v>113.1578947368421</v>
      </c>
      <c r="I16" s="103">
        <v>0</v>
      </c>
      <c r="J16" s="103">
        <v>1</v>
      </c>
      <c r="K16" s="103">
        <v>1</v>
      </c>
      <c r="L16" s="93">
        <v>2.6315789473684208</v>
      </c>
      <c r="M16" s="104">
        <v>115.78947368421053</v>
      </c>
      <c r="N16" s="85">
        <v>0</v>
      </c>
      <c r="O16" s="85">
        <v>44</v>
      </c>
      <c r="P16" s="105">
        <v>44</v>
      </c>
      <c r="Q16" s="76">
        <v>38</v>
      </c>
      <c r="R16" s="103">
        <v>0</v>
      </c>
      <c r="S16" s="103">
        <v>44</v>
      </c>
      <c r="T16" s="103">
        <v>44</v>
      </c>
      <c r="U16" s="104">
        <v>115.78947368421053</v>
      </c>
      <c r="V16" s="103">
        <v>0</v>
      </c>
      <c r="W16" s="103">
        <v>1</v>
      </c>
      <c r="X16" s="103">
        <v>1</v>
      </c>
      <c r="Y16" s="93">
        <v>2.6315789473684208</v>
      </c>
      <c r="Z16" s="104">
        <v>118.42105263157893</v>
      </c>
      <c r="AA16" s="85">
        <v>0</v>
      </c>
      <c r="AB16" s="85">
        <v>45</v>
      </c>
      <c r="AC16" s="105">
        <v>45</v>
      </c>
    </row>
    <row r="17" spans="1:29" x14ac:dyDescent="0.25">
      <c r="A17" s="5">
        <v>790</v>
      </c>
      <c r="B17" s="8" t="s">
        <v>76</v>
      </c>
      <c r="C17" s="5">
        <v>790</v>
      </c>
      <c r="D17" s="76">
        <v>70</v>
      </c>
      <c r="E17" s="103">
        <v>0</v>
      </c>
      <c r="F17" s="103">
        <v>87</v>
      </c>
      <c r="G17" s="103">
        <v>87</v>
      </c>
      <c r="H17" s="104">
        <v>124.28571428571429</v>
      </c>
      <c r="I17" s="103">
        <v>0</v>
      </c>
      <c r="J17" s="103">
        <v>5</v>
      </c>
      <c r="K17" s="103">
        <v>5</v>
      </c>
      <c r="L17" s="93">
        <v>7.1428571428571423</v>
      </c>
      <c r="M17" s="104">
        <v>131.42857142857142</v>
      </c>
      <c r="N17" s="85">
        <v>0</v>
      </c>
      <c r="O17" s="85">
        <v>92</v>
      </c>
      <c r="P17" s="105">
        <v>92</v>
      </c>
      <c r="Q17" s="76">
        <v>70</v>
      </c>
      <c r="R17" s="103">
        <v>0</v>
      </c>
      <c r="S17" s="103">
        <v>88</v>
      </c>
      <c r="T17" s="103">
        <v>88</v>
      </c>
      <c r="U17" s="104">
        <v>125.71428571428571</v>
      </c>
      <c r="V17" s="103">
        <v>0</v>
      </c>
      <c r="W17" s="103">
        <v>4</v>
      </c>
      <c r="X17" s="103">
        <v>4</v>
      </c>
      <c r="Y17" s="93">
        <v>5.7142857142857144</v>
      </c>
      <c r="Z17" s="104">
        <v>131.42857142857142</v>
      </c>
      <c r="AA17" s="85">
        <v>0</v>
      </c>
      <c r="AB17" s="85">
        <v>92</v>
      </c>
      <c r="AC17" s="105">
        <v>92</v>
      </c>
    </row>
    <row r="18" spans="1:29" x14ac:dyDescent="0.25">
      <c r="A18" s="5">
        <v>895</v>
      </c>
      <c r="B18" s="8" t="s">
        <v>77</v>
      </c>
      <c r="C18" s="5">
        <v>895</v>
      </c>
      <c r="D18" s="76">
        <v>188</v>
      </c>
      <c r="E18" s="103">
        <v>0</v>
      </c>
      <c r="F18" s="103">
        <v>145</v>
      </c>
      <c r="G18" s="103">
        <v>145</v>
      </c>
      <c r="H18" s="104">
        <v>77.127659574468083</v>
      </c>
      <c r="I18" s="103">
        <v>0</v>
      </c>
      <c r="J18" s="103">
        <v>3</v>
      </c>
      <c r="K18" s="103">
        <v>3</v>
      </c>
      <c r="L18" s="93">
        <v>1.5957446808510638</v>
      </c>
      <c r="M18" s="104">
        <v>78.723404255319153</v>
      </c>
      <c r="N18" s="85">
        <v>0</v>
      </c>
      <c r="O18" s="85">
        <v>148</v>
      </c>
      <c r="P18" s="105">
        <v>148</v>
      </c>
      <c r="Q18" s="76">
        <v>188</v>
      </c>
      <c r="R18" s="103">
        <v>0</v>
      </c>
      <c r="S18" s="103">
        <v>147</v>
      </c>
      <c r="T18" s="103">
        <v>147</v>
      </c>
      <c r="U18" s="104">
        <v>78.191489361702125</v>
      </c>
      <c r="V18" s="103">
        <v>0</v>
      </c>
      <c r="W18" s="103">
        <v>8</v>
      </c>
      <c r="X18" s="103">
        <v>8</v>
      </c>
      <c r="Y18" s="93">
        <v>4.2553191489361701</v>
      </c>
      <c r="Z18" s="104">
        <v>82.446808510638306</v>
      </c>
      <c r="AA18" s="85">
        <v>0</v>
      </c>
      <c r="AB18" s="85">
        <v>155</v>
      </c>
      <c r="AC18" s="105">
        <v>155</v>
      </c>
    </row>
    <row r="19" spans="1:29" x14ac:dyDescent="0.25">
      <c r="A19" s="9"/>
      <c r="B19" s="9" t="s">
        <v>241</v>
      </c>
      <c r="C19" s="9"/>
      <c r="D19" s="37">
        <v>10058</v>
      </c>
      <c r="E19" s="37">
        <v>12</v>
      </c>
      <c r="F19" s="37">
        <v>8094</v>
      </c>
      <c r="G19" s="37">
        <v>8106</v>
      </c>
      <c r="H19" s="90">
        <v>80.473255120302241</v>
      </c>
      <c r="I19" s="37">
        <v>5</v>
      </c>
      <c r="J19" s="37">
        <v>953</v>
      </c>
      <c r="K19" s="37">
        <v>958</v>
      </c>
      <c r="L19" s="94">
        <v>9.4750447405050711</v>
      </c>
      <c r="M19" s="88">
        <v>89.94829986080731</v>
      </c>
      <c r="N19" s="177">
        <v>17</v>
      </c>
      <c r="O19" s="37">
        <v>9047</v>
      </c>
      <c r="P19" s="37">
        <v>9064</v>
      </c>
      <c r="Q19" s="37">
        <v>10058</v>
      </c>
      <c r="R19" s="37">
        <v>12</v>
      </c>
      <c r="S19" s="37">
        <v>8178</v>
      </c>
      <c r="T19" s="37">
        <v>8190</v>
      </c>
      <c r="U19" s="90">
        <v>81.308411214953267</v>
      </c>
      <c r="V19" s="37">
        <v>5</v>
      </c>
      <c r="W19" s="37">
        <v>975</v>
      </c>
      <c r="X19" s="37">
        <v>980</v>
      </c>
      <c r="Y19" s="94">
        <v>9.6937760986279589</v>
      </c>
      <c r="Z19" s="88">
        <v>91.002187313581231</v>
      </c>
      <c r="AA19" s="177">
        <v>17</v>
      </c>
      <c r="AB19" s="37">
        <v>9153</v>
      </c>
      <c r="AC19" s="37">
        <v>9170</v>
      </c>
    </row>
    <row r="20" spans="1:29" x14ac:dyDescent="0.25">
      <c r="A20" s="5">
        <v>45</v>
      </c>
      <c r="B20" s="8" t="s">
        <v>79</v>
      </c>
      <c r="C20" s="5">
        <v>45</v>
      </c>
      <c r="D20" s="76">
        <v>4062</v>
      </c>
      <c r="E20" s="103">
        <v>9</v>
      </c>
      <c r="F20" s="103">
        <v>3269</v>
      </c>
      <c r="G20" s="103">
        <v>3278</v>
      </c>
      <c r="H20" s="104">
        <v>80.477597242737559</v>
      </c>
      <c r="I20" s="103">
        <v>3</v>
      </c>
      <c r="J20" s="103">
        <v>508</v>
      </c>
      <c r="K20" s="103">
        <v>511</v>
      </c>
      <c r="L20" s="93">
        <v>12.506154603643527</v>
      </c>
      <c r="M20" s="104">
        <v>92.983751846381097</v>
      </c>
      <c r="N20" s="85">
        <v>12</v>
      </c>
      <c r="O20" s="85">
        <v>3777</v>
      </c>
      <c r="P20" s="105">
        <v>3789</v>
      </c>
      <c r="Q20" s="76">
        <v>4062</v>
      </c>
      <c r="R20" s="103">
        <v>9</v>
      </c>
      <c r="S20" s="103">
        <v>3296</v>
      </c>
      <c r="T20" s="103">
        <v>3305</v>
      </c>
      <c r="U20" s="104">
        <v>81.142294436238302</v>
      </c>
      <c r="V20" s="103">
        <v>3</v>
      </c>
      <c r="W20" s="103">
        <v>515</v>
      </c>
      <c r="X20" s="103">
        <v>518</v>
      </c>
      <c r="Y20" s="93">
        <v>12.678483505662236</v>
      </c>
      <c r="Z20" s="104">
        <v>93.820777941900545</v>
      </c>
      <c r="AA20" s="85">
        <v>12</v>
      </c>
      <c r="AB20" s="85">
        <v>3811</v>
      </c>
      <c r="AC20" s="105">
        <v>3823</v>
      </c>
    </row>
    <row r="21" spans="1:29" x14ac:dyDescent="0.25">
      <c r="A21" s="5">
        <v>51</v>
      </c>
      <c r="B21" s="8" t="s">
        <v>80</v>
      </c>
      <c r="C21" s="5">
        <v>51</v>
      </c>
      <c r="D21" s="76">
        <v>227</v>
      </c>
      <c r="E21" s="103">
        <v>0</v>
      </c>
      <c r="F21" s="103">
        <v>202</v>
      </c>
      <c r="G21" s="103">
        <v>202</v>
      </c>
      <c r="H21" s="104">
        <v>88.986784140969164</v>
      </c>
      <c r="I21" s="103">
        <v>0</v>
      </c>
      <c r="J21" s="103">
        <v>13</v>
      </c>
      <c r="K21" s="103">
        <v>13</v>
      </c>
      <c r="L21" s="93">
        <v>5.7268722466960353</v>
      </c>
      <c r="M21" s="104">
        <v>94.713656387665196</v>
      </c>
      <c r="N21" s="85">
        <v>0</v>
      </c>
      <c r="O21" s="85">
        <v>215</v>
      </c>
      <c r="P21" s="105">
        <v>215</v>
      </c>
      <c r="Q21" s="76">
        <v>227</v>
      </c>
      <c r="R21" s="103">
        <v>0</v>
      </c>
      <c r="S21" s="103">
        <v>204</v>
      </c>
      <c r="T21" s="103">
        <v>204</v>
      </c>
      <c r="U21" s="104">
        <v>89.867841409691636</v>
      </c>
      <c r="V21" s="103">
        <v>0</v>
      </c>
      <c r="W21" s="103">
        <v>16</v>
      </c>
      <c r="X21" s="103">
        <v>16</v>
      </c>
      <c r="Y21" s="93">
        <v>7.0484581497797363</v>
      </c>
      <c r="Z21" s="104">
        <v>96.916299559471369</v>
      </c>
      <c r="AA21" s="85">
        <v>0</v>
      </c>
      <c r="AB21" s="85">
        <v>220</v>
      </c>
      <c r="AC21" s="105">
        <v>220</v>
      </c>
    </row>
    <row r="22" spans="1:29" x14ac:dyDescent="0.25">
      <c r="A22" s="5">
        <v>147</v>
      </c>
      <c r="B22" s="8" t="s">
        <v>81</v>
      </c>
      <c r="C22" s="5">
        <v>147</v>
      </c>
      <c r="D22" s="76">
        <v>1137</v>
      </c>
      <c r="E22" s="103">
        <v>0</v>
      </c>
      <c r="F22" s="103">
        <v>936</v>
      </c>
      <c r="G22" s="103">
        <v>936</v>
      </c>
      <c r="H22" s="104">
        <v>82.321899736147756</v>
      </c>
      <c r="I22" s="103">
        <v>1</v>
      </c>
      <c r="J22" s="103">
        <v>97</v>
      </c>
      <c r="K22" s="103">
        <v>98</v>
      </c>
      <c r="L22" s="93">
        <v>8.5312225153913808</v>
      </c>
      <c r="M22" s="104">
        <v>90.853122251539148</v>
      </c>
      <c r="N22" s="85">
        <v>1</v>
      </c>
      <c r="O22" s="85">
        <v>1033</v>
      </c>
      <c r="P22" s="105">
        <v>1034</v>
      </c>
      <c r="Q22" s="76">
        <v>1137</v>
      </c>
      <c r="R22" s="103">
        <v>0</v>
      </c>
      <c r="S22" s="103">
        <v>940</v>
      </c>
      <c r="T22" s="103">
        <v>940</v>
      </c>
      <c r="U22" s="104">
        <v>82.673702726473181</v>
      </c>
      <c r="V22" s="103">
        <v>1</v>
      </c>
      <c r="W22" s="103">
        <v>101</v>
      </c>
      <c r="X22" s="103">
        <v>102</v>
      </c>
      <c r="Y22" s="93">
        <v>8.8830255057167982</v>
      </c>
      <c r="Z22" s="104">
        <v>91.556728232189982</v>
      </c>
      <c r="AA22" s="85">
        <v>1</v>
      </c>
      <c r="AB22" s="85">
        <v>1041</v>
      </c>
      <c r="AC22" s="105">
        <v>1042</v>
      </c>
    </row>
    <row r="23" spans="1:29" x14ac:dyDescent="0.25">
      <c r="A23" s="5">
        <v>172</v>
      </c>
      <c r="B23" s="8" t="s">
        <v>82</v>
      </c>
      <c r="C23" s="5">
        <v>172</v>
      </c>
      <c r="D23" s="76">
        <v>1138</v>
      </c>
      <c r="E23" s="103">
        <v>1</v>
      </c>
      <c r="F23" s="103">
        <v>696</v>
      </c>
      <c r="G23" s="103">
        <v>697</v>
      </c>
      <c r="H23" s="104">
        <v>61.159929701230233</v>
      </c>
      <c r="I23" s="103">
        <v>1</v>
      </c>
      <c r="J23" s="103">
        <v>124</v>
      </c>
      <c r="K23" s="103">
        <v>125</v>
      </c>
      <c r="L23" s="93">
        <v>10.896309314586995</v>
      </c>
      <c r="M23" s="104">
        <v>72.056239015817226</v>
      </c>
      <c r="N23" s="85">
        <v>2</v>
      </c>
      <c r="O23" s="85">
        <v>820</v>
      </c>
      <c r="P23" s="105">
        <v>822</v>
      </c>
      <c r="Q23" s="76">
        <v>1138</v>
      </c>
      <c r="R23" s="103">
        <v>1</v>
      </c>
      <c r="S23" s="103">
        <v>707</v>
      </c>
      <c r="T23" s="103">
        <v>708</v>
      </c>
      <c r="U23" s="104">
        <v>62.126537785588752</v>
      </c>
      <c r="V23" s="103">
        <v>1</v>
      </c>
      <c r="W23" s="103">
        <v>127</v>
      </c>
      <c r="X23" s="103">
        <v>128</v>
      </c>
      <c r="Y23" s="93">
        <v>11.159929701230228</v>
      </c>
      <c r="Z23" s="104">
        <v>73.286467486818978</v>
      </c>
      <c r="AA23" s="85">
        <v>2</v>
      </c>
      <c r="AB23" s="85">
        <v>834</v>
      </c>
      <c r="AC23" s="105">
        <v>836</v>
      </c>
    </row>
    <row r="24" spans="1:29" x14ac:dyDescent="0.25">
      <c r="A24" s="5">
        <v>475</v>
      </c>
      <c r="B24" s="8" t="s">
        <v>83</v>
      </c>
      <c r="C24" s="5">
        <v>475</v>
      </c>
      <c r="D24" s="76">
        <v>1</v>
      </c>
      <c r="E24" s="103">
        <v>0</v>
      </c>
      <c r="F24" s="103">
        <v>3</v>
      </c>
      <c r="G24" s="103">
        <v>3</v>
      </c>
      <c r="H24" s="104">
        <v>300</v>
      </c>
      <c r="I24" s="103">
        <v>0</v>
      </c>
      <c r="J24" s="103">
        <v>0</v>
      </c>
      <c r="K24" s="103">
        <v>0</v>
      </c>
      <c r="L24" s="93">
        <v>0</v>
      </c>
      <c r="M24" s="104">
        <v>300</v>
      </c>
      <c r="N24" s="85">
        <v>0</v>
      </c>
      <c r="O24" s="85">
        <v>3</v>
      </c>
      <c r="P24" s="105">
        <v>3</v>
      </c>
      <c r="Q24" s="76">
        <v>1</v>
      </c>
      <c r="R24" s="103">
        <v>0</v>
      </c>
      <c r="S24" s="103">
        <v>1</v>
      </c>
      <c r="T24" s="103">
        <v>1</v>
      </c>
      <c r="U24" s="104">
        <v>100</v>
      </c>
      <c r="V24" s="103">
        <v>0</v>
      </c>
      <c r="W24" s="103">
        <v>0</v>
      </c>
      <c r="X24" s="103">
        <v>0</v>
      </c>
      <c r="Y24" s="93">
        <v>0</v>
      </c>
      <c r="Z24" s="104">
        <v>100</v>
      </c>
      <c r="AA24" s="85">
        <v>0</v>
      </c>
      <c r="AB24" s="85">
        <v>1</v>
      </c>
      <c r="AC24" s="105">
        <v>1</v>
      </c>
    </row>
    <row r="25" spans="1:29" x14ac:dyDescent="0.25">
      <c r="A25" s="5">
        <v>480</v>
      </c>
      <c r="B25" s="8" t="s">
        <v>84</v>
      </c>
      <c r="C25" s="5">
        <v>480</v>
      </c>
      <c r="D25" s="76">
        <v>258</v>
      </c>
      <c r="E25" s="103">
        <v>1</v>
      </c>
      <c r="F25" s="103">
        <v>275</v>
      </c>
      <c r="G25" s="103">
        <v>276</v>
      </c>
      <c r="H25" s="104">
        <v>106.5891472868217</v>
      </c>
      <c r="I25" s="103">
        <v>0</v>
      </c>
      <c r="J25" s="103">
        <v>20</v>
      </c>
      <c r="K25" s="103">
        <v>20</v>
      </c>
      <c r="L25" s="93">
        <v>7.7519379844961236</v>
      </c>
      <c r="M25" s="104">
        <v>114.34108527131784</v>
      </c>
      <c r="N25" s="85">
        <v>1</v>
      </c>
      <c r="O25" s="85">
        <v>295</v>
      </c>
      <c r="P25" s="105">
        <v>296</v>
      </c>
      <c r="Q25" s="76">
        <v>258</v>
      </c>
      <c r="R25" s="103">
        <v>1</v>
      </c>
      <c r="S25" s="103">
        <v>277</v>
      </c>
      <c r="T25" s="103">
        <v>278</v>
      </c>
      <c r="U25" s="104">
        <v>107.36434108527131</v>
      </c>
      <c r="V25" s="103">
        <v>0</v>
      </c>
      <c r="W25" s="103">
        <v>19</v>
      </c>
      <c r="X25" s="103">
        <v>19</v>
      </c>
      <c r="Y25" s="93">
        <v>7.3643410852713185</v>
      </c>
      <c r="Z25" s="104">
        <v>114.72868217054264</v>
      </c>
      <c r="AA25" s="85">
        <v>1</v>
      </c>
      <c r="AB25" s="85">
        <v>296</v>
      </c>
      <c r="AC25" s="105">
        <v>297</v>
      </c>
    </row>
    <row r="26" spans="1:29" x14ac:dyDescent="0.25">
      <c r="A26" s="5">
        <v>490</v>
      </c>
      <c r="B26" s="8" t="s">
        <v>85</v>
      </c>
      <c r="C26" s="5">
        <v>490</v>
      </c>
      <c r="D26" s="76">
        <v>551</v>
      </c>
      <c r="E26" s="103">
        <v>1</v>
      </c>
      <c r="F26" s="103">
        <v>387</v>
      </c>
      <c r="G26" s="103">
        <v>388</v>
      </c>
      <c r="H26" s="104">
        <v>70.235934664246827</v>
      </c>
      <c r="I26" s="103">
        <v>0</v>
      </c>
      <c r="J26" s="103">
        <v>9</v>
      </c>
      <c r="K26" s="103">
        <v>9</v>
      </c>
      <c r="L26" s="93">
        <v>1.6333938294010888</v>
      </c>
      <c r="M26" s="104">
        <v>71.869328493647913</v>
      </c>
      <c r="N26" s="85">
        <v>1</v>
      </c>
      <c r="O26" s="85">
        <v>396</v>
      </c>
      <c r="P26" s="105">
        <v>397</v>
      </c>
      <c r="Q26" s="76">
        <v>551</v>
      </c>
      <c r="R26" s="103">
        <v>1</v>
      </c>
      <c r="S26" s="103">
        <v>408</v>
      </c>
      <c r="T26" s="103">
        <v>409</v>
      </c>
      <c r="U26" s="104">
        <v>74.047186932849357</v>
      </c>
      <c r="V26" s="103">
        <v>0</v>
      </c>
      <c r="W26" s="103">
        <v>9</v>
      </c>
      <c r="X26" s="103">
        <v>9</v>
      </c>
      <c r="Y26" s="93">
        <v>1.6333938294010888</v>
      </c>
      <c r="Z26" s="104">
        <v>75.680580762250443</v>
      </c>
      <c r="AA26" s="85">
        <v>1</v>
      </c>
      <c r="AB26" s="85">
        <v>417</v>
      </c>
      <c r="AC26" s="105">
        <v>418</v>
      </c>
    </row>
    <row r="27" spans="1:29" ht="26.25" x14ac:dyDescent="0.25">
      <c r="A27" s="5">
        <v>659</v>
      </c>
      <c r="B27" s="8" t="s">
        <v>86</v>
      </c>
      <c r="C27" s="5">
        <v>659</v>
      </c>
      <c r="D27" s="76">
        <v>164</v>
      </c>
      <c r="E27" s="103">
        <v>0</v>
      </c>
      <c r="F27" s="103">
        <v>140</v>
      </c>
      <c r="G27" s="103">
        <v>140</v>
      </c>
      <c r="H27" s="104">
        <v>85.365853658536579</v>
      </c>
      <c r="I27" s="103">
        <v>0</v>
      </c>
      <c r="J27" s="103">
        <v>4</v>
      </c>
      <c r="K27" s="103">
        <v>4</v>
      </c>
      <c r="L27" s="93">
        <v>2.4390243902439024</v>
      </c>
      <c r="M27" s="104">
        <v>87.804878048780495</v>
      </c>
      <c r="N27" s="85">
        <v>0</v>
      </c>
      <c r="O27" s="85">
        <v>144</v>
      </c>
      <c r="P27" s="105">
        <v>144</v>
      </c>
      <c r="Q27" s="76">
        <v>164</v>
      </c>
      <c r="R27" s="103">
        <v>0</v>
      </c>
      <c r="S27" s="103">
        <v>144</v>
      </c>
      <c r="T27" s="103">
        <v>144</v>
      </c>
      <c r="U27" s="104">
        <v>87.804878048780495</v>
      </c>
      <c r="V27" s="103">
        <v>0</v>
      </c>
      <c r="W27" s="103">
        <v>4</v>
      </c>
      <c r="X27" s="103">
        <v>4</v>
      </c>
      <c r="Y27" s="93">
        <v>2.4390243902439024</v>
      </c>
      <c r="Z27" s="104">
        <v>90.243902439024396</v>
      </c>
      <c r="AA27" s="85">
        <v>0</v>
      </c>
      <c r="AB27" s="85">
        <v>148</v>
      </c>
      <c r="AC27" s="105">
        <v>148</v>
      </c>
    </row>
    <row r="28" spans="1:29" ht="26.25" x14ac:dyDescent="0.25">
      <c r="A28" s="5">
        <v>665</v>
      </c>
      <c r="B28" s="8" t="s">
        <v>87</v>
      </c>
      <c r="C28" s="5">
        <v>665</v>
      </c>
      <c r="D28" s="76">
        <v>99</v>
      </c>
      <c r="E28" s="103">
        <v>0</v>
      </c>
      <c r="F28" s="103">
        <v>88</v>
      </c>
      <c r="G28" s="103">
        <v>88</v>
      </c>
      <c r="H28" s="104">
        <v>88.888888888888886</v>
      </c>
      <c r="I28" s="103">
        <v>0</v>
      </c>
      <c r="J28" s="103">
        <v>1</v>
      </c>
      <c r="K28" s="103">
        <v>1</v>
      </c>
      <c r="L28" s="93">
        <v>1.0101010101010102</v>
      </c>
      <c r="M28" s="104">
        <v>89.898989898989896</v>
      </c>
      <c r="N28" s="85">
        <v>0</v>
      </c>
      <c r="O28" s="85">
        <v>89</v>
      </c>
      <c r="P28" s="105">
        <v>89</v>
      </c>
      <c r="Q28" s="76">
        <v>99</v>
      </c>
      <c r="R28" s="103">
        <v>0</v>
      </c>
      <c r="S28" s="103">
        <v>88</v>
      </c>
      <c r="T28" s="103">
        <v>88</v>
      </c>
      <c r="U28" s="104">
        <v>88.888888888888886</v>
      </c>
      <c r="V28" s="103">
        <v>0</v>
      </c>
      <c r="W28" s="103">
        <v>1</v>
      </c>
      <c r="X28" s="103">
        <v>1</v>
      </c>
      <c r="Y28" s="93">
        <v>1.0101010101010102</v>
      </c>
      <c r="Z28" s="104">
        <v>89.898989898989896</v>
      </c>
      <c r="AA28" s="85">
        <v>0</v>
      </c>
      <c r="AB28" s="85">
        <v>89</v>
      </c>
      <c r="AC28" s="105">
        <v>89</v>
      </c>
    </row>
    <row r="29" spans="1:29" x14ac:dyDescent="0.25">
      <c r="A29" s="5">
        <v>837</v>
      </c>
      <c r="B29" s="8" t="s">
        <v>88</v>
      </c>
      <c r="C29" s="5">
        <v>837</v>
      </c>
      <c r="D29" s="76">
        <v>2420</v>
      </c>
      <c r="E29" s="103">
        <v>0</v>
      </c>
      <c r="F29" s="103">
        <v>2093</v>
      </c>
      <c r="G29" s="103">
        <v>2093</v>
      </c>
      <c r="H29" s="104">
        <v>86.487603305785115</v>
      </c>
      <c r="I29" s="103">
        <v>0</v>
      </c>
      <c r="J29" s="103">
        <v>177</v>
      </c>
      <c r="K29" s="103">
        <v>177</v>
      </c>
      <c r="L29" s="93">
        <v>7.3140495867768589</v>
      </c>
      <c r="M29" s="104">
        <v>93.801652892561975</v>
      </c>
      <c r="N29" s="85">
        <v>0</v>
      </c>
      <c r="O29" s="85">
        <v>2270</v>
      </c>
      <c r="P29" s="105">
        <v>2270</v>
      </c>
      <c r="Q29" s="76">
        <v>2420</v>
      </c>
      <c r="R29" s="103">
        <v>0</v>
      </c>
      <c r="S29" s="103">
        <v>2108</v>
      </c>
      <c r="T29" s="103">
        <v>2108</v>
      </c>
      <c r="U29" s="104">
        <v>87.107438016528931</v>
      </c>
      <c r="V29" s="103">
        <v>0</v>
      </c>
      <c r="W29" s="103">
        <v>183</v>
      </c>
      <c r="X29" s="103">
        <v>183</v>
      </c>
      <c r="Y29" s="93">
        <v>7.561983471074381</v>
      </c>
      <c r="Z29" s="104">
        <v>94.669421487603316</v>
      </c>
      <c r="AA29" s="85">
        <v>0</v>
      </c>
      <c r="AB29" s="85">
        <v>2291</v>
      </c>
      <c r="AC29" s="105">
        <v>2291</v>
      </c>
    </row>
    <row r="30" spans="1:29" s="182" customFormat="1" ht="25.5" x14ac:dyDescent="0.2">
      <c r="A30" s="11">
        <v>873</v>
      </c>
      <c r="B30" s="180" t="s">
        <v>89</v>
      </c>
      <c r="C30" s="11">
        <v>873</v>
      </c>
      <c r="D30" s="76">
        <v>1</v>
      </c>
      <c r="E30" s="103">
        <v>0</v>
      </c>
      <c r="F30" s="103">
        <v>5</v>
      </c>
      <c r="G30" s="76">
        <v>5</v>
      </c>
      <c r="H30" s="92">
        <v>0</v>
      </c>
      <c r="I30" s="103">
        <v>0</v>
      </c>
      <c r="J30" s="103">
        <v>0</v>
      </c>
      <c r="K30" s="76">
        <v>0</v>
      </c>
      <c r="L30" s="93">
        <v>0</v>
      </c>
      <c r="M30" s="92">
        <v>0</v>
      </c>
      <c r="N30" s="85">
        <v>0</v>
      </c>
      <c r="O30" s="85">
        <v>5</v>
      </c>
      <c r="P30" s="181">
        <v>5</v>
      </c>
      <c r="Q30" s="76">
        <v>1</v>
      </c>
      <c r="R30" s="103">
        <v>0</v>
      </c>
      <c r="S30" s="103">
        <v>5</v>
      </c>
      <c r="T30" s="76">
        <v>5</v>
      </c>
      <c r="U30" s="92">
        <v>0</v>
      </c>
      <c r="V30" s="103">
        <v>0</v>
      </c>
      <c r="W30" s="103">
        <v>0</v>
      </c>
      <c r="X30" s="76">
        <v>0</v>
      </c>
      <c r="Y30" s="93">
        <v>0</v>
      </c>
      <c r="Z30" s="92">
        <v>0</v>
      </c>
      <c r="AA30" s="85">
        <v>0</v>
      </c>
      <c r="AB30" s="85">
        <v>5</v>
      </c>
      <c r="AC30" s="181">
        <v>5</v>
      </c>
    </row>
    <row r="31" spans="1:29" ht="25.5" x14ac:dyDescent="0.25">
      <c r="A31" s="9"/>
      <c r="B31" s="9" t="s">
        <v>242</v>
      </c>
      <c r="C31" s="9"/>
      <c r="D31" s="37">
        <v>2673</v>
      </c>
      <c r="E31" s="37">
        <v>14</v>
      </c>
      <c r="F31" s="37">
        <v>2336</v>
      </c>
      <c r="G31" s="37">
        <v>2350</v>
      </c>
      <c r="H31" s="90">
        <v>87.392442947998504</v>
      </c>
      <c r="I31" s="37">
        <v>1</v>
      </c>
      <c r="J31" s="37">
        <v>289</v>
      </c>
      <c r="K31" s="37">
        <v>290</v>
      </c>
      <c r="L31" s="94">
        <v>10.811821922933033</v>
      </c>
      <c r="M31" s="88">
        <v>98.204264870931539</v>
      </c>
      <c r="N31" s="177">
        <v>15</v>
      </c>
      <c r="O31" s="177">
        <v>2625</v>
      </c>
      <c r="P31" s="177">
        <v>2640</v>
      </c>
      <c r="Q31" s="37">
        <v>2673</v>
      </c>
      <c r="R31" s="37">
        <v>13</v>
      </c>
      <c r="S31" s="37">
        <v>2383</v>
      </c>
      <c r="T31" s="37">
        <v>2396</v>
      </c>
      <c r="U31" s="90">
        <v>89.150766928544712</v>
      </c>
      <c r="V31" s="37">
        <v>1</v>
      </c>
      <c r="W31" s="37">
        <v>285</v>
      </c>
      <c r="X31" s="37">
        <v>286</v>
      </c>
      <c r="Y31" s="94">
        <v>10.662177328843995</v>
      </c>
      <c r="Z31" s="88">
        <v>99.812944257388708</v>
      </c>
      <c r="AA31" s="177">
        <v>14</v>
      </c>
      <c r="AB31" s="177">
        <v>2668</v>
      </c>
      <c r="AC31" s="177">
        <v>2682</v>
      </c>
    </row>
    <row r="32" spans="1:29" x14ac:dyDescent="0.25">
      <c r="A32" s="5">
        <v>31</v>
      </c>
      <c r="B32" s="8" t="s">
        <v>91</v>
      </c>
      <c r="C32" s="5">
        <v>31</v>
      </c>
      <c r="D32" s="76">
        <v>91</v>
      </c>
      <c r="E32" s="103">
        <v>1</v>
      </c>
      <c r="F32" s="103">
        <v>90</v>
      </c>
      <c r="G32" s="103">
        <v>91</v>
      </c>
      <c r="H32" s="104">
        <v>98.901098901098905</v>
      </c>
      <c r="I32" s="103">
        <v>0</v>
      </c>
      <c r="J32" s="103">
        <v>10</v>
      </c>
      <c r="K32" s="103">
        <v>10</v>
      </c>
      <c r="L32" s="93">
        <v>10.989010989010989</v>
      </c>
      <c r="M32" s="104">
        <v>109.8901098901099</v>
      </c>
      <c r="N32" s="85">
        <v>1</v>
      </c>
      <c r="O32" s="85">
        <v>100</v>
      </c>
      <c r="P32" s="103">
        <v>101</v>
      </c>
      <c r="Q32" s="76">
        <v>91</v>
      </c>
      <c r="R32" s="103">
        <v>0</v>
      </c>
      <c r="S32" s="103">
        <v>91</v>
      </c>
      <c r="T32" s="103">
        <v>91</v>
      </c>
      <c r="U32" s="104">
        <v>100</v>
      </c>
      <c r="V32" s="103">
        <v>0</v>
      </c>
      <c r="W32" s="103">
        <v>11</v>
      </c>
      <c r="X32" s="103">
        <v>11</v>
      </c>
      <c r="Y32" s="93">
        <v>12.087912087912088</v>
      </c>
      <c r="Z32" s="104">
        <v>112.08791208791209</v>
      </c>
      <c r="AA32" s="85">
        <v>0</v>
      </c>
      <c r="AB32" s="85">
        <v>102</v>
      </c>
      <c r="AC32" s="103">
        <v>102</v>
      </c>
    </row>
    <row r="33" spans="1:29" x14ac:dyDescent="0.25">
      <c r="A33" s="5">
        <v>40</v>
      </c>
      <c r="B33" s="8" t="s">
        <v>92</v>
      </c>
      <c r="C33" s="5">
        <v>40</v>
      </c>
      <c r="D33" s="76">
        <v>30</v>
      </c>
      <c r="E33" s="103">
        <v>1</v>
      </c>
      <c r="F33" s="103">
        <v>65</v>
      </c>
      <c r="G33" s="103">
        <v>66</v>
      </c>
      <c r="H33" s="104">
        <v>216.66666666666666</v>
      </c>
      <c r="I33" s="103">
        <v>0</v>
      </c>
      <c r="J33" s="103">
        <v>2</v>
      </c>
      <c r="K33" s="103">
        <v>2</v>
      </c>
      <c r="L33" s="93">
        <v>6.666666666666667</v>
      </c>
      <c r="M33" s="104">
        <v>223.33333333333334</v>
      </c>
      <c r="N33" s="85">
        <v>1</v>
      </c>
      <c r="O33" s="85">
        <v>67</v>
      </c>
      <c r="P33" s="105">
        <v>68</v>
      </c>
      <c r="Q33" s="76">
        <v>30</v>
      </c>
      <c r="R33" s="103">
        <v>1</v>
      </c>
      <c r="S33" s="103">
        <v>69</v>
      </c>
      <c r="T33" s="103">
        <v>70</v>
      </c>
      <c r="U33" s="104">
        <v>229.99999999999997</v>
      </c>
      <c r="V33" s="103">
        <v>0</v>
      </c>
      <c r="W33" s="103">
        <v>0</v>
      </c>
      <c r="X33" s="103">
        <v>0</v>
      </c>
      <c r="Y33" s="93">
        <v>0</v>
      </c>
      <c r="Z33" s="104">
        <v>229.99999999999997</v>
      </c>
      <c r="AA33" s="85">
        <v>1</v>
      </c>
      <c r="AB33" s="85">
        <v>69</v>
      </c>
      <c r="AC33" s="105">
        <v>70</v>
      </c>
    </row>
    <row r="34" spans="1:29" x14ac:dyDescent="0.25">
      <c r="A34" s="5">
        <v>190</v>
      </c>
      <c r="B34" s="8" t="s">
        <v>93</v>
      </c>
      <c r="C34" s="5">
        <v>190</v>
      </c>
      <c r="D34" s="76">
        <v>186</v>
      </c>
      <c r="E34" s="103">
        <v>0</v>
      </c>
      <c r="F34" s="103">
        <v>182</v>
      </c>
      <c r="G34" s="103">
        <v>182</v>
      </c>
      <c r="H34" s="104">
        <v>97.849462365591393</v>
      </c>
      <c r="I34" s="103">
        <v>0</v>
      </c>
      <c r="J34" s="103">
        <v>24</v>
      </c>
      <c r="K34" s="103">
        <v>24</v>
      </c>
      <c r="L34" s="93">
        <v>12.903225806451612</v>
      </c>
      <c r="M34" s="104">
        <v>110.75268817204301</v>
      </c>
      <c r="N34" s="85">
        <v>0</v>
      </c>
      <c r="O34" s="85">
        <v>206</v>
      </c>
      <c r="P34" s="105">
        <v>206</v>
      </c>
      <c r="Q34" s="76">
        <v>186</v>
      </c>
      <c r="R34" s="103">
        <v>0</v>
      </c>
      <c r="S34" s="103">
        <v>180</v>
      </c>
      <c r="T34" s="103">
        <v>180</v>
      </c>
      <c r="U34" s="104">
        <v>96.774193548387103</v>
      </c>
      <c r="V34" s="103">
        <v>0</v>
      </c>
      <c r="W34" s="103">
        <v>25</v>
      </c>
      <c r="X34" s="103">
        <v>25</v>
      </c>
      <c r="Y34" s="93">
        <v>13.440860215053762</v>
      </c>
      <c r="Z34" s="104">
        <v>110.21505376344085</v>
      </c>
      <c r="AA34" s="85">
        <v>0</v>
      </c>
      <c r="AB34" s="85">
        <v>205</v>
      </c>
      <c r="AC34" s="105">
        <v>205</v>
      </c>
    </row>
    <row r="35" spans="1:29" x14ac:dyDescent="0.25">
      <c r="A35" s="5">
        <v>604</v>
      </c>
      <c r="B35" s="8" t="s">
        <v>94</v>
      </c>
      <c r="C35" s="5">
        <v>604</v>
      </c>
      <c r="D35" s="76">
        <v>429</v>
      </c>
      <c r="E35" s="103">
        <v>3</v>
      </c>
      <c r="F35" s="103">
        <v>449</v>
      </c>
      <c r="G35" s="103">
        <v>452</v>
      </c>
      <c r="H35" s="104">
        <v>104.66200466200466</v>
      </c>
      <c r="I35" s="103">
        <v>0</v>
      </c>
      <c r="J35" s="103">
        <v>50</v>
      </c>
      <c r="K35" s="103">
        <v>50</v>
      </c>
      <c r="L35" s="93">
        <v>11.655011655011654</v>
      </c>
      <c r="M35" s="104">
        <v>116.31701631701632</v>
      </c>
      <c r="N35" s="85">
        <v>3</v>
      </c>
      <c r="O35" s="85">
        <v>499</v>
      </c>
      <c r="P35" s="105">
        <v>502</v>
      </c>
      <c r="Q35" s="76">
        <v>429</v>
      </c>
      <c r="R35" s="103">
        <v>3</v>
      </c>
      <c r="S35" s="103">
        <v>461</v>
      </c>
      <c r="T35" s="103">
        <v>464</v>
      </c>
      <c r="U35" s="104">
        <v>107.45920745920745</v>
      </c>
      <c r="V35" s="103">
        <v>0</v>
      </c>
      <c r="W35" s="103">
        <v>50</v>
      </c>
      <c r="X35" s="103">
        <v>50</v>
      </c>
      <c r="Y35" s="93">
        <v>11.655011655011654</v>
      </c>
      <c r="Z35" s="104">
        <v>119.11421911421911</v>
      </c>
      <c r="AA35" s="85">
        <v>3</v>
      </c>
      <c r="AB35" s="85">
        <v>511</v>
      </c>
      <c r="AC35" s="105">
        <v>514</v>
      </c>
    </row>
    <row r="36" spans="1:29" x14ac:dyDescent="0.25">
      <c r="A36" s="5">
        <v>670</v>
      </c>
      <c r="B36" s="8" t="s">
        <v>95</v>
      </c>
      <c r="C36" s="5">
        <v>670</v>
      </c>
      <c r="D36" s="76">
        <v>281</v>
      </c>
      <c r="E36" s="103">
        <v>0</v>
      </c>
      <c r="F36" s="103">
        <v>241</v>
      </c>
      <c r="G36" s="103">
        <v>241</v>
      </c>
      <c r="H36" s="104">
        <v>85.765124555160142</v>
      </c>
      <c r="I36" s="103">
        <v>1</v>
      </c>
      <c r="J36" s="103">
        <v>29</v>
      </c>
      <c r="K36" s="103">
        <v>30</v>
      </c>
      <c r="L36" s="93">
        <v>10.320284697508896</v>
      </c>
      <c r="M36" s="104">
        <v>96.085409252669038</v>
      </c>
      <c r="N36" s="85">
        <v>1</v>
      </c>
      <c r="O36" s="85">
        <v>270</v>
      </c>
      <c r="P36" s="105">
        <v>271</v>
      </c>
      <c r="Q36" s="76">
        <v>281</v>
      </c>
      <c r="R36" s="103">
        <v>0</v>
      </c>
      <c r="S36" s="103">
        <v>252</v>
      </c>
      <c r="T36" s="103">
        <v>252</v>
      </c>
      <c r="U36" s="104">
        <v>89.679715302491104</v>
      </c>
      <c r="V36" s="103">
        <v>1</v>
      </c>
      <c r="W36" s="103">
        <v>27</v>
      </c>
      <c r="X36" s="103">
        <v>28</v>
      </c>
      <c r="Y36" s="93">
        <v>9.6085409252669027</v>
      </c>
      <c r="Z36" s="104">
        <v>99.288256227758012</v>
      </c>
      <c r="AA36" s="85">
        <v>1</v>
      </c>
      <c r="AB36" s="85">
        <v>279</v>
      </c>
      <c r="AC36" s="105">
        <v>280</v>
      </c>
    </row>
    <row r="37" spans="1:29" x14ac:dyDescent="0.25">
      <c r="A37" s="5">
        <v>690</v>
      </c>
      <c r="B37" s="8" t="s">
        <v>96</v>
      </c>
      <c r="C37" s="5">
        <v>690</v>
      </c>
      <c r="D37" s="76">
        <v>432</v>
      </c>
      <c r="E37" s="103">
        <v>0</v>
      </c>
      <c r="F37" s="103">
        <v>134</v>
      </c>
      <c r="G37" s="103">
        <v>134</v>
      </c>
      <c r="H37" s="104">
        <v>31.018518518518519</v>
      </c>
      <c r="I37" s="103">
        <v>0</v>
      </c>
      <c r="J37" s="103">
        <v>20</v>
      </c>
      <c r="K37" s="103">
        <v>20</v>
      </c>
      <c r="L37" s="93">
        <v>4.6296296296296298</v>
      </c>
      <c r="M37" s="104">
        <v>35.648148148148145</v>
      </c>
      <c r="N37" s="85">
        <v>0</v>
      </c>
      <c r="O37" s="85">
        <v>154</v>
      </c>
      <c r="P37" s="105">
        <v>154</v>
      </c>
      <c r="Q37" s="76">
        <v>432</v>
      </c>
      <c r="R37" s="103">
        <v>0</v>
      </c>
      <c r="S37" s="103">
        <v>138</v>
      </c>
      <c r="T37" s="103">
        <v>138</v>
      </c>
      <c r="U37" s="104">
        <v>31.944444444444443</v>
      </c>
      <c r="V37" s="103">
        <v>0</v>
      </c>
      <c r="W37" s="103">
        <v>17</v>
      </c>
      <c r="X37" s="103">
        <v>17</v>
      </c>
      <c r="Y37" s="93">
        <v>3.9351851851851851</v>
      </c>
      <c r="Z37" s="104">
        <v>35.879629629629626</v>
      </c>
      <c r="AA37" s="85">
        <v>0</v>
      </c>
      <c r="AB37" s="85">
        <v>155</v>
      </c>
      <c r="AC37" s="105">
        <v>155</v>
      </c>
    </row>
    <row r="38" spans="1:29" x14ac:dyDescent="0.25">
      <c r="A38" s="5">
        <v>736</v>
      </c>
      <c r="B38" s="8" t="s">
        <v>97</v>
      </c>
      <c r="C38" s="5">
        <v>736</v>
      </c>
      <c r="D38" s="76">
        <v>769</v>
      </c>
      <c r="E38" s="103">
        <v>6</v>
      </c>
      <c r="F38" s="103">
        <v>760</v>
      </c>
      <c r="G38" s="103">
        <v>766</v>
      </c>
      <c r="H38" s="104">
        <v>98.829648894668395</v>
      </c>
      <c r="I38" s="103">
        <v>0</v>
      </c>
      <c r="J38" s="103">
        <v>111</v>
      </c>
      <c r="K38" s="103">
        <v>111</v>
      </c>
      <c r="L38" s="93">
        <v>14.434330299089726</v>
      </c>
      <c r="M38" s="104">
        <v>113.26397919375812</v>
      </c>
      <c r="N38" s="85">
        <v>6</v>
      </c>
      <c r="O38" s="85">
        <v>871</v>
      </c>
      <c r="P38" s="105">
        <v>877</v>
      </c>
      <c r="Q38" s="76">
        <v>769</v>
      </c>
      <c r="R38" s="103">
        <v>6</v>
      </c>
      <c r="S38" s="103">
        <v>756</v>
      </c>
      <c r="T38" s="103">
        <v>762</v>
      </c>
      <c r="U38" s="104">
        <v>98.309492847854358</v>
      </c>
      <c r="V38" s="103">
        <v>0</v>
      </c>
      <c r="W38" s="103">
        <v>113</v>
      </c>
      <c r="X38" s="103">
        <v>113</v>
      </c>
      <c r="Y38" s="93">
        <v>14.694408322496749</v>
      </c>
      <c r="Z38" s="104">
        <v>113.0039011703511</v>
      </c>
      <c r="AA38" s="85">
        <v>6</v>
      </c>
      <c r="AB38" s="85">
        <v>869</v>
      </c>
      <c r="AC38" s="105">
        <v>875</v>
      </c>
    </row>
    <row r="39" spans="1:29" x14ac:dyDescent="0.25">
      <c r="A39" s="5">
        <v>858</v>
      </c>
      <c r="B39" s="8" t="s">
        <v>98</v>
      </c>
      <c r="C39" s="5">
        <v>858</v>
      </c>
      <c r="D39" s="76">
        <v>158</v>
      </c>
      <c r="E39" s="103">
        <v>0</v>
      </c>
      <c r="F39" s="103">
        <v>170</v>
      </c>
      <c r="G39" s="103">
        <v>170</v>
      </c>
      <c r="H39" s="104">
        <v>107.59493670886076</v>
      </c>
      <c r="I39" s="103">
        <v>0</v>
      </c>
      <c r="J39" s="103">
        <v>10</v>
      </c>
      <c r="K39" s="103">
        <v>10</v>
      </c>
      <c r="L39" s="93">
        <v>6.3291139240506329</v>
      </c>
      <c r="M39" s="104">
        <v>113.9240506329114</v>
      </c>
      <c r="N39" s="85">
        <v>0</v>
      </c>
      <c r="O39" s="85">
        <v>180</v>
      </c>
      <c r="P39" s="105">
        <v>180</v>
      </c>
      <c r="Q39" s="76">
        <v>158</v>
      </c>
      <c r="R39" s="103">
        <v>0</v>
      </c>
      <c r="S39" s="103">
        <v>187</v>
      </c>
      <c r="T39" s="103">
        <v>187</v>
      </c>
      <c r="U39" s="104">
        <v>118.35443037974684</v>
      </c>
      <c r="V39" s="103">
        <v>0</v>
      </c>
      <c r="W39" s="103">
        <v>9</v>
      </c>
      <c r="X39" s="103">
        <v>9</v>
      </c>
      <c r="Y39" s="93">
        <v>5.6962025316455698</v>
      </c>
      <c r="Z39" s="104">
        <v>124.0506329113924</v>
      </c>
      <c r="AA39" s="85">
        <v>0</v>
      </c>
      <c r="AB39" s="85">
        <v>196</v>
      </c>
      <c r="AC39" s="105">
        <v>196</v>
      </c>
    </row>
    <row r="40" spans="1:29" x14ac:dyDescent="0.25">
      <c r="A40" s="5">
        <v>885</v>
      </c>
      <c r="B40" s="8" t="s">
        <v>99</v>
      </c>
      <c r="C40" s="5">
        <v>885</v>
      </c>
      <c r="D40" s="76">
        <v>51</v>
      </c>
      <c r="E40" s="103">
        <v>0</v>
      </c>
      <c r="F40" s="103">
        <v>43</v>
      </c>
      <c r="G40" s="103">
        <v>43</v>
      </c>
      <c r="H40" s="104">
        <v>84.313725490196077</v>
      </c>
      <c r="I40" s="103">
        <v>0</v>
      </c>
      <c r="J40" s="103">
        <v>7</v>
      </c>
      <c r="K40" s="103">
        <v>7</v>
      </c>
      <c r="L40" s="93">
        <v>13.725490196078432</v>
      </c>
      <c r="M40" s="104">
        <v>98.039215686274503</v>
      </c>
      <c r="N40" s="85">
        <v>0</v>
      </c>
      <c r="O40" s="85">
        <v>50</v>
      </c>
      <c r="P40" s="105">
        <v>50</v>
      </c>
      <c r="Q40" s="76">
        <v>51</v>
      </c>
      <c r="R40" s="103">
        <v>0</v>
      </c>
      <c r="S40" s="103">
        <v>43</v>
      </c>
      <c r="T40" s="103">
        <v>43</v>
      </c>
      <c r="U40" s="104">
        <v>84.313725490196077</v>
      </c>
      <c r="V40" s="103">
        <v>0</v>
      </c>
      <c r="W40" s="103">
        <v>7</v>
      </c>
      <c r="X40" s="103">
        <v>7</v>
      </c>
      <c r="Y40" s="93">
        <v>13.725490196078432</v>
      </c>
      <c r="Z40" s="104">
        <v>98.039215686274503</v>
      </c>
      <c r="AA40" s="85">
        <v>0</v>
      </c>
      <c r="AB40" s="85">
        <v>50</v>
      </c>
      <c r="AC40" s="105">
        <v>50</v>
      </c>
    </row>
    <row r="41" spans="1:29" x14ac:dyDescent="0.25">
      <c r="A41" s="5">
        <v>890</v>
      </c>
      <c r="B41" s="8" t="s">
        <v>100</v>
      </c>
      <c r="C41" s="5">
        <v>890</v>
      </c>
      <c r="D41" s="76">
        <v>246</v>
      </c>
      <c r="E41" s="103">
        <v>3</v>
      </c>
      <c r="F41" s="103">
        <v>202</v>
      </c>
      <c r="G41" s="103">
        <v>205</v>
      </c>
      <c r="H41" s="104">
        <v>82.113821138211378</v>
      </c>
      <c r="I41" s="103">
        <v>0</v>
      </c>
      <c r="J41" s="103">
        <v>26</v>
      </c>
      <c r="K41" s="103">
        <v>26</v>
      </c>
      <c r="L41" s="93">
        <v>10.569105691056912</v>
      </c>
      <c r="M41" s="104">
        <v>92.682926829268297</v>
      </c>
      <c r="N41" s="85">
        <v>3</v>
      </c>
      <c r="O41" s="85">
        <v>228</v>
      </c>
      <c r="P41" s="105">
        <v>231</v>
      </c>
      <c r="Q41" s="76">
        <v>246</v>
      </c>
      <c r="R41" s="103">
        <v>3</v>
      </c>
      <c r="S41" s="103">
        <v>206</v>
      </c>
      <c r="T41" s="103">
        <v>209</v>
      </c>
      <c r="U41" s="104">
        <v>83.739837398373979</v>
      </c>
      <c r="V41" s="103">
        <v>0</v>
      </c>
      <c r="W41" s="103">
        <v>26</v>
      </c>
      <c r="X41" s="103">
        <v>26</v>
      </c>
      <c r="Y41" s="93">
        <v>10.569105691056912</v>
      </c>
      <c r="Z41" s="104">
        <v>94.308943089430898</v>
      </c>
      <c r="AA41" s="85">
        <v>3</v>
      </c>
      <c r="AB41" s="85">
        <v>232</v>
      </c>
      <c r="AC41" s="105">
        <v>235</v>
      </c>
    </row>
    <row r="42" spans="1:29" ht="24.75" customHeight="1" x14ac:dyDescent="0.25">
      <c r="A42" s="86">
        <v>6278</v>
      </c>
      <c r="B42" s="9" t="s">
        <v>101</v>
      </c>
      <c r="C42" s="86">
        <v>6278</v>
      </c>
      <c r="D42" s="37">
        <v>3338</v>
      </c>
      <c r="E42" s="37">
        <v>4</v>
      </c>
      <c r="F42" s="37">
        <v>2834</v>
      </c>
      <c r="G42" s="37">
        <v>2838</v>
      </c>
      <c r="H42" s="90">
        <v>84.901138406231283</v>
      </c>
      <c r="I42" s="37">
        <v>0</v>
      </c>
      <c r="J42" s="37">
        <v>511</v>
      </c>
      <c r="K42" s="37">
        <v>511</v>
      </c>
      <c r="L42" s="94">
        <v>15.308568004793289</v>
      </c>
      <c r="M42" s="88">
        <v>100.20970641102456</v>
      </c>
      <c r="N42" s="177">
        <v>4</v>
      </c>
      <c r="O42" s="177">
        <v>3345</v>
      </c>
      <c r="P42" s="177">
        <v>3349</v>
      </c>
      <c r="Q42" s="37">
        <v>3338</v>
      </c>
      <c r="R42" s="37">
        <v>4</v>
      </c>
      <c r="S42" s="37">
        <v>2882</v>
      </c>
      <c r="T42" s="37">
        <v>2886</v>
      </c>
      <c r="U42" s="90">
        <v>86.339125224685446</v>
      </c>
      <c r="V42" s="37">
        <v>0</v>
      </c>
      <c r="W42" s="37">
        <v>503</v>
      </c>
      <c r="X42" s="37">
        <v>503</v>
      </c>
      <c r="Y42" s="94">
        <v>15.068903535050929</v>
      </c>
      <c r="Z42" s="88">
        <v>101.40802875973638</v>
      </c>
      <c r="AA42" s="177">
        <v>4</v>
      </c>
      <c r="AB42" s="177">
        <v>3385</v>
      </c>
      <c r="AC42" s="177">
        <v>3389</v>
      </c>
    </row>
    <row r="43" spans="1:29" x14ac:dyDescent="0.25">
      <c r="A43" s="5">
        <v>4</v>
      </c>
      <c r="B43" s="8" t="s">
        <v>102</v>
      </c>
      <c r="C43" s="5">
        <v>4</v>
      </c>
      <c r="D43" s="76">
        <v>6</v>
      </c>
      <c r="E43" s="103">
        <v>0</v>
      </c>
      <c r="F43" s="103">
        <v>4</v>
      </c>
      <c r="G43" s="103">
        <v>4</v>
      </c>
      <c r="H43" s="104">
        <v>66.666666666666657</v>
      </c>
      <c r="I43" s="103">
        <v>0</v>
      </c>
      <c r="J43" s="103">
        <v>1</v>
      </c>
      <c r="K43" s="103">
        <v>1</v>
      </c>
      <c r="L43" s="93">
        <v>16.666666666666664</v>
      </c>
      <c r="M43" s="104">
        <v>83.333333333333343</v>
      </c>
      <c r="N43" s="85">
        <v>0</v>
      </c>
      <c r="O43" s="85">
        <v>5</v>
      </c>
      <c r="P43" s="103">
        <v>5</v>
      </c>
      <c r="Q43" s="76">
        <v>6</v>
      </c>
      <c r="R43" s="103">
        <v>0</v>
      </c>
      <c r="S43" s="103">
        <v>4</v>
      </c>
      <c r="T43" s="103">
        <v>4</v>
      </c>
      <c r="U43" s="104">
        <v>66.666666666666657</v>
      </c>
      <c r="V43" s="103">
        <v>0</v>
      </c>
      <c r="W43" s="103">
        <v>1</v>
      </c>
      <c r="X43" s="103">
        <v>1</v>
      </c>
      <c r="Y43" s="93">
        <v>16.666666666666664</v>
      </c>
      <c r="Z43" s="104">
        <v>83.333333333333343</v>
      </c>
      <c r="AA43" s="85">
        <v>0</v>
      </c>
      <c r="AB43" s="85">
        <v>5</v>
      </c>
      <c r="AC43" s="103">
        <v>5</v>
      </c>
    </row>
    <row r="44" spans="1:29" x14ac:dyDescent="0.25">
      <c r="A44" s="5">
        <v>42</v>
      </c>
      <c r="B44" s="102" t="s">
        <v>243</v>
      </c>
      <c r="C44" s="5">
        <v>42</v>
      </c>
      <c r="D44" s="76">
        <v>457</v>
      </c>
      <c r="E44" s="103">
        <v>1</v>
      </c>
      <c r="F44" s="103">
        <v>515</v>
      </c>
      <c r="G44" s="103">
        <v>516</v>
      </c>
      <c r="H44" s="104">
        <v>112.691466083151</v>
      </c>
      <c r="I44" s="103">
        <v>0</v>
      </c>
      <c r="J44" s="103">
        <v>118</v>
      </c>
      <c r="K44" s="103">
        <v>118</v>
      </c>
      <c r="L44" s="93">
        <v>25.820568927789932</v>
      </c>
      <c r="M44" s="104">
        <v>138.51203501094091</v>
      </c>
      <c r="N44" s="85">
        <v>1</v>
      </c>
      <c r="O44" s="85">
        <v>633</v>
      </c>
      <c r="P44" s="105">
        <v>634</v>
      </c>
      <c r="Q44" s="76">
        <v>457</v>
      </c>
      <c r="R44" s="103">
        <v>1</v>
      </c>
      <c r="S44" s="103">
        <v>523</v>
      </c>
      <c r="T44" s="103">
        <v>524</v>
      </c>
      <c r="U44" s="104">
        <v>114.44201312910285</v>
      </c>
      <c r="V44" s="103">
        <v>0</v>
      </c>
      <c r="W44" s="103">
        <v>117</v>
      </c>
      <c r="X44" s="103">
        <v>117</v>
      </c>
      <c r="Y44" s="93">
        <v>25.601750547045953</v>
      </c>
      <c r="Z44" s="104">
        <v>140.04376367614879</v>
      </c>
      <c r="AA44" s="85">
        <v>1</v>
      </c>
      <c r="AB44" s="85">
        <v>640</v>
      </c>
      <c r="AC44" s="105">
        <v>641</v>
      </c>
    </row>
    <row r="45" spans="1:29" x14ac:dyDescent="0.25">
      <c r="A45" s="5">
        <v>44</v>
      </c>
      <c r="B45" s="8" t="s">
        <v>104</v>
      </c>
      <c r="C45" s="5">
        <v>44</v>
      </c>
      <c r="D45" s="76">
        <v>16</v>
      </c>
      <c r="E45" s="103">
        <v>0</v>
      </c>
      <c r="F45" s="103">
        <v>25</v>
      </c>
      <c r="G45" s="103">
        <v>25</v>
      </c>
      <c r="H45" s="104">
        <v>156.25</v>
      </c>
      <c r="I45" s="103">
        <v>0</v>
      </c>
      <c r="J45" s="103">
        <v>2</v>
      </c>
      <c r="K45" s="103">
        <v>2</v>
      </c>
      <c r="L45" s="93">
        <v>12.5</v>
      </c>
      <c r="M45" s="104">
        <v>168.75</v>
      </c>
      <c r="N45" s="85">
        <v>0</v>
      </c>
      <c r="O45" s="85">
        <v>27</v>
      </c>
      <c r="P45" s="105">
        <v>27</v>
      </c>
      <c r="Q45" s="76">
        <v>16</v>
      </c>
      <c r="R45" s="103">
        <v>0</v>
      </c>
      <c r="S45" s="103">
        <v>24</v>
      </c>
      <c r="T45" s="103">
        <v>24</v>
      </c>
      <c r="U45" s="104">
        <v>150</v>
      </c>
      <c r="V45" s="103">
        <v>0</v>
      </c>
      <c r="W45" s="103">
        <v>3</v>
      </c>
      <c r="X45" s="103">
        <v>3</v>
      </c>
      <c r="Y45" s="93">
        <v>18.75</v>
      </c>
      <c r="Z45" s="104">
        <v>168.75</v>
      </c>
      <c r="AA45" s="85">
        <v>0</v>
      </c>
      <c r="AB45" s="85">
        <v>27</v>
      </c>
      <c r="AC45" s="105">
        <v>27</v>
      </c>
    </row>
    <row r="46" spans="1:29" x14ac:dyDescent="0.25">
      <c r="A46" s="5">
        <v>59</v>
      </c>
      <c r="B46" s="8" t="s">
        <v>105</v>
      </c>
      <c r="C46" s="5">
        <v>59</v>
      </c>
      <c r="D46" s="76">
        <v>88</v>
      </c>
      <c r="E46" s="103">
        <v>0</v>
      </c>
      <c r="F46" s="103">
        <v>26</v>
      </c>
      <c r="G46" s="103">
        <v>26</v>
      </c>
      <c r="H46" s="104">
        <v>29.545454545454547</v>
      </c>
      <c r="I46" s="103">
        <v>0</v>
      </c>
      <c r="J46" s="103">
        <v>7</v>
      </c>
      <c r="K46" s="103">
        <v>7</v>
      </c>
      <c r="L46" s="93">
        <v>7.9545454545454541</v>
      </c>
      <c r="M46" s="104">
        <v>37.5</v>
      </c>
      <c r="N46" s="85">
        <v>0</v>
      </c>
      <c r="O46" s="85">
        <v>33</v>
      </c>
      <c r="P46" s="105">
        <v>33</v>
      </c>
      <c r="Q46" s="76">
        <v>88</v>
      </c>
      <c r="R46" s="103">
        <v>0</v>
      </c>
      <c r="S46" s="103">
        <v>24</v>
      </c>
      <c r="T46" s="103">
        <v>24</v>
      </c>
      <c r="U46" s="104">
        <v>27.27272727272727</v>
      </c>
      <c r="V46" s="103">
        <v>0</v>
      </c>
      <c r="W46" s="103">
        <v>8</v>
      </c>
      <c r="X46" s="103">
        <v>8</v>
      </c>
      <c r="Y46" s="93">
        <v>9.0909090909090917</v>
      </c>
      <c r="Z46" s="104">
        <v>36.363636363636367</v>
      </c>
      <c r="AA46" s="85">
        <v>0</v>
      </c>
      <c r="AB46" s="85">
        <v>32</v>
      </c>
      <c r="AC46" s="105">
        <v>32</v>
      </c>
    </row>
    <row r="47" spans="1:29" x14ac:dyDescent="0.25">
      <c r="A47" s="5">
        <v>113</v>
      </c>
      <c r="B47" s="8" t="s">
        <v>106</v>
      </c>
      <c r="C47" s="5">
        <v>113</v>
      </c>
      <c r="D47" s="76">
        <v>53</v>
      </c>
      <c r="E47" s="103">
        <v>0</v>
      </c>
      <c r="F47" s="103">
        <v>58</v>
      </c>
      <c r="G47" s="103">
        <v>58</v>
      </c>
      <c r="H47" s="104">
        <v>109.43396226415094</v>
      </c>
      <c r="I47" s="103">
        <v>0</v>
      </c>
      <c r="J47" s="103">
        <v>5</v>
      </c>
      <c r="K47" s="103">
        <v>5</v>
      </c>
      <c r="L47" s="93">
        <v>9.433962264150944</v>
      </c>
      <c r="M47" s="104">
        <v>118.86792452830188</v>
      </c>
      <c r="N47" s="85">
        <v>0</v>
      </c>
      <c r="O47" s="85">
        <v>63</v>
      </c>
      <c r="P47" s="105">
        <v>63</v>
      </c>
      <c r="Q47" s="76">
        <v>53</v>
      </c>
      <c r="R47" s="103">
        <v>0</v>
      </c>
      <c r="S47" s="103">
        <v>59</v>
      </c>
      <c r="T47" s="103">
        <v>59</v>
      </c>
      <c r="U47" s="104">
        <v>111.32075471698113</v>
      </c>
      <c r="V47" s="103">
        <v>0</v>
      </c>
      <c r="W47" s="103">
        <v>4</v>
      </c>
      <c r="X47" s="103">
        <v>4</v>
      </c>
      <c r="Y47" s="93">
        <v>7.5471698113207548</v>
      </c>
      <c r="Z47" s="104">
        <v>118.86792452830188</v>
      </c>
      <c r="AA47" s="85">
        <v>0</v>
      </c>
      <c r="AB47" s="85">
        <v>63</v>
      </c>
      <c r="AC47" s="105">
        <v>63</v>
      </c>
    </row>
    <row r="48" spans="1:29" x14ac:dyDescent="0.25">
      <c r="A48" s="5">
        <v>125</v>
      </c>
      <c r="B48" s="8" t="s">
        <v>107</v>
      </c>
      <c r="C48" s="5">
        <v>125</v>
      </c>
      <c r="D48" s="76">
        <v>331</v>
      </c>
      <c r="E48" s="103">
        <v>0</v>
      </c>
      <c r="F48" s="103">
        <v>67</v>
      </c>
      <c r="G48" s="103">
        <v>67</v>
      </c>
      <c r="H48" s="104">
        <v>20.241691842900302</v>
      </c>
      <c r="I48" s="103">
        <v>0</v>
      </c>
      <c r="J48" s="103">
        <v>8</v>
      </c>
      <c r="K48" s="103">
        <v>8</v>
      </c>
      <c r="L48" s="93">
        <v>2.416918429003021</v>
      </c>
      <c r="M48" s="104">
        <v>22.658610271903324</v>
      </c>
      <c r="N48" s="85">
        <v>0</v>
      </c>
      <c r="O48" s="85">
        <v>75</v>
      </c>
      <c r="P48" s="105">
        <v>75</v>
      </c>
      <c r="Q48" s="76">
        <v>331</v>
      </c>
      <c r="R48" s="103">
        <v>0</v>
      </c>
      <c r="S48" s="103">
        <v>68</v>
      </c>
      <c r="T48" s="103">
        <v>68</v>
      </c>
      <c r="U48" s="104">
        <v>20.543806646525681</v>
      </c>
      <c r="V48" s="103">
        <v>0</v>
      </c>
      <c r="W48" s="103">
        <v>8</v>
      </c>
      <c r="X48" s="103">
        <v>8</v>
      </c>
      <c r="Y48" s="93">
        <v>2.416918429003021</v>
      </c>
      <c r="Z48" s="104">
        <v>22.9607250755287</v>
      </c>
      <c r="AA48" s="85">
        <v>0</v>
      </c>
      <c r="AB48" s="85">
        <v>76</v>
      </c>
      <c r="AC48" s="105">
        <v>76</v>
      </c>
    </row>
    <row r="49" spans="1:29" x14ac:dyDescent="0.25">
      <c r="A49" s="5">
        <v>138</v>
      </c>
      <c r="B49" s="8" t="s">
        <v>108</v>
      </c>
      <c r="C49" s="5">
        <v>138</v>
      </c>
      <c r="D49" s="76">
        <v>73</v>
      </c>
      <c r="E49" s="103">
        <v>0</v>
      </c>
      <c r="F49" s="103">
        <v>95</v>
      </c>
      <c r="G49" s="103">
        <v>95</v>
      </c>
      <c r="H49" s="104">
        <v>130.13698630136986</v>
      </c>
      <c r="I49" s="103">
        <v>0</v>
      </c>
      <c r="J49" s="103">
        <v>12</v>
      </c>
      <c r="K49" s="103">
        <v>12</v>
      </c>
      <c r="L49" s="93">
        <v>16.43835616438356</v>
      </c>
      <c r="M49" s="104">
        <v>146.57534246575344</v>
      </c>
      <c r="N49" s="85">
        <v>0</v>
      </c>
      <c r="O49" s="85">
        <v>107</v>
      </c>
      <c r="P49" s="105">
        <v>107</v>
      </c>
      <c r="Q49" s="76">
        <v>73</v>
      </c>
      <c r="R49" s="103">
        <v>0</v>
      </c>
      <c r="S49" s="103">
        <v>99</v>
      </c>
      <c r="T49" s="103">
        <v>99</v>
      </c>
      <c r="U49" s="104">
        <v>135.61643835616439</v>
      </c>
      <c r="V49" s="103">
        <v>0</v>
      </c>
      <c r="W49" s="103">
        <v>11</v>
      </c>
      <c r="X49" s="103">
        <v>11</v>
      </c>
      <c r="Y49" s="93">
        <v>15.068493150684931</v>
      </c>
      <c r="Z49" s="104">
        <v>150.68493150684932</v>
      </c>
      <c r="AA49" s="85">
        <v>0</v>
      </c>
      <c r="AB49" s="85">
        <v>110</v>
      </c>
      <c r="AC49" s="105">
        <v>110</v>
      </c>
    </row>
    <row r="50" spans="1:29" x14ac:dyDescent="0.25">
      <c r="A50" s="5">
        <v>234</v>
      </c>
      <c r="B50" s="8" t="s">
        <v>109</v>
      </c>
      <c r="C50" s="5">
        <v>234</v>
      </c>
      <c r="D50" s="76">
        <v>148</v>
      </c>
      <c r="E50" s="103">
        <v>0</v>
      </c>
      <c r="F50" s="103">
        <v>131</v>
      </c>
      <c r="G50" s="103">
        <v>131</v>
      </c>
      <c r="H50" s="104">
        <v>88.513513513513516</v>
      </c>
      <c r="I50" s="103">
        <v>0</v>
      </c>
      <c r="J50" s="103">
        <v>8</v>
      </c>
      <c r="K50" s="103">
        <v>8</v>
      </c>
      <c r="L50" s="93">
        <v>5.4054054054054053</v>
      </c>
      <c r="M50" s="104">
        <v>93.918918918918919</v>
      </c>
      <c r="N50" s="85">
        <v>0</v>
      </c>
      <c r="O50" s="85">
        <v>139</v>
      </c>
      <c r="P50" s="105">
        <v>139</v>
      </c>
      <c r="Q50" s="76">
        <v>148</v>
      </c>
      <c r="R50" s="103">
        <v>0</v>
      </c>
      <c r="S50" s="103">
        <v>135</v>
      </c>
      <c r="T50" s="103">
        <v>135</v>
      </c>
      <c r="U50" s="104">
        <v>91.21621621621621</v>
      </c>
      <c r="V50" s="103">
        <v>0</v>
      </c>
      <c r="W50" s="103">
        <v>8</v>
      </c>
      <c r="X50" s="103">
        <v>8</v>
      </c>
      <c r="Y50" s="93">
        <v>5.4054054054054053</v>
      </c>
      <c r="Z50" s="104">
        <v>96.621621621621628</v>
      </c>
      <c r="AA50" s="85">
        <v>0</v>
      </c>
      <c r="AB50" s="85">
        <v>143</v>
      </c>
      <c r="AC50" s="105">
        <v>143</v>
      </c>
    </row>
    <row r="51" spans="1:29" x14ac:dyDescent="0.25">
      <c r="A51" s="5">
        <v>240</v>
      </c>
      <c r="B51" s="8" t="s">
        <v>110</v>
      </c>
      <c r="C51" s="5">
        <v>240</v>
      </c>
      <c r="D51" s="76">
        <v>17</v>
      </c>
      <c r="E51" s="103">
        <v>0</v>
      </c>
      <c r="F51" s="103">
        <v>18</v>
      </c>
      <c r="G51" s="103">
        <v>18</v>
      </c>
      <c r="H51" s="104">
        <v>105.88235294117648</v>
      </c>
      <c r="I51" s="103">
        <v>0</v>
      </c>
      <c r="J51" s="103">
        <v>1</v>
      </c>
      <c r="K51" s="103">
        <v>1</v>
      </c>
      <c r="L51" s="93">
        <v>5.8823529411764701</v>
      </c>
      <c r="M51" s="104">
        <v>111.76470588235294</v>
      </c>
      <c r="N51" s="85">
        <v>0</v>
      </c>
      <c r="O51" s="85">
        <v>19</v>
      </c>
      <c r="P51" s="105">
        <v>19</v>
      </c>
      <c r="Q51" s="76">
        <v>17</v>
      </c>
      <c r="R51" s="103">
        <v>0</v>
      </c>
      <c r="S51" s="103">
        <v>17</v>
      </c>
      <c r="T51" s="103">
        <v>17</v>
      </c>
      <c r="U51" s="104">
        <v>100</v>
      </c>
      <c r="V51" s="103">
        <v>0</v>
      </c>
      <c r="W51" s="103">
        <v>1</v>
      </c>
      <c r="X51" s="103">
        <v>1</v>
      </c>
      <c r="Y51" s="93">
        <v>5.8823529411764701</v>
      </c>
      <c r="Z51" s="104">
        <v>105.88235294117648</v>
      </c>
      <c r="AA51" s="85">
        <v>0</v>
      </c>
      <c r="AB51" s="85">
        <v>18</v>
      </c>
      <c r="AC51" s="105">
        <v>18</v>
      </c>
    </row>
    <row r="52" spans="1:29" x14ac:dyDescent="0.25">
      <c r="A52" s="5">
        <v>284</v>
      </c>
      <c r="B52" s="8" t="s">
        <v>111</v>
      </c>
      <c r="C52" s="5">
        <v>284</v>
      </c>
      <c r="D52" s="76">
        <v>80</v>
      </c>
      <c r="E52" s="103">
        <v>3</v>
      </c>
      <c r="F52" s="103">
        <v>88</v>
      </c>
      <c r="G52" s="103">
        <v>91</v>
      </c>
      <c r="H52" s="104">
        <v>110.00000000000001</v>
      </c>
      <c r="I52" s="103">
        <v>0</v>
      </c>
      <c r="J52" s="103">
        <v>7</v>
      </c>
      <c r="K52" s="103">
        <v>7</v>
      </c>
      <c r="L52" s="93">
        <v>8.75</v>
      </c>
      <c r="M52" s="104">
        <v>118.75</v>
      </c>
      <c r="N52" s="85">
        <v>3</v>
      </c>
      <c r="O52" s="85">
        <v>95</v>
      </c>
      <c r="P52" s="105">
        <v>98</v>
      </c>
      <c r="Q52" s="76">
        <v>80</v>
      </c>
      <c r="R52" s="103">
        <v>3</v>
      </c>
      <c r="S52" s="103">
        <v>87</v>
      </c>
      <c r="T52" s="103">
        <v>90</v>
      </c>
      <c r="U52" s="104">
        <v>108.74999999999999</v>
      </c>
      <c r="V52" s="103">
        <v>0</v>
      </c>
      <c r="W52" s="103">
        <v>9</v>
      </c>
      <c r="X52" s="103">
        <v>9</v>
      </c>
      <c r="Y52" s="93">
        <v>11.25</v>
      </c>
      <c r="Z52" s="104">
        <v>120</v>
      </c>
      <c r="AA52" s="85">
        <v>3</v>
      </c>
      <c r="AB52" s="85">
        <v>96</v>
      </c>
      <c r="AC52" s="105">
        <v>99</v>
      </c>
    </row>
    <row r="53" spans="1:29" x14ac:dyDescent="0.25">
      <c r="A53" s="5">
        <v>306</v>
      </c>
      <c r="B53" s="8" t="s">
        <v>112</v>
      </c>
      <c r="C53" s="5">
        <v>306</v>
      </c>
      <c r="D53" s="76">
        <v>120</v>
      </c>
      <c r="E53" s="103">
        <v>0</v>
      </c>
      <c r="F53" s="103">
        <v>86</v>
      </c>
      <c r="G53" s="103">
        <v>86</v>
      </c>
      <c r="H53" s="104">
        <v>71.666666666666671</v>
      </c>
      <c r="I53" s="103">
        <v>0</v>
      </c>
      <c r="J53" s="103">
        <v>4</v>
      </c>
      <c r="K53" s="103">
        <v>4</v>
      </c>
      <c r="L53" s="93">
        <v>3.3333333333333335</v>
      </c>
      <c r="M53" s="104">
        <v>75</v>
      </c>
      <c r="N53" s="85">
        <v>0</v>
      </c>
      <c r="O53" s="85">
        <v>90</v>
      </c>
      <c r="P53" s="105">
        <v>90</v>
      </c>
      <c r="Q53" s="76">
        <v>120</v>
      </c>
      <c r="R53" s="103">
        <v>0</v>
      </c>
      <c r="S53" s="103">
        <v>87</v>
      </c>
      <c r="T53" s="103">
        <v>87</v>
      </c>
      <c r="U53" s="104">
        <v>72.5</v>
      </c>
      <c r="V53" s="103">
        <v>0</v>
      </c>
      <c r="W53" s="103">
        <v>4</v>
      </c>
      <c r="X53" s="103">
        <v>4</v>
      </c>
      <c r="Y53" s="93">
        <v>3.3333333333333335</v>
      </c>
      <c r="Z53" s="104">
        <v>75.833333333333329</v>
      </c>
      <c r="AA53" s="85">
        <v>0</v>
      </c>
      <c r="AB53" s="85">
        <v>91</v>
      </c>
      <c r="AC53" s="105">
        <v>91</v>
      </c>
    </row>
    <row r="54" spans="1:29" x14ac:dyDescent="0.25">
      <c r="A54" s="5">
        <v>347</v>
      </c>
      <c r="B54" s="8" t="s">
        <v>113</v>
      </c>
      <c r="C54" s="5">
        <v>347</v>
      </c>
      <c r="D54" s="76">
        <v>39</v>
      </c>
      <c r="E54" s="103">
        <v>0</v>
      </c>
      <c r="F54" s="103">
        <v>30</v>
      </c>
      <c r="G54" s="103">
        <v>30</v>
      </c>
      <c r="H54" s="104">
        <v>76.923076923076934</v>
      </c>
      <c r="I54" s="103">
        <v>0</v>
      </c>
      <c r="J54" s="103">
        <v>6</v>
      </c>
      <c r="K54" s="103">
        <v>6</v>
      </c>
      <c r="L54" s="93">
        <v>15.384615384615385</v>
      </c>
      <c r="M54" s="104">
        <v>92.307692307692307</v>
      </c>
      <c r="N54" s="85">
        <v>0</v>
      </c>
      <c r="O54" s="85">
        <v>36</v>
      </c>
      <c r="P54" s="105">
        <v>36</v>
      </c>
      <c r="Q54" s="76">
        <v>39</v>
      </c>
      <c r="R54" s="103">
        <v>0</v>
      </c>
      <c r="S54" s="103">
        <v>29</v>
      </c>
      <c r="T54" s="103">
        <v>29</v>
      </c>
      <c r="U54" s="104">
        <v>74.358974358974365</v>
      </c>
      <c r="V54" s="103">
        <v>0</v>
      </c>
      <c r="W54" s="103">
        <v>7</v>
      </c>
      <c r="X54" s="103">
        <v>7</v>
      </c>
      <c r="Y54" s="93">
        <v>17.948717948717949</v>
      </c>
      <c r="Z54" s="104">
        <v>92.307692307692307</v>
      </c>
      <c r="AA54" s="85">
        <v>0</v>
      </c>
      <c r="AB54" s="85">
        <v>36</v>
      </c>
      <c r="AC54" s="105">
        <v>36</v>
      </c>
    </row>
    <row r="55" spans="1:29" x14ac:dyDescent="0.25">
      <c r="A55" s="5">
        <v>411</v>
      </c>
      <c r="B55" s="8" t="s">
        <v>114</v>
      </c>
      <c r="C55" s="5">
        <v>411</v>
      </c>
      <c r="D55" s="76">
        <v>17</v>
      </c>
      <c r="E55" s="103">
        <v>0</v>
      </c>
      <c r="F55" s="103">
        <v>24</v>
      </c>
      <c r="G55" s="103">
        <v>24</v>
      </c>
      <c r="H55" s="104">
        <v>141.1764705882353</v>
      </c>
      <c r="I55" s="103">
        <v>0</v>
      </c>
      <c r="J55" s="103">
        <v>0</v>
      </c>
      <c r="K55" s="103">
        <v>0</v>
      </c>
      <c r="L55" s="93">
        <v>0</v>
      </c>
      <c r="M55" s="104">
        <v>141.1764705882353</v>
      </c>
      <c r="N55" s="85">
        <v>0</v>
      </c>
      <c r="O55" s="85">
        <v>24</v>
      </c>
      <c r="P55" s="105">
        <v>24</v>
      </c>
      <c r="Q55" s="76">
        <v>17</v>
      </c>
      <c r="R55" s="103">
        <v>0</v>
      </c>
      <c r="S55" s="103">
        <v>26</v>
      </c>
      <c r="T55" s="103">
        <v>26</v>
      </c>
      <c r="U55" s="104">
        <v>152.94117647058823</v>
      </c>
      <c r="V55" s="103">
        <v>0</v>
      </c>
      <c r="W55" s="103">
        <v>0</v>
      </c>
      <c r="X55" s="103">
        <v>0</v>
      </c>
      <c r="Y55" s="93">
        <v>0</v>
      </c>
      <c r="Z55" s="104">
        <v>152.94117647058823</v>
      </c>
      <c r="AA55" s="85">
        <v>0</v>
      </c>
      <c r="AB55" s="85">
        <v>26</v>
      </c>
      <c r="AC55" s="105">
        <v>26</v>
      </c>
    </row>
    <row r="56" spans="1:29" x14ac:dyDescent="0.25">
      <c r="A56" s="5">
        <v>501</v>
      </c>
      <c r="B56" s="8" t="s">
        <v>115</v>
      </c>
      <c r="C56" s="5">
        <v>501</v>
      </c>
      <c r="D56" s="76">
        <v>82</v>
      </c>
      <c r="E56" s="103">
        <v>0</v>
      </c>
      <c r="F56" s="103">
        <v>34</v>
      </c>
      <c r="G56" s="103">
        <v>34</v>
      </c>
      <c r="H56" s="104">
        <v>41.463414634146339</v>
      </c>
      <c r="I56" s="103">
        <v>0</v>
      </c>
      <c r="J56" s="103">
        <v>1</v>
      </c>
      <c r="K56" s="103">
        <v>1</v>
      </c>
      <c r="L56" s="93">
        <v>1.2195121951219512</v>
      </c>
      <c r="M56" s="104">
        <v>42.68292682926829</v>
      </c>
      <c r="N56" s="85">
        <v>0</v>
      </c>
      <c r="O56" s="85">
        <v>35</v>
      </c>
      <c r="P56" s="105">
        <v>35</v>
      </c>
      <c r="Q56" s="76">
        <v>82</v>
      </c>
      <c r="R56" s="103">
        <v>0</v>
      </c>
      <c r="S56" s="103">
        <v>34</v>
      </c>
      <c r="T56" s="103">
        <v>34</v>
      </c>
      <c r="U56" s="104">
        <v>41.463414634146339</v>
      </c>
      <c r="V56" s="103">
        <v>0</v>
      </c>
      <c r="W56" s="103">
        <v>2</v>
      </c>
      <c r="X56" s="103">
        <v>2</v>
      </c>
      <c r="Y56" s="93">
        <v>2.4390243902439024</v>
      </c>
      <c r="Z56" s="104">
        <v>43.902439024390247</v>
      </c>
      <c r="AA56" s="85">
        <v>0</v>
      </c>
      <c r="AB56" s="85">
        <v>36</v>
      </c>
      <c r="AC56" s="105">
        <v>36</v>
      </c>
    </row>
    <row r="57" spans="1:29" x14ac:dyDescent="0.25">
      <c r="A57" s="5">
        <v>543</v>
      </c>
      <c r="B57" s="8" t="s">
        <v>116</v>
      </c>
      <c r="C57" s="5">
        <v>543</v>
      </c>
      <c r="D57" s="76">
        <v>13</v>
      </c>
      <c r="E57" s="103">
        <v>0</v>
      </c>
      <c r="F57" s="103">
        <v>17</v>
      </c>
      <c r="G57" s="103">
        <v>17</v>
      </c>
      <c r="H57" s="104">
        <v>130.76923076923077</v>
      </c>
      <c r="I57" s="103">
        <v>0</v>
      </c>
      <c r="J57" s="103">
        <v>0</v>
      </c>
      <c r="K57" s="103">
        <v>0</v>
      </c>
      <c r="L57" s="93">
        <v>0</v>
      </c>
      <c r="M57" s="104">
        <v>130.76923076923077</v>
      </c>
      <c r="N57" s="85">
        <v>0</v>
      </c>
      <c r="O57" s="85">
        <v>17</v>
      </c>
      <c r="P57" s="105">
        <v>17</v>
      </c>
      <c r="Q57" s="76">
        <v>13</v>
      </c>
      <c r="R57" s="103">
        <v>0</v>
      </c>
      <c r="S57" s="103">
        <v>17</v>
      </c>
      <c r="T57" s="103">
        <v>17</v>
      </c>
      <c r="U57" s="104">
        <v>130.76923076923077</v>
      </c>
      <c r="V57" s="103">
        <v>0</v>
      </c>
      <c r="W57" s="103">
        <v>0</v>
      </c>
      <c r="X57" s="103">
        <v>0</v>
      </c>
      <c r="Y57" s="93">
        <v>0</v>
      </c>
      <c r="Z57" s="104">
        <v>130.76923076923077</v>
      </c>
      <c r="AA57" s="85">
        <v>0</v>
      </c>
      <c r="AB57" s="85">
        <v>17</v>
      </c>
      <c r="AC57" s="105">
        <v>17</v>
      </c>
    </row>
    <row r="58" spans="1:29" x14ac:dyDescent="0.25">
      <c r="A58" s="5">
        <v>628</v>
      </c>
      <c r="B58" s="8" t="s">
        <v>117</v>
      </c>
      <c r="C58" s="5">
        <v>628</v>
      </c>
      <c r="D58" s="76">
        <v>10</v>
      </c>
      <c r="E58" s="103">
        <v>0</v>
      </c>
      <c r="F58" s="103">
        <v>9</v>
      </c>
      <c r="G58" s="103">
        <v>9</v>
      </c>
      <c r="H58" s="104">
        <v>90</v>
      </c>
      <c r="I58" s="103">
        <v>0</v>
      </c>
      <c r="J58" s="103">
        <v>2</v>
      </c>
      <c r="K58" s="103">
        <v>2</v>
      </c>
      <c r="L58" s="93">
        <v>20</v>
      </c>
      <c r="M58" s="104">
        <v>110.00000000000001</v>
      </c>
      <c r="N58" s="85">
        <v>0</v>
      </c>
      <c r="O58" s="85">
        <v>11</v>
      </c>
      <c r="P58" s="105">
        <v>11</v>
      </c>
      <c r="Q58" s="76">
        <v>10</v>
      </c>
      <c r="R58" s="103">
        <v>0</v>
      </c>
      <c r="S58" s="103">
        <v>11</v>
      </c>
      <c r="T58" s="103">
        <v>11</v>
      </c>
      <c r="U58" s="104">
        <v>110.00000000000001</v>
      </c>
      <c r="V58" s="103">
        <v>0</v>
      </c>
      <c r="W58" s="103">
        <v>1</v>
      </c>
      <c r="X58" s="103">
        <v>1</v>
      </c>
      <c r="Y58" s="93">
        <v>10</v>
      </c>
      <c r="Z58" s="104">
        <v>120</v>
      </c>
      <c r="AA58" s="85">
        <v>0</v>
      </c>
      <c r="AB58" s="85">
        <v>12</v>
      </c>
      <c r="AC58" s="105">
        <v>12</v>
      </c>
    </row>
    <row r="59" spans="1:29" x14ac:dyDescent="0.25">
      <c r="A59" s="5">
        <v>656</v>
      </c>
      <c r="B59" s="8" t="s">
        <v>118</v>
      </c>
      <c r="C59" s="5">
        <v>656</v>
      </c>
      <c r="D59" s="76">
        <v>1134</v>
      </c>
      <c r="E59" s="103">
        <v>0</v>
      </c>
      <c r="F59" s="103">
        <v>908</v>
      </c>
      <c r="G59" s="103">
        <v>908</v>
      </c>
      <c r="H59" s="104">
        <v>80.070546737213405</v>
      </c>
      <c r="I59" s="103">
        <v>0</v>
      </c>
      <c r="J59" s="103">
        <v>208</v>
      </c>
      <c r="K59" s="103">
        <v>208</v>
      </c>
      <c r="L59" s="93">
        <v>18.342151675485006</v>
      </c>
      <c r="M59" s="104">
        <v>98.412698412698404</v>
      </c>
      <c r="N59" s="85">
        <v>0</v>
      </c>
      <c r="O59" s="85">
        <v>1116</v>
      </c>
      <c r="P59" s="105">
        <v>1116</v>
      </c>
      <c r="Q59" s="76">
        <v>1134</v>
      </c>
      <c r="R59" s="103">
        <v>0</v>
      </c>
      <c r="S59" s="103">
        <v>924</v>
      </c>
      <c r="T59" s="103">
        <v>924</v>
      </c>
      <c r="U59" s="104">
        <v>81.481481481481481</v>
      </c>
      <c r="V59" s="103">
        <v>0</v>
      </c>
      <c r="W59" s="103">
        <v>209</v>
      </c>
      <c r="X59" s="103">
        <v>209</v>
      </c>
      <c r="Y59" s="93">
        <v>18.430335097001763</v>
      </c>
      <c r="Z59" s="104">
        <v>99.911816578483254</v>
      </c>
      <c r="AA59" s="85">
        <v>0</v>
      </c>
      <c r="AB59" s="85">
        <v>1133</v>
      </c>
      <c r="AC59" s="105">
        <v>1133</v>
      </c>
    </row>
    <row r="60" spans="1:29" x14ac:dyDescent="0.25">
      <c r="A60" s="5">
        <v>761</v>
      </c>
      <c r="B60" s="8" t="s">
        <v>119</v>
      </c>
      <c r="C60" s="5">
        <v>761</v>
      </c>
      <c r="D60" s="76">
        <v>640</v>
      </c>
      <c r="E60" s="103">
        <v>0</v>
      </c>
      <c r="F60" s="103">
        <v>686</v>
      </c>
      <c r="G60" s="103">
        <v>686</v>
      </c>
      <c r="H60" s="104">
        <v>107.18749999999999</v>
      </c>
      <c r="I60" s="103">
        <v>0</v>
      </c>
      <c r="J60" s="103">
        <v>112</v>
      </c>
      <c r="K60" s="103">
        <v>112</v>
      </c>
      <c r="L60" s="93">
        <v>17.5</v>
      </c>
      <c r="M60" s="104">
        <v>124.6875</v>
      </c>
      <c r="N60" s="85">
        <v>0</v>
      </c>
      <c r="O60" s="85">
        <v>798</v>
      </c>
      <c r="P60" s="105">
        <v>798</v>
      </c>
      <c r="Q60" s="76">
        <v>640</v>
      </c>
      <c r="R60" s="103">
        <v>0</v>
      </c>
      <c r="S60" s="103">
        <v>700</v>
      </c>
      <c r="T60" s="103">
        <v>700</v>
      </c>
      <c r="U60" s="104">
        <v>109.375</v>
      </c>
      <c r="V60" s="103">
        <v>0</v>
      </c>
      <c r="W60" s="103">
        <v>101</v>
      </c>
      <c r="X60" s="103">
        <v>101</v>
      </c>
      <c r="Y60" s="93">
        <v>15.78125</v>
      </c>
      <c r="Z60" s="104">
        <v>125.15624999999999</v>
      </c>
      <c r="AA60" s="85">
        <v>0</v>
      </c>
      <c r="AB60" s="85">
        <v>801</v>
      </c>
      <c r="AC60" s="105">
        <v>801</v>
      </c>
    </row>
    <row r="61" spans="1:29" x14ac:dyDescent="0.25">
      <c r="A61" s="5">
        <v>842</v>
      </c>
      <c r="B61" s="8" t="s">
        <v>120</v>
      </c>
      <c r="C61" s="5">
        <v>842</v>
      </c>
      <c r="D61" s="76">
        <v>14</v>
      </c>
      <c r="E61" s="103">
        <v>0</v>
      </c>
      <c r="F61" s="103">
        <v>13</v>
      </c>
      <c r="G61" s="103">
        <v>13</v>
      </c>
      <c r="H61" s="104">
        <v>92.857142857142861</v>
      </c>
      <c r="I61" s="103">
        <v>0</v>
      </c>
      <c r="J61" s="103">
        <v>9</v>
      </c>
      <c r="K61" s="103">
        <v>9</v>
      </c>
      <c r="L61" s="93">
        <v>64.285714285714292</v>
      </c>
      <c r="M61" s="104">
        <v>157.14285714285714</v>
      </c>
      <c r="N61" s="85">
        <v>0</v>
      </c>
      <c r="O61" s="85">
        <v>22</v>
      </c>
      <c r="P61" s="105">
        <v>22</v>
      </c>
      <c r="Q61" s="76">
        <v>14</v>
      </c>
      <c r="R61" s="103">
        <v>0</v>
      </c>
      <c r="S61" s="103">
        <v>14</v>
      </c>
      <c r="T61" s="103">
        <v>14</v>
      </c>
      <c r="U61" s="104">
        <v>100</v>
      </c>
      <c r="V61" s="103">
        <v>0</v>
      </c>
      <c r="W61" s="103">
        <v>9</v>
      </c>
      <c r="X61" s="103">
        <v>9</v>
      </c>
      <c r="Y61" s="93">
        <v>64.285714285714292</v>
      </c>
      <c r="Z61" s="104">
        <v>164.28571428571428</v>
      </c>
      <c r="AA61" s="85">
        <v>0</v>
      </c>
      <c r="AB61" s="85">
        <v>23</v>
      </c>
      <c r="AC61" s="105">
        <v>23</v>
      </c>
    </row>
    <row r="62" spans="1:29" x14ac:dyDescent="0.25">
      <c r="A62" s="2"/>
      <c r="B62" s="9" t="s">
        <v>121</v>
      </c>
      <c r="C62" s="2"/>
      <c r="D62" s="37">
        <v>2356</v>
      </c>
      <c r="E62" s="37">
        <v>2</v>
      </c>
      <c r="F62" s="37">
        <v>2088</v>
      </c>
      <c r="G62" s="37">
        <v>2090</v>
      </c>
      <c r="H62" s="90">
        <v>88.624787775891349</v>
      </c>
      <c r="I62" s="37">
        <v>3</v>
      </c>
      <c r="J62" s="37">
        <v>764</v>
      </c>
      <c r="K62" s="37">
        <v>767</v>
      </c>
      <c r="L62" s="94">
        <v>32.427843803056028</v>
      </c>
      <c r="M62" s="88">
        <v>121.05263157894737</v>
      </c>
      <c r="N62" s="177">
        <v>5</v>
      </c>
      <c r="O62" s="177">
        <v>2852</v>
      </c>
      <c r="P62" s="177">
        <v>2857</v>
      </c>
      <c r="Q62" s="37">
        <v>2356</v>
      </c>
      <c r="R62" s="37">
        <v>2</v>
      </c>
      <c r="S62" s="37">
        <v>2130</v>
      </c>
      <c r="T62" s="37">
        <v>2132</v>
      </c>
      <c r="U62" s="90">
        <v>90.407470288624793</v>
      </c>
      <c r="V62" s="37">
        <v>2</v>
      </c>
      <c r="W62" s="37">
        <v>771</v>
      </c>
      <c r="X62" s="37">
        <v>773</v>
      </c>
      <c r="Y62" s="94">
        <v>32.724957555178271</v>
      </c>
      <c r="Z62" s="88">
        <v>123.13242784380304</v>
      </c>
      <c r="AA62" s="177">
        <v>4</v>
      </c>
      <c r="AB62" s="177">
        <v>2901</v>
      </c>
      <c r="AC62" s="177">
        <v>2905</v>
      </c>
    </row>
    <row r="63" spans="1:29" x14ac:dyDescent="0.25">
      <c r="A63" s="5">
        <v>38</v>
      </c>
      <c r="B63" s="8" t="s">
        <v>122</v>
      </c>
      <c r="C63" s="5">
        <v>38</v>
      </c>
      <c r="D63" s="76">
        <v>5</v>
      </c>
      <c r="E63" s="103">
        <v>0</v>
      </c>
      <c r="F63" s="103">
        <v>3</v>
      </c>
      <c r="G63" s="103">
        <v>3</v>
      </c>
      <c r="H63" s="104">
        <v>60</v>
      </c>
      <c r="I63" s="103">
        <v>0</v>
      </c>
      <c r="J63" s="103">
        <v>2</v>
      </c>
      <c r="K63" s="103">
        <v>2</v>
      </c>
      <c r="L63" s="93">
        <v>40</v>
      </c>
      <c r="M63" s="104">
        <v>100</v>
      </c>
      <c r="N63" s="85">
        <v>0</v>
      </c>
      <c r="O63" s="85">
        <v>5</v>
      </c>
      <c r="P63" s="105">
        <v>5</v>
      </c>
      <c r="Q63" s="76">
        <v>5</v>
      </c>
      <c r="R63" s="103">
        <v>0</v>
      </c>
      <c r="S63" s="103">
        <v>3</v>
      </c>
      <c r="T63" s="103">
        <v>3</v>
      </c>
      <c r="U63" s="104">
        <v>60</v>
      </c>
      <c r="V63" s="103">
        <v>0</v>
      </c>
      <c r="W63" s="103">
        <v>0</v>
      </c>
      <c r="X63" s="103">
        <v>0</v>
      </c>
      <c r="Y63" s="93">
        <v>0</v>
      </c>
      <c r="Z63" s="104">
        <v>60</v>
      </c>
      <c r="AA63" s="85">
        <v>0</v>
      </c>
      <c r="AB63" s="85">
        <v>3</v>
      </c>
      <c r="AC63" s="105">
        <v>3</v>
      </c>
    </row>
    <row r="64" spans="1:29" x14ac:dyDescent="0.25">
      <c r="A64" s="5">
        <v>86</v>
      </c>
      <c r="B64" s="8" t="s">
        <v>123</v>
      </c>
      <c r="C64" s="5">
        <v>86</v>
      </c>
      <c r="D64" s="76">
        <v>46</v>
      </c>
      <c r="E64" s="103">
        <v>0</v>
      </c>
      <c r="F64" s="103">
        <v>26</v>
      </c>
      <c r="G64" s="103">
        <v>26</v>
      </c>
      <c r="H64" s="104">
        <v>56.521739130434781</v>
      </c>
      <c r="I64" s="103">
        <v>0</v>
      </c>
      <c r="J64" s="103">
        <v>9</v>
      </c>
      <c r="K64" s="103">
        <v>9</v>
      </c>
      <c r="L64" s="93">
        <v>19.565217391304348</v>
      </c>
      <c r="M64" s="104">
        <v>76.08695652173914</v>
      </c>
      <c r="N64" s="85">
        <v>0</v>
      </c>
      <c r="O64" s="85">
        <v>35</v>
      </c>
      <c r="P64" s="105">
        <v>35</v>
      </c>
      <c r="Q64" s="76">
        <v>46</v>
      </c>
      <c r="R64" s="103">
        <v>0</v>
      </c>
      <c r="S64" s="103">
        <v>29</v>
      </c>
      <c r="T64" s="103">
        <v>29</v>
      </c>
      <c r="U64" s="104">
        <v>63.04347826086957</v>
      </c>
      <c r="V64" s="103">
        <v>0</v>
      </c>
      <c r="W64" s="103">
        <v>8</v>
      </c>
      <c r="X64" s="103">
        <v>8</v>
      </c>
      <c r="Y64" s="93">
        <v>17.391304347826086</v>
      </c>
      <c r="Z64" s="104">
        <v>80.434782608695656</v>
      </c>
      <c r="AA64" s="85">
        <v>0</v>
      </c>
      <c r="AB64" s="85">
        <v>37</v>
      </c>
      <c r="AC64" s="105">
        <v>37</v>
      </c>
    </row>
    <row r="65" spans="1:29" x14ac:dyDescent="0.25">
      <c r="A65" s="5">
        <v>107</v>
      </c>
      <c r="B65" s="8" t="s">
        <v>124</v>
      </c>
      <c r="C65" s="5">
        <v>107</v>
      </c>
      <c r="D65" s="76">
        <v>4</v>
      </c>
      <c r="E65" s="103">
        <v>0</v>
      </c>
      <c r="F65" s="103">
        <v>2</v>
      </c>
      <c r="G65" s="103">
        <v>2</v>
      </c>
      <c r="H65" s="104">
        <v>50</v>
      </c>
      <c r="I65" s="103">
        <v>0</v>
      </c>
      <c r="J65" s="103">
        <v>1</v>
      </c>
      <c r="K65" s="103">
        <v>1</v>
      </c>
      <c r="L65" s="93">
        <v>25</v>
      </c>
      <c r="M65" s="104">
        <v>75</v>
      </c>
      <c r="N65" s="85">
        <v>0</v>
      </c>
      <c r="O65" s="85">
        <v>3</v>
      </c>
      <c r="P65" s="105">
        <v>3</v>
      </c>
      <c r="Q65" s="76">
        <v>4</v>
      </c>
      <c r="R65" s="103">
        <v>0</v>
      </c>
      <c r="S65" s="103">
        <v>0</v>
      </c>
      <c r="T65" s="103">
        <v>0</v>
      </c>
      <c r="U65" s="104">
        <v>0</v>
      </c>
      <c r="V65" s="103">
        <v>0</v>
      </c>
      <c r="W65" s="103">
        <v>1</v>
      </c>
      <c r="X65" s="103">
        <v>1</v>
      </c>
      <c r="Y65" s="93">
        <v>25</v>
      </c>
      <c r="Z65" s="104">
        <v>25</v>
      </c>
      <c r="AA65" s="85">
        <v>0</v>
      </c>
      <c r="AB65" s="85">
        <v>1</v>
      </c>
      <c r="AC65" s="105">
        <v>1</v>
      </c>
    </row>
    <row r="66" spans="1:29" x14ac:dyDescent="0.25">
      <c r="A66" s="5">
        <v>134</v>
      </c>
      <c r="B66" s="8" t="s">
        <v>125</v>
      </c>
      <c r="C66" s="5">
        <v>134</v>
      </c>
      <c r="D66" s="76">
        <v>4</v>
      </c>
      <c r="E66" s="103">
        <v>0</v>
      </c>
      <c r="F66" s="103">
        <v>11</v>
      </c>
      <c r="G66" s="103">
        <v>11</v>
      </c>
      <c r="H66" s="104">
        <v>275</v>
      </c>
      <c r="I66" s="103">
        <v>0</v>
      </c>
      <c r="J66" s="103">
        <v>1</v>
      </c>
      <c r="K66" s="103">
        <v>1</v>
      </c>
      <c r="L66" s="93">
        <v>25</v>
      </c>
      <c r="M66" s="104">
        <v>300</v>
      </c>
      <c r="N66" s="85">
        <v>0</v>
      </c>
      <c r="O66" s="85">
        <v>12</v>
      </c>
      <c r="P66" s="105">
        <v>12</v>
      </c>
      <c r="Q66" s="76">
        <v>4</v>
      </c>
      <c r="R66" s="103">
        <v>0</v>
      </c>
      <c r="S66" s="103">
        <v>11</v>
      </c>
      <c r="T66" s="103">
        <v>11</v>
      </c>
      <c r="U66" s="104">
        <v>275</v>
      </c>
      <c r="V66" s="103">
        <v>0</v>
      </c>
      <c r="W66" s="103">
        <v>0</v>
      </c>
      <c r="X66" s="103">
        <v>0</v>
      </c>
      <c r="Y66" s="93">
        <v>0</v>
      </c>
      <c r="Z66" s="104">
        <v>275</v>
      </c>
      <c r="AA66" s="85">
        <v>0</v>
      </c>
      <c r="AB66" s="85">
        <v>11</v>
      </c>
      <c r="AC66" s="105">
        <v>11</v>
      </c>
    </row>
    <row r="67" spans="1:29" x14ac:dyDescent="0.25">
      <c r="A67" s="5">
        <v>150</v>
      </c>
      <c r="B67" s="8" t="s">
        <v>126</v>
      </c>
      <c r="C67" s="5">
        <v>150</v>
      </c>
      <c r="D67" s="76">
        <v>23</v>
      </c>
      <c r="E67" s="103">
        <v>0</v>
      </c>
      <c r="F67" s="103">
        <v>41</v>
      </c>
      <c r="G67" s="103">
        <v>41</v>
      </c>
      <c r="H67" s="104">
        <v>178.26086956521738</v>
      </c>
      <c r="I67" s="103">
        <v>0</v>
      </c>
      <c r="J67" s="103">
        <v>7</v>
      </c>
      <c r="K67" s="103">
        <v>7</v>
      </c>
      <c r="L67" s="93">
        <v>30.434782608695656</v>
      </c>
      <c r="M67" s="104">
        <v>208.69565217391303</v>
      </c>
      <c r="N67" s="85">
        <v>0</v>
      </c>
      <c r="O67" s="85">
        <v>48</v>
      </c>
      <c r="P67" s="105">
        <v>48</v>
      </c>
      <c r="Q67" s="76">
        <v>23</v>
      </c>
      <c r="R67" s="103">
        <v>0</v>
      </c>
      <c r="S67" s="103">
        <v>45</v>
      </c>
      <c r="T67" s="103">
        <v>45</v>
      </c>
      <c r="U67" s="104">
        <v>195.65217391304347</v>
      </c>
      <c r="V67" s="103">
        <v>0</v>
      </c>
      <c r="W67" s="103">
        <v>7</v>
      </c>
      <c r="X67" s="103">
        <v>7</v>
      </c>
      <c r="Y67" s="93">
        <v>30.434782608695656</v>
      </c>
      <c r="Z67" s="104">
        <v>226.08695652173913</v>
      </c>
      <c r="AA67" s="85">
        <v>0</v>
      </c>
      <c r="AB67" s="85">
        <v>52</v>
      </c>
      <c r="AC67" s="105">
        <v>52</v>
      </c>
    </row>
    <row r="68" spans="1:29" x14ac:dyDescent="0.25">
      <c r="A68" s="5">
        <v>237</v>
      </c>
      <c r="B68" s="102" t="s">
        <v>244</v>
      </c>
      <c r="C68" s="5">
        <v>237</v>
      </c>
      <c r="D68" s="76">
        <v>505</v>
      </c>
      <c r="E68" s="103">
        <v>0</v>
      </c>
      <c r="F68" s="103">
        <v>486</v>
      </c>
      <c r="G68" s="103">
        <v>486</v>
      </c>
      <c r="H68" s="104">
        <v>96.237623762376231</v>
      </c>
      <c r="I68" s="103">
        <v>1</v>
      </c>
      <c r="J68" s="103">
        <v>161</v>
      </c>
      <c r="K68" s="103">
        <v>162</v>
      </c>
      <c r="L68" s="93">
        <v>31.881188118811881</v>
      </c>
      <c r="M68" s="104">
        <v>128.11881188118812</v>
      </c>
      <c r="N68" s="85">
        <v>1</v>
      </c>
      <c r="O68" s="85">
        <v>647</v>
      </c>
      <c r="P68" s="105">
        <v>648</v>
      </c>
      <c r="Q68" s="76">
        <v>505</v>
      </c>
      <c r="R68" s="103">
        <v>0</v>
      </c>
      <c r="S68" s="103">
        <v>490</v>
      </c>
      <c r="T68" s="103">
        <v>490</v>
      </c>
      <c r="U68" s="104">
        <v>97.029702970297024</v>
      </c>
      <c r="V68" s="103">
        <v>1</v>
      </c>
      <c r="W68" s="103">
        <v>169</v>
      </c>
      <c r="X68" s="103">
        <v>170</v>
      </c>
      <c r="Y68" s="93">
        <v>33.46534653465347</v>
      </c>
      <c r="Z68" s="104">
        <v>130.49504950495049</v>
      </c>
      <c r="AA68" s="85">
        <v>1</v>
      </c>
      <c r="AB68" s="85">
        <v>659</v>
      </c>
      <c r="AC68" s="105">
        <v>660</v>
      </c>
    </row>
    <row r="69" spans="1:29" x14ac:dyDescent="0.25">
      <c r="A69" s="5">
        <v>264</v>
      </c>
      <c r="B69" s="8" t="s">
        <v>128</v>
      </c>
      <c r="C69" s="5">
        <v>264</v>
      </c>
      <c r="D69" s="76">
        <v>247</v>
      </c>
      <c r="E69" s="103">
        <v>0</v>
      </c>
      <c r="F69" s="103">
        <v>146</v>
      </c>
      <c r="G69" s="103">
        <v>146</v>
      </c>
      <c r="H69" s="104">
        <v>59.109311740890689</v>
      </c>
      <c r="I69" s="103">
        <v>0</v>
      </c>
      <c r="J69" s="103">
        <v>115</v>
      </c>
      <c r="K69" s="103">
        <v>115</v>
      </c>
      <c r="L69" s="93">
        <v>46.558704453441294</v>
      </c>
      <c r="M69" s="104">
        <v>105.668016194332</v>
      </c>
      <c r="N69" s="85">
        <v>0</v>
      </c>
      <c r="O69" s="85">
        <v>261</v>
      </c>
      <c r="P69" s="105">
        <v>261</v>
      </c>
      <c r="Q69" s="76">
        <v>247</v>
      </c>
      <c r="R69" s="103">
        <v>0</v>
      </c>
      <c r="S69" s="103">
        <v>152</v>
      </c>
      <c r="T69" s="103">
        <v>152</v>
      </c>
      <c r="U69" s="104">
        <v>61.53846153846154</v>
      </c>
      <c r="V69" s="103">
        <v>0</v>
      </c>
      <c r="W69" s="103">
        <v>116</v>
      </c>
      <c r="X69" s="103">
        <v>116</v>
      </c>
      <c r="Y69" s="93">
        <v>46.963562753036435</v>
      </c>
      <c r="Z69" s="104">
        <v>108.50202429149797</v>
      </c>
      <c r="AA69" s="85">
        <v>0</v>
      </c>
      <c r="AB69" s="85">
        <v>268</v>
      </c>
      <c r="AC69" s="105">
        <v>268</v>
      </c>
    </row>
    <row r="70" spans="1:29" x14ac:dyDescent="0.25">
      <c r="A70" s="5">
        <v>310</v>
      </c>
      <c r="B70" s="102" t="s">
        <v>245</v>
      </c>
      <c r="C70" s="5">
        <v>310</v>
      </c>
      <c r="D70" s="76">
        <v>83</v>
      </c>
      <c r="E70" s="103">
        <v>0</v>
      </c>
      <c r="F70" s="103">
        <v>58</v>
      </c>
      <c r="G70" s="103">
        <v>58</v>
      </c>
      <c r="H70" s="104">
        <v>69.879518072289159</v>
      </c>
      <c r="I70" s="103">
        <v>0</v>
      </c>
      <c r="J70" s="103">
        <v>11</v>
      </c>
      <c r="K70" s="103">
        <v>11</v>
      </c>
      <c r="L70" s="93">
        <v>13.253012048192772</v>
      </c>
      <c r="M70" s="104">
        <v>83.132530120481931</v>
      </c>
      <c r="N70" s="85">
        <v>0</v>
      </c>
      <c r="O70" s="85">
        <v>69</v>
      </c>
      <c r="P70" s="105">
        <v>69</v>
      </c>
      <c r="Q70" s="76">
        <v>83</v>
      </c>
      <c r="R70" s="103">
        <v>0</v>
      </c>
      <c r="S70" s="103">
        <v>57</v>
      </c>
      <c r="T70" s="103">
        <v>57</v>
      </c>
      <c r="U70" s="104">
        <v>68.674698795180717</v>
      </c>
      <c r="V70" s="103">
        <v>0</v>
      </c>
      <c r="W70" s="103">
        <v>12</v>
      </c>
      <c r="X70" s="103">
        <v>12</v>
      </c>
      <c r="Y70" s="93">
        <v>14.457831325301203</v>
      </c>
      <c r="Z70" s="104">
        <v>83.132530120481931</v>
      </c>
      <c r="AA70" s="85">
        <v>0</v>
      </c>
      <c r="AB70" s="85">
        <v>69</v>
      </c>
      <c r="AC70" s="105">
        <v>69</v>
      </c>
    </row>
    <row r="71" spans="1:29" x14ac:dyDescent="0.25">
      <c r="A71" s="5">
        <v>315</v>
      </c>
      <c r="B71" s="8" t="s">
        <v>130</v>
      </c>
      <c r="C71" s="5">
        <v>315</v>
      </c>
      <c r="D71" s="76">
        <v>44</v>
      </c>
      <c r="E71" s="103">
        <v>0</v>
      </c>
      <c r="F71" s="103">
        <v>1</v>
      </c>
      <c r="G71" s="103">
        <v>1</v>
      </c>
      <c r="H71" s="104">
        <v>2.2727272727272729</v>
      </c>
      <c r="I71" s="103">
        <v>0</v>
      </c>
      <c r="J71" s="103">
        <v>3</v>
      </c>
      <c r="K71" s="103">
        <v>3</v>
      </c>
      <c r="L71" s="93">
        <v>6.8181818181818175</v>
      </c>
      <c r="M71" s="104">
        <v>9.0909090909090917</v>
      </c>
      <c r="N71" s="85">
        <v>0</v>
      </c>
      <c r="O71" s="85">
        <v>4</v>
      </c>
      <c r="P71" s="105">
        <v>4</v>
      </c>
      <c r="Q71" s="76">
        <v>44</v>
      </c>
      <c r="R71" s="103">
        <v>0</v>
      </c>
      <c r="S71" s="103">
        <v>1</v>
      </c>
      <c r="T71" s="103">
        <v>1</v>
      </c>
      <c r="U71" s="104">
        <v>2.2727272727272729</v>
      </c>
      <c r="V71" s="103">
        <v>0</v>
      </c>
      <c r="W71" s="103">
        <v>3</v>
      </c>
      <c r="X71" s="103">
        <v>3</v>
      </c>
      <c r="Y71" s="93">
        <v>6.8181818181818175</v>
      </c>
      <c r="Z71" s="104">
        <v>9.0909090909090917</v>
      </c>
      <c r="AA71" s="85">
        <v>0</v>
      </c>
      <c r="AB71" s="85">
        <v>4</v>
      </c>
      <c r="AC71" s="105">
        <v>4</v>
      </c>
    </row>
    <row r="72" spans="1:29" x14ac:dyDescent="0.25">
      <c r="A72" s="5">
        <v>361</v>
      </c>
      <c r="B72" s="8" t="s">
        <v>131</v>
      </c>
      <c r="C72" s="5">
        <v>361</v>
      </c>
      <c r="D72" s="76">
        <v>23</v>
      </c>
      <c r="E72" s="103">
        <v>0</v>
      </c>
      <c r="F72" s="103">
        <v>25</v>
      </c>
      <c r="G72" s="103">
        <v>25</v>
      </c>
      <c r="H72" s="104">
        <v>108.69565217391303</v>
      </c>
      <c r="I72" s="103">
        <v>0</v>
      </c>
      <c r="J72" s="103">
        <v>6</v>
      </c>
      <c r="K72" s="103">
        <v>6</v>
      </c>
      <c r="L72" s="93">
        <v>26.086956521739129</v>
      </c>
      <c r="M72" s="104">
        <v>134.78260869565219</v>
      </c>
      <c r="N72" s="85">
        <v>0</v>
      </c>
      <c r="O72" s="85">
        <v>31</v>
      </c>
      <c r="P72" s="105">
        <v>31</v>
      </c>
      <c r="Q72" s="76">
        <v>23</v>
      </c>
      <c r="R72" s="103">
        <v>0</v>
      </c>
      <c r="S72" s="103">
        <v>27</v>
      </c>
      <c r="T72" s="103">
        <v>27</v>
      </c>
      <c r="U72" s="104">
        <v>117.39130434782609</v>
      </c>
      <c r="V72" s="103">
        <v>0</v>
      </c>
      <c r="W72" s="103">
        <v>5</v>
      </c>
      <c r="X72" s="103">
        <v>5</v>
      </c>
      <c r="Y72" s="93">
        <v>21.739130434782609</v>
      </c>
      <c r="Z72" s="104">
        <v>139.13043478260869</v>
      </c>
      <c r="AA72" s="85">
        <v>0</v>
      </c>
      <c r="AB72" s="85">
        <v>32</v>
      </c>
      <c r="AC72" s="105">
        <v>32</v>
      </c>
    </row>
    <row r="73" spans="1:29" x14ac:dyDescent="0.25">
      <c r="A73" s="5">
        <v>647</v>
      </c>
      <c r="B73" s="5" t="s">
        <v>132</v>
      </c>
      <c r="C73" s="5">
        <v>647</v>
      </c>
      <c r="D73" s="76">
        <v>63</v>
      </c>
      <c r="E73" s="103">
        <v>0</v>
      </c>
      <c r="F73" s="103">
        <v>58</v>
      </c>
      <c r="G73" s="103">
        <v>58</v>
      </c>
      <c r="H73" s="104">
        <v>92.063492063492063</v>
      </c>
      <c r="I73" s="103">
        <v>0</v>
      </c>
      <c r="J73" s="103">
        <v>11</v>
      </c>
      <c r="K73" s="103">
        <v>11</v>
      </c>
      <c r="L73" s="93">
        <v>17.460317460317459</v>
      </c>
      <c r="M73" s="104">
        <v>109.52380952380953</v>
      </c>
      <c r="N73" s="85">
        <v>0</v>
      </c>
      <c r="O73" s="85">
        <v>69</v>
      </c>
      <c r="P73" s="105">
        <v>69</v>
      </c>
      <c r="Q73" s="76">
        <v>63</v>
      </c>
      <c r="R73" s="103">
        <v>0</v>
      </c>
      <c r="S73" s="103">
        <v>60</v>
      </c>
      <c r="T73" s="103">
        <v>60</v>
      </c>
      <c r="U73" s="104">
        <v>95.238095238095227</v>
      </c>
      <c r="V73" s="103">
        <v>0</v>
      </c>
      <c r="W73" s="103">
        <v>9</v>
      </c>
      <c r="X73" s="103">
        <v>9</v>
      </c>
      <c r="Y73" s="93">
        <v>14.285714285714285</v>
      </c>
      <c r="Z73" s="104">
        <v>109.52380952380953</v>
      </c>
      <c r="AA73" s="85">
        <v>0</v>
      </c>
      <c r="AB73" s="85">
        <v>69</v>
      </c>
      <c r="AC73" s="105">
        <v>69</v>
      </c>
    </row>
    <row r="74" spans="1:29" x14ac:dyDescent="0.25">
      <c r="A74" s="5">
        <v>658</v>
      </c>
      <c r="B74" s="12" t="s">
        <v>133</v>
      </c>
      <c r="C74" s="5">
        <v>658</v>
      </c>
      <c r="D74" s="76">
        <v>23</v>
      </c>
      <c r="E74" s="103">
        <v>0</v>
      </c>
      <c r="F74" s="103">
        <v>0</v>
      </c>
      <c r="G74" s="103">
        <v>0</v>
      </c>
      <c r="H74" s="104">
        <v>0</v>
      </c>
      <c r="I74" s="103">
        <v>0</v>
      </c>
      <c r="J74" s="103">
        <v>6</v>
      </c>
      <c r="K74" s="103">
        <v>6</v>
      </c>
      <c r="L74" s="93">
        <v>26.086956521739129</v>
      </c>
      <c r="M74" s="104">
        <v>26.086956521739129</v>
      </c>
      <c r="N74" s="85">
        <v>0</v>
      </c>
      <c r="O74" s="85">
        <v>6</v>
      </c>
      <c r="P74" s="105">
        <v>6</v>
      </c>
      <c r="Q74" s="76">
        <v>23</v>
      </c>
      <c r="R74" s="103">
        <v>0</v>
      </c>
      <c r="S74" s="103">
        <v>1</v>
      </c>
      <c r="T74" s="103">
        <v>1</v>
      </c>
      <c r="U74" s="104">
        <v>4.3478260869565215</v>
      </c>
      <c r="V74" s="103">
        <v>0</v>
      </c>
      <c r="W74" s="103">
        <v>2</v>
      </c>
      <c r="X74" s="103">
        <v>2</v>
      </c>
      <c r="Y74" s="93">
        <v>8.695652173913043</v>
      </c>
      <c r="Z74" s="104">
        <v>13.043478260869565</v>
      </c>
      <c r="AA74" s="85">
        <v>0</v>
      </c>
      <c r="AB74" s="85">
        <v>3</v>
      </c>
      <c r="AC74" s="105">
        <v>3</v>
      </c>
    </row>
    <row r="75" spans="1:29" x14ac:dyDescent="0.25">
      <c r="A75" s="5">
        <v>664</v>
      </c>
      <c r="B75" s="5" t="s">
        <v>134</v>
      </c>
      <c r="C75" s="5">
        <v>664</v>
      </c>
      <c r="D75" s="76">
        <v>660</v>
      </c>
      <c r="E75" s="103">
        <v>0</v>
      </c>
      <c r="F75" s="103">
        <v>657</v>
      </c>
      <c r="G75" s="103">
        <v>657</v>
      </c>
      <c r="H75" s="104">
        <v>99.545454545454547</v>
      </c>
      <c r="I75" s="103">
        <v>1</v>
      </c>
      <c r="J75" s="103">
        <v>244</v>
      </c>
      <c r="K75" s="103">
        <v>245</v>
      </c>
      <c r="L75" s="93">
        <v>36.969696969696969</v>
      </c>
      <c r="M75" s="104">
        <v>136.51515151515153</v>
      </c>
      <c r="N75" s="85">
        <v>1</v>
      </c>
      <c r="O75" s="85">
        <v>901</v>
      </c>
      <c r="P75" s="105">
        <v>902</v>
      </c>
      <c r="Q75" s="76">
        <v>660</v>
      </c>
      <c r="R75" s="103">
        <v>0</v>
      </c>
      <c r="S75" s="103">
        <v>674</v>
      </c>
      <c r="T75" s="103">
        <v>674</v>
      </c>
      <c r="U75" s="104">
        <v>102.12121212121212</v>
      </c>
      <c r="V75" s="103">
        <v>1</v>
      </c>
      <c r="W75" s="103">
        <v>229</v>
      </c>
      <c r="X75" s="103">
        <v>230</v>
      </c>
      <c r="Y75" s="93">
        <v>34.696969696969695</v>
      </c>
      <c r="Z75" s="104">
        <v>136.81818181818181</v>
      </c>
      <c r="AA75" s="85">
        <v>1</v>
      </c>
      <c r="AB75" s="85">
        <v>903</v>
      </c>
      <c r="AC75" s="105">
        <v>904</v>
      </c>
    </row>
    <row r="76" spans="1:29" x14ac:dyDescent="0.25">
      <c r="A76" s="5">
        <v>686</v>
      </c>
      <c r="B76" s="11" t="s">
        <v>135</v>
      </c>
      <c r="C76" s="5">
        <v>686</v>
      </c>
      <c r="D76" s="76">
        <v>418</v>
      </c>
      <c r="E76" s="103">
        <v>1</v>
      </c>
      <c r="F76" s="103">
        <v>341</v>
      </c>
      <c r="G76" s="103">
        <v>342</v>
      </c>
      <c r="H76" s="104">
        <v>81.578947368421055</v>
      </c>
      <c r="I76" s="103">
        <v>1</v>
      </c>
      <c r="J76" s="103">
        <v>148</v>
      </c>
      <c r="K76" s="103">
        <v>149</v>
      </c>
      <c r="L76" s="93">
        <v>35.406698564593306</v>
      </c>
      <c r="M76" s="104">
        <v>116.98564593301435</v>
      </c>
      <c r="N76" s="85">
        <v>2</v>
      </c>
      <c r="O76" s="85">
        <v>489</v>
      </c>
      <c r="P76" s="105">
        <v>491</v>
      </c>
      <c r="Q76" s="76">
        <v>418</v>
      </c>
      <c r="R76" s="103">
        <v>1</v>
      </c>
      <c r="S76" s="103">
        <v>345</v>
      </c>
      <c r="T76" s="103">
        <v>346</v>
      </c>
      <c r="U76" s="104">
        <v>82.535885167464116</v>
      </c>
      <c r="V76" s="103">
        <v>0</v>
      </c>
      <c r="W76" s="103">
        <v>165</v>
      </c>
      <c r="X76" s="103">
        <v>165</v>
      </c>
      <c r="Y76" s="93">
        <v>39.473684210526315</v>
      </c>
      <c r="Z76" s="104">
        <v>122.00956937799043</v>
      </c>
      <c r="AA76" s="85">
        <v>1</v>
      </c>
      <c r="AB76" s="85">
        <v>510</v>
      </c>
      <c r="AC76" s="105">
        <v>511</v>
      </c>
    </row>
    <row r="77" spans="1:29" x14ac:dyDescent="0.25">
      <c r="A77" s="5">
        <v>819</v>
      </c>
      <c r="B77" s="8" t="s">
        <v>136</v>
      </c>
      <c r="C77" s="5">
        <v>819</v>
      </c>
      <c r="D77" s="76">
        <v>18</v>
      </c>
      <c r="E77" s="103">
        <v>0</v>
      </c>
      <c r="F77" s="103">
        <v>10</v>
      </c>
      <c r="G77" s="103">
        <v>10</v>
      </c>
      <c r="H77" s="104">
        <v>55.555555555555557</v>
      </c>
      <c r="I77" s="103">
        <v>0</v>
      </c>
      <c r="J77" s="103">
        <v>0</v>
      </c>
      <c r="K77" s="103">
        <v>0</v>
      </c>
      <c r="L77" s="93">
        <v>0</v>
      </c>
      <c r="M77" s="104">
        <v>55.555555555555557</v>
      </c>
      <c r="N77" s="85">
        <v>0</v>
      </c>
      <c r="O77" s="85">
        <v>10</v>
      </c>
      <c r="P77" s="105">
        <v>10</v>
      </c>
      <c r="Q77" s="76">
        <v>18</v>
      </c>
      <c r="R77" s="103">
        <v>0</v>
      </c>
      <c r="S77" s="103">
        <v>10</v>
      </c>
      <c r="T77" s="103">
        <v>10</v>
      </c>
      <c r="U77" s="104">
        <v>55.555555555555557</v>
      </c>
      <c r="V77" s="103">
        <v>0</v>
      </c>
      <c r="W77" s="103">
        <v>1</v>
      </c>
      <c r="X77" s="103">
        <v>1</v>
      </c>
      <c r="Y77" s="93">
        <v>5.5555555555555554</v>
      </c>
      <c r="Z77" s="104">
        <v>61.111111111111114</v>
      </c>
      <c r="AA77" s="85">
        <v>0</v>
      </c>
      <c r="AB77" s="85">
        <v>11</v>
      </c>
      <c r="AC77" s="105">
        <v>11</v>
      </c>
    </row>
    <row r="78" spans="1:29" x14ac:dyDescent="0.25">
      <c r="A78" s="5">
        <v>854</v>
      </c>
      <c r="B78" s="8" t="s">
        <v>137</v>
      </c>
      <c r="C78" s="5">
        <v>854</v>
      </c>
      <c r="D78" s="76">
        <v>15</v>
      </c>
      <c r="E78" s="103">
        <v>0</v>
      </c>
      <c r="F78" s="103">
        <v>13</v>
      </c>
      <c r="G78" s="103">
        <v>13</v>
      </c>
      <c r="H78" s="104">
        <v>86.666666666666671</v>
      </c>
      <c r="I78" s="103">
        <v>0</v>
      </c>
      <c r="J78" s="103">
        <v>4</v>
      </c>
      <c r="K78" s="103">
        <v>4</v>
      </c>
      <c r="L78" s="93">
        <v>26.666666666666668</v>
      </c>
      <c r="M78" s="104">
        <v>113.33333333333333</v>
      </c>
      <c r="N78" s="85">
        <v>0</v>
      </c>
      <c r="O78" s="85">
        <v>17</v>
      </c>
      <c r="P78" s="105">
        <v>17</v>
      </c>
      <c r="Q78" s="76">
        <v>15</v>
      </c>
      <c r="R78" s="103">
        <v>0</v>
      </c>
      <c r="S78" s="103">
        <v>13</v>
      </c>
      <c r="T78" s="103">
        <v>13</v>
      </c>
      <c r="U78" s="104">
        <v>86.666666666666671</v>
      </c>
      <c r="V78" s="103">
        <v>0</v>
      </c>
      <c r="W78" s="103">
        <v>7</v>
      </c>
      <c r="X78" s="103">
        <v>7</v>
      </c>
      <c r="Y78" s="93">
        <v>46.666666666666664</v>
      </c>
      <c r="Z78" s="104">
        <v>133.33333333333331</v>
      </c>
      <c r="AA78" s="85">
        <v>0</v>
      </c>
      <c r="AB78" s="85">
        <v>20</v>
      </c>
      <c r="AC78" s="105">
        <v>20</v>
      </c>
    </row>
    <row r="79" spans="1:29" x14ac:dyDescent="0.25">
      <c r="A79" s="5">
        <v>887</v>
      </c>
      <c r="B79" s="8" t="s">
        <v>138</v>
      </c>
      <c r="C79" s="5">
        <v>887</v>
      </c>
      <c r="D79" s="76">
        <v>175</v>
      </c>
      <c r="E79" s="103">
        <v>1</v>
      </c>
      <c r="F79" s="103">
        <v>210</v>
      </c>
      <c r="G79" s="103">
        <v>211</v>
      </c>
      <c r="H79" s="104">
        <v>120</v>
      </c>
      <c r="I79" s="103">
        <v>0</v>
      </c>
      <c r="J79" s="103">
        <v>35</v>
      </c>
      <c r="K79" s="103">
        <v>35</v>
      </c>
      <c r="L79" s="93">
        <v>20</v>
      </c>
      <c r="M79" s="104">
        <v>140</v>
      </c>
      <c r="N79" s="85">
        <v>1</v>
      </c>
      <c r="O79" s="85">
        <v>245</v>
      </c>
      <c r="P79" s="105">
        <v>246</v>
      </c>
      <c r="Q79" s="76">
        <v>175</v>
      </c>
      <c r="R79" s="103">
        <v>1</v>
      </c>
      <c r="S79" s="103">
        <v>212</v>
      </c>
      <c r="T79" s="103">
        <v>213</v>
      </c>
      <c r="U79" s="104">
        <v>121.14285714285715</v>
      </c>
      <c r="V79" s="103">
        <v>0</v>
      </c>
      <c r="W79" s="103">
        <v>37</v>
      </c>
      <c r="X79" s="103">
        <v>37</v>
      </c>
      <c r="Y79" s="93">
        <v>21.142857142857142</v>
      </c>
      <c r="Z79" s="104">
        <v>142.28571428571428</v>
      </c>
      <c r="AA79" s="85">
        <v>1</v>
      </c>
      <c r="AB79" s="85">
        <v>249</v>
      </c>
      <c r="AC79" s="105">
        <v>250</v>
      </c>
    </row>
    <row r="80" spans="1:29" x14ac:dyDescent="0.25">
      <c r="A80" s="2"/>
      <c r="B80" s="9" t="s">
        <v>139</v>
      </c>
      <c r="C80" s="2"/>
      <c r="D80" s="37">
        <v>29153</v>
      </c>
      <c r="E80" s="37">
        <v>11</v>
      </c>
      <c r="F80" s="37">
        <v>18424</v>
      </c>
      <c r="G80" s="37">
        <v>18435</v>
      </c>
      <c r="H80" s="90">
        <v>63.197612595616235</v>
      </c>
      <c r="I80" s="37">
        <v>17</v>
      </c>
      <c r="J80" s="37">
        <v>11376</v>
      </c>
      <c r="K80" s="37">
        <v>11393</v>
      </c>
      <c r="L80" s="94">
        <v>39.021713031248929</v>
      </c>
      <c r="M80" s="88">
        <v>102.21932562686516</v>
      </c>
      <c r="N80" s="177">
        <v>28</v>
      </c>
      <c r="O80" s="177">
        <v>29800</v>
      </c>
      <c r="P80" s="177">
        <v>29828</v>
      </c>
      <c r="Q80" s="37">
        <v>29153</v>
      </c>
      <c r="R80" s="37">
        <v>11</v>
      </c>
      <c r="S80" s="37">
        <v>18721</v>
      </c>
      <c r="T80" s="37">
        <v>18732</v>
      </c>
      <c r="U80" s="90">
        <v>64.216375673172578</v>
      </c>
      <c r="V80" s="37">
        <v>15</v>
      </c>
      <c r="W80" s="37">
        <v>11494</v>
      </c>
      <c r="X80" s="37">
        <v>11509</v>
      </c>
      <c r="Y80" s="94">
        <v>39.426474119301616</v>
      </c>
      <c r="Z80" s="88">
        <v>103.64284979247418</v>
      </c>
      <c r="AA80" s="177">
        <v>26</v>
      </c>
      <c r="AB80" s="177">
        <v>30215</v>
      </c>
      <c r="AC80" s="177">
        <v>30241</v>
      </c>
    </row>
    <row r="81" spans="1:29" x14ac:dyDescent="0.25">
      <c r="A81" s="5">
        <v>2</v>
      </c>
      <c r="B81" s="8" t="s">
        <v>140</v>
      </c>
      <c r="C81" s="5">
        <v>2</v>
      </c>
      <c r="D81" s="76">
        <v>229</v>
      </c>
      <c r="E81" s="103">
        <v>0</v>
      </c>
      <c r="F81" s="103">
        <v>86</v>
      </c>
      <c r="G81" s="103">
        <v>86</v>
      </c>
      <c r="H81" s="104">
        <v>37.554585152838428</v>
      </c>
      <c r="I81" s="103">
        <v>0</v>
      </c>
      <c r="J81" s="103">
        <v>24</v>
      </c>
      <c r="K81" s="103">
        <v>24</v>
      </c>
      <c r="L81" s="93">
        <v>10.480349344978166</v>
      </c>
      <c r="M81" s="104">
        <v>48.034934497816593</v>
      </c>
      <c r="N81" s="85">
        <v>0</v>
      </c>
      <c r="O81" s="85">
        <v>110</v>
      </c>
      <c r="P81" s="105">
        <v>110</v>
      </c>
      <c r="Q81" s="76">
        <v>229</v>
      </c>
      <c r="R81" s="103">
        <v>0</v>
      </c>
      <c r="S81" s="103">
        <v>78</v>
      </c>
      <c r="T81" s="103">
        <v>78</v>
      </c>
      <c r="U81" s="104">
        <v>34.061135371179041</v>
      </c>
      <c r="V81" s="103">
        <v>0</v>
      </c>
      <c r="W81" s="103">
        <v>25</v>
      </c>
      <c r="X81" s="103">
        <v>25</v>
      </c>
      <c r="Y81" s="93">
        <v>10.91703056768559</v>
      </c>
      <c r="Z81" s="104">
        <v>44.978165938864628</v>
      </c>
      <c r="AA81" s="85">
        <v>0</v>
      </c>
      <c r="AB81" s="85">
        <v>103</v>
      </c>
      <c r="AC81" s="105">
        <v>103</v>
      </c>
    </row>
    <row r="82" spans="1:29" x14ac:dyDescent="0.25">
      <c r="A82" s="5">
        <v>21</v>
      </c>
      <c r="B82" s="8" t="s">
        <v>141</v>
      </c>
      <c r="C82" s="5">
        <v>21</v>
      </c>
      <c r="D82" s="76">
        <v>39</v>
      </c>
      <c r="E82" s="103">
        <v>0</v>
      </c>
      <c r="F82" s="103">
        <v>28</v>
      </c>
      <c r="G82" s="103">
        <v>28</v>
      </c>
      <c r="H82" s="104">
        <v>71.794871794871796</v>
      </c>
      <c r="I82" s="103">
        <v>0</v>
      </c>
      <c r="J82" s="103">
        <v>0</v>
      </c>
      <c r="K82" s="103">
        <v>0</v>
      </c>
      <c r="L82" s="93">
        <v>0</v>
      </c>
      <c r="M82" s="104">
        <v>71.794871794871796</v>
      </c>
      <c r="N82" s="85">
        <v>0</v>
      </c>
      <c r="O82" s="85">
        <v>28</v>
      </c>
      <c r="P82" s="105">
        <v>28</v>
      </c>
      <c r="Q82" s="76">
        <v>39</v>
      </c>
      <c r="R82" s="103">
        <v>0</v>
      </c>
      <c r="S82" s="103">
        <v>23</v>
      </c>
      <c r="T82" s="103">
        <v>23</v>
      </c>
      <c r="U82" s="104">
        <v>58.974358974358978</v>
      </c>
      <c r="V82" s="103">
        <v>0</v>
      </c>
      <c r="W82" s="103">
        <v>1</v>
      </c>
      <c r="X82" s="103">
        <v>1</v>
      </c>
      <c r="Y82" s="93">
        <v>2.5641025641025639</v>
      </c>
      <c r="Z82" s="104">
        <v>61.53846153846154</v>
      </c>
      <c r="AA82" s="85">
        <v>0</v>
      </c>
      <c r="AB82" s="85">
        <v>24</v>
      </c>
      <c r="AC82" s="105">
        <v>24</v>
      </c>
    </row>
    <row r="83" spans="1:29" x14ac:dyDescent="0.25">
      <c r="A83" s="5">
        <v>55</v>
      </c>
      <c r="B83" s="8" t="s">
        <v>142</v>
      </c>
      <c r="C83" s="5">
        <v>55</v>
      </c>
      <c r="D83" s="76">
        <v>24</v>
      </c>
      <c r="E83" s="103">
        <v>0</v>
      </c>
      <c r="F83" s="103">
        <v>18</v>
      </c>
      <c r="G83" s="103">
        <v>18</v>
      </c>
      <c r="H83" s="104">
        <v>75</v>
      </c>
      <c r="I83" s="103">
        <v>0</v>
      </c>
      <c r="J83" s="103">
        <v>6</v>
      </c>
      <c r="K83" s="103">
        <v>6</v>
      </c>
      <c r="L83" s="93">
        <v>25</v>
      </c>
      <c r="M83" s="104">
        <v>100</v>
      </c>
      <c r="N83" s="85">
        <v>0</v>
      </c>
      <c r="O83" s="85">
        <v>24</v>
      </c>
      <c r="P83" s="105">
        <v>24</v>
      </c>
      <c r="Q83" s="76">
        <v>24</v>
      </c>
      <c r="R83" s="103">
        <v>0</v>
      </c>
      <c r="S83" s="103">
        <v>20</v>
      </c>
      <c r="T83" s="103">
        <v>20</v>
      </c>
      <c r="U83" s="104">
        <v>83.333333333333343</v>
      </c>
      <c r="V83" s="103">
        <v>0</v>
      </c>
      <c r="W83" s="103">
        <v>8</v>
      </c>
      <c r="X83" s="103">
        <v>8</v>
      </c>
      <c r="Y83" s="93">
        <v>33.333333333333329</v>
      </c>
      <c r="Z83" s="104">
        <v>116.66666666666667</v>
      </c>
      <c r="AA83" s="85">
        <v>0</v>
      </c>
      <c r="AB83" s="85">
        <v>28</v>
      </c>
      <c r="AC83" s="105">
        <v>28</v>
      </c>
    </row>
    <row r="84" spans="1:29" ht="26.25" x14ac:dyDescent="0.25">
      <c r="A84" s="5">
        <v>148</v>
      </c>
      <c r="B84" s="13" t="s">
        <v>143</v>
      </c>
      <c r="C84" s="5">
        <v>148</v>
      </c>
      <c r="D84" s="76">
        <v>2905</v>
      </c>
      <c r="E84" s="103">
        <v>0</v>
      </c>
      <c r="F84" s="103">
        <v>1661</v>
      </c>
      <c r="G84" s="103">
        <v>1661</v>
      </c>
      <c r="H84" s="104">
        <v>57.177280550774526</v>
      </c>
      <c r="I84" s="103">
        <v>0</v>
      </c>
      <c r="J84" s="103">
        <v>1151</v>
      </c>
      <c r="K84" s="103">
        <v>1151</v>
      </c>
      <c r="L84" s="93">
        <v>39.621342512908782</v>
      </c>
      <c r="M84" s="104">
        <v>96.798623063683308</v>
      </c>
      <c r="N84" s="85">
        <v>0</v>
      </c>
      <c r="O84" s="85">
        <v>2812</v>
      </c>
      <c r="P84" s="105">
        <v>2812</v>
      </c>
      <c r="Q84" s="76">
        <v>2905</v>
      </c>
      <c r="R84" s="103">
        <v>0</v>
      </c>
      <c r="S84" s="103">
        <v>1668</v>
      </c>
      <c r="T84" s="103">
        <v>1668</v>
      </c>
      <c r="U84" s="104">
        <v>57.418244406196216</v>
      </c>
      <c r="V84" s="103">
        <v>0</v>
      </c>
      <c r="W84" s="103">
        <v>1198</v>
      </c>
      <c r="X84" s="103">
        <v>1198</v>
      </c>
      <c r="Y84" s="93">
        <v>41.239242685025815</v>
      </c>
      <c r="Z84" s="104">
        <v>98.657487091222023</v>
      </c>
      <c r="AA84" s="85">
        <v>0</v>
      </c>
      <c r="AB84" s="85">
        <v>2866</v>
      </c>
      <c r="AC84" s="105">
        <v>2866</v>
      </c>
    </row>
    <row r="85" spans="1:29" x14ac:dyDescent="0.25">
      <c r="A85" s="5">
        <v>197</v>
      </c>
      <c r="B85" s="8" t="s">
        <v>144</v>
      </c>
      <c r="C85" s="5">
        <v>197</v>
      </c>
      <c r="D85" s="76">
        <v>243</v>
      </c>
      <c r="E85" s="103">
        <v>0</v>
      </c>
      <c r="F85" s="103">
        <v>315</v>
      </c>
      <c r="G85" s="103">
        <v>315</v>
      </c>
      <c r="H85" s="104">
        <v>129.62962962962962</v>
      </c>
      <c r="I85" s="103">
        <v>0</v>
      </c>
      <c r="J85" s="103">
        <v>33</v>
      </c>
      <c r="K85" s="103">
        <v>33</v>
      </c>
      <c r="L85" s="93">
        <v>13.580246913580247</v>
      </c>
      <c r="M85" s="104">
        <v>143.20987654320987</v>
      </c>
      <c r="N85" s="85">
        <v>0</v>
      </c>
      <c r="O85" s="85">
        <v>348</v>
      </c>
      <c r="P85" s="105">
        <v>348</v>
      </c>
      <c r="Q85" s="76">
        <v>243</v>
      </c>
      <c r="R85" s="103">
        <v>0</v>
      </c>
      <c r="S85" s="103">
        <v>322</v>
      </c>
      <c r="T85" s="103">
        <v>322</v>
      </c>
      <c r="U85" s="104">
        <v>132.51028806584361</v>
      </c>
      <c r="V85" s="103">
        <v>0</v>
      </c>
      <c r="W85" s="103">
        <v>35</v>
      </c>
      <c r="X85" s="103">
        <v>35</v>
      </c>
      <c r="Y85" s="93">
        <v>14.403292181069959</v>
      </c>
      <c r="Z85" s="104">
        <v>146.9135802469136</v>
      </c>
      <c r="AA85" s="85">
        <v>0</v>
      </c>
      <c r="AB85" s="85">
        <v>357</v>
      </c>
      <c r="AC85" s="105">
        <v>357</v>
      </c>
    </row>
    <row r="86" spans="1:29" x14ac:dyDescent="0.25">
      <c r="A86" s="5">
        <v>206</v>
      </c>
      <c r="B86" s="8" t="s">
        <v>145</v>
      </c>
      <c r="C86" s="5">
        <v>206</v>
      </c>
      <c r="D86" s="76">
        <v>21</v>
      </c>
      <c r="E86" s="103">
        <v>0</v>
      </c>
      <c r="F86" s="103">
        <v>18</v>
      </c>
      <c r="G86" s="103">
        <v>18</v>
      </c>
      <c r="H86" s="104">
        <v>85.714285714285708</v>
      </c>
      <c r="I86" s="103">
        <v>0</v>
      </c>
      <c r="J86" s="103">
        <v>6</v>
      </c>
      <c r="K86" s="103">
        <v>6</v>
      </c>
      <c r="L86" s="93">
        <v>28.571428571428569</v>
      </c>
      <c r="M86" s="104">
        <v>114.28571428571428</v>
      </c>
      <c r="N86" s="85">
        <v>0</v>
      </c>
      <c r="O86" s="85">
        <v>24</v>
      </c>
      <c r="P86" s="105">
        <v>24</v>
      </c>
      <c r="Q86" s="76">
        <v>21</v>
      </c>
      <c r="R86" s="103">
        <v>0</v>
      </c>
      <c r="S86" s="103">
        <v>18</v>
      </c>
      <c r="T86" s="103">
        <v>18</v>
      </c>
      <c r="U86" s="104">
        <v>85.714285714285708</v>
      </c>
      <c r="V86" s="103">
        <v>0</v>
      </c>
      <c r="W86" s="103">
        <v>6</v>
      </c>
      <c r="X86" s="103">
        <v>6</v>
      </c>
      <c r="Y86" s="93">
        <v>28.571428571428569</v>
      </c>
      <c r="Z86" s="104">
        <v>114.28571428571428</v>
      </c>
      <c r="AA86" s="85">
        <v>0</v>
      </c>
      <c r="AB86" s="85">
        <v>24</v>
      </c>
      <c r="AC86" s="105">
        <v>24</v>
      </c>
    </row>
    <row r="87" spans="1:29" x14ac:dyDescent="0.25">
      <c r="A87" s="5">
        <v>313</v>
      </c>
      <c r="B87" s="8" t="s">
        <v>146</v>
      </c>
      <c r="C87" s="5">
        <v>313</v>
      </c>
      <c r="D87" s="76">
        <v>209</v>
      </c>
      <c r="E87" s="103">
        <v>0</v>
      </c>
      <c r="F87" s="103">
        <v>188</v>
      </c>
      <c r="G87" s="103">
        <v>188</v>
      </c>
      <c r="H87" s="104">
        <v>89.952153110047846</v>
      </c>
      <c r="I87" s="103">
        <v>0</v>
      </c>
      <c r="J87" s="103">
        <v>55</v>
      </c>
      <c r="K87" s="103">
        <v>55</v>
      </c>
      <c r="L87" s="93">
        <v>26.315789473684209</v>
      </c>
      <c r="M87" s="104">
        <v>116.26794258373205</v>
      </c>
      <c r="N87" s="85">
        <v>0</v>
      </c>
      <c r="O87" s="85">
        <v>243</v>
      </c>
      <c r="P87" s="105">
        <v>243</v>
      </c>
      <c r="Q87" s="76">
        <v>209</v>
      </c>
      <c r="R87" s="103">
        <v>0</v>
      </c>
      <c r="S87" s="103">
        <v>194</v>
      </c>
      <c r="T87" s="103">
        <v>194</v>
      </c>
      <c r="U87" s="104">
        <v>92.822966507177028</v>
      </c>
      <c r="V87" s="103">
        <v>0</v>
      </c>
      <c r="W87" s="103">
        <v>57</v>
      </c>
      <c r="X87" s="103">
        <v>57</v>
      </c>
      <c r="Y87" s="93">
        <v>27.27272727272727</v>
      </c>
      <c r="Z87" s="104">
        <v>120.09569377990429</v>
      </c>
      <c r="AA87" s="85">
        <v>0</v>
      </c>
      <c r="AB87" s="85">
        <v>251</v>
      </c>
      <c r="AC87" s="105">
        <v>251</v>
      </c>
    </row>
    <row r="88" spans="1:29" x14ac:dyDescent="0.25">
      <c r="A88" s="5">
        <v>318</v>
      </c>
      <c r="B88" s="8" t="s">
        <v>147</v>
      </c>
      <c r="C88" s="5">
        <v>318</v>
      </c>
      <c r="D88" s="76">
        <v>2499</v>
      </c>
      <c r="E88" s="103">
        <v>0</v>
      </c>
      <c r="F88" s="103">
        <v>1530</v>
      </c>
      <c r="G88" s="103">
        <v>1530</v>
      </c>
      <c r="H88" s="104">
        <v>61.224489795918366</v>
      </c>
      <c r="I88" s="103">
        <v>2</v>
      </c>
      <c r="J88" s="103">
        <v>1059</v>
      </c>
      <c r="K88" s="103">
        <v>1061</v>
      </c>
      <c r="L88" s="93">
        <v>42.376950780312121</v>
      </c>
      <c r="M88" s="104">
        <v>103.60144057623049</v>
      </c>
      <c r="N88" s="85">
        <v>2</v>
      </c>
      <c r="O88" s="85">
        <v>2589</v>
      </c>
      <c r="P88" s="105">
        <v>2591</v>
      </c>
      <c r="Q88" s="76">
        <v>2499</v>
      </c>
      <c r="R88" s="103">
        <v>0</v>
      </c>
      <c r="S88" s="103">
        <v>1592</v>
      </c>
      <c r="T88" s="103">
        <v>1592</v>
      </c>
      <c r="U88" s="104">
        <v>63.705482192877149</v>
      </c>
      <c r="V88" s="103">
        <v>2</v>
      </c>
      <c r="W88" s="103">
        <v>1028</v>
      </c>
      <c r="X88" s="103">
        <v>1030</v>
      </c>
      <c r="Y88" s="93">
        <v>41.13645458183273</v>
      </c>
      <c r="Z88" s="104">
        <v>104.84193677470988</v>
      </c>
      <c r="AA88" s="85">
        <v>2</v>
      </c>
      <c r="AB88" s="85">
        <v>2620</v>
      </c>
      <c r="AC88" s="105">
        <v>2622</v>
      </c>
    </row>
    <row r="89" spans="1:29" x14ac:dyDescent="0.25">
      <c r="A89" s="5">
        <v>321</v>
      </c>
      <c r="B89" s="8" t="s">
        <v>148</v>
      </c>
      <c r="C89" s="5">
        <v>321</v>
      </c>
      <c r="D89" s="76">
        <v>802</v>
      </c>
      <c r="E89" s="103">
        <v>0</v>
      </c>
      <c r="F89" s="103">
        <v>742</v>
      </c>
      <c r="G89" s="103">
        <v>742</v>
      </c>
      <c r="H89" s="104">
        <v>92.518703241895267</v>
      </c>
      <c r="I89" s="103">
        <v>0</v>
      </c>
      <c r="J89" s="103">
        <v>177</v>
      </c>
      <c r="K89" s="103">
        <v>177</v>
      </c>
      <c r="L89" s="93">
        <v>22.069825436408976</v>
      </c>
      <c r="M89" s="104">
        <v>114.58852867830424</v>
      </c>
      <c r="N89" s="85">
        <v>0</v>
      </c>
      <c r="O89" s="85">
        <v>919</v>
      </c>
      <c r="P89" s="105">
        <v>919</v>
      </c>
      <c r="Q89" s="76">
        <v>802</v>
      </c>
      <c r="R89" s="103">
        <v>0</v>
      </c>
      <c r="S89" s="103">
        <v>762</v>
      </c>
      <c r="T89" s="103">
        <v>762</v>
      </c>
      <c r="U89" s="104">
        <v>95.012468827930178</v>
      </c>
      <c r="V89" s="103">
        <v>0</v>
      </c>
      <c r="W89" s="103">
        <v>172</v>
      </c>
      <c r="X89" s="103">
        <v>172</v>
      </c>
      <c r="Y89" s="93">
        <v>21.446384039900249</v>
      </c>
      <c r="Z89" s="104">
        <v>116.45885286783042</v>
      </c>
      <c r="AA89" s="85">
        <v>0</v>
      </c>
      <c r="AB89" s="85">
        <v>934</v>
      </c>
      <c r="AC89" s="105">
        <v>934</v>
      </c>
    </row>
    <row r="90" spans="1:29" x14ac:dyDescent="0.25">
      <c r="A90" s="5">
        <v>376</v>
      </c>
      <c r="B90" s="8" t="s">
        <v>149</v>
      </c>
      <c r="C90" s="5">
        <v>376</v>
      </c>
      <c r="D90" s="76">
        <v>1993</v>
      </c>
      <c r="E90" s="103">
        <v>1</v>
      </c>
      <c r="F90" s="103">
        <v>1340</v>
      </c>
      <c r="G90" s="103">
        <v>1341</v>
      </c>
      <c r="H90" s="104">
        <v>67.235323632714511</v>
      </c>
      <c r="I90" s="103">
        <v>3</v>
      </c>
      <c r="J90" s="103">
        <v>1086</v>
      </c>
      <c r="K90" s="103">
        <v>1089</v>
      </c>
      <c r="L90" s="93">
        <v>54.49071751128951</v>
      </c>
      <c r="M90" s="104">
        <v>121.726041144004</v>
      </c>
      <c r="N90" s="85">
        <v>4</v>
      </c>
      <c r="O90" s="85">
        <v>2426</v>
      </c>
      <c r="P90" s="105">
        <v>2430</v>
      </c>
      <c r="Q90" s="76">
        <v>1993</v>
      </c>
      <c r="R90" s="103">
        <v>1</v>
      </c>
      <c r="S90" s="103">
        <v>1349</v>
      </c>
      <c r="T90" s="103">
        <v>1350</v>
      </c>
      <c r="U90" s="104">
        <v>67.686904164576006</v>
      </c>
      <c r="V90" s="103">
        <v>3</v>
      </c>
      <c r="W90" s="103">
        <v>1113</v>
      </c>
      <c r="X90" s="103">
        <v>1116</v>
      </c>
      <c r="Y90" s="93">
        <v>55.84545910687406</v>
      </c>
      <c r="Z90" s="104">
        <v>123.53236327145008</v>
      </c>
      <c r="AA90" s="85">
        <v>4</v>
      </c>
      <c r="AB90" s="85">
        <v>2462</v>
      </c>
      <c r="AC90" s="105">
        <v>2466</v>
      </c>
    </row>
    <row r="91" spans="1:29" x14ac:dyDescent="0.25">
      <c r="A91" s="5">
        <v>400</v>
      </c>
      <c r="B91" s="8" t="s">
        <v>150</v>
      </c>
      <c r="C91" s="5">
        <v>400</v>
      </c>
      <c r="D91" s="76">
        <v>291</v>
      </c>
      <c r="E91" s="103">
        <v>0</v>
      </c>
      <c r="F91" s="103">
        <v>252</v>
      </c>
      <c r="G91" s="103">
        <v>252</v>
      </c>
      <c r="H91" s="104">
        <v>86.597938144329902</v>
      </c>
      <c r="I91" s="103">
        <v>0</v>
      </c>
      <c r="J91" s="103">
        <v>155</v>
      </c>
      <c r="K91" s="103">
        <v>155</v>
      </c>
      <c r="L91" s="93">
        <v>53.264604810996566</v>
      </c>
      <c r="M91" s="104">
        <v>139.86254295532646</v>
      </c>
      <c r="N91" s="85">
        <v>0</v>
      </c>
      <c r="O91" s="85">
        <v>407</v>
      </c>
      <c r="P91" s="105">
        <v>407</v>
      </c>
      <c r="Q91" s="76">
        <v>291</v>
      </c>
      <c r="R91" s="103">
        <v>0</v>
      </c>
      <c r="S91" s="103">
        <v>264</v>
      </c>
      <c r="T91" s="103">
        <v>264</v>
      </c>
      <c r="U91" s="104">
        <v>90.721649484536087</v>
      </c>
      <c r="V91" s="103">
        <v>0</v>
      </c>
      <c r="W91" s="103">
        <v>153</v>
      </c>
      <c r="X91" s="103">
        <v>153</v>
      </c>
      <c r="Y91" s="93">
        <v>52.577319587628871</v>
      </c>
      <c r="Z91" s="104">
        <v>143.29896907216494</v>
      </c>
      <c r="AA91" s="85">
        <v>0</v>
      </c>
      <c r="AB91" s="85">
        <v>417</v>
      </c>
      <c r="AC91" s="105">
        <v>417</v>
      </c>
    </row>
    <row r="92" spans="1:29" x14ac:dyDescent="0.25">
      <c r="A92" s="5">
        <v>440</v>
      </c>
      <c r="B92" s="8" t="s">
        <v>151</v>
      </c>
      <c r="C92" s="5">
        <v>440</v>
      </c>
      <c r="D92" s="76">
        <v>5807</v>
      </c>
      <c r="E92" s="103">
        <v>10</v>
      </c>
      <c r="F92" s="103">
        <v>4193</v>
      </c>
      <c r="G92" s="103">
        <v>4203</v>
      </c>
      <c r="H92" s="104">
        <v>72.205958326158083</v>
      </c>
      <c r="I92" s="103">
        <v>4</v>
      </c>
      <c r="J92" s="103">
        <v>1896</v>
      </c>
      <c r="K92" s="103">
        <v>1900</v>
      </c>
      <c r="L92" s="93">
        <v>32.65024969863957</v>
      </c>
      <c r="M92" s="104">
        <v>104.85620802479765</v>
      </c>
      <c r="N92" s="85">
        <v>14</v>
      </c>
      <c r="O92" s="85">
        <v>6089</v>
      </c>
      <c r="P92" s="105">
        <v>6103</v>
      </c>
      <c r="Q92" s="76">
        <v>5807</v>
      </c>
      <c r="R92" s="103">
        <v>10</v>
      </c>
      <c r="S92" s="103">
        <v>4261</v>
      </c>
      <c r="T92" s="103">
        <v>4271</v>
      </c>
      <c r="U92" s="104">
        <v>73.376958842775963</v>
      </c>
      <c r="V92" s="103">
        <v>3</v>
      </c>
      <c r="W92" s="103">
        <v>1902</v>
      </c>
      <c r="X92" s="103">
        <v>1905</v>
      </c>
      <c r="Y92" s="93">
        <v>32.753573273635268</v>
      </c>
      <c r="Z92" s="104">
        <v>106.13053211641123</v>
      </c>
      <c r="AA92" s="85">
        <v>13</v>
      </c>
      <c r="AB92" s="85">
        <v>6163</v>
      </c>
      <c r="AC92" s="105">
        <v>6176</v>
      </c>
    </row>
    <row r="93" spans="1:29" x14ac:dyDescent="0.25">
      <c r="A93" s="5">
        <v>483</v>
      </c>
      <c r="B93" s="8" t="s">
        <v>152</v>
      </c>
      <c r="C93" s="5">
        <v>483</v>
      </c>
      <c r="D93" s="76">
        <v>21</v>
      </c>
      <c r="E93" s="103">
        <v>0</v>
      </c>
      <c r="F93" s="103">
        <v>13</v>
      </c>
      <c r="G93" s="103">
        <v>13</v>
      </c>
      <c r="H93" s="104">
        <v>61.904761904761905</v>
      </c>
      <c r="I93" s="103">
        <v>0</v>
      </c>
      <c r="J93" s="103">
        <v>0</v>
      </c>
      <c r="K93" s="103">
        <v>0</v>
      </c>
      <c r="L93" s="93">
        <v>0</v>
      </c>
      <c r="M93" s="104">
        <v>61.904761904761905</v>
      </c>
      <c r="N93" s="85">
        <v>0</v>
      </c>
      <c r="O93" s="85">
        <v>13</v>
      </c>
      <c r="P93" s="105">
        <v>13</v>
      </c>
      <c r="Q93" s="76">
        <v>21</v>
      </c>
      <c r="R93" s="103">
        <v>0</v>
      </c>
      <c r="S93" s="103">
        <v>13</v>
      </c>
      <c r="T93" s="103">
        <v>13</v>
      </c>
      <c r="U93" s="104">
        <v>61.904761904761905</v>
      </c>
      <c r="V93" s="103">
        <v>0</v>
      </c>
      <c r="W93" s="103">
        <v>0</v>
      </c>
      <c r="X93" s="103">
        <v>0</v>
      </c>
      <c r="Y93" s="93">
        <v>0</v>
      </c>
      <c r="Z93" s="104">
        <v>61.904761904761905</v>
      </c>
      <c r="AA93" s="85">
        <v>0</v>
      </c>
      <c r="AB93" s="85">
        <v>13</v>
      </c>
      <c r="AC93" s="105">
        <v>13</v>
      </c>
    </row>
    <row r="94" spans="1:29" x14ac:dyDescent="0.25">
      <c r="A94" s="5">
        <v>541</v>
      </c>
      <c r="B94" s="102" t="s">
        <v>246</v>
      </c>
      <c r="C94" s="5">
        <v>541</v>
      </c>
      <c r="D94" s="76">
        <v>1021</v>
      </c>
      <c r="E94" s="103">
        <v>0</v>
      </c>
      <c r="F94" s="103">
        <v>891</v>
      </c>
      <c r="G94" s="103">
        <v>891</v>
      </c>
      <c r="H94" s="104">
        <v>87.267384916748284</v>
      </c>
      <c r="I94" s="103">
        <v>1</v>
      </c>
      <c r="J94" s="103">
        <v>234</v>
      </c>
      <c r="K94" s="103">
        <v>235</v>
      </c>
      <c r="L94" s="93">
        <v>22.918707149853084</v>
      </c>
      <c r="M94" s="104">
        <v>110.18609206660138</v>
      </c>
      <c r="N94" s="85">
        <v>1</v>
      </c>
      <c r="O94" s="85">
        <v>1125</v>
      </c>
      <c r="P94" s="105">
        <v>1126</v>
      </c>
      <c r="Q94" s="76">
        <v>1021</v>
      </c>
      <c r="R94" s="103">
        <v>0</v>
      </c>
      <c r="S94" s="103">
        <v>903</v>
      </c>
      <c r="T94" s="103">
        <v>903</v>
      </c>
      <c r="U94" s="104">
        <v>88.442703232125368</v>
      </c>
      <c r="V94" s="103">
        <v>0</v>
      </c>
      <c r="W94" s="103">
        <v>239</v>
      </c>
      <c r="X94" s="103">
        <v>239</v>
      </c>
      <c r="Y94" s="93">
        <v>23.408423114593536</v>
      </c>
      <c r="Z94" s="104">
        <v>111.8511263467189</v>
      </c>
      <c r="AA94" s="85">
        <v>0</v>
      </c>
      <c r="AB94" s="85">
        <v>1142</v>
      </c>
      <c r="AC94" s="105">
        <v>1142</v>
      </c>
    </row>
    <row r="95" spans="1:29" x14ac:dyDescent="0.25">
      <c r="A95" s="5">
        <v>607</v>
      </c>
      <c r="B95" s="102" t="s">
        <v>247</v>
      </c>
      <c r="C95" s="5">
        <v>607</v>
      </c>
      <c r="D95" s="76">
        <v>841</v>
      </c>
      <c r="E95" s="103">
        <v>0</v>
      </c>
      <c r="F95" s="103">
        <v>393</v>
      </c>
      <c r="G95" s="103">
        <v>393</v>
      </c>
      <c r="H95" s="104">
        <v>46.730083234244944</v>
      </c>
      <c r="I95" s="103">
        <v>0</v>
      </c>
      <c r="J95" s="103">
        <v>393</v>
      </c>
      <c r="K95" s="103">
        <v>393</v>
      </c>
      <c r="L95" s="93">
        <v>46.730083234244944</v>
      </c>
      <c r="M95" s="104">
        <v>93.460166468489888</v>
      </c>
      <c r="N95" s="85">
        <v>0</v>
      </c>
      <c r="O95" s="85">
        <v>786</v>
      </c>
      <c r="P95" s="105">
        <v>786</v>
      </c>
      <c r="Q95" s="76">
        <v>841</v>
      </c>
      <c r="R95" s="103">
        <v>0</v>
      </c>
      <c r="S95" s="103">
        <v>396</v>
      </c>
      <c r="T95" s="103">
        <v>396</v>
      </c>
      <c r="U95" s="104">
        <v>47.086801426872768</v>
      </c>
      <c r="V95" s="103">
        <v>0</v>
      </c>
      <c r="W95" s="103">
        <v>414</v>
      </c>
      <c r="X95" s="103">
        <v>414</v>
      </c>
      <c r="Y95" s="93">
        <v>49.227110582639718</v>
      </c>
      <c r="Z95" s="104">
        <v>96.313912009512478</v>
      </c>
      <c r="AA95" s="85">
        <v>0</v>
      </c>
      <c r="AB95" s="85">
        <v>810</v>
      </c>
      <c r="AC95" s="105">
        <v>810</v>
      </c>
    </row>
    <row r="96" spans="1:29" x14ac:dyDescent="0.25">
      <c r="A96" s="5">
        <v>615</v>
      </c>
      <c r="B96" s="8" t="s">
        <v>155</v>
      </c>
      <c r="C96" s="5">
        <v>615</v>
      </c>
      <c r="D96" s="76">
        <v>8751</v>
      </c>
      <c r="E96" s="103">
        <v>0</v>
      </c>
      <c r="F96" s="103">
        <v>3858</v>
      </c>
      <c r="G96" s="103">
        <v>3858</v>
      </c>
      <c r="H96" s="104">
        <v>44.086390126842645</v>
      </c>
      <c r="I96" s="103">
        <v>6</v>
      </c>
      <c r="J96" s="103">
        <v>4286</v>
      </c>
      <c r="K96" s="103">
        <v>4292</v>
      </c>
      <c r="L96" s="93">
        <v>48.977259741743801</v>
      </c>
      <c r="M96" s="104">
        <v>93.063649868586452</v>
      </c>
      <c r="N96" s="85">
        <v>6</v>
      </c>
      <c r="O96" s="85">
        <v>8144</v>
      </c>
      <c r="P96" s="105">
        <v>8150</v>
      </c>
      <c r="Q96" s="76">
        <v>8751</v>
      </c>
      <c r="R96" s="103">
        <v>0</v>
      </c>
      <c r="S96" s="103">
        <v>3911</v>
      </c>
      <c r="T96" s="103">
        <v>3911</v>
      </c>
      <c r="U96" s="104">
        <v>44.692035195977603</v>
      </c>
      <c r="V96" s="103">
        <v>6</v>
      </c>
      <c r="W96" s="103">
        <v>4328</v>
      </c>
      <c r="X96" s="103">
        <v>4334</v>
      </c>
      <c r="Y96" s="93">
        <v>49.457204890869619</v>
      </c>
      <c r="Z96" s="104">
        <v>94.149240086847215</v>
      </c>
      <c r="AA96" s="85">
        <v>6</v>
      </c>
      <c r="AB96" s="85">
        <v>8239</v>
      </c>
      <c r="AC96" s="105">
        <v>8245</v>
      </c>
    </row>
    <row r="97" spans="1:29" x14ac:dyDescent="0.25">
      <c r="A97" s="5">
        <v>649</v>
      </c>
      <c r="B97" s="8" t="s">
        <v>156</v>
      </c>
      <c r="C97" s="5">
        <v>649</v>
      </c>
      <c r="D97" s="76">
        <v>103</v>
      </c>
      <c r="E97" s="103">
        <v>0</v>
      </c>
      <c r="F97" s="103">
        <v>109</v>
      </c>
      <c r="G97" s="103">
        <v>109</v>
      </c>
      <c r="H97" s="104">
        <v>105.8252427184466</v>
      </c>
      <c r="I97" s="103">
        <v>0</v>
      </c>
      <c r="J97" s="103">
        <v>7</v>
      </c>
      <c r="K97" s="103">
        <v>7</v>
      </c>
      <c r="L97" s="93">
        <v>6.7961165048543686</v>
      </c>
      <c r="M97" s="104">
        <v>112.62135922330097</v>
      </c>
      <c r="N97" s="85">
        <v>0</v>
      </c>
      <c r="O97" s="85">
        <v>116</v>
      </c>
      <c r="P97" s="105">
        <v>116</v>
      </c>
      <c r="Q97" s="76">
        <v>103</v>
      </c>
      <c r="R97" s="103">
        <v>0</v>
      </c>
      <c r="S97" s="103">
        <v>110</v>
      </c>
      <c r="T97" s="103">
        <v>110</v>
      </c>
      <c r="U97" s="104">
        <v>106.79611650485437</v>
      </c>
      <c r="V97" s="103">
        <v>0</v>
      </c>
      <c r="W97" s="103">
        <v>7</v>
      </c>
      <c r="X97" s="103">
        <v>7</v>
      </c>
      <c r="Y97" s="93">
        <v>6.7961165048543686</v>
      </c>
      <c r="Z97" s="104">
        <v>113.59223300970874</v>
      </c>
      <c r="AA97" s="85">
        <v>0</v>
      </c>
      <c r="AB97" s="85">
        <v>117</v>
      </c>
      <c r="AC97" s="105">
        <v>117</v>
      </c>
    </row>
    <row r="98" spans="1:29" x14ac:dyDescent="0.25">
      <c r="A98" s="5">
        <v>652</v>
      </c>
      <c r="B98" s="8" t="s">
        <v>157</v>
      </c>
      <c r="C98" s="5">
        <v>652</v>
      </c>
      <c r="D98" s="76">
        <v>58</v>
      </c>
      <c r="E98" s="103">
        <v>0</v>
      </c>
      <c r="F98" s="103">
        <v>11</v>
      </c>
      <c r="G98" s="103">
        <v>11</v>
      </c>
      <c r="H98" s="104">
        <v>18.96551724137931</v>
      </c>
      <c r="I98" s="103">
        <v>0</v>
      </c>
      <c r="J98" s="103">
        <v>0</v>
      </c>
      <c r="K98" s="103">
        <v>0</v>
      </c>
      <c r="L98" s="93">
        <v>0</v>
      </c>
      <c r="M98" s="104">
        <v>18.96551724137931</v>
      </c>
      <c r="N98" s="85">
        <v>0</v>
      </c>
      <c r="O98" s="85">
        <v>11</v>
      </c>
      <c r="P98" s="105">
        <v>11</v>
      </c>
      <c r="Q98" s="76">
        <v>58</v>
      </c>
      <c r="R98" s="103">
        <v>0</v>
      </c>
      <c r="S98" s="103">
        <v>12</v>
      </c>
      <c r="T98" s="103">
        <v>12</v>
      </c>
      <c r="U98" s="104">
        <v>20.689655172413794</v>
      </c>
      <c r="V98" s="103">
        <v>0</v>
      </c>
      <c r="W98" s="103">
        <v>1</v>
      </c>
      <c r="X98" s="103">
        <v>1</v>
      </c>
      <c r="Y98" s="93">
        <v>1.7241379310344827</v>
      </c>
      <c r="Z98" s="104">
        <v>22.413793103448278</v>
      </c>
      <c r="AA98" s="85">
        <v>0</v>
      </c>
      <c r="AB98" s="85">
        <v>13</v>
      </c>
      <c r="AC98" s="105">
        <v>13</v>
      </c>
    </row>
    <row r="99" spans="1:29" x14ac:dyDescent="0.25">
      <c r="A99" s="5">
        <v>660</v>
      </c>
      <c r="B99" s="8" t="s">
        <v>158</v>
      </c>
      <c r="C99" s="5">
        <v>660</v>
      </c>
      <c r="D99" s="76">
        <v>183</v>
      </c>
      <c r="E99" s="103">
        <v>0</v>
      </c>
      <c r="F99" s="103">
        <v>234</v>
      </c>
      <c r="G99" s="103">
        <v>234</v>
      </c>
      <c r="H99" s="104">
        <v>127.86885245901641</v>
      </c>
      <c r="I99" s="103">
        <v>0</v>
      </c>
      <c r="J99" s="103">
        <v>24</v>
      </c>
      <c r="K99" s="103">
        <v>24</v>
      </c>
      <c r="L99" s="93">
        <v>13.114754098360656</v>
      </c>
      <c r="M99" s="104">
        <v>140.98360655737704</v>
      </c>
      <c r="N99" s="85">
        <v>0</v>
      </c>
      <c r="O99" s="85">
        <v>258</v>
      </c>
      <c r="P99" s="105">
        <v>258</v>
      </c>
      <c r="Q99" s="76">
        <v>183</v>
      </c>
      <c r="R99" s="103">
        <v>0</v>
      </c>
      <c r="S99" s="103">
        <v>235</v>
      </c>
      <c r="T99" s="103">
        <v>235</v>
      </c>
      <c r="U99" s="104">
        <v>128.41530054644809</v>
      </c>
      <c r="V99" s="103">
        <v>0</v>
      </c>
      <c r="W99" s="103">
        <v>23</v>
      </c>
      <c r="X99" s="103">
        <v>23</v>
      </c>
      <c r="Y99" s="93">
        <v>12.568306010928962</v>
      </c>
      <c r="Z99" s="104">
        <v>140.98360655737704</v>
      </c>
      <c r="AA99" s="85">
        <v>0</v>
      </c>
      <c r="AB99" s="85">
        <v>258</v>
      </c>
      <c r="AC99" s="105">
        <v>258</v>
      </c>
    </row>
    <row r="100" spans="1:29" x14ac:dyDescent="0.25">
      <c r="A100" s="5">
        <v>667</v>
      </c>
      <c r="B100" s="8" t="s">
        <v>159</v>
      </c>
      <c r="C100" s="5">
        <v>667</v>
      </c>
      <c r="D100" s="76">
        <v>191</v>
      </c>
      <c r="E100" s="103">
        <v>0</v>
      </c>
      <c r="F100" s="103">
        <v>186</v>
      </c>
      <c r="G100" s="103">
        <v>186</v>
      </c>
      <c r="H100" s="104">
        <v>97.382198952879577</v>
      </c>
      <c r="I100" s="103">
        <v>0</v>
      </c>
      <c r="J100" s="103">
        <v>19</v>
      </c>
      <c r="K100" s="103">
        <v>19</v>
      </c>
      <c r="L100" s="93">
        <v>9.9476439790575917</v>
      </c>
      <c r="M100" s="104">
        <v>107.32984293193716</v>
      </c>
      <c r="N100" s="85">
        <v>0</v>
      </c>
      <c r="O100" s="85">
        <v>205</v>
      </c>
      <c r="P100" s="105">
        <v>205</v>
      </c>
      <c r="Q100" s="76">
        <v>191</v>
      </c>
      <c r="R100" s="103">
        <v>0</v>
      </c>
      <c r="S100" s="103">
        <v>188</v>
      </c>
      <c r="T100" s="103">
        <v>188</v>
      </c>
      <c r="U100" s="104">
        <v>98.429319371727757</v>
      </c>
      <c r="V100" s="103">
        <v>0</v>
      </c>
      <c r="W100" s="103">
        <v>17</v>
      </c>
      <c r="X100" s="103">
        <v>17</v>
      </c>
      <c r="Y100" s="93">
        <v>8.9005235602094235</v>
      </c>
      <c r="Z100" s="104">
        <v>107.32984293193716</v>
      </c>
      <c r="AA100" s="85">
        <v>0</v>
      </c>
      <c r="AB100" s="85">
        <v>205</v>
      </c>
      <c r="AC100" s="105">
        <v>205</v>
      </c>
    </row>
    <row r="101" spans="1:29" x14ac:dyDescent="0.25">
      <c r="A101" s="5">
        <v>674</v>
      </c>
      <c r="B101" s="102" t="s">
        <v>248</v>
      </c>
      <c r="C101" s="5">
        <v>674</v>
      </c>
      <c r="D101" s="76">
        <v>336</v>
      </c>
      <c r="E101" s="103">
        <v>0</v>
      </c>
      <c r="F101" s="103">
        <v>299</v>
      </c>
      <c r="G101" s="103">
        <v>299</v>
      </c>
      <c r="H101" s="104">
        <v>88.988095238095227</v>
      </c>
      <c r="I101" s="103">
        <v>0</v>
      </c>
      <c r="J101" s="103">
        <v>47</v>
      </c>
      <c r="K101" s="103">
        <v>47</v>
      </c>
      <c r="L101" s="93">
        <v>13.988095238095239</v>
      </c>
      <c r="M101" s="104">
        <v>102.97619047619047</v>
      </c>
      <c r="N101" s="85">
        <v>0</v>
      </c>
      <c r="O101" s="85">
        <v>346</v>
      </c>
      <c r="P101" s="105">
        <v>346</v>
      </c>
      <c r="Q101" s="76">
        <v>336</v>
      </c>
      <c r="R101" s="103">
        <v>0</v>
      </c>
      <c r="S101" s="103">
        <v>301</v>
      </c>
      <c r="T101" s="103">
        <v>301</v>
      </c>
      <c r="U101" s="104">
        <v>89.583333333333343</v>
      </c>
      <c r="V101" s="103">
        <v>0</v>
      </c>
      <c r="W101" s="103">
        <v>54</v>
      </c>
      <c r="X101" s="103">
        <v>54</v>
      </c>
      <c r="Y101" s="93">
        <v>16.071428571428573</v>
      </c>
      <c r="Z101" s="104">
        <v>105.65476190476191</v>
      </c>
      <c r="AA101" s="85">
        <v>0</v>
      </c>
      <c r="AB101" s="85">
        <v>355</v>
      </c>
      <c r="AC101" s="105">
        <v>355</v>
      </c>
    </row>
    <row r="102" spans="1:29" x14ac:dyDescent="0.25">
      <c r="A102" s="5">
        <v>697</v>
      </c>
      <c r="B102" s="14" t="s">
        <v>161</v>
      </c>
      <c r="C102" s="5">
        <v>697</v>
      </c>
      <c r="D102" s="76">
        <v>1747</v>
      </c>
      <c r="E102" s="103">
        <v>0</v>
      </c>
      <c r="F102" s="103">
        <v>1452</v>
      </c>
      <c r="G102" s="103">
        <v>1452</v>
      </c>
      <c r="H102" s="104">
        <v>83.113909559244419</v>
      </c>
      <c r="I102" s="103">
        <v>1</v>
      </c>
      <c r="J102" s="103">
        <v>646</v>
      </c>
      <c r="K102" s="103">
        <v>647</v>
      </c>
      <c r="L102" s="93">
        <v>36.97767601602748</v>
      </c>
      <c r="M102" s="104">
        <v>120.09158557527189</v>
      </c>
      <c r="N102" s="85">
        <v>1</v>
      </c>
      <c r="O102" s="85">
        <v>2098</v>
      </c>
      <c r="P102" s="105">
        <v>2099</v>
      </c>
      <c r="Q102" s="76">
        <v>1747</v>
      </c>
      <c r="R102" s="103">
        <v>0</v>
      </c>
      <c r="S102" s="103">
        <v>1488</v>
      </c>
      <c r="T102" s="103">
        <v>1488</v>
      </c>
      <c r="U102" s="104">
        <v>85.174585002862045</v>
      </c>
      <c r="V102" s="103">
        <v>1</v>
      </c>
      <c r="W102" s="103">
        <v>648</v>
      </c>
      <c r="X102" s="103">
        <v>649</v>
      </c>
      <c r="Y102" s="93">
        <v>37.092157985117346</v>
      </c>
      <c r="Z102" s="104">
        <v>122.2667429879794</v>
      </c>
      <c r="AA102" s="85">
        <v>1</v>
      </c>
      <c r="AB102" s="85">
        <v>2136</v>
      </c>
      <c r="AC102" s="105">
        <v>2137</v>
      </c>
    </row>
    <row r="103" spans="1:29" x14ac:dyDescent="0.25">
      <c r="A103" s="5">
        <v>756</v>
      </c>
      <c r="B103" s="8" t="s">
        <v>162</v>
      </c>
      <c r="C103" s="5">
        <v>756</v>
      </c>
      <c r="D103" s="76">
        <v>839</v>
      </c>
      <c r="E103" s="103">
        <v>0</v>
      </c>
      <c r="F103" s="103">
        <v>607</v>
      </c>
      <c r="G103" s="103">
        <v>607</v>
      </c>
      <c r="H103" s="104">
        <v>72.348033373063174</v>
      </c>
      <c r="I103" s="103">
        <v>0</v>
      </c>
      <c r="J103" s="103">
        <v>72</v>
      </c>
      <c r="K103" s="103">
        <v>72</v>
      </c>
      <c r="L103" s="93">
        <v>8.5816448152562579</v>
      </c>
      <c r="M103" s="104">
        <v>80.929678188319429</v>
      </c>
      <c r="N103" s="85">
        <v>0</v>
      </c>
      <c r="O103" s="85">
        <v>679</v>
      </c>
      <c r="P103" s="105">
        <v>679</v>
      </c>
      <c r="Q103" s="76">
        <v>839</v>
      </c>
      <c r="R103" s="103">
        <v>0</v>
      </c>
      <c r="S103" s="103">
        <v>613</v>
      </c>
      <c r="T103" s="103">
        <v>613</v>
      </c>
      <c r="U103" s="104">
        <v>73.063170441001191</v>
      </c>
      <c r="V103" s="103">
        <v>0</v>
      </c>
      <c r="W103" s="103">
        <v>65</v>
      </c>
      <c r="X103" s="103">
        <v>65</v>
      </c>
      <c r="Y103" s="93">
        <v>7.7473182359952322</v>
      </c>
      <c r="Z103" s="104">
        <v>80.810488676996428</v>
      </c>
      <c r="AA103" s="85">
        <v>0</v>
      </c>
      <c r="AB103" s="85">
        <v>678</v>
      </c>
      <c r="AC103" s="105">
        <v>678</v>
      </c>
    </row>
    <row r="104" spans="1:29" ht="25.5" x14ac:dyDescent="0.25">
      <c r="A104" s="72">
        <v>9814</v>
      </c>
      <c r="B104" s="178" t="s">
        <v>163</v>
      </c>
      <c r="C104" s="72">
        <v>9814</v>
      </c>
      <c r="D104" s="37">
        <v>3173</v>
      </c>
      <c r="E104" s="37">
        <v>5</v>
      </c>
      <c r="F104" s="37">
        <v>2714</v>
      </c>
      <c r="G104" s="37">
        <v>2719</v>
      </c>
      <c r="H104" s="90">
        <v>85.53419476835802</v>
      </c>
      <c r="I104" s="37">
        <v>2</v>
      </c>
      <c r="J104" s="37">
        <v>672</v>
      </c>
      <c r="K104" s="37">
        <v>674</v>
      </c>
      <c r="L104" s="94">
        <v>21.178695241096754</v>
      </c>
      <c r="M104" s="88">
        <v>106.71289000945477</v>
      </c>
      <c r="N104" s="37">
        <v>7</v>
      </c>
      <c r="O104" s="37">
        <v>3386</v>
      </c>
      <c r="P104" s="37">
        <v>3393</v>
      </c>
      <c r="Q104" s="37">
        <v>3173</v>
      </c>
      <c r="R104" s="37">
        <v>5</v>
      </c>
      <c r="S104" s="37">
        <v>2751</v>
      </c>
      <c r="T104" s="37">
        <v>2756</v>
      </c>
      <c r="U104" s="90">
        <v>86.700283643239842</v>
      </c>
      <c r="V104" s="37">
        <v>3</v>
      </c>
      <c r="W104" s="37">
        <v>672</v>
      </c>
      <c r="X104" s="37">
        <v>675</v>
      </c>
      <c r="Y104" s="94">
        <v>21.178695241096754</v>
      </c>
      <c r="Z104" s="88">
        <v>107.87897888433659</v>
      </c>
      <c r="AA104" s="37">
        <v>8</v>
      </c>
      <c r="AB104" s="37">
        <v>3423</v>
      </c>
      <c r="AC104" s="37">
        <v>3431</v>
      </c>
    </row>
    <row r="105" spans="1:29" x14ac:dyDescent="0.25">
      <c r="A105" s="5">
        <v>30</v>
      </c>
      <c r="B105" s="8" t="s">
        <v>164</v>
      </c>
      <c r="C105" s="5">
        <v>30</v>
      </c>
      <c r="D105" s="76">
        <v>653</v>
      </c>
      <c r="E105" s="103">
        <v>5</v>
      </c>
      <c r="F105" s="103">
        <v>597</v>
      </c>
      <c r="G105" s="103">
        <v>602</v>
      </c>
      <c r="H105" s="104">
        <v>91.424196018376719</v>
      </c>
      <c r="I105" s="103">
        <v>2</v>
      </c>
      <c r="J105" s="103">
        <v>335</v>
      </c>
      <c r="K105" s="103">
        <v>337</v>
      </c>
      <c r="L105" s="93">
        <v>51.301684532924966</v>
      </c>
      <c r="M105" s="104">
        <v>142.72588055130169</v>
      </c>
      <c r="N105" s="85">
        <v>7</v>
      </c>
      <c r="O105" s="85">
        <v>932</v>
      </c>
      <c r="P105" s="105">
        <v>939</v>
      </c>
      <c r="Q105" s="76">
        <v>653</v>
      </c>
      <c r="R105" s="103">
        <v>5</v>
      </c>
      <c r="S105" s="103">
        <v>618</v>
      </c>
      <c r="T105" s="103">
        <v>623</v>
      </c>
      <c r="U105" s="104">
        <v>94.640122511485444</v>
      </c>
      <c r="V105" s="103">
        <v>2</v>
      </c>
      <c r="W105" s="103">
        <v>332</v>
      </c>
      <c r="X105" s="103">
        <v>334</v>
      </c>
      <c r="Y105" s="93">
        <v>50.842266462480858</v>
      </c>
      <c r="Z105" s="104">
        <v>145.48238897396629</v>
      </c>
      <c r="AA105" s="85">
        <v>7</v>
      </c>
      <c r="AB105" s="85">
        <v>950</v>
      </c>
      <c r="AC105" s="105">
        <v>957</v>
      </c>
    </row>
    <row r="106" spans="1:29" x14ac:dyDescent="0.25">
      <c r="A106" s="5">
        <v>34</v>
      </c>
      <c r="B106" s="8" t="s">
        <v>165</v>
      </c>
      <c r="C106" s="5">
        <v>34</v>
      </c>
      <c r="D106" s="76">
        <v>373</v>
      </c>
      <c r="E106" s="103">
        <v>0</v>
      </c>
      <c r="F106" s="103">
        <v>398</v>
      </c>
      <c r="G106" s="103">
        <v>398</v>
      </c>
      <c r="H106" s="104">
        <v>106.70241286863271</v>
      </c>
      <c r="I106" s="103">
        <v>0</v>
      </c>
      <c r="J106" s="103">
        <v>70</v>
      </c>
      <c r="K106" s="103">
        <v>70</v>
      </c>
      <c r="L106" s="93">
        <v>18.766756032171582</v>
      </c>
      <c r="M106" s="104">
        <v>125.46916890080428</v>
      </c>
      <c r="N106" s="85">
        <v>0</v>
      </c>
      <c r="O106" s="85">
        <v>468</v>
      </c>
      <c r="P106" s="105">
        <v>468</v>
      </c>
      <c r="Q106" s="76">
        <v>373</v>
      </c>
      <c r="R106" s="103">
        <v>0</v>
      </c>
      <c r="S106" s="103">
        <v>401</v>
      </c>
      <c r="T106" s="103">
        <v>401</v>
      </c>
      <c r="U106" s="104">
        <v>107.50670241286863</v>
      </c>
      <c r="V106" s="103">
        <v>0</v>
      </c>
      <c r="W106" s="103">
        <v>64</v>
      </c>
      <c r="X106" s="103">
        <v>64</v>
      </c>
      <c r="Y106" s="93">
        <v>17.158176943699733</v>
      </c>
      <c r="Z106" s="104">
        <v>124.66487935656836</v>
      </c>
      <c r="AA106" s="85">
        <v>0</v>
      </c>
      <c r="AB106" s="85">
        <v>465</v>
      </c>
      <c r="AC106" s="105">
        <v>465</v>
      </c>
    </row>
    <row r="107" spans="1:29" x14ac:dyDescent="0.25">
      <c r="A107" s="5">
        <v>36</v>
      </c>
      <c r="B107" s="8" t="s">
        <v>166</v>
      </c>
      <c r="C107" s="5">
        <v>36</v>
      </c>
      <c r="D107" s="76">
        <v>165</v>
      </c>
      <c r="E107" s="103">
        <v>0</v>
      </c>
      <c r="F107" s="103">
        <v>66</v>
      </c>
      <c r="G107" s="103">
        <v>66</v>
      </c>
      <c r="H107" s="104">
        <v>40</v>
      </c>
      <c r="I107" s="103">
        <v>0</v>
      </c>
      <c r="J107" s="103">
        <v>23</v>
      </c>
      <c r="K107" s="103">
        <v>23</v>
      </c>
      <c r="L107" s="93">
        <v>13.939393939393941</v>
      </c>
      <c r="M107" s="104">
        <v>53.939393939393945</v>
      </c>
      <c r="N107" s="85">
        <v>0</v>
      </c>
      <c r="O107" s="85">
        <v>89</v>
      </c>
      <c r="P107" s="105">
        <v>89</v>
      </c>
      <c r="Q107" s="76">
        <v>165</v>
      </c>
      <c r="R107" s="103">
        <v>0</v>
      </c>
      <c r="S107" s="103">
        <v>66</v>
      </c>
      <c r="T107" s="103">
        <v>66</v>
      </c>
      <c r="U107" s="104">
        <v>40</v>
      </c>
      <c r="V107" s="103">
        <v>1</v>
      </c>
      <c r="W107" s="103">
        <v>26</v>
      </c>
      <c r="X107" s="103">
        <v>27</v>
      </c>
      <c r="Y107" s="93">
        <v>15.757575757575756</v>
      </c>
      <c r="Z107" s="104">
        <v>55.757575757575765</v>
      </c>
      <c r="AA107" s="85">
        <v>1</v>
      </c>
      <c r="AB107" s="85">
        <v>92</v>
      </c>
      <c r="AC107" s="105">
        <v>93</v>
      </c>
    </row>
    <row r="108" spans="1:29" x14ac:dyDescent="0.25">
      <c r="A108" s="5">
        <v>91</v>
      </c>
      <c r="B108" s="8" t="s">
        <v>167</v>
      </c>
      <c r="C108" s="5">
        <v>91</v>
      </c>
      <c r="D108" s="76">
        <v>93</v>
      </c>
      <c r="E108" s="103">
        <v>0</v>
      </c>
      <c r="F108" s="103">
        <v>59</v>
      </c>
      <c r="G108" s="103">
        <v>59</v>
      </c>
      <c r="H108" s="104">
        <v>63.44086021505376</v>
      </c>
      <c r="I108" s="103">
        <v>0</v>
      </c>
      <c r="J108" s="103">
        <v>1</v>
      </c>
      <c r="K108" s="103">
        <v>1</v>
      </c>
      <c r="L108" s="93">
        <v>1.0752688172043012</v>
      </c>
      <c r="M108" s="104">
        <v>64.516129032258064</v>
      </c>
      <c r="N108" s="85">
        <v>0</v>
      </c>
      <c r="O108" s="85">
        <v>60</v>
      </c>
      <c r="P108" s="105">
        <v>60</v>
      </c>
      <c r="Q108" s="76">
        <v>93</v>
      </c>
      <c r="R108" s="103">
        <v>0</v>
      </c>
      <c r="S108" s="103">
        <v>61</v>
      </c>
      <c r="T108" s="103">
        <v>61</v>
      </c>
      <c r="U108" s="104">
        <v>65.591397849462368</v>
      </c>
      <c r="V108" s="103">
        <v>0</v>
      </c>
      <c r="W108" s="103">
        <v>1</v>
      </c>
      <c r="X108" s="103">
        <v>1</v>
      </c>
      <c r="Y108" s="93">
        <v>1.0752688172043012</v>
      </c>
      <c r="Z108" s="104">
        <v>66.666666666666657</v>
      </c>
      <c r="AA108" s="85">
        <v>0</v>
      </c>
      <c r="AB108" s="85">
        <v>62</v>
      </c>
      <c r="AC108" s="105">
        <v>62</v>
      </c>
    </row>
    <row r="109" spans="1:29" x14ac:dyDescent="0.25">
      <c r="A109" s="5">
        <v>93</v>
      </c>
      <c r="B109" s="8" t="s">
        <v>168</v>
      </c>
      <c r="C109" s="5">
        <v>93</v>
      </c>
      <c r="D109" s="76">
        <v>52</v>
      </c>
      <c r="E109" s="103">
        <v>0</v>
      </c>
      <c r="F109" s="103">
        <v>63</v>
      </c>
      <c r="G109" s="103">
        <v>63</v>
      </c>
      <c r="H109" s="104">
        <v>121.15384615384615</v>
      </c>
      <c r="I109" s="103">
        <v>0</v>
      </c>
      <c r="J109" s="103">
        <v>5</v>
      </c>
      <c r="K109" s="103">
        <v>5</v>
      </c>
      <c r="L109" s="93">
        <v>9.6153846153846168</v>
      </c>
      <c r="M109" s="104">
        <v>130.76923076923077</v>
      </c>
      <c r="N109" s="85">
        <v>0</v>
      </c>
      <c r="O109" s="85">
        <v>68</v>
      </c>
      <c r="P109" s="105">
        <v>68</v>
      </c>
      <c r="Q109" s="76">
        <v>52</v>
      </c>
      <c r="R109" s="103">
        <v>0</v>
      </c>
      <c r="S109" s="103">
        <v>70</v>
      </c>
      <c r="T109" s="103">
        <v>70</v>
      </c>
      <c r="U109" s="104">
        <v>134.61538461538461</v>
      </c>
      <c r="V109" s="103">
        <v>0</v>
      </c>
      <c r="W109" s="103">
        <v>6</v>
      </c>
      <c r="X109" s="103">
        <v>6</v>
      </c>
      <c r="Y109" s="93">
        <v>11.538461538461538</v>
      </c>
      <c r="Z109" s="104">
        <v>146.15384615384613</v>
      </c>
      <c r="AA109" s="85">
        <v>0</v>
      </c>
      <c r="AB109" s="85">
        <v>76</v>
      </c>
      <c r="AC109" s="105">
        <v>76</v>
      </c>
    </row>
    <row r="110" spans="1:29" x14ac:dyDescent="0.25">
      <c r="A110" s="5">
        <v>101</v>
      </c>
      <c r="B110" s="5" t="s">
        <v>169</v>
      </c>
      <c r="C110" s="5">
        <v>101</v>
      </c>
      <c r="D110" s="76">
        <v>332</v>
      </c>
      <c r="E110" s="103">
        <v>0</v>
      </c>
      <c r="F110" s="103">
        <v>311</v>
      </c>
      <c r="G110" s="103">
        <v>311</v>
      </c>
      <c r="H110" s="104">
        <v>93.674698795180717</v>
      </c>
      <c r="I110" s="103">
        <v>0</v>
      </c>
      <c r="J110" s="103">
        <v>29</v>
      </c>
      <c r="K110" s="103">
        <v>29</v>
      </c>
      <c r="L110" s="93">
        <v>8.7349397590361448</v>
      </c>
      <c r="M110" s="104">
        <v>102.40963855421687</v>
      </c>
      <c r="N110" s="85">
        <v>0</v>
      </c>
      <c r="O110" s="85">
        <v>340</v>
      </c>
      <c r="P110" s="105">
        <v>340</v>
      </c>
      <c r="Q110" s="76">
        <v>332</v>
      </c>
      <c r="R110" s="103">
        <v>0</v>
      </c>
      <c r="S110" s="103">
        <v>319</v>
      </c>
      <c r="T110" s="103">
        <v>319</v>
      </c>
      <c r="U110" s="104">
        <v>96.084337349397586</v>
      </c>
      <c r="V110" s="103">
        <v>0</v>
      </c>
      <c r="W110" s="103">
        <v>24</v>
      </c>
      <c r="X110" s="103">
        <v>24</v>
      </c>
      <c r="Y110" s="93">
        <v>7.2289156626506017</v>
      </c>
      <c r="Z110" s="104">
        <v>103.31325301204819</v>
      </c>
      <c r="AA110" s="85">
        <v>0</v>
      </c>
      <c r="AB110" s="85">
        <v>343</v>
      </c>
      <c r="AC110" s="105">
        <v>343</v>
      </c>
    </row>
    <row r="111" spans="1:29" x14ac:dyDescent="0.25">
      <c r="A111" s="5">
        <v>145</v>
      </c>
      <c r="B111" s="8" t="s">
        <v>170</v>
      </c>
      <c r="C111" s="5">
        <v>145</v>
      </c>
      <c r="D111" s="76">
        <v>18</v>
      </c>
      <c r="E111" s="103">
        <v>0</v>
      </c>
      <c r="F111" s="103">
        <v>21</v>
      </c>
      <c r="G111" s="103">
        <v>21</v>
      </c>
      <c r="H111" s="104">
        <v>116.66666666666667</v>
      </c>
      <c r="I111" s="103">
        <v>0</v>
      </c>
      <c r="J111" s="103">
        <v>1</v>
      </c>
      <c r="K111" s="103">
        <v>1</v>
      </c>
      <c r="L111" s="93">
        <v>5.5555555555555554</v>
      </c>
      <c r="M111" s="104">
        <v>122.22222222222223</v>
      </c>
      <c r="N111" s="85">
        <v>0</v>
      </c>
      <c r="O111" s="85">
        <v>22</v>
      </c>
      <c r="P111" s="105">
        <v>22</v>
      </c>
      <c r="Q111" s="76">
        <v>18</v>
      </c>
      <c r="R111" s="103">
        <v>0</v>
      </c>
      <c r="S111" s="103">
        <v>20</v>
      </c>
      <c r="T111" s="103">
        <v>20</v>
      </c>
      <c r="U111" s="104">
        <v>111.11111111111111</v>
      </c>
      <c r="V111" s="103">
        <v>0</v>
      </c>
      <c r="W111" s="103">
        <v>2</v>
      </c>
      <c r="X111" s="103">
        <v>2</v>
      </c>
      <c r="Y111" s="93">
        <v>11.111111111111111</v>
      </c>
      <c r="Z111" s="104">
        <v>122.22222222222223</v>
      </c>
      <c r="AA111" s="85">
        <v>0</v>
      </c>
      <c r="AB111" s="85">
        <v>22</v>
      </c>
      <c r="AC111" s="105">
        <v>22</v>
      </c>
    </row>
    <row r="112" spans="1:29" x14ac:dyDescent="0.25">
      <c r="A112" s="5">
        <v>209</v>
      </c>
      <c r="B112" s="8" t="s">
        <v>171</v>
      </c>
      <c r="C112" s="5">
        <v>209</v>
      </c>
      <c r="D112" s="76">
        <v>82</v>
      </c>
      <c r="E112" s="103">
        <v>0</v>
      </c>
      <c r="F112" s="103">
        <v>95</v>
      </c>
      <c r="G112" s="103">
        <v>95</v>
      </c>
      <c r="H112" s="104">
        <v>115.85365853658536</v>
      </c>
      <c r="I112" s="103">
        <v>0</v>
      </c>
      <c r="J112" s="103">
        <v>5</v>
      </c>
      <c r="K112" s="103">
        <v>5</v>
      </c>
      <c r="L112" s="93">
        <v>6.0975609756097562</v>
      </c>
      <c r="M112" s="104">
        <v>121.95121951219512</v>
      </c>
      <c r="N112" s="85">
        <v>0</v>
      </c>
      <c r="O112" s="85">
        <v>100</v>
      </c>
      <c r="P112" s="105">
        <v>100</v>
      </c>
      <c r="Q112" s="76">
        <v>82</v>
      </c>
      <c r="R112" s="103">
        <v>0</v>
      </c>
      <c r="S112" s="103">
        <v>97</v>
      </c>
      <c r="T112" s="103">
        <v>97</v>
      </c>
      <c r="U112" s="104">
        <v>118.29268292682926</v>
      </c>
      <c r="V112" s="103">
        <v>0</v>
      </c>
      <c r="W112" s="103">
        <v>5</v>
      </c>
      <c r="X112" s="103">
        <v>5</v>
      </c>
      <c r="Y112" s="93">
        <v>6.0975609756097562</v>
      </c>
      <c r="Z112" s="104">
        <v>124.39024390243902</v>
      </c>
      <c r="AA112" s="85">
        <v>0</v>
      </c>
      <c r="AB112" s="85">
        <v>102</v>
      </c>
      <c r="AC112" s="105">
        <v>102</v>
      </c>
    </row>
    <row r="113" spans="1:29" x14ac:dyDescent="0.25">
      <c r="A113" s="5">
        <v>282</v>
      </c>
      <c r="B113" s="8" t="s">
        <v>172</v>
      </c>
      <c r="C113" s="5">
        <v>282</v>
      </c>
      <c r="D113" s="76">
        <v>201</v>
      </c>
      <c r="E113" s="103">
        <v>0</v>
      </c>
      <c r="F113" s="103">
        <v>156</v>
      </c>
      <c r="G113" s="103">
        <v>156</v>
      </c>
      <c r="H113" s="104">
        <v>77.611940298507463</v>
      </c>
      <c r="I113" s="103">
        <v>0</v>
      </c>
      <c r="J113" s="103">
        <v>36</v>
      </c>
      <c r="K113" s="103">
        <v>36</v>
      </c>
      <c r="L113" s="93">
        <v>17.910447761194028</v>
      </c>
      <c r="M113" s="104">
        <v>95.522388059701484</v>
      </c>
      <c r="N113" s="85">
        <v>0</v>
      </c>
      <c r="O113" s="85">
        <v>192</v>
      </c>
      <c r="P113" s="105">
        <v>192</v>
      </c>
      <c r="Q113" s="76">
        <v>201</v>
      </c>
      <c r="R113" s="103">
        <v>0</v>
      </c>
      <c r="S113" s="103">
        <v>156</v>
      </c>
      <c r="T113" s="103">
        <v>156</v>
      </c>
      <c r="U113" s="104">
        <v>77.611940298507463</v>
      </c>
      <c r="V113" s="103">
        <v>0</v>
      </c>
      <c r="W113" s="103">
        <v>40</v>
      </c>
      <c r="X113" s="103">
        <v>40</v>
      </c>
      <c r="Y113" s="93">
        <v>19.900497512437813</v>
      </c>
      <c r="Z113" s="104">
        <v>97.512437810945272</v>
      </c>
      <c r="AA113" s="85">
        <v>0</v>
      </c>
      <c r="AB113" s="85">
        <v>196</v>
      </c>
      <c r="AC113" s="105">
        <v>196</v>
      </c>
    </row>
    <row r="114" spans="1:29" x14ac:dyDescent="0.25">
      <c r="A114" s="5">
        <v>353</v>
      </c>
      <c r="B114" s="8" t="s">
        <v>173</v>
      </c>
      <c r="C114" s="5">
        <v>353</v>
      </c>
      <c r="D114" s="76">
        <v>17</v>
      </c>
      <c r="E114" s="103">
        <v>0</v>
      </c>
      <c r="F114" s="103">
        <v>17</v>
      </c>
      <c r="G114" s="103">
        <v>17</v>
      </c>
      <c r="H114" s="104">
        <v>100</v>
      </c>
      <c r="I114" s="103">
        <v>0</v>
      </c>
      <c r="J114" s="103">
        <v>4</v>
      </c>
      <c r="K114" s="103">
        <v>4</v>
      </c>
      <c r="L114" s="93">
        <v>23.52941176470588</v>
      </c>
      <c r="M114" s="104">
        <v>123.52941176470588</v>
      </c>
      <c r="N114" s="85">
        <v>0</v>
      </c>
      <c r="O114" s="85">
        <v>21</v>
      </c>
      <c r="P114" s="105">
        <v>21</v>
      </c>
      <c r="Q114" s="76">
        <v>17</v>
      </c>
      <c r="R114" s="103">
        <v>0</v>
      </c>
      <c r="S114" s="103">
        <v>17</v>
      </c>
      <c r="T114" s="103">
        <v>17</v>
      </c>
      <c r="U114" s="104">
        <v>100</v>
      </c>
      <c r="V114" s="103">
        <v>0</v>
      </c>
      <c r="W114" s="103">
        <v>4</v>
      </c>
      <c r="X114" s="103">
        <v>4</v>
      </c>
      <c r="Y114" s="93">
        <v>23.52941176470588</v>
      </c>
      <c r="Z114" s="104">
        <v>123.52941176470588</v>
      </c>
      <c r="AA114" s="85">
        <v>0</v>
      </c>
      <c r="AB114" s="85">
        <v>21</v>
      </c>
      <c r="AC114" s="105">
        <v>21</v>
      </c>
    </row>
    <row r="115" spans="1:29" x14ac:dyDescent="0.25">
      <c r="A115" s="5">
        <v>364</v>
      </c>
      <c r="B115" s="8" t="s">
        <v>174</v>
      </c>
      <c r="C115" s="5">
        <v>364</v>
      </c>
      <c r="D115" s="76">
        <v>132</v>
      </c>
      <c r="E115" s="103">
        <v>0</v>
      </c>
      <c r="F115" s="103">
        <v>87</v>
      </c>
      <c r="G115" s="103">
        <v>87</v>
      </c>
      <c r="H115" s="104">
        <v>65.909090909090907</v>
      </c>
      <c r="I115" s="103">
        <v>0</v>
      </c>
      <c r="J115" s="103">
        <v>23</v>
      </c>
      <c r="K115" s="103">
        <v>23</v>
      </c>
      <c r="L115" s="93">
        <v>17.424242424242426</v>
      </c>
      <c r="M115" s="104">
        <v>83.333333333333343</v>
      </c>
      <c r="N115" s="85">
        <v>0</v>
      </c>
      <c r="O115" s="85">
        <v>110</v>
      </c>
      <c r="P115" s="105">
        <v>110</v>
      </c>
      <c r="Q115" s="76">
        <v>132</v>
      </c>
      <c r="R115" s="103">
        <v>0</v>
      </c>
      <c r="S115" s="103">
        <v>84</v>
      </c>
      <c r="T115" s="103">
        <v>84</v>
      </c>
      <c r="U115" s="104">
        <v>63.636363636363633</v>
      </c>
      <c r="V115" s="103">
        <v>0</v>
      </c>
      <c r="W115" s="103">
        <v>29</v>
      </c>
      <c r="X115" s="103">
        <v>29</v>
      </c>
      <c r="Y115" s="93">
        <v>21.969696969696969</v>
      </c>
      <c r="Z115" s="104">
        <v>85.606060606060609</v>
      </c>
      <c r="AA115" s="85">
        <v>0</v>
      </c>
      <c r="AB115" s="85">
        <v>113</v>
      </c>
      <c r="AC115" s="105">
        <v>113</v>
      </c>
    </row>
    <row r="116" spans="1:29" x14ac:dyDescent="0.25">
      <c r="A116" s="5">
        <v>368</v>
      </c>
      <c r="B116" s="8" t="s">
        <v>175</v>
      </c>
      <c r="C116" s="5">
        <v>368</v>
      </c>
      <c r="D116" s="76">
        <v>90</v>
      </c>
      <c r="E116" s="103">
        <v>0</v>
      </c>
      <c r="F116" s="103">
        <v>70</v>
      </c>
      <c r="G116" s="103">
        <v>70</v>
      </c>
      <c r="H116" s="104">
        <v>77.777777777777786</v>
      </c>
      <c r="I116" s="103">
        <v>0</v>
      </c>
      <c r="J116" s="103">
        <v>24</v>
      </c>
      <c r="K116" s="103">
        <v>24</v>
      </c>
      <c r="L116" s="93">
        <v>26.666666666666668</v>
      </c>
      <c r="M116" s="104">
        <v>104.44444444444446</v>
      </c>
      <c r="N116" s="85">
        <v>0</v>
      </c>
      <c r="O116" s="85">
        <v>94</v>
      </c>
      <c r="P116" s="105">
        <v>94</v>
      </c>
      <c r="Q116" s="76">
        <v>90</v>
      </c>
      <c r="R116" s="103">
        <v>0</v>
      </c>
      <c r="S116" s="103">
        <v>65</v>
      </c>
      <c r="T116" s="103">
        <v>65</v>
      </c>
      <c r="U116" s="104">
        <v>72.222222222222214</v>
      </c>
      <c r="V116" s="103">
        <v>0</v>
      </c>
      <c r="W116" s="103">
        <v>31</v>
      </c>
      <c r="X116" s="103">
        <v>31</v>
      </c>
      <c r="Y116" s="93">
        <v>34.444444444444443</v>
      </c>
      <c r="Z116" s="104">
        <v>106.66666666666667</v>
      </c>
      <c r="AA116" s="85">
        <v>0</v>
      </c>
      <c r="AB116" s="85">
        <v>96</v>
      </c>
      <c r="AC116" s="105">
        <v>96</v>
      </c>
    </row>
    <row r="117" spans="1:29" x14ac:dyDescent="0.25">
      <c r="A117" s="5">
        <v>390</v>
      </c>
      <c r="B117" s="8" t="s">
        <v>176</v>
      </c>
      <c r="C117" s="5">
        <v>390</v>
      </c>
      <c r="D117" s="76">
        <v>159</v>
      </c>
      <c r="E117" s="103">
        <v>0</v>
      </c>
      <c r="F117" s="103">
        <v>123</v>
      </c>
      <c r="G117" s="103">
        <v>123</v>
      </c>
      <c r="H117" s="104">
        <v>77.358490566037744</v>
      </c>
      <c r="I117" s="103">
        <v>0</v>
      </c>
      <c r="J117" s="103">
        <v>16</v>
      </c>
      <c r="K117" s="103">
        <v>16</v>
      </c>
      <c r="L117" s="93">
        <v>10.062893081761008</v>
      </c>
      <c r="M117" s="104">
        <v>87.421383647798748</v>
      </c>
      <c r="N117" s="85">
        <v>0</v>
      </c>
      <c r="O117" s="85">
        <v>139</v>
      </c>
      <c r="P117" s="105">
        <v>139</v>
      </c>
      <c r="Q117" s="76">
        <v>159</v>
      </c>
      <c r="R117" s="103">
        <v>0</v>
      </c>
      <c r="S117" s="103">
        <v>129</v>
      </c>
      <c r="T117" s="103">
        <v>129</v>
      </c>
      <c r="U117" s="104">
        <v>81.132075471698116</v>
      </c>
      <c r="V117" s="103">
        <v>0</v>
      </c>
      <c r="W117" s="103">
        <v>16</v>
      </c>
      <c r="X117" s="103">
        <v>16</v>
      </c>
      <c r="Y117" s="93">
        <v>10.062893081761008</v>
      </c>
      <c r="Z117" s="104">
        <v>91.19496855345912</v>
      </c>
      <c r="AA117" s="85">
        <v>0</v>
      </c>
      <c r="AB117" s="85">
        <v>145</v>
      </c>
      <c r="AC117" s="105">
        <v>145</v>
      </c>
    </row>
    <row r="118" spans="1:29" x14ac:dyDescent="0.25">
      <c r="A118" s="5">
        <v>467</v>
      </c>
      <c r="B118" s="8" t="s">
        <v>177</v>
      </c>
      <c r="C118" s="5">
        <v>467</v>
      </c>
      <c r="D118" s="76">
        <v>11</v>
      </c>
      <c r="E118" s="103">
        <v>0</v>
      </c>
      <c r="F118" s="103">
        <v>8</v>
      </c>
      <c r="G118" s="103">
        <v>8</v>
      </c>
      <c r="H118" s="104">
        <v>72.727272727272734</v>
      </c>
      <c r="I118" s="103">
        <v>0</v>
      </c>
      <c r="J118" s="103">
        <v>6</v>
      </c>
      <c r="K118" s="103">
        <v>6</v>
      </c>
      <c r="L118" s="93">
        <v>54.54545454545454</v>
      </c>
      <c r="M118" s="104">
        <v>127.27272727272727</v>
      </c>
      <c r="N118" s="85">
        <v>0</v>
      </c>
      <c r="O118" s="85">
        <v>14</v>
      </c>
      <c r="P118" s="105">
        <v>14</v>
      </c>
      <c r="Q118" s="76">
        <v>11</v>
      </c>
      <c r="R118" s="103">
        <v>0</v>
      </c>
      <c r="S118" s="103">
        <v>7</v>
      </c>
      <c r="T118" s="103">
        <v>7</v>
      </c>
      <c r="U118" s="104">
        <v>63.636363636363633</v>
      </c>
      <c r="V118" s="103">
        <v>0</v>
      </c>
      <c r="W118" s="103">
        <v>6</v>
      </c>
      <c r="X118" s="103">
        <v>6</v>
      </c>
      <c r="Y118" s="93">
        <v>54.54545454545454</v>
      </c>
      <c r="Z118" s="104">
        <v>118.18181818181819</v>
      </c>
      <c r="AA118" s="85">
        <v>0</v>
      </c>
      <c r="AB118" s="85">
        <v>13</v>
      </c>
      <c r="AC118" s="105">
        <v>13</v>
      </c>
    </row>
    <row r="119" spans="1:29" x14ac:dyDescent="0.25">
      <c r="A119" s="5">
        <v>576</v>
      </c>
      <c r="B119" s="8" t="s">
        <v>178</v>
      </c>
      <c r="C119" s="5">
        <v>576</v>
      </c>
      <c r="D119" s="76">
        <v>14</v>
      </c>
      <c r="E119" s="103">
        <v>0</v>
      </c>
      <c r="F119" s="103">
        <v>11</v>
      </c>
      <c r="G119" s="103">
        <v>11</v>
      </c>
      <c r="H119" s="104">
        <v>78.571428571428569</v>
      </c>
      <c r="I119" s="103">
        <v>0</v>
      </c>
      <c r="J119" s="103">
        <v>3</v>
      </c>
      <c r="K119" s="103">
        <v>3</v>
      </c>
      <c r="L119" s="93">
        <v>21.428571428571427</v>
      </c>
      <c r="M119" s="104">
        <v>100</v>
      </c>
      <c r="N119" s="85">
        <v>0</v>
      </c>
      <c r="O119" s="85">
        <v>14</v>
      </c>
      <c r="P119" s="105">
        <v>14</v>
      </c>
      <c r="Q119" s="76">
        <v>14</v>
      </c>
      <c r="R119" s="103">
        <v>0</v>
      </c>
      <c r="S119" s="103">
        <v>11</v>
      </c>
      <c r="T119" s="103">
        <v>11</v>
      </c>
      <c r="U119" s="104">
        <v>78.571428571428569</v>
      </c>
      <c r="V119" s="103">
        <v>0</v>
      </c>
      <c r="W119" s="103">
        <v>3</v>
      </c>
      <c r="X119" s="103">
        <v>3</v>
      </c>
      <c r="Y119" s="93">
        <v>21.428571428571427</v>
      </c>
      <c r="Z119" s="104">
        <v>100</v>
      </c>
      <c r="AA119" s="85">
        <v>0</v>
      </c>
      <c r="AB119" s="85">
        <v>14</v>
      </c>
      <c r="AC119" s="105">
        <v>14</v>
      </c>
    </row>
    <row r="120" spans="1:29" x14ac:dyDescent="0.25">
      <c r="A120" s="5">
        <v>642</v>
      </c>
      <c r="B120" s="8" t="s">
        <v>179</v>
      </c>
      <c r="C120" s="5">
        <v>642</v>
      </c>
      <c r="D120" s="76">
        <v>162</v>
      </c>
      <c r="E120" s="103">
        <v>0</v>
      </c>
      <c r="F120" s="103">
        <v>146</v>
      </c>
      <c r="G120" s="103">
        <v>146</v>
      </c>
      <c r="H120" s="104">
        <v>90.123456790123456</v>
      </c>
      <c r="I120" s="103">
        <v>0</v>
      </c>
      <c r="J120" s="103">
        <v>12</v>
      </c>
      <c r="K120" s="103">
        <v>12</v>
      </c>
      <c r="L120" s="93">
        <v>7.4074074074074066</v>
      </c>
      <c r="M120" s="104">
        <v>97.53086419753086</v>
      </c>
      <c r="N120" s="85">
        <v>0</v>
      </c>
      <c r="O120" s="85">
        <v>158</v>
      </c>
      <c r="P120" s="105">
        <v>158</v>
      </c>
      <c r="Q120" s="76">
        <v>162</v>
      </c>
      <c r="R120" s="103">
        <v>0</v>
      </c>
      <c r="S120" s="103">
        <v>145</v>
      </c>
      <c r="T120" s="103">
        <v>145</v>
      </c>
      <c r="U120" s="104">
        <v>89.506172839506178</v>
      </c>
      <c r="V120" s="103">
        <v>0</v>
      </c>
      <c r="W120" s="103">
        <v>12</v>
      </c>
      <c r="X120" s="103">
        <v>12</v>
      </c>
      <c r="Y120" s="93">
        <v>7.4074074074074066</v>
      </c>
      <c r="Z120" s="104">
        <v>96.913580246913583</v>
      </c>
      <c r="AA120" s="85">
        <v>0</v>
      </c>
      <c r="AB120" s="85">
        <v>157</v>
      </c>
      <c r="AC120" s="105">
        <v>157</v>
      </c>
    </row>
    <row r="121" spans="1:29" x14ac:dyDescent="0.25">
      <c r="A121" s="5">
        <v>679</v>
      </c>
      <c r="B121" s="8" t="s">
        <v>180</v>
      </c>
      <c r="C121" s="5">
        <v>679</v>
      </c>
      <c r="D121" s="76">
        <v>186</v>
      </c>
      <c r="E121" s="103">
        <v>0</v>
      </c>
      <c r="F121" s="103">
        <v>170</v>
      </c>
      <c r="G121" s="103">
        <v>170</v>
      </c>
      <c r="H121" s="104">
        <v>91.397849462365585</v>
      </c>
      <c r="I121" s="103">
        <v>0</v>
      </c>
      <c r="J121" s="103">
        <v>9</v>
      </c>
      <c r="K121" s="103">
        <v>9</v>
      </c>
      <c r="L121" s="93">
        <v>4.838709677419355</v>
      </c>
      <c r="M121" s="104">
        <v>96.236559139784944</v>
      </c>
      <c r="N121" s="85">
        <v>0</v>
      </c>
      <c r="O121" s="85">
        <v>179</v>
      </c>
      <c r="P121" s="105">
        <v>179</v>
      </c>
      <c r="Q121" s="76">
        <v>186</v>
      </c>
      <c r="R121" s="103">
        <v>0</v>
      </c>
      <c r="S121" s="103">
        <v>167</v>
      </c>
      <c r="T121" s="103">
        <v>167</v>
      </c>
      <c r="U121" s="104">
        <v>89.784946236559136</v>
      </c>
      <c r="V121" s="103">
        <v>0</v>
      </c>
      <c r="W121" s="103">
        <v>12</v>
      </c>
      <c r="X121" s="103">
        <v>12</v>
      </c>
      <c r="Y121" s="93">
        <v>6.4516129032258061</v>
      </c>
      <c r="Z121" s="104">
        <v>96.236559139784944</v>
      </c>
      <c r="AA121" s="85">
        <v>0</v>
      </c>
      <c r="AB121" s="85">
        <v>179</v>
      </c>
      <c r="AC121" s="105">
        <v>179</v>
      </c>
    </row>
    <row r="122" spans="1:29" x14ac:dyDescent="0.25">
      <c r="A122" s="5">
        <v>789</v>
      </c>
      <c r="B122" s="8" t="s">
        <v>181</v>
      </c>
      <c r="C122" s="5">
        <v>789</v>
      </c>
      <c r="D122" s="76">
        <v>97</v>
      </c>
      <c r="E122" s="103">
        <v>0</v>
      </c>
      <c r="F122" s="103">
        <v>93</v>
      </c>
      <c r="G122" s="103">
        <v>93</v>
      </c>
      <c r="H122" s="104">
        <v>95.876288659793815</v>
      </c>
      <c r="I122" s="103">
        <v>0</v>
      </c>
      <c r="J122" s="103">
        <v>12</v>
      </c>
      <c r="K122" s="103">
        <v>12</v>
      </c>
      <c r="L122" s="93">
        <v>12.371134020618557</v>
      </c>
      <c r="M122" s="104">
        <v>108.24742268041237</v>
      </c>
      <c r="N122" s="85">
        <v>0</v>
      </c>
      <c r="O122" s="85">
        <v>105</v>
      </c>
      <c r="P122" s="105">
        <v>105</v>
      </c>
      <c r="Q122" s="76">
        <v>97</v>
      </c>
      <c r="R122" s="103">
        <v>0</v>
      </c>
      <c r="S122" s="103">
        <v>94</v>
      </c>
      <c r="T122" s="103">
        <v>94</v>
      </c>
      <c r="U122" s="104">
        <v>96.907216494845358</v>
      </c>
      <c r="V122" s="103">
        <v>0</v>
      </c>
      <c r="W122" s="103">
        <v>10</v>
      </c>
      <c r="X122" s="103">
        <v>10</v>
      </c>
      <c r="Y122" s="93">
        <v>10.309278350515463</v>
      </c>
      <c r="Z122" s="104">
        <v>107.21649484536083</v>
      </c>
      <c r="AA122" s="85">
        <v>0</v>
      </c>
      <c r="AB122" s="85">
        <v>104</v>
      </c>
      <c r="AC122" s="105">
        <v>104</v>
      </c>
    </row>
    <row r="123" spans="1:29" x14ac:dyDescent="0.25">
      <c r="A123" s="5">
        <v>792</v>
      </c>
      <c r="B123" s="8" t="s">
        <v>182</v>
      </c>
      <c r="C123" s="5">
        <v>792</v>
      </c>
      <c r="D123" s="76">
        <v>51</v>
      </c>
      <c r="E123" s="103">
        <v>0</v>
      </c>
      <c r="F123" s="103">
        <v>25</v>
      </c>
      <c r="G123" s="103">
        <v>25</v>
      </c>
      <c r="H123" s="104">
        <v>49.019607843137251</v>
      </c>
      <c r="I123" s="103">
        <v>0</v>
      </c>
      <c r="J123" s="103">
        <v>3</v>
      </c>
      <c r="K123" s="103">
        <v>3</v>
      </c>
      <c r="L123" s="93">
        <v>5.8823529411764701</v>
      </c>
      <c r="M123" s="104">
        <v>54.901960784313729</v>
      </c>
      <c r="N123" s="85">
        <v>0</v>
      </c>
      <c r="O123" s="85">
        <v>28</v>
      </c>
      <c r="P123" s="105">
        <v>28</v>
      </c>
      <c r="Q123" s="76">
        <v>51</v>
      </c>
      <c r="R123" s="103">
        <v>0</v>
      </c>
      <c r="S123" s="103">
        <v>24</v>
      </c>
      <c r="T123" s="103">
        <v>24</v>
      </c>
      <c r="U123" s="104">
        <v>47.058823529411761</v>
      </c>
      <c r="V123" s="103">
        <v>0</v>
      </c>
      <c r="W123" s="103">
        <v>0</v>
      </c>
      <c r="X123" s="103">
        <v>0</v>
      </c>
      <c r="Y123" s="93">
        <v>0</v>
      </c>
      <c r="Z123" s="104">
        <v>47.058823529411761</v>
      </c>
      <c r="AA123" s="85">
        <v>0</v>
      </c>
      <c r="AB123" s="85">
        <v>24</v>
      </c>
      <c r="AC123" s="105">
        <v>24</v>
      </c>
    </row>
    <row r="124" spans="1:29" x14ac:dyDescent="0.25">
      <c r="A124" s="5">
        <v>809</v>
      </c>
      <c r="B124" s="8" t="s">
        <v>183</v>
      </c>
      <c r="C124" s="5">
        <v>809</v>
      </c>
      <c r="D124" s="76">
        <v>36</v>
      </c>
      <c r="E124" s="103">
        <v>0</v>
      </c>
      <c r="F124" s="103">
        <v>13</v>
      </c>
      <c r="G124" s="103">
        <v>13</v>
      </c>
      <c r="H124" s="104">
        <v>36.111111111111107</v>
      </c>
      <c r="I124" s="103">
        <v>0</v>
      </c>
      <c r="J124" s="103">
        <v>19</v>
      </c>
      <c r="K124" s="103">
        <v>19</v>
      </c>
      <c r="L124" s="93">
        <v>52.777777777777779</v>
      </c>
      <c r="M124" s="104">
        <v>88.888888888888886</v>
      </c>
      <c r="N124" s="85">
        <v>0</v>
      </c>
      <c r="O124" s="85">
        <v>32</v>
      </c>
      <c r="P124" s="105">
        <v>32</v>
      </c>
      <c r="Q124" s="76">
        <v>36</v>
      </c>
      <c r="R124" s="103">
        <v>0</v>
      </c>
      <c r="S124" s="103">
        <v>13</v>
      </c>
      <c r="T124" s="103">
        <v>13</v>
      </c>
      <c r="U124" s="104">
        <v>36.111111111111107</v>
      </c>
      <c r="V124" s="103">
        <v>0</v>
      </c>
      <c r="W124" s="103">
        <v>14</v>
      </c>
      <c r="X124" s="103">
        <v>14</v>
      </c>
      <c r="Y124" s="93">
        <v>38.888888888888893</v>
      </c>
      <c r="Z124" s="104">
        <v>75</v>
      </c>
      <c r="AA124" s="85">
        <v>0</v>
      </c>
      <c r="AB124" s="85">
        <v>27</v>
      </c>
      <c r="AC124" s="105">
        <v>27</v>
      </c>
    </row>
    <row r="125" spans="1:29" x14ac:dyDescent="0.25">
      <c r="A125" s="5">
        <v>847</v>
      </c>
      <c r="B125" s="8" t="s">
        <v>184</v>
      </c>
      <c r="C125" s="5">
        <v>847</v>
      </c>
      <c r="D125" s="76">
        <v>116</v>
      </c>
      <c r="E125" s="103">
        <v>0</v>
      </c>
      <c r="F125" s="103">
        <v>107</v>
      </c>
      <c r="G125" s="103">
        <v>107</v>
      </c>
      <c r="H125" s="104">
        <v>92.241379310344826</v>
      </c>
      <c r="I125" s="103">
        <v>0</v>
      </c>
      <c r="J125" s="103">
        <v>9</v>
      </c>
      <c r="K125" s="103">
        <v>9</v>
      </c>
      <c r="L125" s="93">
        <v>7.7586206896551726</v>
      </c>
      <c r="M125" s="104">
        <v>100</v>
      </c>
      <c r="N125" s="85">
        <v>0</v>
      </c>
      <c r="O125" s="85">
        <v>116</v>
      </c>
      <c r="P125" s="105">
        <v>116</v>
      </c>
      <c r="Q125" s="76">
        <v>116</v>
      </c>
      <c r="R125" s="103">
        <v>0</v>
      </c>
      <c r="S125" s="103">
        <v>105</v>
      </c>
      <c r="T125" s="103">
        <v>105</v>
      </c>
      <c r="U125" s="104">
        <v>90.517241379310349</v>
      </c>
      <c r="V125" s="103">
        <v>0</v>
      </c>
      <c r="W125" s="103">
        <v>9</v>
      </c>
      <c r="X125" s="103">
        <v>9</v>
      </c>
      <c r="Y125" s="93">
        <v>7.7586206896551726</v>
      </c>
      <c r="Z125" s="104">
        <v>98.275862068965509</v>
      </c>
      <c r="AA125" s="85">
        <v>0</v>
      </c>
      <c r="AB125" s="85">
        <v>114</v>
      </c>
      <c r="AC125" s="105">
        <v>114</v>
      </c>
    </row>
    <row r="126" spans="1:29" x14ac:dyDescent="0.25">
      <c r="A126" s="5">
        <v>856</v>
      </c>
      <c r="B126" s="8" t="s">
        <v>185</v>
      </c>
      <c r="C126" s="5">
        <v>856</v>
      </c>
      <c r="D126" s="76">
        <v>17</v>
      </c>
      <c r="E126" s="103">
        <v>0</v>
      </c>
      <c r="F126" s="103">
        <v>9</v>
      </c>
      <c r="G126" s="103">
        <v>9</v>
      </c>
      <c r="H126" s="104">
        <v>52.941176470588239</v>
      </c>
      <c r="I126" s="103">
        <v>0</v>
      </c>
      <c r="J126" s="103">
        <v>5</v>
      </c>
      <c r="K126" s="103">
        <v>5</v>
      </c>
      <c r="L126" s="93">
        <v>29.411764705882355</v>
      </c>
      <c r="M126" s="104">
        <v>82.35294117647058</v>
      </c>
      <c r="N126" s="85">
        <v>0</v>
      </c>
      <c r="O126" s="85">
        <v>14</v>
      </c>
      <c r="P126" s="105">
        <v>14</v>
      </c>
      <c r="Q126" s="76">
        <v>17</v>
      </c>
      <c r="R126" s="103">
        <v>0</v>
      </c>
      <c r="S126" s="103">
        <v>12</v>
      </c>
      <c r="T126" s="103">
        <v>12</v>
      </c>
      <c r="U126" s="104">
        <v>70.588235294117652</v>
      </c>
      <c r="V126" s="103">
        <v>0</v>
      </c>
      <c r="W126" s="103">
        <v>4</v>
      </c>
      <c r="X126" s="103">
        <v>4</v>
      </c>
      <c r="Y126" s="93">
        <v>23.52941176470588</v>
      </c>
      <c r="Z126" s="104">
        <v>94.117647058823522</v>
      </c>
      <c r="AA126" s="85">
        <v>0</v>
      </c>
      <c r="AB126" s="85">
        <v>16</v>
      </c>
      <c r="AC126" s="105">
        <v>16</v>
      </c>
    </row>
    <row r="127" spans="1:29" x14ac:dyDescent="0.25">
      <c r="A127" s="5">
        <v>861</v>
      </c>
      <c r="B127" s="8" t="s">
        <v>186</v>
      </c>
      <c r="C127" s="5">
        <v>861</v>
      </c>
      <c r="D127" s="76">
        <v>116</v>
      </c>
      <c r="E127" s="103">
        <v>0</v>
      </c>
      <c r="F127" s="103">
        <v>69</v>
      </c>
      <c r="G127" s="103">
        <v>69</v>
      </c>
      <c r="H127" s="104">
        <v>59.482758620689658</v>
      </c>
      <c r="I127" s="103">
        <v>0</v>
      </c>
      <c r="J127" s="103">
        <v>22</v>
      </c>
      <c r="K127" s="103">
        <v>22</v>
      </c>
      <c r="L127" s="93">
        <v>18.96551724137931</v>
      </c>
      <c r="M127" s="104">
        <v>78.448275862068968</v>
      </c>
      <c r="N127" s="85">
        <v>0</v>
      </c>
      <c r="O127" s="85">
        <v>91</v>
      </c>
      <c r="P127" s="105">
        <v>91</v>
      </c>
      <c r="Q127" s="76">
        <v>116</v>
      </c>
      <c r="R127" s="103">
        <v>0</v>
      </c>
      <c r="S127" s="103">
        <v>70</v>
      </c>
      <c r="T127" s="103">
        <v>70</v>
      </c>
      <c r="U127" s="104">
        <v>60.344827586206897</v>
      </c>
      <c r="V127" s="103">
        <v>0</v>
      </c>
      <c r="W127" s="103">
        <v>22</v>
      </c>
      <c r="X127" s="103">
        <v>22</v>
      </c>
      <c r="Y127" s="93">
        <v>18.96551724137931</v>
      </c>
      <c r="Z127" s="104">
        <v>79.310344827586206</v>
      </c>
      <c r="AA127" s="85">
        <v>0</v>
      </c>
      <c r="AB127" s="85">
        <v>92</v>
      </c>
      <c r="AC127" s="105">
        <v>92</v>
      </c>
    </row>
    <row r="128" spans="1:29" ht="25.5" x14ac:dyDescent="0.25">
      <c r="A128" s="86">
        <v>2454</v>
      </c>
      <c r="B128" s="178" t="s">
        <v>187</v>
      </c>
      <c r="C128" s="86">
        <v>2454</v>
      </c>
      <c r="D128" s="37">
        <v>192494</v>
      </c>
      <c r="E128" s="37">
        <v>4</v>
      </c>
      <c r="F128" s="37">
        <v>96177</v>
      </c>
      <c r="G128" s="37">
        <v>96181</v>
      </c>
      <c r="H128" s="90">
        <v>49.963635230188991</v>
      </c>
      <c r="I128" s="37">
        <v>217</v>
      </c>
      <c r="J128" s="37">
        <v>60308</v>
      </c>
      <c r="K128" s="37">
        <v>60525</v>
      </c>
      <c r="L128" s="94">
        <v>31.329807682317373</v>
      </c>
      <c r="M128" s="88">
        <v>81.293442912506364</v>
      </c>
      <c r="N128" s="177">
        <v>221</v>
      </c>
      <c r="O128" s="37">
        <v>156485</v>
      </c>
      <c r="P128" s="37">
        <v>156706</v>
      </c>
      <c r="Q128" s="37">
        <v>192494</v>
      </c>
      <c r="R128" s="37">
        <v>4</v>
      </c>
      <c r="S128" s="37">
        <v>98463</v>
      </c>
      <c r="T128" s="37">
        <v>98467</v>
      </c>
      <c r="U128" s="90">
        <v>51.151204712874168</v>
      </c>
      <c r="V128" s="37">
        <v>196</v>
      </c>
      <c r="W128" s="37">
        <v>60346</v>
      </c>
      <c r="X128" s="37">
        <v>60542</v>
      </c>
      <c r="Y128" s="94">
        <v>31.349548557357632</v>
      </c>
      <c r="Z128" s="88">
        <v>82.500753270231797</v>
      </c>
      <c r="AA128" s="177">
        <v>200</v>
      </c>
      <c r="AB128" s="37">
        <v>158809</v>
      </c>
      <c r="AC128" s="37">
        <v>159009</v>
      </c>
    </row>
    <row r="129" spans="1:29" x14ac:dyDescent="0.25">
      <c r="A129" s="5">
        <v>1</v>
      </c>
      <c r="B129" s="5" t="s">
        <v>188</v>
      </c>
      <c r="C129" s="5">
        <v>1</v>
      </c>
      <c r="D129" s="76">
        <v>139931</v>
      </c>
      <c r="E129" s="103">
        <v>2</v>
      </c>
      <c r="F129" s="103">
        <v>65238</v>
      </c>
      <c r="G129" s="103">
        <v>65240</v>
      </c>
      <c r="H129" s="104">
        <v>46.621549192101824</v>
      </c>
      <c r="I129" s="103">
        <v>140</v>
      </c>
      <c r="J129" s="103">
        <v>40349</v>
      </c>
      <c r="K129" s="103">
        <v>40489</v>
      </c>
      <c r="L129" s="93">
        <v>28.834925784851105</v>
      </c>
      <c r="M129" s="104">
        <v>75.456474976952919</v>
      </c>
      <c r="N129" s="85">
        <v>142</v>
      </c>
      <c r="O129" s="85">
        <v>105587</v>
      </c>
      <c r="P129" s="103">
        <v>105729</v>
      </c>
      <c r="Q129" s="76">
        <v>139931</v>
      </c>
      <c r="R129" s="103">
        <v>2</v>
      </c>
      <c r="S129" s="103">
        <v>67338</v>
      </c>
      <c r="T129" s="103">
        <v>67340</v>
      </c>
      <c r="U129" s="104">
        <v>48.122288842358017</v>
      </c>
      <c r="V129" s="103">
        <v>130</v>
      </c>
      <c r="W129" s="103">
        <v>40225</v>
      </c>
      <c r="X129" s="103">
        <v>40355</v>
      </c>
      <c r="Y129" s="93">
        <v>28.746310681693121</v>
      </c>
      <c r="Z129" s="104">
        <v>76.868599524051135</v>
      </c>
      <c r="AA129" s="85">
        <v>132</v>
      </c>
      <c r="AB129" s="85">
        <v>107563</v>
      </c>
      <c r="AC129" s="103">
        <v>107695</v>
      </c>
    </row>
    <row r="130" spans="1:29" x14ac:dyDescent="0.25">
      <c r="A130" s="5">
        <v>79</v>
      </c>
      <c r="B130" s="8" t="s">
        <v>189</v>
      </c>
      <c r="C130" s="5">
        <v>79</v>
      </c>
      <c r="D130" s="76">
        <v>1174</v>
      </c>
      <c r="E130" s="103">
        <v>0</v>
      </c>
      <c r="F130" s="103">
        <v>1111</v>
      </c>
      <c r="G130" s="103">
        <v>1111</v>
      </c>
      <c r="H130" s="104">
        <v>94.633730834752981</v>
      </c>
      <c r="I130" s="103">
        <v>1</v>
      </c>
      <c r="J130" s="103">
        <v>271</v>
      </c>
      <c r="K130" s="103">
        <v>272</v>
      </c>
      <c r="L130" s="93">
        <v>23.083475298126068</v>
      </c>
      <c r="M130" s="104">
        <v>117.71720613287904</v>
      </c>
      <c r="N130" s="85">
        <v>1</v>
      </c>
      <c r="O130" s="85">
        <v>1382</v>
      </c>
      <c r="P130" s="103">
        <v>1383</v>
      </c>
      <c r="Q130" s="76">
        <v>1174</v>
      </c>
      <c r="R130" s="103">
        <v>0</v>
      </c>
      <c r="S130" s="103">
        <v>1127</v>
      </c>
      <c r="T130" s="103">
        <v>1127</v>
      </c>
      <c r="U130" s="104">
        <v>95.996592844974444</v>
      </c>
      <c r="V130" s="103">
        <v>1</v>
      </c>
      <c r="W130" s="103">
        <v>285</v>
      </c>
      <c r="X130" s="103">
        <v>286</v>
      </c>
      <c r="Y130" s="93">
        <v>24.275979557069846</v>
      </c>
      <c r="Z130" s="104">
        <v>120.2725724020443</v>
      </c>
      <c r="AA130" s="85">
        <v>1</v>
      </c>
      <c r="AB130" s="85">
        <v>1412</v>
      </c>
      <c r="AC130" s="103">
        <v>1413</v>
      </c>
    </row>
    <row r="131" spans="1:29" x14ac:dyDescent="0.25">
      <c r="A131" s="5">
        <v>88</v>
      </c>
      <c r="B131" s="8" t="s">
        <v>190</v>
      </c>
      <c r="C131" s="5">
        <v>88</v>
      </c>
      <c r="D131" s="76">
        <v>23167</v>
      </c>
      <c r="E131" s="103">
        <v>2</v>
      </c>
      <c r="F131" s="103">
        <v>13145</v>
      </c>
      <c r="G131" s="103">
        <v>13147</v>
      </c>
      <c r="H131" s="104">
        <v>56.740190788621746</v>
      </c>
      <c r="I131" s="103">
        <v>25</v>
      </c>
      <c r="J131" s="103">
        <v>6955</v>
      </c>
      <c r="K131" s="103">
        <v>6980</v>
      </c>
      <c r="L131" s="93">
        <v>30.021150774808998</v>
      </c>
      <c r="M131" s="104">
        <v>86.761341563430733</v>
      </c>
      <c r="N131" s="85">
        <v>27</v>
      </c>
      <c r="O131" s="85">
        <v>20100</v>
      </c>
      <c r="P131" s="103">
        <v>20127</v>
      </c>
      <c r="Q131" s="76">
        <v>23167</v>
      </c>
      <c r="R131" s="103">
        <v>2</v>
      </c>
      <c r="S131" s="103">
        <v>13372</v>
      </c>
      <c r="T131" s="103">
        <v>13374</v>
      </c>
      <c r="U131" s="104">
        <v>57.720032805283374</v>
      </c>
      <c r="V131" s="103">
        <v>20</v>
      </c>
      <c r="W131" s="103">
        <v>7007</v>
      </c>
      <c r="X131" s="103">
        <v>7027</v>
      </c>
      <c r="Y131" s="93">
        <v>30.245607976863642</v>
      </c>
      <c r="Z131" s="104">
        <v>87.96564078214702</v>
      </c>
      <c r="AA131" s="85">
        <v>22</v>
      </c>
      <c r="AB131" s="85">
        <v>20379</v>
      </c>
      <c r="AC131" s="103">
        <v>20401</v>
      </c>
    </row>
    <row r="132" spans="1:29" x14ac:dyDescent="0.25">
      <c r="A132" s="5">
        <v>129</v>
      </c>
      <c r="B132" s="8" t="s">
        <v>191</v>
      </c>
      <c r="C132" s="5">
        <v>129</v>
      </c>
      <c r="D132" s="76">
        <v>2360</v>
      </c>
      <c r="E132" s="103">
        <v>0</v>
      </c>
      <c r="F132" s="103">
        <v>1436</v>
      </c>
      <c r="G132" s="103">
        <v>1436</v>
      </c>
      <c r="H132" s="104">
        <v>60.847457627118636</v>
      </c>
      <c r="I132" s="103">
        <v>3</v>
      </c>
      <c r="J132" s="103">
        <v>1103</v>
      </c>
      <c r="K132" s="103">
        <v>1106</v>
      </c>
      <c r="L132" s="93">
        <v>46.737288135593218</v>
      </c>
      <c r="M132" s="104">
        <v>107.58474576271186</v>
      </c>
      <c r="N132" s="85">
        <v>3</v>
      </c>
      <c r="O132" s="85">
        <v>2539</v>
      </c>
      <c r="P132" s="103">
        <v>2542</v>
      </c>
      <c r="Q132" s="76">
        <v>2360</v>
      </c>
      <c r="R132" s="103">
        <v>0</v>
      </c>
      <c r="S132" s="103">
        <v>1440</v>
      </c>
      <c r="T132" s="103">
        <v>1440</v>
      </c>
      <c r="U132" s="104">
        <v>61.016949152542374</v>
      </c>
      <c r="V132" s="103">
        <v>1</v>
      </c>
      <c r="W132" s="103">
        <v>1120</v>
      </c>
      <c r="X132" s="103">
        <v>1121</v>
      </c>
      <c r="Y132" s="93">
        <v>47.457627118644069</v>
      </c>
      <c r="Z132" s="104">
        <v>108.47457627118644</v>
      </c>
      <c r="AA132" s="85">
        <v>1</v>
      </c>
      <c r="AB132" s="85">
        <v>2560</v>
      </c>
      <c r="AC132" s="103">
        <v>2561</v>
      </c>
    </row>
    <row r="133" spans="1:29" x14ac:dyDescent="0.25">
      <c r="A133" s="5">
        <v>212</v>
      </c>
      <c r="B133" s="8" t="s">
        <v>192</v>
      </c>
      <c r="C133" s="5">
        <v>212</v>
      </c>
      <c r="D133" s="76">
        <v>1596</v>
      </c>
      <c r="E133" s="103">
        <v>0</v>
      </c>
      <c r="F133" s="103">
        <v>1080</v>
      </c>
      <c r="G133" s="103">
        <v>1080</v>
      </c>
      <c r="H133" s="104">
        <v>67.669172932330824</v>
      </c>
      <c r="I133" s="103">
        <v>4</v>
      </c>
      <c r="J133" s="103">
        <v>468</v>
      </c>
      <c r="K133" s="103">
        <v>472</v>
      </c>
      <c r="L133" s="93">
        <v>29.323308270676691</v>
      </c>
      <c r="M133" s="104">
        <v>96.992481203007515</v>
      </c>
      <c r="N133" s="85">
        <v>4</v>
      </c>
      <c r="O133" s="85">
        <v>1548</v>
      </c>
      <c r="P133" s="103">
        <v>1552</v>
      </c>
      <c r="Q133" s="76">
        <v>1596</v>
      </c>
      <c r="R133" s="103">
        <v>0</v>
      </c>
      <c r="S133" s="103">
        <v>1102</v>
      </c>
      <c r="T133" s="103">
        <v>1102</v>
      </c>
      <c r="U133" s="104">
        <v>69.047619047619051</v>
      </c>
      <c r="V133" s="103">
        <v>3</v>
      </c>
      <c r="W133" s="103">
        <v>472</v>
      </c>
      <c r="X133" s="103">
        <v>475</v>
      </c>
      <c r="Y133" s="93">
        <v>29.573934837092729</v>
      </c>
      <c r="Z133" s="104">
        <v>98.621553884711773</v>
      </c>
      <c r="AA133" s="85">
        <v>3</v>
      </c>
      <c r="AB133" s="85">
        <v>1574</v>
      </c>
      <c r="AC133" s="103">
        <v>1577</v>
      </c>
    </row>
    <row r="134" spans="1:29" x14ac:dyDescent="0.25">
      <c r="A134" s="5">
        <v>266</v>
      </c>
      <c r="B134" s="8" t="s">
        <v>193</v>
      </c>
      <c r="C134" s="5">
        <v>266</v>
      </c>
      <c r="D134" s="76">
        <v>3969</v>
      </c>
      <c r="E134" s="103">
        <v>0</v>
      </c>
      <c r="F134" s="103">
        <v>1764</v>
      </c>
      <c r="G134" s="103">
        <v>1764</v>
      </c>
      <c r="H134" s="104">
        <v>44.444444444444443</v>
      </c>
      <c r="I134" s="103">
        <v>12</v>
      </c>
      <c r="J134" s="103">
        <v>2069</v>
      </c>
      <c r="K134" s="103">
        <v>2081</v>
      </c>
      <c r="L134" s="93">
        <v>52.128999748047363</v>
      </c>
      <c r="M134" s="104">
        <v>96.573444192491806</v>
      </c>
      <c r="N134" s="85">
        <v>12</v>
      </c>
      <c r="O134" s="85">
        <v>3833</v>
      </c>
      <c r="P134" s="103">
        <v>3845</v>
      </c>
      <c r="Q134" s="76">
        <v>3969</v>
      </c>
      <c r="R134" s="103">
        <v>0</v>
      </c>
      <c r="S134" s="103">
        <v>1792</v>
      </c>
      <c r="T134" s="103">
        <v>1792</v>
      </c>
      <c r="U134" s="104">
        <v>45.149911816578481</v>
      </c>
      <c r="V134" s="103">
        <v>12</v>
      </c>
      <c r="W134" s="103">
        <v>2063</v>
      </c>
      <c r="X134" s="103">
        <v>2075</v>
      </c>
      <c r="Y134" s="93">
        <v>51.977828168304363</v>
      </c>
      <c r="Z134" s="104">
        <v>97.127739984882851</v>
      </c>
      <c r="AA134" s="85">
        <v>12</v>
      </c>
      <c r="AB134" s="85">
        <v>3855</v>
      </c>
      <c r="AC134" s="103">
        <v>3867</v>
      </c>
    </row>
    <row r="135" spans="1:29" x14ac:dyDescent="0.25">
      <c r="A135" s="5">
        <v>308</v>
      </c>
      <c r="B135" s="8" t="s">
        <v>194</v>
      </c>
      <c r="C135" s="5">
        <v>308</v>
      </c>
      <c r="D135" s="76">
        <v>1549</v>
      </c>
      <c r="E135" s="103">
        <v>0</v>
      </c>
      <c r="F135" s="103">
        <v>1280</v>
      </c>
      <c r="G135" s="103">
        <v>1280</v>
      </c>
      <c r="H135" s="104">
        <v>82.633957391865721</v>
      </c>
      <c r="I135" s="103">
        <v>2</v>
      </c>
      <c r="J135" s="103">
        <v>538</v>
      </c>
      <c r="K135" s="103">
        <v>540</v>
      </c>
      <c r="L135" s="93">
        <v>34.732085216268558</v>
      </c>
      <c r="M135" s="104">
        <v>117.36604260813428</v>
      </c>
      <c r="N135" s="85">
        <v>2</v>
      </c>
      <c r="O135" s="85">
        <v>1818</v>
      </c>
      <c r="P135" s="103">
        <v>1820</v>
      </c>
      <c r="Q135" s="76">
        <v>1549</v>
      </c>
      <c r="R135" s="103">
        <v>0</v>
      </c>
      <c r="S135" s="103">
        <v>1009</v>
      </c>
      <c r="T135" s="103">
        <v>1009</v>
      </c>
      <c r="U135" s="104">
        <v>65.138799225306656</v>
      </c>
      <c r="V135" s="103">
        <v>2</v>
      </c>
      <c r="W135" s="103">
        <v>513</v>
      </c>
      <c r="X135" s="103">
        <v>515</v>
      </c>
      <c r="Y135" s="93">
        <v>33.118140735958683</v>
      </c>
      <c r="Z135" s="104">
        <v>98.256939961265331</v>
      </c>
      <c r="AA135" s="85">
        <v>2</v>
      </c>
      <c r="AB135" s="85">
        <v>1522</v>
      </c>
      <c r="AC135" s="103">
        <v>1524</v>
      </c>
    </row>
    <row r="136" spans="1:29" x14ac:dyDescent="0.25">
      <c r="A136" s="5">
        <v>360</v>
      </c>
      <c r="B136" s="12" t="s">
        <v>195</v>
      </c>
      <c r="C136" s="5">
        <v>360</v>
      </c>
      <c r="D136" s="76">
        <v>13107</v>
      </c>
      <c r="E136" s="103">
        <v>0</v>
      </c>
      <c r="F136" s="103">
        <v>7570</v>
      </c>
      <c r="G136" s="103">
        <v>7570</v>
      </c>
      <c r="H136" s="104">
        <v>57.75539787899595</v>
      </c>
      <c r="I136" s="103">
        <v>21</v>
      </c>
      <c r="J136" s="103">
        <v>6290</v>
      </c>
      <c r="K136" s="103">
        <v>6311</v>
      </c>
      <c r="L136" s="93">
        <v>47.989623865110246</v>
      </c>
      <c r="M136" s="104">
        <v>105.74502174410621</v>
      </c>
      <c r="N136" s="85">
        <v>21</v>
      </c>
      <c r="O136" s="85">
        <v>13860</v>
      </c>
      <c r="P136" s="103">
        <v>13881</v>
      </c>
      <c r="Q136" s="76">
        <v>13107</v>
      </c>
      <c r="R136" s="103">
        <v>0</v>
      </c>
      <c r="S136" s="103">
        <v>7707</v>
      </c>
      <c r="T136" s="103">
        <v>7707</v>
      </c>
      <c r="U136" s="104">
        <v>58.800640878919666</v>
      </c>
      <c r="V136" s="103">
        <v>18</v>
      </c>
      <c r="W136" s="103">
        <v>6375</v>
      </c>
      <c r="X136" s="103">
        <v>6393</v>
      </c>
      <c r="Y136" s="93">
        <v>48.638132295719842</v>
      </c>
      <c r="Z136" s="104">
        <v>107.43877317463951</v>
      </c>
      <c r="AA136" s="85">
        <v>18</v>
      </c>
      <c r="AB136" s="85">
        <v>14082</v>
      </c>
      <c r="AC136" s="103">
        <v>14100</v>
      </c>
    </row>
    <row r="137" spans="1:29" x14ac:dyDescent="0.25">
      <c r="A137" s="5">
        <v>380</v>
      </c>
      <c r="B137" s="8" t="s">
        <v>196</v>
      </c>
      <c r="C137" s="5">
        <v>380</v>
      </c>
      <c r="D137" s="76">
        <v>2206</v>
      </c>
      <c r="E137" s="103">
        <v>0</v>
      </c>
      <c r="F137" s="103">
        <v>1126</v>
      </c>
      <c r="G137" s="103">
        <v>1126</v>
      </c>
      <c r="H137" s="104">
        <v>51.042611060743425</v>
      </c>
      <c r="I137" s="103">
        <v>3</v>
      </c>
      <c r="J137" s="103">
        <v>762</v>
      </c>
      <c r="K137" s="103">
        <v>765</v>
      </c>
      <c r="L137" s="93">
        <v>34.542157751586586</v>
      </c>
      <c r="M137" s="104">
        <v>85.584768812330012</v>
      </c>
      <c r="N137" s="85">
        <v>3</v>
      </c>
      <c r="O137" s="85">
        <v>1888</v>
      </c>
      <c r="P137" s="103">
        <v>1891</v>
      </c>
      <c r="Q137" s="76">
        <v>2206</v>
      </c>
      <c r="R137" s="103">
        <v>0</v>
      </c>
      <c r="S137" s="103">
        <v>1132</v>
      </c>
      <c r="T137" s="103">
        <v>1132</v>
      </c>
      <c r="U137" s="104">
        <v>51.314596554850411</v>
      </c>
      <c r="V137" s="103">
        <v>3</v>
      </c>
      <c r="W137" s="103">
        <v>782</v>
      </c>
      <c r="X137" s="103">
        <v>785</v>
      </c>
      <c r="Y137" s="93">
        <v>35.448776065276519</v>
      </c>
      <c r="Z137" s="104">
        <v>86.763372620126916</v>
      </c>
      <c r="AA137" s="85">
        <v>3</v>
      </c>
      <c r="AB137" s="85">
        <v>1914</v>
      </c>
      <c r="AC137" s="103">
        <v>1917</v>
      </c>
    </row>
    <row r="138" spans="1:29" x14ac:dyDescent="0.25">
      <c r="A138" s="5">
        <v>631</v>
      </c>
      <c r="B138" s="8" t="s">
        <v>197</v>
      </c>
      <c r="C138" s="5">
        <v>631</v>
      </c>
      <c r="D138" s="76">
        <v>3435</v>
      </c>
      <c r="E138" s="103">
        <v>0</v>
      </c>
      <c r="F138" s="103">
        <v>2427</v>
      </c>
      <c r="G138" s="103">
        <v>2427</v>
      </c>
      <c r="H138" s="104">
        <v>70.655021834061131</v>
      </c>
      <c r="I138" s="103">
        <v>6</v>
      </c>
      <c r="J138" s="103">
        <v>1503</v>
      </c>
      <c r="K138" s="103">
        <v>1509</v>
      </c>
      <c r="L138" s="93">
        <v>43.755458515283841</v>
      </c>
      <c r="M138" s="104">
        <v>114.41048034934498</v>
      </c>
      <c r="N138" s="85">
        <v>6</v>
      </c>
      <c r="O138" s="85">
        <v>3930</v>
      </c>
      <c r="P138" s="103">
        <v>3936</v>
      </c>
      <c r="Q138" s="76">
        <v>3435</v>
      </c>
      <c r="R138" s="103">
        <v>0</v>
      </c>
      <c r="S138" s="103">
        <v>2444</v>
      </c>
      <c r="T138" s="103">
        <v>2444</v>
      </c>
      <c r="U138" s="104">
        <v>71.149927219796211</v>
      </c>
      <c r="V138" s="103">
        <v>6</v>
      </c>
      <c r="W138" s="103">
        <v>1504</v>
      </c>
      <c r="X138" s="103">
        <v>1510</v>
      </c>
      <c r="Y138" s="93">
        <v>43.784570596797671</v>
      </c>
      <c r="Z138" s="104">
        <v>114.93449781659389</v>
      </c>
      <c r="AA138" s="85">
        <v>6</v>
      </c>
      <c r="AB138" s="85">
        <v>3948</v>
      </c>
      <c r="AC138" s="103">
        <v>3954</v>
      </c>
    </row>
    <row r="139" spans="1:29" ht="66" customHeight="1" x14ac:dyDescent="0.25">
      <c r="B139" s="184"/>
      <c r="Q139" s="204" t="s">
        <v>198</v>
      </c>
      <c r="R139" s="468" t="s">
        <v>552</v>
      </c>
      <c r="S139" s="468"/>
      <c r="T139" s="468"/>
      <c r="U139" s="468"/>
      <c r="V139" s="468"/>
      <c r="W139" s="468"/>
      <c r="X139" s="468"/>
      <c r="Y139" s="468"/>
      <c r="Z139" s="468"/>
      <c r="AA139" s="468"/>
      <c r="AB139" s="468"/>
      <c r="AC139" s="468"/>
    </row>
    <row r="140" spans="1:29" ht="34.5" customHeight="1" x14ac:dyDescent="0.25">
      <c r="B140" s="183"/>
      <c r="Q140" s="462" t="s">
        <v>25</v>
      </c>
      <c r="R140" s="462"/>
      <c r="S140" s="462"/>
      <c r="T140" s="463" t="s">
        <v>26</v>
      </c>
      <c r="U140" s="463"/>
      <c r="V140" s="463"/>
      <c r="W140" s="463"/>
      <c r="X140" s="463"/>
      <c r="Y140" s="463"/>
      <c r="Z140" s="463"/>
      <c r="AA140" s="463"/>
      <c r="AB140" s="463"/>
      <c r="AC140" s="463"/>
    </row>
    <row r="141" spans="1:29" ht="36.75" customHeight="1" x14ac:dyDescent="0.25">
      <c r="B141" s="183"/>
      <c r="Q141" s="462" t="s">
        <v>356</v>
      </c>
      <c r="R141" s="462"/>
      <c r="S141" s="462"/>
      <c r="T141" s="463" t="s">
        <v>357</v>
      </c>
      <c r="U141" s="463"/>
      <c r="V141" s="463"/>
      <c r="W141" s="463"/>
      <c r="X141" s="463"/>
      <c r="Y141" s="463"/>
      <c r="Z141" s="463"/>
      <c r="AA141" s="463"/>
      <c r="AB141" s="463"/>
      <c r="AC141" s="463"/>
    </row>
    <row r="142" spans="1:29" x14ac:dyDescent="0.25">
      <c r="B142" s="183"/>
      <c r="D142" s="183"/>
      <c r="E142" s="183"/>
      <c r="F142" s="183"/>
      <c r="G142" s="183"/>
      <c r="H142" s="183"/>
      <c r="I142" s="183"/>
      <c r="J142" s="183"/>
      <c r="K142" s="183"/>
      <c r="L142" s="183"/>
    </row>
    <row r="143" spans="1:29" x14ac:dyDescent="0.25">
      <c r="B143" s="183"/>
      <c r="D143" s="183"/>
      <c r="E143" s="183"/>
      <c r="F143" s="183"/>
      <c r="G143" s="183"/>
      <c r="H143" s="183"/>
      <c r="I143" s="183"/>
      <c r="J143" s="183"/>
      <c r="K143" s="183"/>
      <c r="L143" s="183"/>
    </row>
    <row r="144" spans="1:29" x14ac:dyDescent="0.25">
      <c r="B144" s="183"/>
      <c r="D144" t="s">
        <v>585</v>
      </c>
      <c r="E144" s="183"/>
      <c r="F144" s="183"/>
      <c r="G144" s="183"/>
      <c r="H144" s="183"/>
      <c r="I144" s="183"/>
      <c r="J144" s="183"/>
      <c r="K144" s="183"/>
      <c r="L144" s="183"/>
    </row>
    <row r="145" spans="2:29" x14ac:dyDescent="0.25">
      <c r="B145" s="183"/>
      <c r="D145" s="183"/>
      <c r="E145" s="183"/>
      <c r="F145" s="183"/>
      <c r="G145" s="183"/>
      <c r="H145" s="183"/>
      <c r="I145" s="183"/>
      <c r="J145" s="183"/>
      <c r="K145" s="183"/>
      <c r="L145" s="183"/>
    </row>
    <row r="146" spans="2:29" ht="39.75" customHeight="1" x14ac:dyDescent="0.25">
      <c r="B146" s="183"/>
      <c r="E146" s="286"/>
      <c r="F146" s="286"/>
      <c r="G146" s="286"/>
      <c r="H146" s="286"/>
      <c r="I146" s="464" t="s">
        <v>584</v>
      </c>
      <c r="J146" s="464"/>
      <c r="K146" s="464"/>
      <c r="L146" s="464"/>
      <c r="M146" s="464"/>
      <c r="N146" s="464"/>
      <c r="O146" s="464"/>
      <c r="P146" s="464"/>
      <c r="Q146" s="464"/>
      <c r="R146" s="464"/>
      <c r="S146" s="464"/>
      <c r="T146" s="464"/>
      <c r="U146" s="464"/>
      <c r="V146" s="464"/>
      <c r="W146" s="464"/>
      <c r="X146" s="464"/>
      <c r="Y146" s="464"/>
      <c r="Z146" s="464"/>
      <c r="AA146" s="464"/>
      <c r="AB146" s="464"/>
      <c r="AC146" s="464"/>
    </row>
    <row r="147" spans="2:29" ht="51" x14ac:dyDescent="0.25">
      <c r="B147" s="183"/>
      <c r="C147" s="202" t="s">
        <v>355</v>
      </c>
      <c r="D147" s="198" t="s">
        <v>250</v>
      </c>
      <c r="E147" s="199" t="s">
        <v>251</v>
      </c>
      <c r="F147" s="199" t="s">
        <v>252</v>
      </c>
      <c r="G147" s="199" t="s">
        <v>253</v>
      </c>
      <c r="H147" s="183"/>
      <c r="I147" s="183"/>
      <c r="J147" s="183"/>
      <c r="K147" s="183"/>
      <c r="L147" s="183"/>
    </row>
    <row r="148" spans="2:29" x14ac:dyDescent="0.25">
      <c r="B148" s="183"/>
      <c r="C148" s="125">
        <v>2022</v>
      </c>
      <c r="D148" s="205">
        <v>44896</v>
      </c>
      <c r="E148" s="76">
        <v>19713</v>
      </c>
      <c r="F148" s="76">
        <v>157372</v>
      </c>
      <c r="G148" s="76">
        <v>177085</v>
      </c>
      <c r="H148" s="183"/>
      <c r="I148" s="183"/>
      <c r="J148" s="183"/>
      <c r="K148" s="183"/>
      <c r="L148" s="183"/>
    </row>
    <row r="149" spans="2:29" x14ac:dyDescent="0.25">
      <c r="B149" s="183"/>
      <c r="C149" s="125">
        <v>2023</v>
      </c>
      <c r="D149" s="287">
        <v>44927</v>
      </c>
      <c r="E149" s="76">
        <v>18753</v>
      </c>
      <c r="F149" s="76">
        <v>160416</v>
      </c>
      <c r="G149" s="76">
        <v>179169</v>
      </c>
      <c r="H149" s="183"/>
      <c r="I149" s="183"/>
      <c r="J149" s="183"/>
      <c r="K149" s="183"/>
      <c r="L149" s="183"/>
    </row>
    <row r="150" spans="2:29" x14ac:dyDescent="0.25">
      <c r="B150" s="183"/>
      <c r="C150" s="125">
        <v>2023</v>
      </c>
      <c r="D150" s="287">
        <v>44958</v>
      </c>
      <c r="E150" s="76">
        <v>17862</v>
      </c>
      <c r="F150" s="76">
        <v>164261</v>
      </c>
      <c r="G150" s="76">
        <v>182123</v>
      </c>
      <c r="H150" s="183"/>
      <c r="I150" s="183"/>
      <c r="J150" s="183"/>
      <c r="K150" s="183"/>
      <c r="L150" s="183"/>
    </row>
    <row r="151" spans="2:29" ht="18.75" customHeight="1" x14ac:dyDescent="0.25">
      <c r="B151" s="183"/>
      <c r="C151" s="125">
        <v>2023</v>
      </c>
      <c r="D151" s="288">
        <v>44986</v>
      </c>
      <c r="E151" s="76">
        <v>16894</v>
      </c>
      <c r="F151" s="76">
        <v>171077</v>
      </c>
      <c r="G151" s="76">
        <v>187971</v>
      </c>
      <c r="H151" s="183"/>
      <c r="I151" s="183"/>
      <c r="J151" s="183"/>
      <c r="K151" s="183"/>
      <c r="L151" s="183"/>
    </row>
    <row r="152" spans="2:29" x14ac:dyDescent="0.25">
      <c r="B152" s="183"/>
      <c r="C152" s="125">
        <v>2023</v>
      </c>
      <c r="D152" s="287">
        <v>45017</v>
      </c>
      <c r="E152" s="258">
        <v>13411</v>
      </c>
      <c r="F152" s="258">
        <v>178625</v>
      </c>
      <c r="G152" s="258">
        <v>192036</v>
      </c>
      <c r="H152" s="183"/>
      <c r="I152" s="183"/>
      <c r="J152" s="183"/>
      <c r="K152" s="183"/>
      <c r="L152" s="183"/>
    </row>
    <row r="153" spans="2:29" x14ac:dyDescent="0.25">
      <c r="B153" s="183"/>
      <c r="C153" s="125">
        <v>2023</v>
      </c>
      <c r="D153" s="287">
        <v>45047</v>
      </c>
      <c r="E153" s="76">
        <v>12865</v>
      </c>
      <c r="F153" s="76">
        <v>182754</v>
      </c>
      <c r="G153" s="76">
        <v>195619</v>
      </c>
      <c r="H153" s="183"/>
      <c r="I153" s="183"/>
      <c r="J153" s="183"/>
      <c r="K153" s="183"/>
      <c r="L153" s="183"/>
    </row>
    <row r="154" spans="2:29" x14ac:dyDescent="0.25">
      <c r="B154" s="183"/>
      <c r="C154" s="125">
        <v>2023</v>
      </c>
      <c r="D154" s="287">
        <v>45078</v>
      </c>
      <c r="E154" s="258">
        <v>6877</v>
      </c>
      <c r="F154" s="258">
        <v>188578</v>
      </c>
      <c r="G154" s="258">
        <v>195455</v>
      </c>
      <c r="H154" s="183"/>
      <c r="I154" s="183"/>
      <c r="J154" s="183"/>
      <c r="K154" s="183"/>
      <c r="L154" s="183"/>
    </row>
    <row r="155" spans="2:29" x14ac:dyDescent="0.25">
      <c r="B155" s="183"/>
      <c r="C155" s="125">
        <v>2023</v>
      </c>
      <c r="D155" s="287">
        <v>45108</v>
      </c>
      <c r="E155" s="258">
        <v>1846</v>
      </c>
      <c r="F155" s="258">
        <v>192533</v>
      </c>
      <c r="G155" s="258">
        <v>194379</v>
      </c>
      <c r="H155" s="183"/>
      <c r="I155" s="183"/>
      <c r="J155" s="183"/>
      <c r="K155" s="183"/>
      <c r="L155" s="183"/>
    </row>
    <row r="156" spans="2:29" x14ac:dyDescent="0.25">
      <c r="B156" s="183"/>
      <c r="C156" s="125">
        <v>2023</v>
      </c>
      <c r="D156" s="287">
        <v>45139</v>
      </c>
      <c r="E156" s="258">
        <v>1112</v>
      </c>
      <c r="F156" s="258">
        <v>198485</v>
      </c>
      <c r="G156" s="258">
        <v>199597</v>
      </c>
      <c r="H156" s="183"/>
      <c r="I156" s="183"/>
      <c r="J156" s="183"/>
      <c r="K156" s="183"/>
      <c r="L156" s="183"/>
    </row>
    <row r="157" spans="2:29" ht="16.5" customHeight="1" x14ac:dyDescent="0.25">
      <c r="B157" s="183"/>
      <c r="C157" s="125">
        <v>2023</v>
      </c>
      <c r="D157" s="287">
        <v>45170</v>
      </c>
      <c r="E157" s="258">
        <v>964</v>
      </c>
      <c r="F157" s="258">
        <v>203073</v>
      </c>
      <c r="G157" s="258">
        <v>204037</v>
      </c>
      <c r="H157" s="183"/>
      <c r="I157" s="183"/>
      <c r="J157" s="183"/>
      <c r="K157" s="183"/>
      <c r="L157" s="183"/>
    </row>
    <row r="158" spans="2:29" x14ac:dyDescent="0.25">
      <c r="B158" s="183"/>
      <c r="C158" s="125">
        <v>2023</v>
      </c>
      <c r="D158" s="287">
        <v>45200</v>
      </c>
      <c r="E158" s="76">
        <v>874</v>
      </c>
      <c r="F158" s="76">
        <v>206201</v>
      </c>
      <c r="G158" s="76">
        <v>207075</v>
      </c>
      <c r="H158" s="183"/>
      <c r="I158" s="183"/>
      <c r="J158" s="183"/>
      <c r="K158" s="183"/>
      <c r="L158" s="183"/>
    </row>
    <row r="159" spans="2:29" x14ac:dyDescent="0.25">
      <c r="B159" s="183"/>
      <c r="C159" s="125">
        <v>2023</v>
      </c>
      <c r="D159" s="287">
        <v>45231</v>
      </c>
      <c r="E159" s="125">
        <v>544</v>
      </c>
      <c r="F159" s="76">
        <v>209898</v>
      </c>
      <c r="G159" s="76">
        <v>210442</v>
      </c>
      <c r="H159" s="183"/>
      <c r="I159" s="183"/>
      <c r="J159" s="183"/>
      <c r="K159" s="183"/>
      <c r="L159" s="183"/>
    </row>
    <row r="160" spans="2:29" x14ac:dyDescent="0.25">
      <c r="B160" s="183"/>
      <c r="C160" s="125">
        <v>2023</v>
      </c>
      <c r="D160" s="287">
        <v>45261</v>
      </c>
      <c r="E160" s="125">
        <v>492</v>
      </c>
      <c r="F160" s="76">
        <v>211175</v>
      </c>
      <c r="G160" s="76">
        <v>211667</v>
      </c>
      <c r="H160" s="183"/>
      <c r="I160" s="183"/>
      <c r="J160" s="183"/>
      <c r="K160" s="183"/>
      <c r="L160" s="183"/>
    </row>
    <row r="161" spans="2:12" x14ac:dyDescent="0.25">
      <c r="B161" s="183"/>
      <c r="C161" s="125">
        <v>2024</v>
      </c>
      <c r="D161" s="287">
        <v>45292</v>
      </c>
      <c r="E161" s="76">
        <v>300</v>
      </c>
      <c r="F161" s="76">
        <v>211578</v>
      </c>
      <c r="G161" s="76">
        <v>211878</v>
      </c>
      <c r="H161" s="183"/>
      <c r="I161" s="183"/>
      <c r="J161" s="183"/>
      <c r="K161" s="183"/>
      <c r="L161" s="183"/>
    </row>
    <row r="162" spans="2:12" x14ac:dyDescent="0.25">
      <c r="B162" s="183"/>
      <c r="C162" s="125">
        <v>2024</v>
      </c>
      <c r="D162" s="287">
        <v>45323</v>
      </c>
      <c r="E162" s="76">
        <v>276</v>
      </c>
      <c r="F162" s="76">
        <v>214661</v>
      </c>
      <c r="G162" s="76">
        <f>AC4</f>
        <v>214937</v>
      </c>
      <c r="H162" s="526"/>
      <c r="I162" s="183"/>
      <c r="J162" s="183"/>
      <c r="K162" s="183"/>
      <c r="L162" s="183"/>
    </row>
    <row r="163" spans="2:12" x14ac:dyDescent="0.25">
      <c r="B163" s="183"/>
      <c r="H163" s="183"/>
      <c r="I163" s="183"/>
      <c r="J163" s="183"/>
      <c r="K163" s="183"/>
      <c r="L163" s="183"/>
    </row>
    <row r="164" spans="2:12" x14ac:dyDescent="0.25">
      <c r="B164" s="183"/>
      <c r="H164" s="183"/>
      <c r="I164" s="183"/>
      <c r="J164" s="183"/>
      <c r="K164" s="183"/>
      <c r="L164" s="183"/>
    </row>
    <row r="165" spans="2:12" ht="76.5" x14ac:dyDescent="0.25">
      <c r="B165" s="183"/>
      <c r="C165" s="202" t="s">
        <v>355</v>
      </c>
      <c r="D165" s="202" t="s">
        <v>254</v>
      </c>
      <c r="E165" s="203" t="s">
        <v>255</v>
      </c>
      <c r="F165" s="203" t="s">
        <v>256</v>
      </c>
      <c r="G165" s="203" t="s">
        <v>257</v>
      </c>
      <c r="H165" s="183"/>
      <c r="I165" s="183"/>
      <c r="J165" s="183"/>
      <c r="K165" s="183"/>
      <c r="L165" s="183"/>
    </row>
    <row r="166" spans="2:12" x14ac:dyDescent="0.25">
      <c r="B166" s="183"/>
      <c r="C166" s="125">
        <v>2022</v>
      </c>
      <c r="D166" s="206">
        <v>44896</v>
      </c>
      <c r="E166" s="266">
        <v>234864</v>
      </c>
      <c r="F166" s="266">
        <v>157372</v>
      </c>
      <c r="G166" s="92">
        <v>67.005586211594789</v>
      </c>
      <c r="H166" s="183"/>
      <c r="I166" s="183"/>
      <c r="J166" s="183"/>
      <c r="K166" s="183"/>
      <c r="L166" s="183"/>
    </row>
    <row r="167" spans="2:12" x14ac:dyDescent="0.25">
      <c r="B167" s="183"/>
      <c r="C167" s="125">
        <v>2023</v>
      </c>
      <c r="D167" s="288">
        <v>44927</v>
      </c>
      <c r="E167" s="76">
        <v>247821</v>
      </c>
      <c r="F167" s="76">
        <v>160416</v>
      </c>
      <c r="G167" s="92">
        <v>68.301655426118941</v>
      </c>
      <c r="H167" s="183"/>
      <c r="I167" s="183"/>
      <c r="J167" s="183"/>
      <c r="K167" s="183"/>
      <c r="L167" s="183"/>
    </row>
    <row r="168" spans="2:12" x14ac:dyDescent="0.25">
      <c r="B168" s="183"/>
      <c r="C168" s="125">
        <v>2023</v>
      </c>
      <c r="D168" s="288">
        <v>44958</v>
      </c>
      <c r="E168" s="76">
        <v>246878</v>
      </c>
      <c r="F168" s="210">
        <v>164261</v>
      </c>
      <c r="G168" s="92">
        <v>66.535292735683214</v>
      </c>
      <c r="H168" s="183"/>
      <c r="I168" s="183"/>
      <c r="J168" s="183"/>
      <c r="K168" s="183"/>
      <c r="L168" s="183"/>
    </row>
    <row r="169" spans="2:12" x14ac:dyDescent="0.25">
      <c r="B169" s="183"/>
      <c r="C169" s="125">
        <v>2023</v>
      </c>
      <c r="D169" s="288">
        <v>44986</v>
      </c>
      <c r="E169" s="76">
        <v>246878</v>
      </c>
      <c r="F169" s="210">
        <v>171077</v>
      </c>
      <c r="G169" s="92">
        <v>83.205620185537143</v>
      </c>
      <c r="H169" s="183"/>
      <c r="I169" s="183"/>
      <c r="J169" s="183"/>
      <c r="K169" s="183"/>
      <c r="L169" s="183"/>
    </row>
    <row r="170" spans="2:12" x14ac:dyDescent="0.25">
      <c r="B170" s="183"/>
      <c r="C170" s="125">
        <v>2023</v>
      </c>
      <c r="D170" s="288">
        <v>45017</v>
      </c>
      <c r="E170" s="76">
        <v>246878</v>
      </c>
      <c r="F170" s="210">
        <v>178625</v>
      </c>
      <c r="G170" s="255">
        <v>83.205620185537143</v>
      </c>
      <c r="H170" s="183"/>
      <c r="I170" s="183"/>
      <c r="J170" s="183"/>
      <c r="K170" s="183"/>
      <c r="L170" s="183"/>
    </row>
    <row r="171" spans="2:12" x14ac:dyDescent="0.25">
      <c r="B171" s="183"/>
      <c r="C171" s="125">
        <v>2023</v>
      </c>
      <c r="D171" s="288">
        <v>45047</v>
      </c>
      <c r="E171" s="76">
        <v>247821</v>
      </c>
      <c r="F171" s="210">
        <v>182754</v>
      </c>
      <c r="G171" s="256">
        <v>73.744355805198097</v>
      </c>
      <c r="H171" s="183"/>
      <c r="I171" s="183"/>
      <c r="J171" s="183"/>
      <c r="K171" s="183"/>
      <c r="L171" s="183"/>
    </row>
    <row r="172" spans="2:12" x14ac:dyDescent="0.25">
      <c r="B172" s="183"/>
      <c r="C172" s="125">
        <v>2023</v>
      </c>
      <c r="D172" s="288">
        <v>45078</v>
      </c>
      <c r="E172" s="76">
        <v>247821</v>
      </c>
      <c r="F172" s="85">
        <v>188578</v>
      </c>
      <c r="G172" s="257">
        <v>76.094439131469898</v>
      </c>
      <c r="H172" s="183"/>
      <c r="I172" s="183"/>
      <c r="J172" s="183"/>
      <c r="K172" s="183"/>
      <c r="L172" s="183"/>
    </row>
    <row r="173" spans="2:12" x14ac:dyDescent="0.25">
      <c r="B173" s="183"/>
      <c r="C173" s="125">
        <v>2023</v>
      </c>
      <c r="D173" s="288">
        <v>45108</v>
      </c>
      <c r="E173" s="76">
        <v>247821</v>
      </c>
      <c r="F173" s="85">
        <v>192533</v>
      </c>
      <c r="G173" s="257">
        <v>77.690349082603973</v>
      </c>
      <c r="H173" s="183"/>
      <c r="I173" s="183"/>
      <c r="J173" s="183"/>
      <c r="K173" s="183"/>
      <c r="L173" s="183"/>
    </row>
    <row r="174" spans="2:12" x14ac:dyDescent="0.25">
      <c r="B174" s="183"/>
      <c r="C174" s="125">
        <v>2023</v>
      </c>
      <c r="D174" s="288">
        <v>45139</v>
      </c>
      <c r="E174" s="76">
        <v>247821</v>
      </c>
      <c r="F174" s="85">
        <v>198485</v>
      </c>
      <c r="G174" s="257">
        <v>80.092082591870749</v>
      </c>
      <c r="H174" s="183"/>
      <c r="I174" s="183"/>
      <c r="J174" s="183"/>
      <c r="K174" s="183"/>
      <c r="L174" s="183"/>
    </row>
    <row r="175" spans="2:12" x14ac:dyDescent="0.25">
      <c r="C175" s="125">
        <v>2023</v>
      </c>
      <c r="D175" s="288">
        <v>45170</v>
      </c>
      <c r="E175" s="76">
        <v>247821</v>
      </c>
      <c r="F175" s="85">
        <v>203073</v>
      </c>
      <c r="G175" s="259">
        <v>81.943418838597211</v>
      </c>
    </row>
    <row r="176" spans="2:12" x14ac:dyDescent="0.25">
      <c r="C176" s="125">
        <v>2023</v>
      </c>
      <c r="D176" s="288">
        <v>45200</v>
      </c>
      <c r="E176" s="76">
        <v>247821</v>
      </c>
      <c r="F176" s="85">
        <v>206201</v>
      </c>
      <c r="G176" s="257">
        <v>83.205620185537143</v>
      </c>
    </row>
    <row r="177" spans="3:7" x14ac:dyDescent="0.25">
      <c r="C177" s="125">
        <v>2023</v>
      </c>
      <c r="D177" s="288">
        <v>45231</v>
      </c>
      <c r="E177" s="76">
        <v>247821</v>
      </c>
      <c r="F177" s="85">
        <v>209898</v>
      </c>
      <c r="G177" s="257">
        <v>84.697422736571966</v>
      </c>
    </row>
    <row r="178" spans="3:7" x14ac:dyDescent="0.25">
      <c r="C178" s="125">
        <v>2023</v>
      </c>
      <c r="D178" s="288">
        <v>45261</v>
      </c>
      <c r="E178" s="76">
        <v>247821</v>
      </c>
      <c r="F178" s="76">
        <v>211175</v>
      </c>
      <c r="G178" s="257">
        <v>85.212714015357861</v>
      </c>
    </row>
    <row r="179" spans="3:7" x14ac:dyDescent="0.25">
      <c r="C179" s="125">
        <v>2024</v>
      </c>
      <c r="D179" s="287">
        <v>45292</v>
      </c>
      <c r="E179" s="76">
        <v>247821</v>
      </c>
      <c r="F179" s="76">
        <v>211578</v>
      </c>
      <c r="G179" s="257">
        <v>85.375331388381127</v>
      </c>
    </row>
    <row r="180" spans="3:7" x14ac:dyDescent="0.25">
      <c r="C180" s="125">
        <v>2024</v>
      </c>
      <c r="D180" s="287">
        <v>45323</v>
      </c>
      <c r="E180" s="76">
        <v>247821</v>
      </c>
      <c r="F180" s="76">
        <v>214661</v>
      </c>
      <c r="G180" s="257">
        <v>86.619374467861888</v>
      </c>
    </row>
  </sheetData>
  <mergeCells count="9">
    <mergeCell ref="A1:B1"/>
    <mergeCell ref="Q141:S141"/>
    <mergeCell ref="T141:AC141"/>
    <mergeCell ref="I146:AC146"/>
    <mergeCell ref="D2:P2"/>
    <mergeCell ref="R139:AC139"/>
    <mergeCell ref="Q140:S140"/>
    <mergeCell ref="T140:AC140"/>
    <mergeCell ref="Q2:AC2"/>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CCFF"/>
  </sheetPr>
  <dimension ref="A1:W107"/>
  <sheetViews>
    <sheetView zoomScale="85" zoomScaleNormal="85" workbookViewId="0">
      <selection activeCell="G27" sqref="G27:G43"/>
    </sheetView>
  </sheetViews>
  <sheetFormatPr baseColWidth="10" defaultColWidth="11.42578125" defaultRowHeight="15" x14ac:dyDescent="0.25"/>
  <cols>
    <col min="1" max="1" width="19.28515625" bestFit="1" customWidth="1"/>
    <col min="2" max="2" width="25.85546875" customWidth="1"/>
    <col min="3" max="3" width="17.140625" customWidth="1"/>
    <col min="4" max="4" width="12.5703125" customWidth="1"/>
    <col min="5" max="5" width="11.85546875" customWidth="1"/>
    <col min="6" max="6" width="11" customWidth="1"/>
    <col min="7" max="7" width="11.1406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33" customHeight="1" x14ac:dyDescent="0.25">
      <c r="A1" s="475" t="s">
        <v>258</v>
      </c>
      <c r="B1" s="475"/>
      <c r="C1" s="475"/>
      <c r="D1" s="475"/>
      <c r="E1" s="475"/>
      <c r="F1" s="475"/>
      <c r="G1" s="384" t="s">
        <v>553</v>
      </c>
      <c r="H1" s="271"/>
      <c r="T1" s="476"/>
      <c r="U1" s="476"/>
      <c r="V1" s="476"/>
      <c r="W1" s="476"/>
    </row>
    <row r="2" spans="1:23" s="155" customFormat="1" ht="39" customHeight="1" x14ac:dyDescent="0.2">
      <c r="A2" s="152" t="s">
        <v>259</v>
      </c>
      <c r="B2" s="153" t="s">
        <v>260</v>
      </c>
      <c r="C2" s="153" t="s">
        <v>204</v>
      </c>
      <c r="D2" s="157" t="s">
        <v>261</v>
      </c>
      <c r="E2" s="154" t="s">
        <v>262</v>
      </c>
      <c r="F2" s="153" t="s">
        <v>263</v>
      </c>
      <c r="I2" s="480" t="s">
        <v>258</v>
      </c>
      <c r="J2" s="480"/>
      <c r="K2" s="480"/>
      <c r="L2" s="480"/>
      <c r="M2" s="480"/>
      <c r="N2" s="480"/>
      <c r="O2" s="480"/>
      <c r="P2" s="480"/>
    </row>
    <row r="3" spans="1:23" ht="18.95" customHeight="1" x14ac:dyDescent="0.25">
      <c r="A3" s="156" t="s">
        <v>222</v>
      </c>
      <c r="B3" s="157" t="s">
        <v>264</v>
      </c>
      <c r="C3" s="213">
        <v>13</v>
      </c>
      <c r="D3" s="213">
        <v>111423</v>
      </c>
      <c r="E3" s="158">
        <v>111436</v>
      </c>
      <c r="F3" s="159">
        <v>79.990237739749631</v>
      </c>
      <c r="G3" s="45"/>
      <c r="H3" s="45"/>
    </row>
    <row r="4" spans="1:23" ht="18.95" customHeight="1" x14ac:dyDescent="0.25">
      <c r="A4" s="156"/>
      <c r="B4" s="157" t="s">
        <v>265</v>
      </c>
      <c r="C4" s="213">
        <v>38</v>
      </c>
      <c r="D4" s="213">
        <v>6568</v>
      </c>
      <c r="E4" s="158">
        <v>6606</v>
      </c>
      <c r="F4" s="159">
        <v>4.7418743539680719</v>
      </c>
      <c r="G4" s="160"/>
      <c r="H4" s="45"/>
    </row>
    <row r="5" spans="1:23" ht="18.95" customHeight="1" x14ac:dyDescent="0.25">
      <c r="A5" s="161" t="s">
        <v>214</v>
      </c>
      <c r="B5" s="157" t="s">
        <v>361</v>
      </c>
      <c r="C5" s="213">
        <v>3</v>
      </c>
      <c r="D5" s="213">
        <v>8592</v>
      </c>
      <c r="E5" s="158">
        <v>8595</v>
      </c>
      <c r="F5" s="159">
        <v>6.1696049155851611</v>
      </c>
      <c r="G5" s="160"/>
      <c r="H5" s="45"/>
    </row>
    <row r="6" spans="1:23" ht="18.95" customHeight="1" x14ac:dyDescent="0.25">
      <c r="A6" s="161"/>
      <c r="B6" s="157" t="s">
        <v>267</v>
      </c>
      <c r="C6" s="213">
        <v>0</v>
      </c>
      <c r="D6" s="213">
        <v>7208</v>
      </c>
      <c r="E6" s="158">
        <v>7208</v>
      </c>
      <c r="F6" s="159">
        <v>5.1739979326978291</v>
      </c>
      <c r="G6" s="160"/>
      <c r="H6" s="45"/>
    </row>
    <row r="7" spans="1:23" ht="18.95" customHeight="1" x14ac:dyDescent="0.25">
      <c r="A7" s="161" t="s">
        <v>216</v>
      </c>
      <c r="B7" s="157" t="s">
        <v>268</v>
      </c>
      <c r="C7" s="213">
        <v>0</v>
      </c>
      <c r="D7" s="213">
        <v>5008</v>
      </c>
      <c r="E7" s="158">
        <v>5008</v>
      </c>
      <c r="F7" s="159">
        <v>3.5948087745492128</v>
      </c>
      <c r="G7" s="160"/>
      <c r="H7" s="45"/>
    </row>
    <row r="8" spans="1:23" ht="18.95" customHeight="1" x14ac:dyDescent="0.25">
      <c r="A8" s="156" t="s">
        <v>223</v>
      </c>
      <c r="B8" s="157" t="s">
        <v>269</v>
      </c>
      <c r="C8" s="213">
        <v>0</v>
      </c>
      <c r="D8" s="213">
        <v>16</v>
      </c>
      <c r="E8" s="158">
        <v>16</v>
      </c>
      <c r="F8" s="159">
        <v>1.1485012059262662E-2</v>
      </c>
      <c r="G8" s="160"/>
      <c r="H8" s="45"/>
    </row>
    <row r="9" spans="1:23" ht="18.95" customHeight="1" x14ac:dyDescent="0.25">
      <c r="A9" s="161" t="s">
        <v>217</v>
      </c>
      <c r="B9" s="157" t="s">
        <v>270</v>
      </c>
      <c r="C9" s="213">
        <v>0</v>
      </c>
      <c r="D9" s="213">
        <v>368</v>
      </c>
      <c r="E9" s="158">
        <v>368</v>
      </c>
      <c r="F9" s="159">
        <v>0.26415527736304123</v>
      </c>
      <c r="G9" s="160"/>
      <c r="H9" s="45"/>
    </row>
    <row r="10" spans="1:23" ht="18.95" customHeight="1" x14ac:dyDescent="0.25">
      <c r="A10" s="162" t="s">
        <v>218</v>
      </c>
      <c r="B10" s="157" t="s">
        <v>271</v>
      </c>
      <c r="C10" s="213">
        <v>0</v>
      </c>
      <c r="D10" s="213">
        <v>75</v>
      </c>
      <c r="E10" s="158">
        <v>75</v>
      </c>
      <c r="F10" s="159">
        <v>5.3835994027793731E-2</v>
      </c>
      <c r="G10" s="160"/>
      <c r="H10" s="45"/>
    </row>
    <row r="11" spans="1:23" ht="18.95" customHeight="1" x14ac:dyDescent="0.25">
      <c r="A11" s="161" t="s">
        <v>272</v>
      </c>
      <c r="B11" s="157" t="s">
        <v>273</v>
      </c>
      <c r="C11" s="213">
        <v>0</v>
      </c>
      <c r="D11" s="213">
        <v>0</v>
      </c>
      <c r="E11" s="158">
        <v>0</v>
      </c>
      <c r="F11" s="159">
        <v>0</v>
      </c>
      <c r="G11" s="160"/>
      <c r="H11" s="45"/>
    </row>
    <row r="12" spans="1:23" ht="18.95" customHeight="1" x14ac:dyDescent="0.25">
      <c r="A12" s="161" t="s">
        <v>274</v>
      </c>
      <c r="B12" s="157" t="s">
        <v>275</v>
      </c>
      <c r="C12" s="213">
        <v>0</v>
      </c>
      <c r="D12" s="213">
        <v>0</v>
      </c>
      <c r="E12" s="158">
        <v>0</v>
      </c>
      <c r="F12" s="159">
        <v>0</v>
      </c>
      <c r="G12" s="160"/>
      <c r="H12" s="45"/>
    </row>
    <row r="13" spans="1:23" ht="18.95" customHeight="1" x14ac:dyDescent="0.25">
      <c r="A13" s="162" t="s">
        <v>276</v>
      </c>
      <c r="B13" s="157" t="s">
        <v>277</v>
      </c>
      <c r="C13" s="213">
        <v>0</v>
      </c>
      <c r="D13" s="213">
        <v>0</v>
      </c>
      <c r="E13" s="158">
        <v>0</v>
      </c>
      <c r="F13" s="159">
        <v>0</v>
      </c>
      <c r="G13" s="160"/>
      <c r="H13" s="45"/>
    </row>
    <row r="14" spans="1:23" ht="18.95" customHeight="1" x14ac:dyDescent="0.25">
      <c r="A14" s="162" t="s">
        <v>278</v>
      </c>
      <c r="B14" s="157" t="s">
        <v>279</v>
      </c>
      <c r="C14" s="213">
        <v>0</v>
      </c>
      <c r="D14" s="213">
        <v>0</v>
      </c>
      <c r="E14" s="158">
        <v>0</v>
      </c>
      <c r="F14" s="159">
        <v>0</v>
      </c>
      <c r="G14" s="160"/>
      <c r="H14" s="45"/>
    </row>
    <row r="15" spans="1:23" ht="18.95" customHeight="1" x14ac:dyDescent="0.25">
      <c r="A15" s="162" t="s">
        <v>280</v>
      </c>
      <c r="B15" s="157" t="s">
        <v>281</v>
      </c>
      <c r="C15" s="213">
        <v>0</v>
      </c>
      <c r="D15" s="213">
        <v>0</v>
      </c>
      <c r="E15" s="158">
        <v>0</v>
      </c>
      <c r="F15" s="159">
        <v>0</v>
      </c>
      <c r="G15" s="160"/>
      <c r="H15" s="45"/>
      <c r="P15" s="66"/>
      <c r="Q15" s="66"/>
      <c r="R15" s="66"/>
      <c r="S15" s="66"/>
    </row>
    <row r="16" spans="1:23" ht="18.95" customHeight="1" x14ac:dyDescent="0.25">
      <c r="A16" s="162" t="s">
        <v>282</v>
      </c>
      <c r="B16" s="157" t="s">
        <v>283</v>
      </c>
      <c r="C16" s="213">
        <v>0</v>
      </c>
      <c r="D16" s="213">
        <v>0</v>
      </c>
      <c r="E16" s="158">
        <v>0</v>
      </c>
      <c r="F16" s="159">
        <v>0</v>
      </c>
      <c r="G16" s="160"/>
      <c r="H16" s="45"/>
      <c r="P16" s="66"/>
    </row>
    <row r="17" spans="1:17" ht="18.95" customHeight="1" x14ac:dyDescent="0.25">
      <c r="A17" s="162" t="s">
        <v>284</v>
      </c>
      <c r="B17" s="157" t="s">
        <v>285</v>
      </c>
      <c r="C17" s="213">
        <v>0</v>
      </c>
      <c r="D17" s="213">
        <v>0</v>
      </c>
      <c r="E17" s="158">
        <v>0</v>
      </c>
      <c r="F17" s="159">
        <v>0</v>
      </c>
      <c r="G17" s="160"/>
      <c r="H17" s="45"/>
    </row>
    <row r="18" spans="1:17" ht="18.95" customHeight="1" x14ac:dyDescent="0.25">
      <c r="A18" s="162" t="s">
        <v>286</v>
      </c>
      <c r="B18" s="157" t="s">
        <v>287</v>
      </c>
      <c r="C18" s="213">
        <v>0</v>
      </c>
      <c r="D18" s="213">
        <v>0</v>
      </c>
      <c r="E18" s="158">
        <v>0</v>
      </c>
      <c r="F18" s="159">
        <v>0</v>
      </c>
      <c r="G18" s="160"/>
      <c r="H18" s="45"/>
    </row>
    <row r="19" spans="1:17" ht="18.95" customHeight="1" x14ac:dyDescent="0.25">
      <c r="A19" s="162" t="s">
        <v>288</v>
      </c>
      <c r="B19" s="157" t="s">
        <v>289</v>
      </c>
      <c r="C19" s="213">
        <v>0</v>
      </c>
      <c r="D19" s="213">
        <v>0</v>
      </c>
      <c r="E19" s="158">
        <v>0</v>
      </c>
      <c r="F19" s="159">
        <v>0</v>
      </c>
      <c r="G19" s="160"/>
      <c r="H19" s="45"/>
    </row>
    <row r="20" spans="1:17" ht="18.95" customHeight="1" x14ac:dyDescent="0.25">
      <c r="A20" s="162" t="s">
        <v>290</v>
      </c>
      <c r="B20" s="163"/>
      <c r="C20" s="163">
        <v>54</v>
      </c>
      <c r="D20" s="163">
        <v>139258</v>
      </c>
      <c r="E20" s="164">
        <v>139312</v>
      </c>
      <c r="F20" s="165">
        <v>100.00000000000001</v>
      </c>
      <c r="G20" s="160"/>
      <c r="H20" s="45"/>
      <c r="L20" s="66"/>
    </row>
    <row r="21" spans="1:17" ht="18.95" customHeight="1" x14ac:dyDescent="0.25">
      <c r="A21" s="156" t="s">
        <v>220</v>
      </c>
      <c r="B21" s="157" t="s">
        <v>265</v>
      </c>
      <c r="C21" s="213">
        <v>38</v>
      </c>
      <c r="D21" s="213">
        <v>6554</v>
      </c>
      <c r="E21" s="214">
        <v>6592</v>
      </c>
      <c r="F21" s="215"/>
      <c r="G21" s="160"/>
      <c r="H21" s="45"/>
      <c r="L21" s="66"/>
    </row>
    <row r="22" spans="1:17" ht="18.95" customHeight="1" x14ac:dyDescent="0.25">
      <c r="A22" s="156" t="s">
        <v>219</v>
      </c>
      <c r="B22" s="157" t="s">
        <v>265</v>
      </c>
      <c r="C22" s="213">
        <v>0</v>
      </c>
      <c r="D22" s="213">
        <v>14</v>
      </c>
      <c r="E22" s="214">
        <v>14</v>
      </c>
      <c r="F22" s="215"/>
      <c r="G22" s="160"/>
      <c r="H22" s="45"/>
      <c r="L22" s="66"/>
    </row>
    <row r="23" spans="1:17" ht="32.25" customHeight="1" x14ac:dyDescent="0.25">
      <c r="A23" s="161" t="s">
        <v>221</v>
      </c>
      <c r="B23" s="157" t="s">
        <v>267</v>
      </c>
      <c r="C23" s="213">
        <v>0</v>
      </c>
      <c r="D23" s="213">
        <v>4395</v>
      </c>
      <c r="E23" s="214">
        <v>4395</v>
      </c>
      <c r="F23" s="155"/>
      <c r="G23" s="160"/>
      <c r="K23" s="166"/>
      <c r="L23" s="173"/>
    </row>
    <row r="24" spans="1:17" ht="32.25" customHeight="1" x14ac:dyDescent="0.25">
      <c r="A24" s="161" t="s">
        <v>215</v>
      </c>
      <c r="B24" s="157" t="s">
        <v>267</v>
      </c>
      <c r="C24" s="213">
        <v>0</v>
      </c>
      <c r="D24" s="213">
        <v>2813</v>
      </c>
      <c r="E24" s="214">
        <v>2813</v>
      </c>
      <c r="G24" s="160"/>
      <c r="K24" s="166"/>
      <c r="L24" s="173"/>
    </row>
    <row r="25" spans="1:17" ht="32.25" customHeight="1" x14ac:dyDescent="0.25">
      <c r="A25" s="169" t="s">
        <v>291</v>
      </c>
      <c r="B25" s="169"/>
      <c r="C25" s="169"/>
      <c r="D25" s="169"/>
      <c r="E25" s="169"/>
      <c r="F25" s="169"/>
      <c r="G25" s="160"/>
      <c r="K25" s="166"/>
      <c r="L25" s="173"/>
    </row>
    <row r="26" spans="1:17" ht="30.75" customHeight="1" x14ac:dyDescent="0.25">
      <c r="A26" s="152" t="s">
        <v>259</v>
      </c>
      <c r="B26" s="153" t="s">
        <v>260</v>
      </c>
      <c r="C26" s="153" t="s">
        <v>204</v>
      </c>
      <c r="D26" s="153" t="s">
        <v>261</v>
      </c>
      <c r="E26" s="154" t="s">
        <v>262</v>
      </c>
      <c r="F26" s="153" t="s">
        <v>263</v>
      </c>
      <c r="G26" s="160"/>
      <c r="I26" s="481" t="s">
        <v>291</v>
      </c>
      <c r="J26" s="481"/>
      <c r="K26" s="481"/>
      <c r="L26" s="481"/>
      <c r="M26" s="481"/>
      <c r="N26" s="481"/>
      <c r="O26" s="481"/>
      <c r="P26" s="481"/>
      <c r="Q26" s="481"/>
    </row>
    <row r="27" spans="1:17" ht="22.5" customHeight="1" x14ac:dyDescent="0.25">
      <c r="A27" s="156" t="s">
        <v>209</v>
      </c>
      <c r="B27" s="157" t="s">
        <v>361</v>
      </c>
      <c r="C27" s="157">
        <v>156</v>
      </c>
      <c r="D27" s="157">
        <v>33797</v>
      </c>
      <c r="E27" s="158">
        <v>33953</v>
      </c>
      <c r="F27" s="159">
        <v>44.896528925619833</v>
      </c>
    </row>
    <row r="28" spans="1:17" ht="35.25" customHeight="1" x14ac:dyDescent="0.25">
      <c r="A28" s="156" t="s">
        <v>207</v>
      </c>
      <c r="B28" s="157" t="s">
        <v>268</v>
      </c>
      <c r="C28" s="157">
        <v>28</v>
      </c>
      <c r="D28" s="157">
        <v>16795</v>
      </c>
      <c r="E28" s="158">
        <v>16823</v>
      </c>
      <c r="F28" s="159">
        <v>22.245289256198348</v>
      </c>
    </row>
    <row r="29" spans="1:17" ht="36" customHeight="1" x14ac:dyDescent="0.25">
      <c r="A29" s="156"/>
      <c r="B29" s="157" t="s">
        <v>267</v>
      </c>
      <c r="C29" s="157">
        <v>2</v>
      </c>
      <c r="D29" s="157">
        <v>12832</v>
      </c>
      <c r="E29" s="158">
        <v>12834</v>
      </c>
      <c r="F29" s="159">
        <v>16.970578512396695</v>
      </c>
    </row>
    <row r="30" spans="1:17" ht="33" customHeight="1" x14ac:dyDescent="0.25">
      <c r="A30" s="156" t="s">
        <v>210</v>
      </c>
      <c r="B30" s="157" t="s">
        <v>264</v>
      </c>
      <c r="C30" s="157">
        <v>4</v>
      </c>
      <c r="D30" s="157">
        <v>9779</v>
      </c>
      <c r="E30" s="158">
        <v>9783</v>
      </c>
      <c r="F30" s="159">
        <v>12.936198347107439</v>
      </c>
    </row>
    <row r="31" spans="1:17" ht="18.95" customHeight="1" x14ac:dyDescent="0.25">
      <c r="A31" s="156" t="s">
        <v>203</v>
      </c>
      <c r="B31" s="157" t="s">
        <v>270</v>
      </c>
      <c r="C31" s="157">
        <v>28</v>
      </c>
      <c r="D31" s="157">
        <v>1598</v>
      </c>
      <c r="E31" s="158">
        <v>1626</v>
      </c>
      <c r="F31" s="159">
        <v>2.1500826446280992</v>
      </c>
      <c r="H31" s="170"/>
      <c r="I31" s="170"/>
    </row>
    <row r="32" spans="1:17" ht="18.95" customHeight="1" x14ac:dyDescent="0.25">
      <c r="A32" s="156"/>
      <c r="B32" s="157" t="s">
        <v>265</v>
      </c>
      <c r="C32" s="157">
        <v>3</v>
      </c>
      <c r="D32" s="157">
        <v>525</v>
      </c>
      <c r="E32" s="158">
        <v>528</v>
      </c>
      <c r="F32" s="159">
        <v>0.69818181818181824</v>
      </c>
      <c r="H32" s="170"/>
      <c r="I32" s="170"/>
      <c r="J32" s="171"/>
      <c r="K32" s="170"/>
    </row>
    <row r="33" spans="1:14" ht="18.95" customHeight="1" x14ac:dyDescent="0.25">
      <c r="A33" s="156" t="s">
        <v>208</v>
      </c>
      <c r="B33" s="157" t="s">
        <v>271</v>
      </c>
      <c r="C33" s="157">
        <v>1</v>
      </c>
      <c r="D33" s="157">
        <v>75</v>
      </c>
      <c r="E33" s="158">
        <v>76</v>
      </c>
      <c r="F33" s="159">
        <v>0.10049586776859504</v>
      </c>
      <c r="H33" s="170"/>
      <c r="I33" s="170"/>
      <c r="J33" s="171"/>
      <c r="K33" s="170"/>
    </row>
    <row r="34" spans="1:14" ht="18.95" customHeight="1" x14ac:dyDescent="0.25">
      <c r="A34" s="156" t="s">
        <v>206</v>
      </c>
      <c r="B34" s="157" t="s">
        <v>292</v>
      </c>
      <c r="C34" s="157">
        <v>0</v>
      </c>
      <c r="D34" s="157">
        <v>2</v>
      </c>
      <c r="E34" s="158">
        <v>2</v>
      </c>
      <c r="F34" s="159">
        <v>2.6446280991735535E-3</v>
      </c>
      <c r="H34" s="170"/>
      <c r="I34" s="170"/>
      <c r="J34" s="171"/>
      <c r="K34" s="170"/>
    </row>
    <row r="35" spans="1:14" ht="18.95" customHeight="1" x14ac:dyDescent="0.25">
      <c r="A35" s="156" t="s">
        <v>213</v>
      </c>
      <c r="B35" s="157" t="s">
        <v>295</v>
      </c>
      <c r="C35" s="157">
        <v>0</v>
      </c>
      <c r="D35" s="157">
        <v>0</v>
      </c>
      <c r="E35" s="158">
        <v>0</v>
      </c>
      <c r="F35" s="159">
        <v>0</v>
      </c>
      <c r="H35" s="170"/>
      <c r="I35" s="170"/>
      <c r="J35" s="171"/>
      <c r="K35" s="170"/>
    </row>
    <row r="36" spans="1:14" ht="18.95" customHeight="1" x14ac:dyDescent="0.25">
      <c r="A36" s="156" t="s">
        <v>390</v>
      </c>
      <c r="B36" s="157" t="s">
        <v>279</v>
      </c>
      <c r="C36" s="157">
        <v>0</v>
      </c>
      <c r="D36" s="157">
        <v>0</v>
      </c>
      <c r="E36" s="158">
        <v>0</v>
      </c>
      <c r="F36" s="159">
        <v>0</v>
      </c>
      <c r="J36" s="171"/>
      <c r="K36" s="170"/>
    </row>
    <row r="37" spans="1:14" ht="18.95" customHeight="1" x14ac:dyDescent="0.25">
      <c r="A37" s="156" t="s">
        <v>293</v>
      </c>
      <c r="B37" s="157" t="s">
        <v>269</v>
      </c>
      <c r="C37" s="157">
        <v>0</v>
      </c>
      <c r="D37" s="157">
        <v>0</v>
      </c>
      <c r="E37" s="158">
        <v>0</v>
      </c>
      <c r="F37" s="159">
        <v>0</v>
      </c>
      <c r="H37" s="170"/>
      <c r="I37" s="170"/>
      <c r="J37" s="171"/>
      <c r="K37" s="170"/>
    </row>
    <row r="38" spans="1:14" ht="18.95" customHeight="1" x14ac:dyDescent="0.25">
      <c r="A38" s="156" t="s">
        <v>294</v>
      </c>
      <c r="B38" s="157" t="s">
        <v>275</v>
      </c>
      <c r="C38" s="157">
        <v>0</v>
      </c>
      <c r="D38" s="157">
        <v>0</v>
      </c>
      <c r="E38" s="158">
        <v>0</v>
      </c>
      <c r="F38" s="159">
        <v>0</v>
      </c>
      <c r="H38" s="170"/>
      <c r="I38" s="170"/>
      <c r="J38" s="171"/>
      <c r="K38" s="170"/>
    </row>
    <row r="39" spans="1:14" ht="18.95" customHeight="1" x14ac:dyDescent="0.25">
      <c r="A39" s="156" t="s">
        <v>296</v>
      </c>
      <c r="B39" s="157" t="s">
        <v>281</v>
      </c>
      <c r="C39" s="157">
        <v>0</v>
      </c>
      <c r="D39" s="157">
        <v>0</v>
      </c>
      <c r="E39" s="158">
        <v>0</v>
      </c>
      <c r="F39" s="159">
        <v>0</v>
      </c>
      <c r="H39" s="170"/>
      <c r="I39" s="170"/>
      <c r="J39" s="171"/>
      <c r="K39" s="170"/>
    </row>
    <row r="40" spans="1:14" ht="18.95" customHeight="1" x14ac:dyDescent="0.25">
      <c r="A40" s="156" t="s">
        <v>297</v>
      </c>
      <c r="B40" s="157" t="s">
        <v>298</v>
      </c>
      <c r="C40" s="157">
        <v>0</v>
      </c>
      <c r="D40" s="157">
        <v>0</v>
      </c>
      <c r="E40" s="158">
        <v>0</v>
      </c>
      <c r="F40" s="159">
        <v>0</v>
      </c>
      <c r="H40" s="170"/>
      <c r="I40" s="170"/>
      <c r="J40" s="171"/>
      <c r="K40" s="170"/>
    </row>
    <row r="41" spans="1:14" ht="18.95" customHeight="1" x14ac:dyDescent="0.25">
      <c r="A41" s="156" t="s">
        <v>299</v>
      </c>
      <c r="B41" s="157" t="s">
        <v>300</v>
      </c>
      <c r="C41" s="157">
        <v>0</v>
      </c>
      <c r="D41" s="157">
        <v>0</v>
      </c>
      <c r="E41" s="158">
        <v>0</v>
      </c>
      <c r="F41" s="159">
        <v>0</v>
      </c>
      <c r="H41" s="170"/>
      <c r="I41" s="170"/>
      <c r="J41" s="171"/>
      <c r="K41" s="170"/>
      <c r="L41" s="170"/>
      <c r="N41" s="45"/>
    </row>
    <row r="42" spans="1:14" ht="18.95" customHeight="1" x14ac:dyDescent="0.25">
      <c r="A42" s="156" t="s">
        <v>301</v>
      </c>
      <c r="B42" s="157" t="s">
        <v>302</v>
      </c>
      <c r="C42" s="157">
        <v>0</v>
      </c>
      <c r="D42" s="157">
        <v>0</v>
      </c>
      <c r="E42" s="158">
        <v>0</v>
      </c>
      <c r="F42" s="159">
        <v>0</v>
      </c>
      <c r="H42" s="170"/>
      <c r="I42" s="170"/>
      <c r="J42" s="171"/>
    </row>
    <row r="43" spans="1:14" ht="18.95" customHeight="1" x14ac:dyDescent="0.25">
      <c r="A43" s="163" t="s">
        <v>303</v>
      </c>
      <c r="B43" s="163"/>
      <c r="C43" s="157">
        <v>222</v>
      </c>
      <c r="D43" s="157">
        <v>75403</v>
      </c>
      <c r="E43" s="164">
        <v>75625</v>
      </c>
      <c r="F43" s="165">
        <v>100.00000000000001</v>
      </c>
      <c r="G43" s="170"/>
      <c r="H43" s="170"/>
      <c r="I43" s="170"/>
      <c r="J43" s="171"/>
    </row>
    <row r="44" spans="1:14" ht="18.95" customHeight="1" x14ac:dyDescent="0.25">
      <c r="A44" s="156" t="s">
        <v>205</v>
      </c>
      <c r="B44" s="157" t="s">
        <v>265</v>
      </c>
      <c r="C44" s="157">
        <v>2</v>
      </c>
      <c r="D44" s="157">
        <v>489</v>
      </c>
      <c r="E44" s="160"/>
      <c r="F44" s="160"/>
      <c r="G44" s="170"/>
      <c r="H44" s="170"/>
      <c r="I44" s="170"/>
      <c r="J44" s="171"/>
      <c r="K44" s="170"/>
    </row>
    <row r="45" spans="1:14" ht="18.95" customHeight="1" x14ac:dyDescent="0.25">
      <c r="A45" s="156" t="s">
        <v>212</v>
      </c>
      <c r="B45" s="157" t="s">
        <v>265</v>
      </c>
      <c r="C45" s="157">
        <v>1</v>
      </c>
      <c r="D45" s="157">
        <v>36</v>
      </c>
      <c r="E45" s="160"/>
      <c r="F45" s="160"/>
      <c r="G45" s="170"/>
      <c r="H45" s="170"/>
      <c r="I45" s="170"/>
      <c r="J45" s="171"/>
      <c r="K45" s="170"/>
      <c r="L45" s="66"/>
    </row>
    <row r="46" spans="1:14" ht="32.25" customHeight="1" x14ac:dyDescent="0.25">
      <c r="A46" s="161" t="s">
        <v>201</v>
      </c>
      <c r="B46" s="157" t="s">
        <v>267</v>
      </c>
      <c r="C46" s="157">
        <v>2</v>
      </c>
      <c r="D46" s="157">
        <v>12321</v>
      </c>
      <c r="E46" s="160"/>
      <c r="F46" s="160"/>
      <c r="G46" s="160"/>
      <c r="H46" s="45"/>
      <c r="K46" s="170"/>
      <c r="L46" s="173"/>
    </row>
    <row r="47" spans="1:14" ht="32.25" customHeight="1" x14ac:dyDescent="0.25">
      <c r="A47" s="161" t="s">
        <v>211</v>
      </c>
      <c r="B47" s="157" t="s">
        <v>267</v>
      </c>
      <c r="C47" s="157">
        <v>0</v>
      </c>
      <c r="D47" s="157">
        <v>511</v>
      </c>
      <c r="E47" s="155"/>
      <c r="G47" s="160"/>
      <c r="L47" s="173"/>
    </row>
    <row r="48" spans="1:14" ht="32.25" customHeight="1" x14ac:dyDescent="0.25">
      <c r="A48" s="473"/>
      <c r="B48" s="474"/>
      <c r="C48" s="168"/>
      <c r="D48" s="168"/>
      <c r="E48" s="291"/>
      <c r="G48" s="160"/>
      <c r="K48" s="166"/>
      <c r="L48" s="173"/>
    </row>
    <row r="49" spans="1:20" ht="38.25" customHeight="1" x14ac:dyDescent="0.25">
      <c r="A49" s="167"/>
      <c r="B49" s="168"/>
      <c r="C49" s="168"/>
      <c r="D49" s="168"/>
      <c r="G49" s="160"/>
      <c r="K49" s="481" t="s">
        <v>393</v>
      </c>
      <c r="L49" s="481"/>
      <c r="M49" s="481"/>
      <c r="N49" s="481"/>
      <c r="O49" s="481"/>
      <c r="P49" s="481"/>
      <c r="Q49" s="481"/>
      <c r="R49" s="481"/>
      <c r="S49" s="481"/>
      <c r="T49" s="481"/>
    </row>
    <row r="50" spans="1:20" ht="27.75" customHeight="1" x14ac:dyDescent="0.25">
      <c r="A50" s="226"/>
      <c r="B50" s="227"/>
      <c r="C50" s="478" t="s">
        <v>305</v>
      </c>
      <c r="D50" s="479"/>
      <c r="E50" s="477" t="s">
        <v>200</v>
      </c>
      <c r="F50" s="477"/>
      <c r="G50" s="472" t="s">
        <v>199</v>
      </c>
      <c r="H50" s="472"/>
      <c r="I50" s="295" t="s">
        <v>306</v>
      </c>
      <c r="J50" s="171"/>
      <c r="K50" s="166"/>
      <c r="L50" s="166"/>
    </row>
    <row r="51" spans="1:20" ht="36.75" customHeight="1" x14ac:dyDescent="0.25">
      <c r="A51" s="293" t="s">
        <v>307</v>
      </c>
      <c r="B51" s="293" t="s">
        <v>304</v>
      </c>
      <c r="C51" s="292" t="s">
        <v>204</v>
      </c>
      <c r="D51" s="292" t="s">
        <v>261</v>
      </c>
      <c r="E51" s="292" t="s">
        <v>204</v>
      </c>
      <c r="F51" s="292" t="s">
        <v>261</v>
      </c>
      <c r="G51" s="292" t="s">
        <v>204</v>
      </c>
      <c r="H51" s="292" t="s">
        <v>261</v>
      </c>
      <c r="I51" s="294" t="s">
        <v>308</v>
      </c>
      <c r="J51" s="171"/>
      <c r="K51" s="171"/>
      <c r="L51" s="166"/>
    </row>
    <row r="52" spans="1:20" ht="18.95" customHeight="1" x14ac:dyDescent="0.25">
      <c r="A52" s="44" t="s">
        <v>264</v>
      </c>
      <c r="B52" s="228">
        <v>121219</v>
      </c>
      <c r="C52" s="228">
        <v>17</v>
      </c>
      <c r="D52" s="228">
        <v>121202</v>
      </c>
      <c r="E52" s="229">
        <v>13</v>
      </c>
      <c r="F52" s="229">
        <v>111423</v>
      </c>
      <c r="G52" s="230">
        <v>4</v>
      </c>
      <c r="H52" s="230">
        <v>9779</v>
      </c>
      <c r="I52" s="224">
        <v>0.56397455998734514</v>
      </c>
      <c r="J52" s="171"/>
      <c r="K52" s="171"/>
      <c r="L52" s="166"/>
    </row>
    <row r="53" spans="1:20" ht="18.95" customHeight="1" x14ac:dyDescent="0.25">
      <c r="A53" s="44" t="s">
        <v>361</v>
      </c>
      <c r="B53" s="228">
        <v>42548</v>
      </c>
      <c r="C53" s="228">
        <v>159</v>
      </c>
      <c r="D53" s="228">
        <v>42389</v>
      </c>
      <c r="E53" s="229">
        <v>3</v>
      </c>
      <c r="F53" s="229">
        <v>8592</v>
      </c>
      <c r="G53" s="230">
        <v>156</v>
      </c>
      <c r="H53" s="230">
        <v>33797</v>
      </c>
      <c r="I53" s="224">
        <v>0.19795568003647582</v>
      </c>
      <c r="J53" s="171"/>
      <c r="K53" s="170"/>
      <c r="L53" s="166"/>
    </row>
    <row r="54" spans="1:20" ht="18.95" customHeight="1" x14ac:dyDescent="0.25">
      <c r="A54" s="44" t="s">
        <v>268</v>
      </c>
      <c r="B54" s="228">
        <v>21831</v>
      </c>
      <c r="C54" s="228">
        <v>28</v>
      </c>
      <c r="D54" s="228">
        <v>21803</v>
      </c>
      <c r="E54" s="229">
        <v>0</v>
      </c>
      <c r="F54" s="229">
        <v>5008</v>
      </c>
      <c r="G54" s="230">
        <v>28</v>
      </c>
      <c r="H54" s="230">
        <v>16795</v>
      </c>
      <c r="I54" s="224">
        <v>0.10156929704983321</v>
      </c>
      <c r="J54" s="171"/>
      <c r="L54" s="166"/>
    </row>
    <row r="55" spans="1:20" ht="18.95" customHeight="1" x14ac:dyDescent="0.25">
      <c r="A55" s="44" t="s">
        <v>267</v>
      </c>
      <c r="B55" s="228">
        <v>20042</v>
      </c>
      <c r="C55" s="228">
        <v>2</v>
      </c>
      <c r="D55" s="228">
        <v>20040</v>
      </c>
      <c r="E55" s="229">
        <v>0</v>
      </c>
      <c r="F55" s="229">
        <v>7208</v>
      </c>
      <c r="G55" s="230">
        <v>2</v>
      </c>
      <c r="H55" s="230">
        <v>12832</v>
      </c>
      <c r="I55" s="224">
        <v>9.3245927876540569E-2</v>
      </c>
      <c r="J55" s="171"/>
      <c r="L55" s="166"/>
    </row>
    <row r="56" spans="1:20" ht="18.95" customHeight="1" x14ac:dyDescent="0.25">
      <c r="A56" s="216" t="s">
        <v>265</v>
      </c>
      <c r="B56" s="228">
        <v>7134</v>
      </c>
      <c r="C56" s="228">
        <v>41</v>
      </c>
      <c r="D56" s="228">
        <v>7093</v>
      </c>
      <c r="E56" s="229">
        <v>38</v>
      </c>
      <c r="F56" s="229">
        <v>6568</v>
      </c>
      <c r="G56" s="230">
        <v>3</v>
      </c>
      <c r="H56" s="230">
        <v>525</v>
      </c>
      <c r="I56" s="224">
        <v>3.3191121119211679E-2</v>
      </c>
      <c r="J56" s="171"/>
      <c r="L56" s="166"/>
    </row>
    <row r="57" spans="1:20" ht="18.95" customHeight="1" x14ac:dyDescent="0.25">
      <c r="A57" s="44" t="s">
        <v>270</v>
      </c>
      <c r="B57" s="228">
        <v>1994</v>
      </c>
      <c r="C57" s="228">
        <v>28</v>
      </c>
      <c r="D57" s="228">
        <v>1966</v>
      </c>
      <c r="E57" s="229">
        <v>0</v>
      </c>
      <c r="F57" s="229">
        <v>368</v>
      </c>
      <c r="G57" s="230">
        <v>28</v>
      </c>
      <c r="H57" s="230">
        <v>1598</v>
      </c>
      <c r="I57" s="224">
        <v>9.277137021545848E-3</v>
      </c>
      <c r="J57" s="171"/>
      <c r="L57" s="166"/>
    </row>
    <row r="58" spans="1:20" ht="18.95" customHeight="1" x14ac:dyDescent="0.25">
      <c r="A58" s="44" t="s">
        <v>271</v>
      </c>
      <c r="B58" s="228">
        <v>151</v>
      </c>
      <c r="C58" s="228">
        <v>1</v>
      </c>
      <c r="D58" s="228">
        <v>150</v>
      </c>
      <c r="E58" s="229">
        <v>0</v>
      </c>
      <c r="F58" s="229">
        <v>75</v>
      </c>
      <c r="G58" s="230">
        <v>1</v>
      </c>
      <c r="H58" s="230">
        <v>75</v>
      </c>
      <c r="I58" s="224">
        <v>7.025314394450467E-4</v>
      </c>
      <c r="J58" s="171"/>
      <c r="L58" s="166"/>
    </row>
    <row r="59" spans="1:20" ht="18.95" customHeight="1" x14ac:dyDescent="0.25">
      <c r="A59" s="44" t="s">
        <v>269</v>
      </c>
      <c r="B59" s="228">
        <v>16</v>
      </c>
      <c r="C59" s="228">
        <v>0</v>
      </c>
      <c r="D59" s="228">
        <v>16</v>
      </c>
      <c r="E59" s="229">
        <v>0</v>
      </c>
      <c r="F59" s="229">
        <v>16</v>
      </c>
      <c r="G59" s="230">
        <v>0</v>
      </c>
      <c r="H59" s="230">
        <v>0</v>
      </c>
      <c r="I59" s="224">
        <v>7.4440417424640709E-5</v>
      </c>
      <c r="J59" s="171"/>
      <c r="L59" s="166"/>
    </row>
    <row r="60" spans="1:20" ht="18.95" customHeight="1" x14ac:dyDescent="0.25">
      <c r="A60" s="44" t="s">
        <v>292</v>
      </c>
      <c r="B60" s="228">
        <v>2</v>
      </c>
      <c r="C60" s="228">
        <v>0</v>
      </c>
      <c r="D60" s="228">
        <v>2</v>
      </c>
      <c r="E60" s="229">
        <v>0</v>
      </c>
      <c r="F60" s="229">
        <v>0</v>
      </c>
      <c r="G60" s="230">
        <v>0</v>
      </c>
      <c r="H60" s="230">
        <v>2</v>
      </c>
      <c r="I60" s="224">
        <v>9.3050521780800887E-6</v>
      </c>
      <c r="J60" s="171"/>
      <c r="L60" s="166"/>
    </row>
    <row r="61" spans="1:20" ht="18.95" customHeight="1" x14ac:dyDescent="0.25">
      <c r="A61" s="44" t="s">
        <v>295</v>
      </c>
      <c r="B61" s="228">
        <v>0</v>
      </c>
      <c r="C61" s="228">
        <v>0</v>
      </c>
      <c r="D61" s="228">
        <v>0</v>
      </c>
      <c r="E61" s="229">
        <v>0</v>
      </c>
      <c r="F61" s="229">
        <v>0</v>
      </c>
      <c r="G61" s="230">
        <v>0</v>
      </c>
      <c r="H61" s="230">
        <v>0</v>
      </c>
      <c r="I61" s="224">
        <v>0</v>
      </c>
      <c r="J61" s="171"/>
      <c r="L61" s="166"/>
    </row>
    <row r="62" spans="1:20" x14ac:dyDescent="0.25">
      <c r="A62" s="44" t="s">
        <v>273</v>
      </c>
      <c r="B62" s="228">
        <v>0</v>
      </c>
      <c r="C62" s="228">
        <v>0</v>
      </c>
      <c r="D62" s="228">
        <v>0</v>
      </c>
      <c r="E62" s="229">
        <v>0</v>
      </c>
      <c r="F62" s="229">
        <v>0</v>
      </c>
      <c r="G62" s="230">
        <v>0</v>
      </c>
      <c r="H62" s="230">
        <v>0</v>
      </c>
      <c r="I62" s="224">
        <v>0</v>
      </c>
      <c r="J62" s="171"/>
    </row>
    <row r="63" spans="1:20" x14ac:dyDescent="0.25">
      <c r="A63" s="44" t="s">
        <v>275</v>
      </c>
      <c r="B63" s="228">
        <v>0</v>
      </c>
      <c r="C63" s="228">
        <v>0</v>
      </c>
      <c r="D63" s="228">
        <v>0</v>
      </c>
      <c r="E63" s="229">
        <v>0</v>
      </c>
      <c r="F63" s="229">
        <v>0</v>
      </c>
      <c r="G63" s="230">
        <v>0</v>
      </c>
      <c r="H63" s="230">
        <v>0</v>
      </c>
      <c r="I63" s="224">
        <v>0</v>
      </c>
      <c r="J63" s="171"/>
    </row>
    <row r="64" spans="1:20" x14ac:dyDescent="0.25">
      <c r="A64" s="44" t="s">
        <v>277</v>
      </c>
      <c r="B64" s="228">
        <v>0</v>
      </c>
      <c r="C64" s="228">
        <v>0</v>
      </c>
      <c r="D64" s="228">
        <v>0</v>
      </c>
      <c r="E64" s="229">
        <v>0</v>
      </c>
      <c r="F64" s="229">
        <v>0</v>
      </c>
      <c r="G64" s="230">
        <v>0</v>
      </c>
      <c r="H64" s="230">
        <v>0</v>
      </c>
      <c r="I64" s="224">
        <v>0</v>
      </c>
      <c r="J64" s="171"/>
    </row>
    <row r="65" spans="1:10" x14ac:dyDescent="0.25">
      <c r="A65" s="44" t="s">
        <v>279</v>
      </c>
      <c r="B65" s="228">
        <v>0</v>
      </c>
      <c r="C65" s="228">
        <v>0</v>
      </c>
      <c r="D65" s="228">
        <v>0</v>
      </c>
      <c r="E65" s="229">
        <v>0</v>
      </c>
      <c r="F65" s="229">
        <v>0</v>
      </c>
      <c r="G65" s="230">
        <v>0</v>
      </c>
      <c r="H65" s="230">
        <v>0</v>
      </c>
      <c r="I65" s="224">
        <v>0</v>
      </c>
      <c r="J65" s="171"/>
    </row>
    <row r="66" spans="1:10" x14ac:dyDescent="0.25">
      <c r="A66" s="44" t="s">
        <v>281</v>
      </c>
      <c r="B66" s="228">
        <v>0</v>
      </c>
      <c r="C66" s="228">
        <v>0</v>
      </c>
      <c r="D66" s="228">
        <v>0</v>
      </c>
      <c r="E66" s="229">
        <v>0</v>
      </c>
      <c r="F66" s="229">
        <v>0</v>
      </c>
      <c r="G66" s="230">
        <v>0</v>
      </c>
      <c r="H66" s="230">
        <v>0</v>
      </c>
      <c r="I66" s="224">
        <v>0</v>
      </c>
      <c r="J66" s="171"/>
    </row>
    <row r="67" spans="1:10" x14ac:dyDescent="0.25">
      <c r="A67" s="44" t="s">
        <v>283</v>
      </c>
      <c r="B67" s="228">
        <v>0</v>
      </c>
      <c r="C67" s="228">
        <v>0</v>
      </c>
      <c r="D67" s="228">
        <v>0</v>
      </c>
      <c r="E67" s="229">
        <v>0</v>
      </c>
      <c r="F67" s="229">
        <v>0</v>
      </c>
      <c r="G67" s="230">
        <v>0</v>
      </c>
      <c r="H67" s="230">
        <v>0</v>
      </c>
      <c r="I67" s="224">
        <v>0</v>
      </c>
      <c r="J67" s="171"/>
    </row>
    <row r="68" spans="1:10" x14ac:dyDescent="0.25">
      <c r="A68" s="44" t="s">
        <v>285</v>
      </c>
      <c r="B68" s="228">
        <v>0</v>
      </c>
      <c r="C68" s="228">
        <v>0</v>
      </c>
      <c r="D68" s="228">
        <v>0</v>
      </c>
      <c r="E68" s="229">
        <v>0</v>
      </c>
      <c r="F68" s="229">
        <v>0</v>
      </c>
      <c r="G68" s="230">
        <v>0</v>
      </c>
      <c r="H68" s="230">
        <v>0</v>
      </c>
      <c r="I68" s="224">
        <v>0</v>
      </c>
      <c r="J68" s="171"/>
    </row>
    <row r="69" spans="1:10" x14ac:dyDescent="0.25">
      <c r="A69" s="44" t="s">
        <v>287</v>
      </c>
      <c r="B69" s="228">
        <v>0</v>
      </c>
      <c r="C69" s="228">
        <v>0</v>
      </c>
      <c r="D69" s="228">
        <v>0</v>
      </c>
      <c r="E69" s="229">
        <v>0</v>
      </c>
      <c r="F69" s="229">
        <v>0</v>
      </c>
      <c r="G69" s="230">
        <v>0</v>
      </c>
      <c r="H69" s="230">
        <v>0</v>
      </c>
      <c r="I69" s="224">
        <v>0</v>
      </c>
      <c r="J69" s="171"/>
    </row>
    <row r="70" spans="1:10" x14ac:dyDescent="0.25">
      <c r="A70" s="44" t="s">
        <v>289</v>
      </c>
      <c r="B70" s="228">
        <v>0</v>
      </c>
      <c r="C70" s="228">
        <v>0</v>
      </c>
      <c r="D70" s="228">
        <v>0</v>
      </c>
      <c r="E70" s="229">
        <v>0</v>
      </c>
      <c r="F70" s="229">
        <v>0</v>
      </c>
      <c r="G70" s="230">
        <v>0</v>
      </c>
      <c r="H70" s="230">
        <v>0</v>
      </c>
      <c r="I70" s="224">
        <v>0</v>
      </c>
      <c r="J70" s="171"/>
    </row>
    <row r="71" spans="1:10" x14ac:dyDescent="0.25">
      <c r="A71" s="44"/>
      <c r="B71" s="228">
        <v>214937</v>
      </c>
      <c r="C71" s="228">
        <v>276</v>
      </c>
      <c r="D71" s="228">
        <v>214661</v>
      </c>
      <c r="E71" s="229">
        <v>54</v>
      </c>
      <c r="F71" s="229">
        <v>139258</v>
      </c>
      <c r="G71" s="230">
        <v>222</v>
      </c>
      <c r="H71" s="230">
        <v>75403</v>
      </c>
      <c r="I71" s="225">
        <v>1</v>
      </c>
    </row>
    <row r="72" spans="1:10" x14ac:dyDescent="0.25">
      <c r="A72" s="167"/>
      <c r="B72" s="168"/>
      <c r="C72" s="168"/>
      <c r="D72" s="168"/>
      <c r="F72" s="66"/>
      <c r="H72" s="391"/>
    </row>
    <row r="73" spans="1:10" x14ac:dyDescent="0.25">
      <c r="A73" s="167"/>
      <c r="B73" s="168"/>
      <c r="C73" s="168"/>
      <c r="D73" s="168"/>
      <c r="H73" s="170"/>
      <c r="I73" s="66"/>
    </row>
    <row r="74" spans="1:10" x14ac:dyDescent="0.25">
      <c r="A74" s="167"/>
      <c r="B74" s="168"/>
      <c r="C74" s="168"/>
      <c r="D74" s="168"/>
      <c r="F74" s="66"/>
      <c r="H74" s="66"/>
    </row>
    <row r="75" spans="1:10" x14ac:dyDescent="0.25">
      <c r="A75" s="167"/>
      <c r="B75" s="168"/>
      <c r="C75" s="168"/>
      <c r="D75" s="168"/>
      <c r="G75" s="170"/>
      <c r="H75" s="170"/>
    </row>
    <row r="76" spans="1:10" x14ac:dyDescent="0.25">
      <c r="A76" s="167"/>
      <c r="B76" s="168"/>
      <c r="C76" s="168"/>
      <c r="D76" s="168"/>
      <c r="G76" s="170"/>
      <c r="H76" s="170"/>
      <c r="I76" s="170"/>
      <c r="J76" s="171"/>
    </row>
    <row r="77" spans="1:10" x14ac:dyDescent="0.25">
      <c r="A77" s="167"/>
      <c r="B77" s="168"/>
      <c r="C77" s="168"/>
      <c r="D77" s="168"/>
      <c r="G77" s="170"/>
      <c r="H77" s="170"/>
      <c r="I77" s="170"/>
      <c r="J77" s="171"/>
    </row>
    <row r="78" spans="1:10" x14ac:dyDescent="0.25">
      <c r="A78" t="s">
        <v>198</v>
      </c>
      <c r="B78" t="s">
        <v>309</v>
      </c>
      <c r="E78" s="290" t="s">
        <v>553</v>
      </c>
      <c r="G78" s="170"/>
      <c r="H78" s="170"/>
      <c r="I78" s="170"/>
      <c r="J78" s="171"/>
    </row>
    <row r="79" spans="1:10" ht="25.5" x14ac:dyDescent="0.25">
      <c r="A79" s="207" t="s">
        <v>25</v>
      </c>
      <c r="B79" s="207" t="s">
        <v>25</v>
      </c>
      <c r="C79" s="212" t="s">
        <v>26</v>
      </c>
      <c r="D79" s="207"/>
      <c r="I79" s="170"/>
      <c r="J79" s="171"/>
    </row>
    <row r="80" spans="1:10" ht="25.5" x14ac:dyDescent="0.25">
      <c r="A80" s="201" t="s">
        <v>310</v>
      </c>
      <c r="B80" s="201" t="s">
        <v>310</v>
      </c>
      <c r="C80" s="212" t="s">
        <v>358</v>
      </c>
      <c r="D80" s="201"/>
      <c r="I80" s="170"/>
      <c r="J80" s="171"/>
    </row>
    <row r="81" spans="1:8" x14ac:dyDescent="0.25">
      <c r="A81" s="167"/>
      <c r="B81" s="168"/>
      <c r="C81" s="168"/>
      <c r="D81" s="168"/>
    </row>
    <row r="82" spans="1:8" ht="19.899999999999999" customHeight="1" x14ac:dyDescent="0.25">
      <c r="A82" s="167"/>
      <c r="B82" s="168"/>
      <c r="C82" s="168"/>
      <c r="D82" s="168"/>
    </row>
    <row r="83" spans="1:8" ht="16.899999999999999" customHeight="1" x14ac:dyDescent="0.25">
      <c r="A83" s="167"/>
      <c r="B83" s="168"/>
      <c r="C83" s="168"/>
      <c r="D83" s="168"/>
    </row>
    <row r="84" spans="1:8" ht="13.9" customHeight="1" x14ac:dyDescent="0.25">
      <c r="A84" s="167"/>
      <c r="B84" s="168"/>
      <c r="C84" s="168"/>
      <c r="D84" s="168"/>
    </row>
    <row r="85" spans="1:8" x14ac:dyDescent="0.25">
      <c r="A85" s="167"/>
      <c r="B85" s="168"/>
      <c r="C85" s="168"/>
      <c r="D85" s="168"/>
    </row>
    <row r="94" spans="1:8" x14ac:dyDescent="0.25">
      <c r="H94" s="172"/>
    </row>
    <row r="98" spans="8:8" x14ac:dyDescent="0.25">
      <c r="H98" s="172"/>
    </row>
    <row r="99" spans="8:8" x14ac:dyDescent="0.25">
      <c r="H99" s="172"/>
    </row>
    <row r="100" spans="8:8" x14ac:dyDescent="0.25">
      <c r="H100" s="172"/>
    </row>
    <row r="101" spans="8:8" x14ac:dyDescent="0.25">
      <c r="H101" s="172"/>
    </row>
    <row r="102" spans="8:8" x14ac:dyDescent="0.25">
      <c r="H102" s="172"/>
    </row>
    <row r="103" spans="8:8" x14ac:dyDescent="0.25">
      <c r="H103" s="172"/>
    </row>
    <row r="104" spans="8:8" x14ac:dyDescent="0.25">
      <c r="H104" s="172"/>
    </row>
    <row r="105" spans="8:8" x14ac:dyDescent="0.25">
      <c r="H105" s="172"/>
    </row>
    <row r="106" spans="8:8" x14ac:dyDescent="0.25">
      <c r="H106" s="172"/>
    </row>
    <row r="107" spans="8:8" x14ac:dyDescent="0.25">
      <c r="H107" s="172"/>
    </row>
  </sheetData>
  <sortState xmlns:xlrd2="http://schemas.microsoft.com/office/spreadsheetml/2017/richdata2" ref="A50:G68">
    <sortCondition descending="1" ref="B50:B68"/>
  </sortState>
  <mergeCells count="10">
    <mergeCell ref="G50:H50"/>
    <mergeCell ref="A48:B48"/>
    <mergeCell ref="A1:F1"/>
    <mergeCell ref="V1:W1"/>
    <mergeCell ref="T1:U1"/>
    <mergeCell ref="E50:F50"/>
    <mergeCell ref="C50:D50"/>
    <mergeCell ref="I2:P2"/>
    <mergeCell ref="I26:Q26"/>
    <mergeCell ref="K49:T4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CCFF"/>
  </sheetPr>
  <dimension ref="A1:S144"/>
  <sheetViews>
    <sheetView topLeftCell="G1" zoomScale="96" zoomScaleNormal="96" workbookViewId="0">
      <selection activeCell="T1" sqref="T1:T1048576"/>
    </sheetView>
  </sheetViews>
  <sheetFormatPr baseColWidth="10" defaultColWidth="11.42578125" defaultRowHeight="15" x14ac:dyDescent="0.2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6" width="12.85546875" customWidth="1"/>
    <col min="17" max="17" width="15.85546875" customWidth="1"/>
  </cols>
  <sheetData>
    <row r="1" spans="1:19" ht="48" customHeight="1" x14ac:dyDescent="0.25">
      <c r="A1" s="482" t="s">
        <v>311</v>
      </c>
      <c r="B1" s="482"/>
      <c r="C1" s="482"/>
      <c r="D1" s="482"/>
      <c r="E1" s="482"/>
      <c r="F1" s="482"/>
      <c r="G1" s="482"/>
      <c r="H1" s="482"/>
      <c r="I1" s="482"/>
      <c r="J1" s="482"/>
      <c r="K1" s="482"/>
      <c r="L1" s="482"/>
      <c r="M1" s="482"/>
      <c r="N1" s="482"/>
      <c r="O1" s="482"/>
      <c r="P1" s="482"/>
      <c r="Q1" s="482"/>
      <c r="R1" s="482"/>
      <c r="S1" s="384" t="s">
        <v>553</v>
      </c>
    </row>
    <row r="2" spans="1:19" ht="25.5" customHeight="1" x14ac:dyDescent="0.25">
      <c r="A2" s="260" t="s">
        <v>312</v>
      </c>
      <c r="B2" s="296" t="s">
        <v>554</v>
      </c>
      <c r="C2" s="136"/>
      <c r="D2" s="393" t="s">
        <v>313</v>
      </c>
      <c r="E2" s="120"/>
      <c r="F2" s="120"/>
      <c r="G2" s="120"/>
      <c r="H2" s="120"/>
      <c r="I2" s="120"/>
      <c r="J2" s="120"/>
      <c r="K2" s="120"/>
      <c r="L2" s="120"/>
      <c r="M2" s="120"/>
      <c r="N2" s="120"/>
      <c r="O2" s="120"/>
      <c r="P2" s="91"/>
      <c r="Q2" s="91"/>
      <c r="R2" s="485" t="s">
        <v>314</v>
      </c>
      <c r="S2" s="65"/>
    </row>
    <row r="3" spans="1:19" ht="55.5" customHeight="1" x14ac:dyDescent="0.25">
      <c r="A3" s="138" t="s">
        <v>48</v>
      </c>
      <c r="B3" s="140" t="s">
        <v>315</v>
      </c>
      <c r="C3" s="142" t="s">
        <v>316</v>
      </c>
      <c r="D3" s="38" t="s">
        <v>317</v>
      </c>
      <c r="E3" s="395" t="s">
        <v>265</v>
      </c>
      <c r="F3" s="39" t="s">
        <v>318</v>
      </c>
      <c r="G3" s="39" t="s">
        <v>319</v>
      </c>
      <c r="H3" s="395" t="s">
        <v>320</v>
      </c>
      <c r="I3" s="52" t="s">
        <v>321</v>
      </c>
      <c r="J3" s="39" t="s">
        <v>322</v>
      </c>
      <c r="K3" s="39" t="s">
        <v>323</v>
      </c>
      <c r="L3" s="39" t="s">
        <v>324</v>
      </c>
      <c r="M3" s="39" t="s">
        <v>352</v>
      </c>
      <c r="N3" s="39" t="s">
        <v>269</v>
      </c>
      <c r="O3" s="73" t="s">
        <v>325</v>
      </c>
      <c r="P3" s="73" t="s">
        <v>326</v>
      </c>
      <c r="Q3" s="73" t="s">
        <v>273</v>
      </c>
      <c r="R3" s="486"/>
    </row>
    <row r="4" spans="1:19" x14ac:dyDescent="0.25">
      <c r="A4" s="139"/>
      <c r="B4" s="141"/>
      <c r="C4" s="143"/>
      <c r="D4" s="53" t="s">
        <v>222</v>
      </c>
      <c r="E4" s="54" t="s">
        <v>220</v>
      </c>
      <c r="F4" s="54" t="s">
        <v>327</v>
      </c>
      <c r="G4" s="55" t="s">
        <v>215</v>
      </c>
      <c r="H4" s="55" t="s">
        <v>219</v>
      </c>
      <c r="I4" s="56" t="s">
        <v>214</v>
      </c>
      <c r="J4" s="57" t="s">
        <v>221</v>
      </c>
      <c r="K4" s="57" t="s">
        <v>216</v>
      </c>
      <c r="L4" s="57" t="s">
        <v>217</v>
      </c>
      <c r="M4" s="54" t="s">
        <v>218</v>
      </c>
      <c r="N4" s="54" t="s">
        <v>223</v>
      </c>
      <c r="O4" s="74" t="s">
        <v>278</v>
      </c>
      <c r="P4" s="74" t="s">
        <v>280</v>
      </c>
      <c r="Q4" s="74" t="s">
        <v>272</v>
      </c>
      <c r="R4" s="487"/>
    </row>
    <row r="5" spans="1:19" ht="30" x14ac:dyDescent="0.25">
      <c r="A5" s="144" t="s">
        <v>328</v>
      </c>
      <c r="B5" s="145"/>
      <c r="C5" s="146"/>
      <c r="D5" s="40">
        <v>116</v>
      </c>
      <c r="E5" s="41">
        <v>39</v>
      </c>
      <c r="F5" s="41">
        <v>22</v>
      </c>
      <c r="G5" s="58">
        <v>11</v>
      </c>
      <c r="H5" s="58">
        <v>11</v>
      </c>
      <c r="I5" s="59">
        <v>24</v>
      </c>
      <c r="J5" s="60">
        <v>55</v>
      </c>
      <c r="K5" s="60">
        <v>24</v>
      </c>
      <c r="L5" s="60">
        <v>5</v>
      </c>
      <c r="M5" s="41">
        <v>2</v>
      </c>
      <c r="N5" s="41">
        <v>3</v>
      </c>
      <c r="O5" s="75">
        <v>0</v>
      </c>
      <c r="P5" s="75">
        <v>0</v>
      </c>
      <c r="Q5" s="75">
        <v>0</v>
      </c>
      <c r="R5" s="137"/>
      <c r="S5" s="33"/>
    </row>
    <row r="6" spans="1:19" x14ac:dyDescent="0.25">
      <c r="A6" s="61" t="s">
        <v>329</v>
      </c>
      <c r="B6" s="62"/>
      <c r="C6" s="62"/>
      <c r="D6" s="51">
        <v>111436</v>
      </c>
      <c r="E6" s="51">
        <v>6592</v>
      </c>
      <c r="F6" s="51">
        <v>0</v>
      </c>
      <c r="G6" s="51">
        <v>2813</v>
      </c>
      <c r="H6" s="51">
        <v>14</v>
      </c>
      <c r="I6" s="51">
        <v>8595</v>
      </c>
      <c r="J6" s="51">
        <v>4395</v>
      </c>
      <c r="K6" s="51">
        <v>5008</v>
      </c>
      <c r="L6" s="51">
        <v>368</v>
      </c>
      <c r="M6" s="51">
        <v>75</v>
      </c>
      <c r="N6" s="51">
        <v>16</v>
      </c>
      <c r="O6" s="51">
        <v>0</v>
      </c>
      <c r="P6" s="51">
        <v>0</v>
      </c>
      <c r="Q6" s="51">
        <v>0</v>
      </c>
      <c r="R6" s="51">
        <v>139312</v>
      </c>
      <c r="S6" s="33"/>
    </row>
    <row r="7" spans="1:19" x14ac:dyDescent="0.25">
      <c r="A7" s="63" t="s">
        <v>330</v>
      </c>
      <c r="B7" s="64"/>
      <c r="C7" s="64"/>
      <c r="D7" s="101">
        <v>1318</v>
      </c>
      <c r="E7" s="101">
        <v>75</v>
      </c>
      <c r="F7" s="101">
        <v>0</v>
      </c>
      <c r="G7" s="101">
        <v>234</v>
      </c>
      <c r="H7" s="101">
        <v>0</v>
      </c>
      <c r="I7" s="101">
        <v>25</v>
      </c>
      <c r="J7" s="101">
        <v>74</v>
      </c>
      <c r="K7" s="101">
        <v>0</v>
      </c>
      <c r="L7" s="101">
        <v>0</v>
      </c>
      <c r="M7" s="101">
        <v>0</v>
      </c>
      <c r="N7" s="101">
        <v>0</v>
      </c>
      <c r="O7" s="101">
        <v>0</v>
      </c>
      <c r="P7" s="101">
        <v>0</v>
      </c>
      <c r="Q7" s="101">
        <v>0</v>
      </c>
      <c r="R7" s="101">
        <v>1726</v>
      </c>
    </row>
    <row r="8" spans="1:19" x14ac:dyDescent="0.25">
      <c r="A8" s="8" t="s">
        <v>65</v>
      </c>
      <c r="B8" s="77" t="s">
        <v>331</v>
      </c>
      <c r="C8" s="79">
        <v>142</v>
      </c>
      <c r="D8" s="23">
        <v>16</v>
      </c>
      <c r="E8" s="23">
        <v>0</v>
      </c>
      <c r="F8" s="23">
        <v>0</v>
      </c>
      <c r="G8" s="23">
        <v>0</v>
      </c>
      <c r="H8" s="23">
        <v>0</v>
      </c>
      <c r="I8" s="23">
        <v>0</v>
      </c>
      <c r="J8" s="23">
        <v>0</v>
      </c>
      <c r="K8" s="23">
        <v>0</v>
      </c>
      <c r="L8" s="23">
        <v>0</v>
      </c>
      <c r="M8" s="23">
        <v>0</v>
      </c>
      <c r="N8" s="23">
        <v>0</v>
      </c>
      <c r="O8" s="392">
        <v>0</v>
      </c>
      <c r="P8" s="392">
        <v>0</v>
      </c>
      <c r="Q8" s="392">
        <v>0</v>
      </c>
      <c r="R8" s="23">
        <v>16</v>
      </c>
      <c r="S8" s="33"/>
    </row>
    <row r="9" spans="1:19" x14ac:dyDescent="0.25">
      <c r="A9" s="8" t="s">
        <v>66</v>
      </c>
      <c r="B9" s="77" t="s">
        <v>331</v>
      </c>
      <c r="C9" s="79">
        <v>425</v>
      </c>
      <c r="D9" s="23">
        <v>85</v>
      </c>
      <c r="E9" s="23">
        <v>0</v>
      </c>
      <c r="F9" s="23">
        <v>0</v>
      </c>
      <c r="G9" s="23">
        <v>0</v>
      </c>
      <c r="H9" s="23">
        <v>0</v>
      </c>
      <c r="I9" s="23">
        <v>0</v>
      </c>
      <c r="J9" s="23">
        <v>5</v>
      </c>
      <c r="K9" s="23">
        <v>0</v>
      </c>
      <c r="L9" s="23">
        <v>0</v>
      </c>
      <c r="M9" s="23">
        <v>0</v>
      </c>
      <c r="N9" s="23">
        <v>0</v>
      </c>
      <c r="O9" s="23">
        <v>0</v>
      </c>
      <c r="P9" s="23">
        <v>0</v>
      </c>
      <c r="Q9" s="175">
        <v>0</v>
      </c>
      <c r="R9" s="23">
        <v>90</v>
      </c>
      <c r="S9" s="33"/>
    </row>
    <row r="10" spans="1:19" x14ac:dyDescent="0.25">
      <c r="A10" s="5" t="s">
        <v>67</v>
      </c>
      <c r="B10" s="77" t="s">
        <v>331</v>
      </c>
      <c r="C10" s="79">
        <v>579</v>
      </c>
      <c r="D10" s="23">
        <v>375</v>
      </c>
      <c r="E10" s="23">
        <v>75</v>
      </c>
      <c r="F10" s="23">
        <v>0</v>
      </c>
      <c r="G10" s="23">
        <v>234</v>
      </c>
      <c r="H10" s="23">
        <v>0</v>
      </c>
      <c r="I10" s="23">
        <v>0</v>
      </c>
      <c r="J10" s="23">
        <v>35</v>
      </c>
      <c r="K10" s="23">
        <v>0</v>
      </c>
      <c r="L10" s="23">
        <v>0</v>
      </c>
      <c r="M10" s="23">
        <v>0</v>
      </c>
      <c r="N10" s="23">
        <v>0</v>
      </c>
      <c r="O10" s="23">
        <v>0</v>
      </c>
      <c r="P10" s="23">
        <v>0</v>
      </c>
      <c r="Q10" s="175">
        <v>0</v>
      </c>
      <c r="R10" s="23">
        <v>719</v>
      </c>
      <c r="S10" s="33"/>
    </row>
    <row r="11" spans="1:19" x14ac:dyDescent="0.25">
      <c r="A11" s="8" t="s">
        <v>68</v>
      </c>
      <c r="B11" s="77" t="s">
        <v>331</v>
      </c>
      <c r="C11" s="79">
        <v>585</v>
      </c>
      <c r="D11" s="23">
        <v>38</v>
      </c>
      <c r="E11" s="23">
        <v>0</v>
      </c>
      <c r="F11" s="23">
        <v>0</v>
      </c>
      <c r="G11" s="23">
        <v>0</v>
      </c>
      <c r="H11" s="23">
        <v>0</v>
      </c>
      <c r="I11" s="23">
        <v>0</v>
      </c>
      <c r="J11" s="23">
        <v>0</v>
      </c>
      <c r="K11" s="23">
        <v>0</v>
      </c>
      <c r="L11" s="23">
        <v>0</v>
      </c>
      <c r="M11" s="23">
        <v>0</v>
      </c>
      <c r="N11" s="23">
        <v>0</v>
      </c>
      <c r="O11" s="23">
        <v>0</v>
      </c>
      <c r="P11" s="23">
        <v>0</v>
      </c>
      <c r="Q11" s="175">
        <v>0</v>
      </c>
      <c r="R11" s="23">
        <v>38</v>
      </c>
      <c r="S11" s="33"/>
    </row>
    <row r="12" spans="1:19" x14ac:dyDescent="0.25">
      <c r="A12" s="8" t="s">
        <v>69</v>
      </c>
      <c r="B12" s="77" t="s">
        <v>331</v>
      </c>
      <c r="C12" s="79">
        <v>591</v>
      </c>
      <c r="D12" s="23">
        <v>614</v>
      </c>
      <c r="E12" s="23">
        <v>0</v>
      </c>
      <c r="F12" s="23">
        <v>0</v>
      </c>
      <c r="G12" s="23">
        <v>0</v>
      </c>
      <c r="H12" s="23">
        <v>0</v>
      </c>
      <c r="I12" s="23">
        <v>25</v>
      </c>
      <c r="J12" s="23">
        <v>30</v>
      </c>
      <c r="K12" s="23">
        <v>0</v>
      </c>
      <c r="L12" s="23">
        <v>0</v>
      </c>
      <c r="M12" s="23">
        <v>0</v>
      </c>
      <c r="N12" s="23">
        <v>0</v>
      </c>
      <c r="O12" s="23">
        <v>0</v>
      </c>
      <c r="P12" s="23">
        <v>0</v>
      </c>
      <c r="Q12" s="175">
        <v>0</v>
      </c>
      <c r="R12" s="23">
        <v>669</v>
      </c>
      <c r="S12" s="34"/>
    </row>
    <row r="13" spans="1:19" x14ac:dyDescent="0.25">
      <c r="A13" s="8" t="s">
        <v>70</v>
      </c>
      <c r="B13" s="77" t="s">
        <v>331</v>
      </c>
      <c r="C13" s="79">
        <v>893</v>
      </c>
      <c r="D13" s="23">
        <v>190</v>
      </c>
      <c r="E13" s="23">
        <v>0</v>
      </c>
      <c r="F13" s="23">
        <v>0</v>
      </c>
      <c r="G13" s="23">
        <v>0</v>
      </c>
      <c r="H13" s="23">
        <v>0</v>
      </c>
      <c r="I13" s="23">
        <v>0</v>
      </c>
      <c r="J13" s="23">
        <v>4</v>
      </c>
      <c r="K13" s="23">
        <v>0</v>
      </c>
      <c r="L13" s="23">
        <v>0</v>
      </c>
      <c r="M13" s="23">
        <v>0</v>
      </c>
      <c r="N13" s="23">
        <v>0</v>
      </c>
      <c r="O13" s="23">
        <v>0</v>
      </c>
      <c r="P13" s="23">
        <v>0</v>
      </c>
      <c r="Q13" s="175">
        <v>0</v>
      </c>
      <c r="R13" s="23">
        <v>194</v>
      </c>
      <c r="S13" s="45"/>
    </row>
    <row r="14" spans="1:19" x14ac:dyDescent="0.25">
      <c r="A14" s="35" t="s">
        <v>332</v>
      </c>
      <c r="B14" s="78"/>
      <c r="C14" s="80"/>
      <c r="D14" s="81">
        <v>714</v>
      </c>
      <c r="E14" s="81">
        <v>1279</v>
      </c>
      <c r="F14" s="81">
        <v>0</v>
      </c>
      <c r="G14" s="81">
        <v>2</v>
      </c>
      <c r="H14" s="81">
        <v>5</v>
      </c>
      <c r="I14" s="81">
        <v>0</v>
      </c>
      <c r="J14" s="81">
        <v>24</v>
      </c>
      <c r="K14" s="81">
        <v>0</v>
      </c>
      <c r="L14" s="81">
        <v>0</v>
      </c>
      <c r="M14" s="81">
        <v>0</v>
      </c>
      <c r="N14" s="81">
        <v>3</v>
      </c>
      <c r="O14" s="81">
        <v>0</v>
      </c>
      <c r="P14" s="81">
        <v>0</v>
      </c>
      <c r="Q14" s="81">
        <v>0</v>
      </c>
      <c r="R14" s="81">
        <v>2027</v>
      </c>
      <c r="S14" s="45"/>
    </row>
    <row r="15" spans="1:19" x14ac:dyDescent="0.25">
      <c r="A15" s="8" t="s">
        <v>72</v>
      </c>
      <c r="B15" s="77" t="s">
        <v>333</v>
      </c>
      <c r="C15" s="79">
        <v>120</v>
      </c>
      <c r="D15" s="23">
        <v>3</v>
      </c>
      <c r="E15" s="23">
        <v>39</v>
      </c>
      <c r="F15" s="23">
        <v>0</v>
      </c>
      <c r="G15" s="23">
        <v>0</v>
      </c>
      <c r="H15" s="23">
        <v>0</v>
      </c>
      <c r="I15" s="23">
        <v>0</v>
      </c>
      <c r="J15" s="23">
        <v>0</v>
      </c>
      <c r="K15" s="23">
        <v>0</v>
      </c>
      <c r="L15" s="23">
        <v>0</v>
      </c>
      <c r="M15" s="23">
        <v>0</v>
      </c>
      <c r="N15" s="23">
        <v>0</v>
      </c>
      <c r="O15" s="23">
        <v>0</v>
      </c>
      <c r="P15" s="23">
        <v>0</v>
      </c>
      <c r="Q15" s="175">
        <v>0</v>
      </c>
      <c r="R15" s="23">
        <v>42</v>
      </c>
      <c r="S15" s="45"/>
    </row>
    <row r="16" spans="1:19" x14ac:dyDescent="0.25">
      <c r="A16" s="8" t="s">
        <v>73</v>
      </c>
      <c r="B16" s="77" t="s">
        <v>333</v>
      </c>
      <c r="C16" s="79">
        <v>154</v>
      </c>
      <c r="D16" s="23">
        <v>638</v>
      </c>
      <c r="E16" s="23">
        <v>848</v>
      </c>
      <c r="F16" s="23">
        <v>0</v>
      </c>
      <c r="G16" s="23">
        <v>2</v>
      </c>
      <c r="H16" s="23">
        <v>3</v>
      </c>
      <c r="I16" s="23">
        <v>0</v>
      </c>
      <c r="J16" s="23">
        <v>20</v>
      </c>
      <c r="K16" s="23">
        <v>0</v>
      </c>
      <c r="L16" s="23">
        <v>0</v>
      </c>
      <c r="M16" s="23">
        <v>0</v>
      </c>
      <c r="N16" s="23">
        <v>3</v>
      </c>
      <c r="O16" s="23">
        <v>0</v>
      </c>
      <c r="P16" s="23">
        <v>0</v>
      </c>
      <c r="Q16" s="175">
        <v>0</v>
      </c>
      <c r="R16" s="23">
        <v>1514</v>
      </c>
      <c r="S16" s="45"/>
    </row>
    <row r="17" spans="1:19" x14ac:dyDescent="0.25">
      <c r="A17" s="8" t="s">
        <v>74</v>
      </c>
      <c r="B17" s="77" t="s">
        <v>333</v>
      </c>
      <c r="C17" s="79">
        <v>250</v>
      </c>
      <c r="D17" s="23">
        <v>11</v>
      </c>
      <c r="E17" s="23">
        <v>178</v>
      </c>
      <c r="F17" s="23">
        <v>0</v>
      </c>
      <c r="G17" s="23">
        <v>0</v>
      </c>
      <c r="H17" s="23">
        <v>1</v>
      </c>
      <c r="I17" s="23">
        <v>0</v>
      </c>
      <c r="J17" s="23">
        <v>2</v>
      </c>
      <c r="K17" s="23">
        <v>0</v>
      </c>
      <c r="L17" s="23">
        <v>0</v>
      </c>
      <c r="M17" s="23">
        <v>0</v>
      </c>
      <c r="N17" s="23">
        <v>0</v>
      </c>
      <c r="O17" s="23">
        <v>0</v>
      </c>
      <c r="P17" s="23">
        <v>0</v>
      </c>
      <c r="Q17" s="175">
        <v>0</v>
      </c>
      <c r="R17" s="23">
        <v>192</v>
      </c>
      <c r="S17" s="45"/>
    </row>
    <row r="18" spans="1:19" x14ac:dyDescent="0.25">
      <c r="A18" s="8" t="s">
        <v>75</v>
      </c>
      <c r="B18" s="77" t="s">
        <v>333</v>
      </c>
      <c r="C18" s="79">
        <v>495</v>
      </c>
      <c r="D18" s="23">
        <v>18</v>
      </c>
      <c r="E18" s="23">
        <v>25</v>
      </c>
      <c r="F18" s="23">
        <v>0</v>
      </c>
      <c r="G18" s="23">
        <v>0</v>
      </c>
      <c r="H18" s="23">
        <v>1</v>
      </c>
      <c r="I18" s="23">
        <v>0</v>
      </c>
      <c r="J18" s="23">
        <v>0</v>
      </c>
      <c r="K18" s="23">
        <v>0</v>
      </c>
      <c r="L18" s="23">
        <v>0</v>
      </c>
      <c r="M18" s="23">
        <v>0</v>
      </c>
      <c r="N18" s="23">
        <v>0</v>
      </c>
      <c r="O18" s="23">
        <v>0</v>
      </c>
      <c r="P18" s="23">
        <v>0</v>
      </c>
      <c r="Q18" s="175">
        <v>0</v>
      </c>
      <c r="R18" s="23">
        <v>44</v>
      </c>
      <c r="S18" s="45"/>
    </row>
    <row r="19" spans="1:19" x14ac:dyDescent="0.25">
      <c r="A19" s="8" t="s">
        <v>76</v>
      </c>
      <c r="B19" s="77" t="s">
        <v>333</v>
      </c>
      <c r="C19" s="79">
        <v>790</v>
      </c>
      <c r="D19" s="23">
        <v>13</v>
      </c>
      <c r="E19" s="23">
        <v>75</v>
      </c>
      <c r="F19" s="23">
        <v>0</v>
      </c>
      <c r="G19" s="23">
        <v>0</v>
      </c>
      <c r="H19" s="23">
        <v>0</v>
      </c>
      <c r="I19" s="23">
        <v>0</v>
      </c>
      <c r="J19" s="23">
        <v>0</v>
      </c>
      <c r="K19" s="23">
        <v>0</v>
      </c>
      <c r="L19" s="23">
        <v>0</v>
      </c>
      <c r="M19" s="23">
        <v>0</v>
      </c>
      <c r="N19" s="23">
        <v>0</v>
      </c>
      <c r="O19" s="23">
        <v>0</v>
      </c>
      <c r="P19" s="23">
        <v>0</v>
      </c>
      <c r="Q19" s="175">
        <v>0</v>
      </c>
      <c r="R19" s="23">
        <v>88</v>
      </c>
      <c r="S19" s="45"/>
    </row>
    <row r="20" spans="1:19" x14ac:dyDescent="0.25">
      <c r="A20" s="10" t="s">
        <v>77</v>
      </c>
      <c r="B20" s="77" t="s">
        <v>333</v>
      </c>
      <c r="C20" s="79">
        <v>895</v>
      </c>
      <c r="D20" s="23">
        <v>31</v>
      </c>
      <c r="E20" s="23">
        <v>114</v>
      </c>
      <c r="F20" s="23">
        <v>0</v>
      </c>
      <c r="G20" s="23">
        <v>0</v>
      </c>
      <c r="H20" s="23">
        <v>0</v>
      </c>
      <c r="I20" s="23">
        <v>0</v>
      </c>
      <c r="J20" s="23">
        <v>2</v>
      </c>
      <c r="K20" s="23">
        <v>0</v>
      </c>
      <c r="L20" s="23">
        <v>0</v>
      </c>
      <c r="M20" s="23">
        <v>0</v>
      </c>
      <c r="N20" s="23">
        <v>0</v>
      </c>
      <c r="O20" s="23">
        <v>0</v>
      </c>
      <c r="P20" s="23">
        <v>0</v>
      </c>
      <c r="Q20" s="175">
        <v>0</v>
      </c>
      <c r="R20" s="23">
        <v>147</v>
      </c>
      <c r="S20" s="71"/>
    </row>
    <row r="21" spans="1:19" x14ac:dyDescent="0.25">
      <c r="A21" s="35" t="s">
        <v>334</v>
      </c>
      <c r="B21" s="78"/>
      <c r="C21" s="80"/>
      <c r="D21" s="81">
        <v>3970</v>
      </c>
      <c r="E21" s="81">
        <v>1442</v>
      </c>
      <c r="F21" s="81">
        <v>0</v>
      </c>
      <c r="G21" s="81">
        <v>2499</v>
      </c>
      <c r="H21" s="81">
        <v>0</v>
      </c>
      <c r="I21" s="81">
        <v>99</v>
      </c>
      <c r="J21" s="81">
        <v>169</v>
      </c>
      <c r="K21" s="81">
        <v>10</v>
      </c>
      <c r="L21" s="81">
        <v>0</v>
      </c>
      <c r="M21" s="81">
        <v>0</v>
      </c>
      <c r="N21" s="81">
        <v>1</v>
      </c>
      <c r="O21" s="81">
        <v>0</v>
      </c>
      <c r="P21" s="81">
        <v>0</v>
      </c>
      <c r="Q21" s="81">
        <v>0</v>
      </c>
      <c r="R21" s="81">
        <v>8190</v>
      </c>
      <c r="S21" s="45"/>
    </row>
    <row r="22" spans="1:19" x14ac:dyDescent="0.25">
      <c r="A22" s="8" t="s">
        <v>79</v>
      </c>
      <c r="B22" s="77" t="s">
        <v>335</v>
      </c>
      <c r="C22" s="79">
        <v>45</v>
      </c>
      <c r="D22" s="23">
        <v>2383</v>
      </c>
      <c r="E22" s="23">
        <v>642</v>
      </c>
      <c r="F22" s="23">
        <v>0</v>
      </c>
      <c r="G22" s="23">
        <v>122</v>
      </c>
      <c r="H22" s="23">
        <v>0</v>
      </c>
      <c r="I22" s="23">
        <v>65</v>
      </c>
      <c r="J22" s="23">
        <v>85</v>
      </c>
      <c r="K22" s="23">
        <v>7</v>
      </c>
      <c r="L22" s="23">
        <v>0</v>
      </c>
      <c r="M22" s="23">
        <v>0</v>
      </c>
      <c r="N22" s="23">
        <v>1</v>
      </c>
      <c r="O22" s="23">
        <v>0</v>
      </c>
      <c r="P22" s="23">
        <v>0</v>
      </c>
      <c r="Q22" s="175">
        <v>0</v>
      </c>
      <c r="R22" s="23">
        <v>3305</v>
      </c>
      <c r="S22" s="45"/>
    </row>
    <row r="23" spans="1:19" x14ac:dyDescent="0.25">
      <c r="A23" s="8" t="s">
        <v>80</v>
      </c>
      <c r="B23" s="77" t="s">
        <v>335</v>
      </c>
      <c r="C23" s="79">
        <v>51</v>
      </c>
      <c r="D23" s="23">
        <v>98</v>
      </c>
      <c r="E23" s="23">
        <v>0</v>
      </c>
      <c r="F23" s="23">
        <v>0</v>
      </c>
      <c r="G23" s="23">
        <v>96</v>
      </c>
      <c r="H23" s="23">
        <v>0</v>
      </c>
      <c r="I23" s="23">
        <v>0</v>
      </c>
      <c r="J23" s="23">
        <v>10</v>
      </c>
      <c r="K23" s="23">
        <v>0</v>
      </c>
      <c r="L23" s="23">
        <v>0</v>
      </c>
      <c r="M23" s="23">
        <v>0</v>
      </c>
      <c r="N23" s="23">
        <v>0</v>
      </c>
      <c r="O23" s="23">
        <v>0</v>
      </c>
      <c r="P23" s="23">
        <v>0</v>
      </c>
      <c r="Q23" s="175">
        <v>0</v>
      </c>
      <c r="R23" s="23">
        <v>204</v>
      </c>
      <c r="S23" s="45"/>
    </row>
    <row r="24" spans="1:19" x14ac:dyDescent="0.25">
      <c r="A24" s="8" t="s">
        <v>81</v>
      </c>
      <c r="B24" s="77" t="s">
        <v>335</v>
      </c>
      <c r="C24" s="79">
        <v>147</v>
      </c>
      <c r="D24" s="23">
        <v>303</v>
      </c>
      <c r="E24" s="23">
        <v>556</v>
      </c>
      <c r="F24" s="23">
        <v>0</v>
      </c>
      <c r="G24" s="23">
        <v>42</v>
      </c>
      <c r="H24" s="23">
        <v>0</v>
      </c>
      <c r="I24" s="23">
        <v>15</v>
      </c>
      <c r="J24" s="23">
        <v>23</v>
      </c>
      <c r="K24" s="23">
        <v>1</v>
      </c>
      <c r="L24" s="23">
        <v>0</v>
      </c>
      <c r="M24" s="23">
        <v>0</v>
      </c>
      <c r="N24" s="23">
        <v>0</v>
      </c>
      <c r="O24" s="23">
        <v>0</v>
      </c>
      <c r="P24" s="23">
        <v>0</v>
      </c>
      <c r="Q24" s="175">
        <v>0</v>
      </c>
      <c r="R24" s="23">
        <v>940</v>
      </c>
      <c r="S24" s="45"/>
    </row>
    <row r="25" spans="1:19" x14ac:dyDescent="0.25">
      <c r="A25" s="8" t="s">
        <v>82</v>
      </c>
      <c r="B25" s="77" t="s">
        <v>335</v>
      </c>
      <c r="C25" s="79">
        <v>172</v>
      </c>
      <c r="D25" s="23">
        <v>416</v>
      </c>
      <c r="E25" s="23">
        <v>48</v>
      </c>
      <c r="F25" s="23">
        <v>0</v>
      </c>
      <c r="G25" s="23">
        <v>205</v>
      </c>
      <c r="H25" s="23">
        <v>0</v>
      </c>
      <c r="I25" s="23">
        <v>16</v>
      </c>
      <c r="J25" s="23">
        <v>21</v>
      </c>
      <c r="K25" s="23">
        <v>2</v>
      </c>
      <c r="L25" s="23">
        <v>0</v>
      </c>
      <c r="M25" s="23">
        <v>0</v>
      </c>
      <c r="N25" s="23">
        <v>0</v>
      </c>
      <c r="O25" s="23">
        <v>0</v>
      </c>
      <c r="P25" s="23">
        <v>0</v>
      </c>
      <c r="Q25" s="175">
        <v>0</v>
      </c>
      <c r="R25" s="23">
        <v>708</v>
      </c>
      <c r="S25" s="46"/>
    </row>
    <row r="26" spans="1:19" x14ac:dyDescent="0.25">
      <c r="A26" s="8" t="s">
        <v>83</v>
      </c>
      <c r="B26" s="77" t="s">
        <v>335</v>
      </c>
      <c r="C26" s="79">
        <v>475</v>
      </c>
      <c r="D26" s="23">
        <v>1</v>
      </c>
      <c r="E26" s="23">
        <v>0</v>
      </c>
      <c r="F26" s="23">
        <v>0</v>
      </c>
      <c r="G26" s="23">
        <v>0</v>
      </c>
      <c r="H26" s="23">
        <v>0</v>
      </c>
      <c r="I26" s="23">
        <v>0</v>
      </c>
      <c r="J26" s="23">
        <v>0</v>
      </c>
      <c r="K26" s="23">
        <v>0</v>
      </c>
      <c r="L26" s="23">
        <v>0</v>
      </c>
      <c r="M26" s="23">
        <v>0</v>
      </c>
      <c r="N26" s="23">
        <v>0</v>
      </c>
      <c r="O26" s="23">
        <v>0</v>
      </c>
      <c r="P26" s="23">
        <v>0</v>
      </c>
      <c r="Q26" s="175">
        <v>0</v>
      </c>
      <c r="R26" s="23">
        <v>1</v>
      </c>
    </row>
    <row r="27" spans="1:19" x14ac:dyDescent="0.25">
      <c r="A27" s="8" t="s">
        <v>84</v>
      </c>
      <c r="B27" s="77" t="s">
        <v>335</v>
      </c>
      <c r="C27" s="79">
        <v>480</v>
      </c>
      <c r="D27" s="23">
        <v>154</v>
      </c>
      <c r="E27" s="23">
        <v>107</v>
      </c>
      <c r="F27" s="23">
        <v>0</v>
      </c>
      <c r="G27" s="23">
        <v>17</v>
      </c>
      <c r="H27" s="23">
        <v>0</v>
      </c>
      <c r="I27" s="23">
        <v>0</v>
      </c>
      <c r="J27" s="23">
        <v>0</v>
      </c>
      <c r="K27" s="23">
        <v>0</v>
      </c>
      <c r="L27" s="23">
        <v>0</v>
      </c>
      <c r="M27" s="23">
        <v>0</v>
      </c>
      <c r="N27" s="23">
        <v>0</v>
      </c>
      <c r="O27" s="23">
        <v>0</v>
      </c>
      <c r="P27" s="23">
        <v>0</v>
      </c>
      <c r="Q27" s="175">
        <v>0</v>
      </c>
      <c r="R27" s="23">
        <v>278</v>
      </c>
    </row>
    <row r="28" spans="1:19" x14ac:dyDescent="0.25">
      <c r="A28" s="8" t="s">
        <v>85</v>
      </c>
      <c r="B28" s="77" t="s">
        <v>335</v>
      </c>
      <c r="C28" s="79">
        <v>490</v>
      </c>
      <c r="D28" s="23">
        <v>172</v>
      </c>
      <c r="E28" s="23">
        <v>71</v>
      </c>
      <c r="F28" s="23">
        <v>0</v>
      </c>
      <c r="G28" s="23">
        <v>159</v>
      </c>
      <c r="H28" s="23">
        <v>0</v>
      </c>
      <c r="I28" s="23">
        <v>0</v>
      </c>
      <c r="J28" s="23">
        <v>7</v>
      </c>
      <c r="K28" s="23">
        <v>0</v>
      </c>
      <c r="L28" s="23">
        <v>0</v>
      </c>
      <c r="M28" s="23">
        <v>0</v>
      </c>
      <c r="N28" s="23">
        <v>0</v>
      </c>
      <c r="O28" s="23">
        <v>0</v>
      </c>
      <c r="P28" s="23">
        <v>0</v>
      </c>
      <c r="Q28" s="175">
        <v>0</v>
      </c>
      <c r="R28" s="23">
        <v>409</v>
      </c>
    </row>
    <row r="29" spans="1:19" x14ac:dyDescent="0.25">
      <c r="A29" s="8" t="s">
        <v>86</v>
      </c>
      <c r="B29" s="77" t="s">
        <v>335</v>
      </c>
      <c r="C29" s="79">
        <v>659</v>
      </c>
      <c r="D29" s="23">
        <v>61</v>
      </c>
      <c r="E29" s="23">
        <v>0</v>
      </c>
      <c r="F29" s="23">
        <v>0</v>
      </c>
      <c r="G29" s="23">
        <v>76</v>
      </c>
      <c r="H29" s="23">
        <v>0</v>
      </c>
      <c r="I29" s="23">
        <v>0</v>
      </c>
      <c r="J29" s="23">
        <v>7</v>
      </c>
      <c r="K29" s="23">
        <v>0</v>
      </c>
      <c r="L29" s="23">
        <v>0</v>
      </c>
      <c r="M29" s="23">
        <v>0</v>
      </c>
      <c r="N29" s="23">
        <v>0</v>
      </c>
      <c r="O29" s="23">
        <v>0</v>
      </c>
      <c r="P29" s="23">
        <v>0</v>
      </c>
      <c r="Q29" s="175">
        <v>0</v>
      </c>
      <c r="R29" s="23">
        <v>144</v>
      </c>
    </row>
    <row r="30" spans="1:19" x14ac:dyDescent="0.25">
      <c r="A30" s="8" t="s">
        <v>87</v>
      </c>
      <c r="B30" s="77" t="s">
        <v>335</v>
      </c>
      <c r="C30" s="79">
        <v>665</v>
      </c>
      <c r="D30" s="23">
        <v>57</v>
      </c>
      <c r="E30" s="23">
        <v>11</v>
      </c>
      <c r="F30" s="23">
        <v>0</v>
      </c>
      <c r="G30" s="23">
        <v>19</v>
      </c>
      <c r="H30" s="23">
        <v>0</v>
      </c>
      <c r="I30" s="23">
        <v>0</v>
      </c>
      <c r="J30" s="23">
        <v>1</v>
      </c>
      <c r="K30" s="23">
        <v>0</v>
      </c>
      <c r="L30" s="23">
        <v>0</v>
      </c>
      <c r="M30" s="23">
        <v>0</v>
      </c>
      <c r="N30" s="23">
        <v>0</v>
      </c>
      <c r="O30" s="23">
        <v>0</v>
      </c>
      <c r="P30" s="23">
        <v>0</v>
      </c>
      <c r="Q30" s="175">
        <v>0</v>
      </c>
      <c r="R30" s="23">
        <v>88</v>
      </c>
    </row>
    <row r="31" spans="1:19" x14ac:dyDescent="0.25">
      <c r="A31" s="8" t="s">
        <v>88</v>
      </c>
      <c r="B31" s="77" t="s">
        <v>335</v>
      </c>
      <c r="C31" s="79">
        <v>837</v>
      </c>
      <c r="D31" s="23">
        <v>320</v>
      </c>
      <c r="E31" s="23">
        <v>7</v>
      </c>
      <c r="F31" s="23">
        <v>0</v>
      </c>
      <c r="G31" s="23">
        <v>1763</v>
      </c>
      <c r="H31" s="23">
        <v>0</v>
      </c>
      <c r="I31" s="23">
        <v>3</v>
      </c>
      <c r="J31" s="23">
        <v>15</v>
      </c>
      <c r="K31" s="23">
        <v>0</v>
      </c>
      <c r="L31" s="23">
        <v>0</v>
      </c>
      <c r="M31" s="23">
        <v>0</v>
      </c>
      <c r="N31" s="23">
        <v>0</v>
      </c>
      <c r="O31" s="23">
        <v>0</v>
      </c>
      <c r="P31" s="23">
        <v>0</v>
      </c>
      <c r="Q31" s="175">
        <v>0</v>
      </c>
      <c r="R31" s="23">
        <v>2108</v>
      </c>
    </row>
    <row r="32" spans="1:19" x14ac:dyDescent="0.25">
      <c r="A32" s="8" t="s">
        <v>89</v>
      </c>
      <c r="B32" s="77" t="s">
        <v>335</v>
      </c>
      <c r="C32" s="79">
        <v>873</v>
      </c>
      <c r="D32" s="23">
        <v>5</v>
      </c>
      <c r="E32" s="23">
        <v>0</v>
      </c>
      <c r="F32" s="23">
        <v>0</v>
      </c>
      <c r="G32" s="23">
        <v>0</v>
      </c>
      <c r="H32" s="23">
        <v>0</v>
      </c>
      <c r="I32" s="23">
        <v>0</v>
      </c>
      <c r="J32" s="23">
        <v>0</v>
      </c>
      <c r="K32" s="23">
        <v>0</v>
      </c>
      <c r="L32" s="23">
        <v>0</v>
      </c>
      <c r="M32" s="23">
        <v>0</v>
      </c>
      <c r="N32" s="23">
        <v>0</v>
      </c>
      <c r="O32" s="23">
        <v>0</v>
      </c>
      <c r="P32" s="23">
        <v>0</v>
      </c>
      <c r="Q32" s="175">
        <v>0</v>
      </c>
      <c r="R32" s="23">
        <v>5</v>
      </c>
    </row>
    <row r="33" spans="1:18" x14ac:dyDescent="0.25">
      <c r="A33" s="35" t="s">
        <v>336</v>
      </c>
      <c r="B33" s="78"/>
      <c r="C33" s="80"/>
      <c r="D33" s="81">
        <v>1349</v>
      </c>
      <c r="E33" s="81">
        <v>962</v>
      </c>
      <c r="F33" s="81">
        <v>0</v>
      </c>
      <c r="G33" s="81">
        <v>7</v>
      </c>
      <c r="H33" s="81">
        <v>0</v>
      </c>
      <c r="I33" s="81">
        <v>0</v>
      </c>
      <c r="J33" s="81">
        <v>78</v>
      </c>
      <c r="K33" s="81">
        <v>0</v>
      </c>
      <c r="L33" s="81">
        <v>0</v>
      </c>
      <c r="M33" s="81">
        <v>0</v>
      </c>
      <c r="N33" s="81">
        <v>0</v>
      </c>
      <c r="O33" s="81">
        <v>0</v>
      </c>
      <c r="P33" s="81">
        <v>0</v>
      </c>
      <c r="Q33" s="81">
        <v>0</v>
      </c>
      <c r="R33" s="81">
        <v>2396</v>
      </c>
    </row>
    <row r="34" spans="1:18" x14ac:dyDescent="0.25">
      <c r="A34" s="8" t="s">
        <v>91</v>
      </c>
      <c r="B34" s="77" t="s">
        <v>337</v>
      </c>
      <c r="C34" s="79">
        <v>31</v>
      </c>
      <c r="D34" s="23">
        <v>24</v>
      </c>
      <c r="E34" s="23">
        <v>64</v>
      </c>
      <c r="F34" s="23">
        <v>0</v>
      </c>
      <c r="G34" s="23">
        <v>0</v>
      </c>
      <c r="H34" s="23">
        <v>0</v>
      </c>
      <c r="I34" s="23">
        <v>0</v>
      </c>
      <c r="J34" s="23">
        <v>3</v>
      </c>
      <c r="K34" s="23">
        <v>0</v>
      </c>
      <c r="L34" s="23">
        <v>0</v>
      </c>
      <c r="M34" s="23">
        <v>0</v>
      </c>
      <c r="N34" s="23">
        <v>0</v>
      </c>
      <c r="O34" s="23">
        <v>0</v>
      </c>
      <c r="P34" s="23">
        <v>0</v>
      </c>
      <c r="Q34" s="175">
        <v>0</v>
      </c>
      <c r="R34" s="23">
        <v>91</v>
      </c>
    </row>
    <row r="35" spans="1:18" x14ac:dyDescent="0.25">
      <c r="A35" s="8" t="s">
        <v>92</v>
      </c>
      <c r="B35" s="77" t="s">
        <v>337</v>
      </c>
      <c r="C35" s="79">
        <v>40</v>
      </c>
      <c r="D35" s="23">
        <v>6</v>
      </c>
      <c r="E35" s="23">
        <v>62</v>
      </c>
      <c r="F35" s="23">
        <v>0</v>
      </c>
      <c r="G35" s="23">
        <v>0</v>
      </c>
      <c r="H35" s="23">
        <v>0</v>
      </c>
      <c r="I35" s="23">
        <v>0</v>
      </c>
      <c r="J35" s="23">
        <v>2</v>
      </c>
      <c r="K35" s="23">
        <v>0</v>
      </c>
      <c r="L35" s="23">
        <v>0</v>
      </c>
      <c r="M35" s="23">
        <v>0</v>
      </c>
      <c r="N35" s="23">
        <v>0</v>
      </c>
      <c r="O35" s="23">
        <v>0</v>
      </c>
      <c r="P35" s="23">
        <v>0</v>
      </c>
      <c r="Q35" s="175">
        <v>0</v>
      </c>
      <c r="R35" s="23">
        <v>70</v>
      </c>
    </row>
    <row r="36" spans="1:18" x14ac:dyDescent="0.25">
      <c r="A36" s="8" t="s">
        <v>93</v>
      </c>
      <c r="B36" s="77" t="s">
        <v>337</v>
      </c>
      <c r="C36" s="79">
        <v>190</v>
      </c>
      <c r="D36" s="23">
        <v>173</v>
      </c>
      <c r="E36" s="23">
        <v>0</v>
      </c>
      <c r="F36" s="23">
        <v>0</v>
      </c>
      <c r="G36" s="23">
        <v>0</v>
      </c>
      <c r="H36" s="23">
        <v>0</v>
      </c>
      <c r="I36" s="23">
        <v>0</v>
      </c>
      <c r="J36" s="23">
        <v>7</v>
      </c>
      <c r="K36" s="23">
        <v>0</v>
      </c>
      <c r="L36" s="23">
        <v>0</v>
      </c>
      <c r="M36" s="23">
        <v>0</v>
      </c>
      <c r="N36" s="23">
        <v>0</v>
      </c>
      <c r="O36" s="23">
        <v>0</v>
      </c>
      <c r="P36" s="23">
        <v>0</v>
      </c>
      <c r="Q36" s="175">
        <v>0</v>
      </c>
      <c r="R36" s="23">
        <v>180</v>
      </c>
    </row>
    <row r="37" spans="1:18" x14ac:dyDescent="0.25">
      <c r="A37" s="8" t="s">
        <v>94</v>
      </c>
      <c r="B37" s="77" t="s">
        <v>337</v>
      </c>
      <c r="C37" s="79">
        <v>604</v>
      </c>
      <c r="D37" s="23">
        <v>129</v>
      </c>
      <c r="E37" s="23">
        <v>323</v>
      </c>
      <c r="F37" s="23">
        <v>0</v>
      </c>
      <c r="G37" s="23">
        <v>0</v>
      </c>
      <c r="H37" s="23">
        <v>0</v>
      </c>
      <c r="I37" s="23">
        <v>0</v>
      </c>
      <c r="J37" s="23">
        <v>12</v>
      </c>
      <c r="K37" s="23">
        <v>0</v>
      </c>
      <c r="L37" s="23">
        <v>0</v>
      </c>
      <c r="M37" s="23">
        <v>0</v>
      </c>
      <c r="N37" s="23">
        <v>0</v>
      </c>
      <c r="O37" s="23">
        <v>0</v>
      </c>
      <c r="P37" s="23">
        <v>0</v>
      </c>
      <c r="Q37" s="175">
        <v>0</v>
      </c>
      <c r="R37" s="23">
        <v>464</v>
      </c>
    </row>
    <row r="38" spans="1:18" x14ac:dyDescent="0.25">
      <c r="A38" s="8" t="s">
        <v>95</v>
      </c>
      <c r="B38" s="77" t="s">
        <v>337</v>
      </c>
      <c r="C38" s="79">
        <v>670</v>
      </c>
      <c r="D38" s="23">
        <v>242</v>
      </c>
      <c r="E38" s="23">
        <v>0</v>
      </c>
      <c r="F38" s="23">
        <v>0</v>
      </c>
      <c r="G38" s="23">
        <v>0</v>
      </c>
      <c r="H38" s="23">
        <v>0</v>
      </c>
      <c r="I38" s="23">
        <v>0</v>
      </c>
      <c r="J38" s="23">
        <v>10</v>
      </c>
      <c r="K38" s="23">
        <v>0</v>
      </c>
      <c r="L38" s="23">
        <v>0</v>
      </c>
      <c r="M38" s="23">
        <v>0</v>
      </c>
      <c r="N38" s="23">
        <v>0</v>
      </c>
      <c r="O38" s="23">
        <v>0</v>
      </c>
      <c r="P38" s="23">
        <v>0</v>
      </c>
      <c r="Q38" s="175">
        <v>0</v>
      </c>
      <c r="R38" s="23">
        <v>252</v>
      </c>
    </row>
    <row r="39" spans="1:18" x14ac:dyDescent="0.25">
      <c r="A39" s="8" t="s">
        <v>96</v>
      </c>
      <c r="B39" s="77" t="s">
        <v>337</v>
      </c>
      <c r="C39" s="79">
        <v>690</v>
      </c>
      <c r="D39" s="23">
        <v>132</v>
      </c>
      <c r="E39" s="23">
        <v>0</v>
      </c>
      <c r="F39" s="23">
        <v>0</v>
      </c>
      <c r="G39" s="23">
        <v>0</v>
      </c>
      <c r="H39" s="23">
        <v>0</v>
      </c>
      <c r="I39" s="23">
        <v>0</v>
      </c>
      <c r="J39" s="23">
        <v>6</v>
      </c>
      <c r="K39" s="23">
        <v>0</v>
      </c>
      <c r="L39" s="23">
        <v>0</v>
      </c>
      <c r="M39" s="23">
        <v>0</v>
      </c>
      <c r="N39" s="23">
        <v>0</v>
      </c>
      <c r="O39" s="23">
        <v>0</v>
      </c>
      <c r="P39" s="23">
        <v>0</v>
      </c>
      <c r="Q39" s="175">
        <v>0</v>
      </c>
      <c r="R39" s="23">
        <v>138</v>
      </c>
    </row>
    <row r="40" spans="1:18" x14ac:dyDescent="0.25">
      <c r="A40" s="8" t="s">
        <v>97</v>
      </c>
      <c r="B40" s="77" t="s">
        <v>337</v>
      </c>
      <c r="C40" s="79">
        <v>736</v>
      </c>
      <c r="D40" s="23">
        <v>328</v>
      </c>
      <c r="E40" s="23">
        <v>406</v>
      </c>
      <c r="F40" s="23">
        <v>0</v>
      </c>
      <c r="G40" s="23">
        <v>1</v>
      </c>
      <c r="H40" s="23">
        <v>0</v>
      </c>
      <c r="I40" s="23">
        <v>0</v>
      </c>
      <c r="J40" s="23">
        <v>27</v>
      </c>
      <c r="K40" s="23">
        <v>0</v>
      </c>
      <c r="L40" s="23">
        <v>0</v>
      </c>
      <c r="M40" s="23">
        <v>0</v>
      </c>
      <c r="N40" s="23">
        <v>0</v>
      </c>
      <c r="O40" s="23">
        <v>0</v>
      </c>
      <c r="P40" s="23">
        <v>0</v>
      </c>
      <c r="Q40" s="175">
        <v>0</v>
      </c>
      <c r="R40" s="23">
        <v>762</v>
      </c>
    </row>
    <row r="41" spans="1:18" x14ac:dyDescent="0.25">
      <c r="A41" s="8" t="s">
        <v>98</v>
      </c>
      <c r="B41" s="77" t="s">
        <v>337</v>
      </c>
      <c r="C41" s="79">
        <v>858</v>
      </c>
      <c r="D41" s="23">
        <v>178</v>
      </c>
      <c r="E41" s="23">
        <v>0</v>
      </c>
      <c r="F41" s="23">
        <v>0</v>
      </c>
      <c r="G41" s="23">
        <v>0</v>
      </c>
      <c r="H41" s="23">
        <v>0</v>
      </c>
      <c r="I41" s="23">
        <v>0</v>
      </c>
      <c r="J41" s="23">
        <v>9</v>
      </c>
      <c r="K41" s="23">
        <v>0</v>
      </c>
      <c r="L41" s="23">
        <v>0</v>
      </c>
      <c r="M41" s="23">
        <v>0</v>
      </c>
      <c r="N41" s="23">
        <v>0</v>
      </c>
      <c r="O41" s="23">
        <v>0</v>
      </c>
      <c r="P41" s="23">
        <v>0</v>
      </c>
      <c r="Q41" s="175">
        <v>0</v>
      </c>
      <c r="R41" s="23">
        <v>187</v>
      </c>
    </row>
    <row r="42" spans="1:18" x14ac:dyDescent="0.25">
      <c r="A42" s="8" t="s">
        <v>99</v>
      </c>
      <c r="B42" s="77" t="s">
        <v>337</v>
      </c>
      <c r="C42" s="79">
        <v>885</v>
      </c>
      <c r="D42" s="23">
        <v>36</v>
      </c>
      <c r="E42" s="23">
        <v>0</v>
      </c>
      <c r="F42" s="23">
        <v>0</v>
      </c>
      <c r="G42" s="23">
        <v>6</v>
      </c>
      <c r="H42" s="23">
        <v>0</v>
      </c>
      <c r="I42" s="23">
        <v>0</v>
      </c>
      <c r="J42" s="23">
        <v>1</v>
      </c>
      <c r="K42" s="23">
        <v>0</v>
      </c>
      <c r="L42" s="23">
        <v>0</v>
      </c>
      <c r="M42" s="23">
        <v>0</v>
      </c>
      <c r="N42" s="23">
        <v>0</v>
      </c>
      <c r="O42" s="23">
        <v>0</v>
      </c>
      <c r="P42" s="23">
        <v>0</v>
      </c>
      <c r="Q42" s="175">
        <v>0</v>
      </c>
      <c r="R42" s="23">
        <v>43</v>
      </c>
    </row>
    <row r="43" spans="1:18" x14ac:dyDescent="0.25">
      <c r="A43" s="8" t="s">
        <v>100</v>
      </c>
      <c r="B43" s="77" t="s">
        <v>337</v>
      </c>
      <c r="C43" s="79">
        <v>890</v>
      </c>
      <c r="D43" s="23">
        <v>101</v>
      </c>
      <c r="E43" s="23">
        <v>107</v>
      </c>
      <c r="F43" s="23">
        <v>0</v>
      </c>
      <c r="G43" s="23">
        <v>0</v>
      </c>
      <c r="H43" s="23">
        <v>0</v>
      </c>
      <c r="I43" s="23">
        <v>0</v>
      </c>
      <c r="J43" s="23">
        <v>1</v>
      </c>
      <c r="K43" s="23">
        <v>0</v>
      </c>
      <c r="L43" s="23">
        <v>0</v>
      </c>
      <c r="M43" s="23">
        <v>0</v>
      </c>
      <c r="N43" s="23">
        <v>0</v>
      </c>
      <c r="O43" s="23">
        <v>0</v>
      </c>
      <c r="P43" s="23">
        <v>0</v>
      </c>
      <c r="Q43" s="175">
        <v>0</v>
      </c>
      <c r="R43" s="23">
        <v>209</v>
      </c>
    </row>
    <row r="44" spans="1:18" x14ac:dyDescent="0.25">
      <c r="A44" s="35" t="s">
        <v>338</v>
      </c>
      <c r="B44" s="78"/>
      <c r="C44" s="81"/>
      <c r="D44" s="81">
        <v>2112</v>
      </c>
      <c r="E44" s="81">
        <v>461</v>
      </c>
      <c r="F44" s="81">
        <v>0</v>
      </c>
      <c r="G44" s="81">
        <v>6</v>
      </c>
      <c r="H44" s="81">
        <v>1</v>
      </c>
      <c r="I44" s="81">
        <v>81</v>
      </c>
      <c r="J44" s="81">
        <v>214</v>
      </c>
      <c r="K44" s="81">
        <v>0</v>
      </c>
      <c r="L44" s="81">
        <v>0</v>
      </c>
      <c r="M44" s="81">
        <v>0</v>
      </c>
      <c r="N44" s="81">
        <v>11</v>
      </c>
      <c r="O44" s="81">
        <v>0</v>
      </c>
      <c r="P44" s="81">
        <v>0</v>
      </c>
      <c r="Q44" s="81"/>
      <c r="R44" s="81">
        <v>2886</v>
      </c>
    </row>
    <row r="45" spans="1:18" x14ac:dyDescent="0.25">
      <c r="A45" s="8" t="s">
        <v>102</v>
      </c>
      <c r="B45" s="77" t="s">
        <v>339</v>
      </c>
      <c r="C45" s="79">
        <v>4</v>
      </c>
      <c r="D45" s="23">
        <v>3</v>
      </c>
      <c r="E45" s="23">
        <v>0</v>
      </c>
      <c r="F45" s="23">
        <v>0</v>
      </c>
      <c r="G45" s="23">
        <v>0</v>
      </c>
      <c r="H45" s="23">
        <v>0</v>
      </c>
      <c r="I45" s="23">
        <v>0</v>
      </c>
      <c r="J45" s="23">
        <v>1</v>
      </c>
      <c r="K45" s="23">
        <v>0</v>
      </c>
      <c r="L45" s="23">
        <v>0</v>
      </c>
      <c r="M45" s="23">
        <v>0</v>
      </c>
      <c r="N45" s="23">
        <v>0</v>
      </c>
      <c r="O45" s="23">
        <v>0</v>
      </c>
      <c r="P45" s="23">
        <v>0</v>
      </c>
      <c r="Q45" s="175">
        <v>0</v>
      </c>
      <c r="R45" s="23">
        <v>4</v>
      </c>
    </row>
    <row r="46" spans="1:18" x14ac:dyDescent="0.25">
      <c r="A46" s="11" t="s">
        <v>103</v>
      </c>
      <c r="B46" s="77" t="s">
        <v>339</v>
      </c>
      <c r="C46" s="79">
        <v>42</v>
      </c>
      <c r="D46" s="23">
        <v>218</v>
      </c>
      <c r="E46" s="23">
        <v>238</v>
      </c>
      <c r="F46" s="23">
        <v>0</v>
      </c>
      <c r="G46" s="23">
        <v>6</v>
      </c>
      <c r="H46" s="23">
        <v>1</v>
      </c>
      <c r="I46" s="23">
        <v>0</v>
      </c>
      <c r="J46" s="23">
        <v>61</v>
      </c>
      <c r="K46" s="23">
        <v>0</v>
      </c>
      <c r="L46" s="23">
        <v>0</v>
      </c>
      <c r="M46" s="23">
        <v>0</v>
      </c>
      <c r="N46" s="23">
        <v>0</v>
      </c>
      <c r="O46" s="23">
        <v>0</v>
      </c>
      <c r="P46" s="23">
        <v>0</v>
      </c>
      <c r="Q46" s="175">
        <v>0</v>
      </c>
      <c r="R46" s="23">
        <v>524</v>
      </c>
    </row>
    <row r="47" spans="1:18" x14ac:dyDescent="0.25">
      <c r="A47" s="8" t="s">
        <v>104</v>
      </c>
      <c r="B47" s="77" t="s">
        <v>339</v>
      </c>
      <c r="C47" s="79">
        <v>44</v>
      </c>
      <c r="D47" s="23">
        <v>24</v>
      </c>
      <c r="E47" s="23">
        <v>0</v>
      </c>
      <c r="F47" s="23">
        <v>0</v>
      </c>
      <c r="G47" s="23">
        <v>0</v>
      </c>
      <c r="H47" s="23">
        <v>0</v>
      </c>
      <c r="I47" s="23">
        <v>0</v>
      </c>
      <c r="J47" s="23">
        <v>0</v>
      </c>
      <c r="K47" s="23">
        <v>0</v>
      </c>
      <c r="L47" s="23">
        <v>0</v>
      </c>
      <c r="M47" s="23">
        <v>0</v>
      </c>
      <c r="N47" s="23">
        <v>0</v>
      </c>
      <c r="O47" s="23">
        <v>0</v>
      </c>
      <c r="P47" s="23">
        <v>0</v>
      </c>
      <c r="Q47" s="175">
        <v>0</v>
      </c>
      <c r="R47" s="23">
        <v>24</v>
      </c>
    </row>
    <row r="48" spans="1:18" x14ac:dyDescent="0.25">
      <c r="A48" s="8" t="s">
        <v>105</v>
      </c>
      <c r="B48" s="77" t="s">
        <v>339</v>
      </c>
      <c r="C48" s="79">
        <v>59</v>
      </c>
      <c r="D48" s="23">
        <v>6</v>
      </c>
      <c r="E48" s="23">
        <v>7</v>
      </c>
      <c r="F48" s="23">
        <v>0</v>
      </c>
      <c r="G48" s="23">
        <v>0</v>
      </c>
      <c r="H48" s="23">
        <v>0</v>
      </c>
      <c r="I48" s="23">
        <v>0</v>
      </c>
      <c r="J48" s="23">
        <v>11</v>
      </c>
      <c r="K48" s="23">
        <v>0</v>
      </c>
      <c r="L48" s="23">
        <v>0</v>
      </c>
      <c r="M48" s="23">
        <v>0</v>
      </c>
      <c r="N48" s="23">
        <v>0</v>
      </c>
      <c r="O48" s="23">
        <v>0</v>
      </c>
      <c r="P48" s="23">
        <v>0</v>
      </c>
      <c r="Q48" s="175">
        <v>0</v>
      </c>
      <c r="R48" s="23">
        <v>24</v>
      </c>
    </row>
    <row r="49" spans="1:18" x14ac:dyDescent="0.25">
      <c r="A49" s="8" t="s">
        <v>106</v>
      </c>
      <c r="B49" s="77" t="s">
        <v>339</v>
      </c>
      <c r="C49" s="79">
        <v>113</v>
      </c>
      <c r="D49" s="23">
        <v>57</v>
      </c>
      <c r="E49" s="23">
        <v>0</v>
      </c>
      <c r="F49" s="23">
        <v>0</v>
      </c>
      <c r="G49" s="23">
        <v>0</v>
      </c>
      <c r="H49" s="23">
        <v>0</v>
      </c>
      <c r="I49" s="23">
        <v>0</v>
      </c>
      <c r="J49" s="23">
        <v>2</v>
      </c>
      <c r="K49" s="23">
        <v>0</v>
      </c>
      <c r="L49" s="23">
        <v>0</v>
      </c>
      <c r="M49" s="23">
        <v>0</v>
      </c>
      <c r="N49" s="23">
        <v>0</v>
      </c>
      <c r="O49" s="23">
        <v>0</v>
      </c>
      <c r="P49" s="23">
        <v>0</v>
      </c>
      <c r="Q49" s="175">
        <v>0</v>
      </c>
      <c r="R49" s="23">
        <v>59</v>
      </c>
    </row>
    <row r="50" spans="1:18" x14ac:dyDescent="0.25">
      <c r="A50" s="8" t="s">
        <v>107</v>
      </c>
      <c r="B50" s="77" t="s">
        <v>339</v>
      </c>
      <c r="C50" s="79">
        <v>125</v>
      </c>
      <c r="D50" s="23">
        <v>65</v>
      </c>
      <c r="E50" s="23">
        <v>0</v>
      </c>
      <c r="F50" s="23">
        <v>0</v>
      </c>
      <c r="G50" s="23">
        <v>0</v>
      </c>
      <c r="H50" s="23">
        <v>0</v>
      </c>
      <c r="I50" s="23">
        <v>0</v>
      </c>
      <c r="J50" s="23">
        <v>3</v>
      </c>
      <c r="K50" s="23">
        <v>0</v>
      </c>
      <c r="L50" s="23">
        <v>0</v>
      </c>
      <c r="M50" s="23">
        <v>0</v>
      </c>
      <c r="N50" s="23">
        <v>0</v>
      </c>
      <c r="O50" s="23">
        <v>0</v>
      </c>
      <c r="P50" s="23">
        <v>0</v>
      </c>
      <c r="Q50" s="175">
        <v>0</v>
      </c>
      <c r="R50" s="23">
        <v>68</v>
      </c>
    </row>
    <row r="51" spans="1:18" x14ac:dyDescent="0.25">
      <c r="A51" s="8" t="s">
        <v>108</v>
      </c>
      <c r="B51" s="77" t="s">
        <v>339</v>
      </c>
      <c r="C51" s="79">
        <v>138</v>
      </c>
      <c r="D51" s="23">
        <v>99</v>
      </c>
      <c r="E51" s="23">
        <v>0</v>
      </c>
      <c r="F51" s="23">
        <v>0</v>
      </c>
      <c r="G51" s="23">
        <v>0</v>
      </c>
      <c r="H51" s="23">
        <v>0</v>
      </c>
      <c r="I51" s="23">
        <v>0</v>
      </c>
      <c r="J51" s="23">
        <v>0</v>
      </c>
      <c r="K51" s="23">
        <v>0</v>
      </c>
      <c r="L51" s="23">
        <v>0</v>
      </c>
      <c r="M51" s="23">
        <v>0</v>
      </c>
      <c r="N51" s="23">
        <v>0</v>
      </c>
      <c r="O51" s="23">
        <v>0</v>
      </c>
      <c r="P51" s="23">
        <v>0</v>
      </c>
      <c r="Q51" s="175">
        <v>0</v>
      </c>
      <c r="R51" s="23">
        <v>99</v>
      </c>
    </row>
    <row r="52" spans="1:18" x14ac:dyDescent="0.25">
      <c r="A52" s="8" t="s">
        <v>109</v>
      </c>
      <c r="B52" s="77" t="s">
        <v>339</v>
      </c>
      <c r="C52" s="79">
        <v>234</v>
      </c>
      <c r="D52" s="23">
        <v>23</v>
      </c>
      <c r="E52" s="23">
        <v>101</v>
      </c>
      <c r="F52" s="23">
        <v>0</v>
      </c>
      <c r="G52" s="23">
        <v>0</v>
      </c>
      <c r="H52" s="23">
        <v>0</v>
      </c>
      <c r="I52" s="23">
        <v>0</v>
      </c>
      <c r="J52" s="23">
        <v>0</v>
      </c>
      <c r="K52" s="23">
        <v>0</v>
      </c>
      <c r="L52" s="23">
        <v>0</v>
      </c>
      <c r="M52" s="23">
        <v>0</v>
      </c>
      <c r="N52" s="23">
        <v>11</v>
      </c>
      <c r="O52" s="23">
        <v>0</v>
      </c>
      <c r="P52" s="23">
        <v>0</v>
      </c>
      <c r="Q52" s="175">
        <v>0</v>
      </c>
      <c r="R52" s="23">
        <v>135</v>
      </c>
    </row>
    <row r="53" spans="1:18" x14ac:dyDescent="0.25">
      <c r="A53" s="8" t="s">
        <v>110</v>
      </c>
      <c r="B53" s="77" t="s">
        <v>339</v>
      </c>
      <c r="C53" s="79">
        <v>240</v>
      </c>
      <c r="D53" s="23">
        <v>16</v>
      </c>
      <c r="E53" s="23">
        <v>0</v>
      </c>
      <c r="F53" s="23">
        <v>0</v>
      </c>
      <c r="G53" s="23">
        <v>0</v>
      </c>
      <c r="H53" s="23">
        <v>0</v>
      </c>
      <c r="I53" s="23">
        <v>0</v>
      </c>
      <c r="J53" s="23">
        <v>1</v>
      </c>
      <c r="K53" s="23">
        <v>0</v>
      </c>
      <c r="L53" s="23">
        <v>0</v>
      </c>
      <c r="M53" s="23">
        <v>0</v>
      </c>
      <c r="N53" s="23">
        <v>0</v>
      </c>
      <c r="O53" s="23">
        <v>0</v>
      </c>
      <c r="P53" s="23">
        <v>0</v>
      </c>
      <c r="Q53" s="175">
        <v>0</v>
      </c>
      <c r="R53" s="23">
        <v>17</v>
      </c>
    </row>
    <row r="54" spans="1:18" x14ac:dyDescent="0.25">
      <c r="A54" s="8" t="s">
        <v>111</v>
      </c>
      <c r="B54" s="77" t="s">
        <v>339</v>
      </c>
      <c r="C54" s="79">
        <v>284</v>
      </c>
      <c r="D54" s="23">
        <v>7</v>
      </c>
      <c r="E54" s="23">
        <v>82</v>
      </c>
      <c r="F54" s="23">
        <v>0</v>
      </c>
      <c r="G54" s="23">
        <v>0</v>
      </c>
      <c r="H54" s="23">
        <v>0</v>
      </c>
      <c r="I54" s="23">
        <v>0</v>
      </c>
      <c r="J54" s="23">
        <v>1</v>
      </c>
      <c r="K54" s="23">
        <v>0</v>
      </c>
      <c r="L54" s="23">
        <v>0</v>
      </c>
      <c r="M54" s="23">
        <v>0</v>
      </c>
      <c r="N54" s="23">
        <v>0</v>
      </c>
      <c r="O54" s="23">
        <v>0</v>
      </c>
      <c r="P54" s="23">
        <v>0</v>
      </c>
      <c r="Q54" s="175">
        <v>0</v>
      </c>
      <c r="R54" s="23">
        <v>90</v>
      </c>
    </row>
    <row r="55" spans="1:18" x14ac:dyDescent="0.25">
      <c r="A55" s="8" t="s">
        <v>112</v>
      </c>
      <c r="B55" s="77" t="s">
        <v>339</v>
      </c>
      <c r="C55" s="79">
        <v>306</v>
      </c>
      <c r="D55" s="23">
        <v>69</v>
      </c>
      <c r="E55" s="23">
        <v>17</v>
      </c>
      <c r="F55" s="23">
        <v>0</v>
      </c>
      <c r="G55" s="23">
        <v>0</v>
      </c>
      <c r="H55" s="23">
        <v>0</v>
      </c>
      <c r="I55" s="23">
        <v>0</v>
      </c>
      <c r="J55" s="23">
        <v>1</v>
      </c>
      <c r="K55" s="23">
        <v>0</v>
      </c>
      <c r="L55" s="23">
        <v>0</v>
      </c>
      <c r="M55" s="23">
        <v>0</v>
      </c>
      <c r="N55" s="23">
        <v>0</v>
      </c>
      <c r="O55" s="23">
        <v>0</v>
      </c>
      <c r="P55" s="23">
        <v>0</v>
      </c>
      <c r="Q55" s="175">
        <v>0</v>
      </c>
      <c r="R55" s="23">
        <v>87</v>
      </c>
    </row>
    <row r="56" spans="1:18" x14ac:dyDescent="0.25">
      <c r="A56" s="8" t="s">
        <v>113</v>
      </c>
      <c r="B56" s="77" t="s">
        <v>339</v>
      </c>
      <c r="C56" s="79">
        <v>347</v>
      </c>
      <c r="D56" s="23">
        <v>27</v>
      </c>
      <c r="E56" s="23">
        <v>0</v>
      </c>
      <c r="F56" s="23">
        <v>0</v>
      </c>
      <c r="G56" s="23">
        <v>0</v>
      </c>
      <c r="H56" s="23">
        <v>0</v>
      </c>
      <c r="I56" s="23">
        <v>0</v>
      </c>
      <c r="J56" s="23">
        <v>2</v>
      </c>
      <c r="K56" s="23">
        <v>0</v>
      </c>
      <c r="L56" s="23">
        <v>0</v>
      </c>
      <c r="M56" s="23">
        <v>0</v>
      </c>
      <c r="N56" s="23">
        <v>0</v>
      </c>
      <c r="O56" s="23">
        <v>0</v>
      </c>
      <c r="P56" s="23">
        <v>0</v>
      </c>
      <c r="Q56" s="175">
        <v>0</v>
      </c>
      <c r="R56" s="23">
        <v>29</v>
      </c>
    </row>
    <row r="57" spans="1:18" x14ac:dyDescent="0.25">
      <c r="A57" s="8" t="s">
        <v>114</v>
      </c>
      <c r="B57" s="77" t="s">
        <v>339</v>
      </c>
      <c r="C57" s="79">
        <v>411</v>
      </c>
      <c r="D57" s="23">
        <v>25</v>
      </c>
      <c r="E57" s="23">
        <v>0</v>
      </c>
      <c r="F57" s="23">
        <v>0</v>
      </c>
      <c r="G57" s="23">
        <v>0</v>
      </c>
      <c r="H57" s="23">
        <v>0</v>
      </c>
      <c r="I57" s="23">
        <v>0</v>
      </c>
      <c r="J57" s="23">
        <v>1</v>
      </c>
      <c r="K57" s="23">
        <v>0</v>
      </c>
      <c r="L57" s="23">
        <v>0</v>
      </c>
      <c r="M57" s="23">
        <v>0</v>
      </c>
      <c r="N57" s="23">
        <v>0</v>
      </c>
      <c r="O57" s="23">
        <v>0</v>
      </c>
      <c r="P57" s="23">
        <v>0</v>
      </c>
      <c r="Q57" s="175">
        <v>0</v>
      </c>
      <c r="R57" s="23">
        <v>26</v>
      </c>
    </row>
    <row r="58" spans="1:18" x14ac:dyDescent="0.25">
      <c r="A58" s="8" t="s">
        <v>115</v>
      </c>
      <c r="B58" s="77" t="s">
        <v>339</v>
      </c>
      <c r="C58" s="79">
        <v>501</v>
      </c>
      <c r="D58" s="23">
        <v>33</v>
      </c>
      <c r="E58" s="23">
        <v>0</v>
      </c>
      <c r="F58" s="23">
        <v>0</v>
      </c>
      <c r="G58" s="23">
        <v>0</v>
      </c>
      <c r="H58" s="23">
        <v>0</v>
      </c>
      <c r="I58" s="23">
        <v>0</v>
      </c>
      <c r="J58" s="23">
        <v>1</v>
      </c>
      <c r="K58" s="23">
        <v>0</v>
      </c>
      <c r="L58" s="23">
        <v>0</v>
      </c>
      <c r="M58" s="23">
        <v>0</v>
      </c>
      <c r="N58" s="23">
        <v>0</v>
      </c>
      <c r="O58" s="23">
        <v>0</v>
      </c>
      <c r="P58" s="23">
        <v>0</v>
      </c>
      <c r="Q58" s="175">
        <v>0</v>
      </c>
      <c r="R58" s="23">
        <v>34</v>
      </c>
    </row>
    <row r="59" spans="1:18" x14ac:dyDescent="0.25">
      <c r="A59" s="8" t="s">
        <v>116</v>
      </c>
      <c r="B59" s="77" t="s">
        <v>339</v>
      </c>
      <c r="C59" s="79">
        <v>543</v>
      </c>
      <c r="D59" s="23">
        <v>15</v>
      </c>
      <c r="E59" s="23">
        <v>2</v>
      </c>
      <c r="F59" s="23">
        <v>0</v>
      </c>
      <c r="G59" s="23">
        <v>0</v>
      </c>
      <c r="H59" s="23">
        <v>0</v>
      </c>
      <c r="I59" s="23">
        <v>0</v>
      </c>
      <c r="J59" s="23">
        <v>0</v>
      </c>
      <c r="K59" s="23">
        <v>0</v>
      </c>
      <c r="L59" s="23">
        <v>0</v>
      </c>
      <c r="M59" s="23">
        <v>0</v>
      </c>
      <c r="N59" s="23">
        <v>0</v>
      </c>
      <c r="O59" s="23">
        <v>0</v>
      </c>
      <c r="P59" s="23">
        <v>0</v>
      </c>
      <c r="Q59" s="175">
        <v>0</v>
      </c>
      <c r="R59" s="23">
        <v>17</v>
      </c>
    </row>
    <row r="60" spans="1:18" x14ac:dyDescent="0.25">
      <c r="A60" s="8" t="s">
        <v>117</v>
      </c>
      <c r="B60" s="77" t="s">
        <v>339</v>
      </c>
      <c r="C60" s="79">
        <v>628</v>
      </c>
      <c r="D60" s="23">
        <v>5</v>
      </c>
      <c r="E60" s="23">
        <v>1</v>
      </c>
      <c r="F60" s="23">
        <v>0</v>
      </c>
      <c r="G60" s="23">
        <v>0</v>
      </c>
      <c r="H60" s="23">
        <v>0</v>
      </c>
      <c r="I60" s="23">
        <v>0</v>
      </c>
      <c r="J60" s="23">
        <v>5</v>
      </c>
      <c r="K60" s="23">
        <v>0</v>
      </c>
      <c r="L60" s="23">
        <v>0</v>
      </c>
      <c r="M60" s="23">
        <v>0</v>
      </c>
      <c r="N60" s="23">
        <v>0</v>
      </c>
      <c r="O60" s="23">
        <v>0</v>
      </c>
      <c r="P60" s="23">
        <v>0</v>
      </c>
      <c r="Q60" s="175">
        <v>0</v>
      </c>
      <c r="R60" s="23">
        <v>11</v>
      </c>
    </row>
    <row r="61" spans="1:18" x14ac:dyDescent="0.25">
      <c r="A61" s="8" t="s">
        <v>118</v>
      </c>
      <c r="B61" s="77" t="s">
        <v>339</v>
      </c>
      <c r="C61" s="79">
        <v>656</v>
      </c>
      <c r="D61" s="23">
        <v>742</v>
      </c>
      <c r="E61" s="23">
        <v>0</v>
      </c>
      <c r="F61" s="23">
        <v>0</v>
      </c>
      <c r="G61" s="23">
        <v>0</v>
      </c>
      <c r="H61" s="23">
        <v>0</v>
      </c>
      <c r="I61" s="23">
        <v>81</v>
      </c>
      <c r="J61" s="23">
        <v>101</v>
      </c>
      <c r="K61" s="23">
        <v>0</v>
      </c>
      <c r="L61" s="23">
        <v>0</v>
      </c>
      <c r="M61" s="23">
        <v>0</v>
      </c>
      <c r="N61" s="23">
        <v>0</v>
      </c>
      <c r="O61" s="23">
        <v>0</v>
      </c>
      <c r="P61" s="23">
        <v>0</v>
      </c>
      <c r="Q61" s="175">
        <v>0</v>
      </c>
      <c r="R61" s="23">
        <v>924</v>
      </c>
    </row>
    <row r="62" spans="1:18" x14ac:dyDescent="0.25">
      <c r="A62" s="8" t="s">
        <v>119</v>
      </c>
      <c r="B62" s="77" t="s">
        <v>339</v>
      </c>
      <c r="C62" s="79">
        <v>761</v>
      </c>
      <c r="D62" s="23">
        <v>678</v>
      </c>
      <c r="E62" s="23">
        <v>0</v>
      </c>
      <c r="F62" s="23">
        <v>0</v>
      </c>
      <c r="G62" s="23">
        <v>0</v>
      </c>
      <c r="H62" s="23">
        <v>0</v>
      </c>
      <c r="I62" s="23">
        <v>0</v>
      </c>
      <c r="J62" s="23">
        <v>22</v>
      </c>
      <c r="K62" s="23">
        <v>0</v>
      </c>
      <c r="L62" s="23">
        <v>0</v>
      </c>
      <c r="M62" s="23">
        <v>0</v>
      </c>
      <c r="N62" s="23">
        <v>0</v>
      </c>
      <c r="O62" s="23">
        <v>0</v>
      </c>
      <c r="P62" s="23">
        <v>0</v>
      </c>
      <c r="Q62" s="175">
        <v>0</v>
      </c>
      <c r="R62" s="23">
        <v>700</v>
      </c>
    </row>
    <row r="63" spans="1:18" x14ac:dyDescent="0.25">
      <c r="A63" s="8" t="s">
        <v>120</v>
      </c>
      <c r="B63" s="77" t="s">
        <v>339</v>
      </c>
      <c r="C63" s="79">
        <v>842</v>
      </c>
      <c r="D63" s="23">
        <v>0</v>
      </c>
      <c r="E63" s="23">
        <v>13</v>
      </c>
      <c r="F63" s="23">
        <v>0</v>
      </c>
      <c r="G63" s="23">
        <v>0</v>
      </c>
      <c r="H63" s="23">
        <v>0</v>
      </c>
      <c r="I63" s="23">
        <v>0</v>
      </c>
      <c r="J63" s="23">
        <v>1</v>
      </c>
      <c r="K63" s="23">
        <v>0</v>
      </c>
      <c r="L63" s="23">
        <v>0</v>
      </c>
      <c r="M63" s="23">
        <v>0</v>
      </c>
      <c r="N63" s="23">
        <v>0</v>
      </c>
      <c r="O63" s="23">
        <v>0</v>
      </c>
      <c r="P63" s="23">
        <v>0</v>
      </c>
      <c r="Q63" s="175">
        <v>0</v>
      </c>
      <c r="R63" s="23">
        <v>14</v>
      </c>
    </row>
    <row r="64" spans="1:18" x14ac:dyDescent="0.25">
      <c r="A64" s="35" t="s">
        <v>340</v>
      </c>
      <c r="B64" s="78"/>
      <c r="C64" s="81"/>
      <c r="D64" s="81">
        <v>1719</v>
      </c>
      <c r="E64" s="81">
        <v>166</v>
      </c>
      <c r="F64" s="81">
        <v>0</v>
      </c>
      <c r="G64" s="81">
        <v>0</v>
      </c>
      <c r="H64" s="81">
        <v>0</v>
      </c>
      <c r="I64" s="81">
        <v>57</v>
      </c>
      <c r="J64" s="81">
        <v>87</v>
      </c>
      <c r="K64" s="81">
        <v>103</v>
      </c>
      <c r="L64" s="81">
        <v>0</v>
      </c>
      <c r="M64" s="81">
        <v>0</v>
      </c>
      <c r="N64" s="81">
        <v>0</v>
      </c>
      <c r="O64" s="81">
        <v>0</v>
      </c>
      <c r="P64" s="81">
        <v>0</v>
      </c>
      <c r="Q64" s="81">
        <v>0</v>
      </c>
      <c r="R64" s="81">
        <v>2132</v>
      </c>
    </row>
    <row r="65" spans="1:18" x14ac:dyDescent="0.25">
      <c r="A65" s="8" t="s">
        <v>122</v>
      </c>
      <c r="B65" s="77" t="s">
        <v>341</v>
      </c>
      <c r="C65" s="79">
        <v>38</v>
      </c>
      <c r="D65" s="23">
        <v>0</v>
      </c>
      <c r="E65" s="23">
        <v>3</v>
      </c>
      <c r="F65" s="23">
        <v>0</v>
      </c>
      <c r="G65" s="23">
        <v>0</v>
      </c>
      <c r="H65" s="23">
        <v>0</v>
      </c>
      <c r="I65" s="23">
        <v>0</v>
      </c>
      <c r="J65" s="23">
        <v>0</v>
      </c>
      <c r="K65" s="23">
        <v>0</v>
      </c>
      <c r="L65" s="23">
        <v>0</v>
      </c>
      <c r="M65" s="23">
        <v>0</v>
      </c>
      <c r="N65" s="23">
        <v>0</v>
      </c>
      <c r="O65" s="23">
        <v>0</v>
      </c>
      <c r="P65" s="23">
        <v>0</v>
      </c>
      <c r="Q65" s="175">
        <v>0</v>
      </c>
      <c r="R65" s="23">
        <v>3</v>
      </c>
    </row>
    <row r="66" spans="1:18" x14ac:dyDescent="0.25">
      <c r="A66" s="8" t="s">
        <v>123</v>
      </c>
      <c r="B66" s="77" t="s">
        <v>341</v>
      </c>
      <c r="C66" s="79">
        <v>86</v>
      </c>
      <c r="D66" s="23">
        <v>28</v>
      </c>
      <c r="E66" s="23">
        <v>0</v>
      </c>
      <c r="F66" s="23">
        <v>0</v>
      </c>
      <c r="G66" s="23">
        <v>0</v>
      </c>
      <c r="H66" s="23">
        <v>0</v>
      </c>
      <c r="I66" s="23">
        <v>0</v>
      </c>
      <c r="J66" s="23">
        <v>1</v>
      </c>
      <c r="K66" s="23">
        <v>0</v>
      </c>
      <c r="L66" s="23">
        <v>0</v>
      </c>
      <c r="M66" s="23">
        <v>0</v>
      </c>
      <c r="N66" s="23">
        <v>0</v>
      </c>
      <c r="O66" s="23">
        <v>0</v>
      </c>
      <c r="P66" s="23">
        <v>0</v>
      </c>
      <c r="Q66" s="175">
        <v>0</v>
      </c>
      <c r="R66" s="23">
        <v>29</v>
      </c>
    </row>
    <row r="67" spans="1:18" x14ac:dyDescent="0.25">
      <c r="A67" s="8" t="s">
        <v>124</v>
      </c>
      <c r="B67" s="77" t="s">
        <v>341</v>
      </c>
      <c r="C67" s="79">
        <v>107</v>
      </c>
      <c r="D67" s="23">
        <v>0</v>
      </c>
      <c r="E67" s="23">
        <v>0</v>
      </c>
      <c r="F67" s="23">
        <v>0</v>
      </c>
      <c r="G67" s="23">
        <v>0</v>
      </c>
      <c r="H67" s="23">
        <v>0</v>
      </c>
      <c r="I67" s="23">
        <v>0</v>
      </c>
      <c r="J67" s="23">
        <v>0</v>
      </c>
      <c r="K67" s="23">
        <v>0</v>
      </c>
      <c r="L67" s="23">
        <v>0</v>
      </c>
      <c r="M67" s="23">
        <v>0</v>
      </c>
      <c r="N67" s="23">
        <v>0</v>
      </c>
      <c r="O67" s="23">
        <v>0</v>
      </c>
      <c r="P67" s="23">
        <v>0</v>
      </c>
      <c r="Q67" s="175">
        <v>0</v>
      </c>
      <c r="R67" s="23">
        <v>0</v>
      </c>
    </row>
    <row r="68" spans="1:18" x14ac:dyDescent="0.25">
      <c r="A68" s="8" t="s">
        <v>125</v>
      </c>
      <c r="B68" s="77" t="s">
        <v>341</v>
      </c>
      <c r="C68" s="79">
        <v>134</v>
      </c>
      <c r="D68" s="23">
        <v>11</v>
      </c>
      <c r="E68" s="23">
        <v>0</v>
      </c>
      <c r="F68" s="23">
        <v>0</v>
      </c>
      <c r="G68" s="23">
        <v>0</v>
      </c>
      <c r="H68" s="23">
        <v>0</v>
      </c>
      <c r="I68" s="23">
        <v>0</v>
      </c>
      <c r="J68" s="23">
        <v>0</v>
      </c>
      <c r="K68" s="23">
        <v>0</v>
      </c>
      <c r="L68" s="23">
        <v>0</v>
      </c>
      <c r="M68" s="23">
        <v>0</v>
      </c>
      <c r="N68" s="23">
        <v>0</v>
      </c>
      <c r="O68" s="23">
        <v>0</v>
      </c>
      <c r="P68" s="23">
        <v>0</v>
      </c>
      <c r="Q68" s="175">
        <v>0</v>
      </c>
      <c r="R68" s="23">
        <v>11</v>
      </c>
    </row>
    <row r="69" spans="1:18" x14ac:dyDescent="0.25">
      <c r="A69" s="10" t="s">
        <v>126</v>
      </c>
      <c r="B69" s="77" t="s">
        <v>341</v>
      </c>
      <c r="C69" s="79">
        <v>150</v>
      </c>
      <c r="D69" s="23">
        <v>45</v>
      </c>
      <c r="E69" s="23">
        <v>0</v>
      </c>
      <c r="F69" s="23">
        <v>0</v>
      </c>
      <c r="G69" s="23">
        <v>0</v>
      </c>
      <c r="H69" s="23">
        <v>0</v>
      </c>
      <c r="I69" s="23">
        <v>0</v>
      </c>
      <c r="J69" s="23">
        <v>0</v>
      </c>
      <c r="K69" s="23">
        <v>0</v>
      </c>
      <c r="L69" s="23">
        <v>0</v>
      </c>
      <c r="M69" s="23">
        <v>0</v>
      </c>
      <c r="N69" s="23">
        <v>0</v>
      </c>
      <c r="O69" s="23">
        <v>0</v>
      </c>
      <c r="P69" s="23">
        <v>0</v>
      </c>
      <c r="Q69" s="175">
        <v>0</v>
      </c>
      <c r="R69" s="23">
        <v>45</v>
      </c>
    </row>
    <row r="70" spans="1:18" x14ac:dyDescent="0.25">
      <c r="A70" s="5" t="s">
        <v>127</v>
      </c>
      <c r="B70" s="77" t="s">
        <v>341</v>
      </c>
      <c r="C70" s="79">
        <v>237</v>
      </c>
      <c r="D70" s="23">
        <v>408</v>
      </c>
      <c r="E70" s="23">
        <v>0</v>
      </c>
      <c r="F70" s="23">
        <v>0</v>
      </c>
      <c r="G70" s="23">
        <v>0</v>
      </c>
      <c r="H70" s="23">
        <v>0</v>
      </c>
      <c r="I70" s="23">
        <v>34</v>
      </c>
      <c r="J70" s="23">
        <v>7</v>
      </c>
      <c r="K70" s="23">
        <v>41</v>
      </c>
      <c r="L70" s="23">
        <v>0</v>
      </c>
      <c r="M70" s="23">
        <v>0</v>
      </c>
      <c r="N70" s="23">
        <v>0</v>
      </c>
      <c r="O70" s="23">
        <v>0</v>
      </c>
      <c r="P70" s="23">
        <v>0</v>
      </c>
      <c r="Q70" s="175">
        <v>0</v>
      </c>
      <c r="R70" s="23">
        <v>490</v>
      </c>
    </row>
    <row r="71" spans="1:18" x14ac:dyDescent="0.25">
      <c r="A71" s="10" t="s">
        <v>128</v>
      </c>
      <c r="B71" s="77" t="s">
        <v>341</v>
      </c>
      <c r="C71" s="79">
        <v>264</v>
      </c>
      <c r="D71" s="23">
        <v>118</v>
      </c>
      <c r="E71" s="23">
        <v>0</v>
      </c>
      <c r="F71" s="23">
        <v>0</v>
      </c>
      <c r="G71" s="23">
        <v>0</v>
      </c>
      <c r="H71" s="23">
        <v>0</v>
      </c>
      <c r="I71" s="23">
        <v>0</v>
      </c>
      <c r="J71" s="23">
        <v>23</v>
      </c>
      <c r="K71" s="23">
        <v>11</v>
      </c>
      <c r="L71" s="23">
        <v>0</v>
      </c>
      <c r="M71" s="23">
        <v>0</v>
      </c>
      <c r="N71" s="23">
        <v>0</v>
      </c>
      <c r="O71" s="23">
        <v>0</v>
      </c>
      <c r="P71" s="23">
        <v>0</v>
      </c>
      <c r="Q71" s="175">
        <v>0</v>
      </c>
      <c r="R71" s="23">
        <v>152</v>
      </c>
    </row>
    <row r="72" spans="1:18" x14ac:dyDescent="0.25">
      <c r="A72" s="12" t="s">
        <v>129</v>
      </c>
      <c r="B72" s="77" t="s">
        <v>341</v>
      </c>
      <c r="C72" s="79">
        <v>310</v>
      </c>
      <c r="D72" s="23">
        <v>55</v>
      </c>
      <c r="E72" s="23">
        <v>0</v>
      </c>
      <c r="F72" s="23">
        <v>0</v>
      </c>
      <c r="G72" s="23">
        <v>0</v>
      </c>
      <c r="H72" s="23">
        <v>0</v>
      </c>
      <c r="I72" s="23">
        <v>0</v>
      </c>
      <c r="J72" s="23">
        <v>2</v>
      </c>
      <c r="K72" s="23">
        <v>0</v>
      </c>
      <c r="L72" s="23">
        <v>0</v>
      </c>
      <c r="M72" s="23">
        <v>0</v>
      </c>
      <c r="N72" s="23">
        <v>0</v>
      </c>
      <c r="O72" s="23">
        <v>0</v>
      </c>
      <c r="P72" s="23">
        <v>0</v>
      </c>
      <c r="Q72" s="175">
        <v>0</v>
      </c>
      <c r="R72" s="23">
        <v>57</v>
      </c>
    </row>
    <row r="73" spans="1:18" x14ac:dyDescent="0.25">
      <c r="A73" s="8" t="s">
        <v>130</v>
      </c>
      <c r="B73" s="77" t="s">
        <v>341</v>
      </c>
      <c r="C73" s="79">
        <v>315</v>
      </c>
      <c r="D73" s="23">
        <v>1</v>
      </c>
      <c r="E73" s="23">
        <v>0</v>
      </c>
      <c r="F73" s="23">
        <v>0</v>
      </c>
      <c r="G73" s="23">
        <v>0</v>
      </c>
      <c r="H73" s="23">
        <v>0</v>
      </c>
      <c r="I73" s="23">
        <v>0</v>
      </c>
      <c r="J73" s="23">
        <v>0</v>
      </c>
      <c r="K73" s="23">
        <v>0</v>
      </c>
      <c r="L73" s="23">
        <v>0</v>
      </c>
      <c r="M73" s="23">
        <v>0</v>
      </c>
      <c r="N73" s="23">
        <v>0</v>
      </c>
      <c r="O73" s="23">
        <v>0</v>
      </c>
      <c r="P73" s="23">
        <v>0</v>
      </c>
      <c r="Q73" s="175">
        <v>0</v>
      </c>
      <c r="R73" s="23">
        <v>1</v>
      </c>
    </row>
    <row r="74" spans="1:18" x14ac:dyDescent="0.25">
      <c r="A74" s="8" t="s">
        <v>131</v>
      </c>
      <c r="B74" s="77" t="s">
        <v>341</v>
      </c>
      <c r="C74" s="79">
        <v>361</v>
      </c>
      <c r="D74" s="23">
        <v>26</v>
      </c>
      <c r="E74" s="23">
        <v>0</v>
      </c>
      <c r="F74" s="23">
        <v>0</v>
      </c>
      <c r="G74" s="23">
        <v>0</v>
      </c>
      <c r="H74" s="23">
        <v>0</v>
      </c>
      <c r="I74" s="23">
        <v>0</v>
      </c>
      <c r="J74" s="23">
        <v>1</v>
      </c>
      <c r="K74" s="23">
        <v>0</v>
      </c>
      <c r="L74" s="23">
        <v>0</v>
      </c>
      <c r="M74" s="23">
        <v>0</v>
      </c>
      <c r="N74" s="23">
        <v>0</v>
      </c>
      <c r="O74" s="23">
        <v>0</v>
      </c>
      <c r="P74" s="23">
        <v>0</v>
      </c>
      <c r="Q74" s="175">
        <v>0</v>
      </c>
      <c r="R74" s="23">
        <v>27</v>
      </c>
    </row>
    <row r="75" spans="1:18" x14ac:dyDescent="0.25">
      <c r="A75" s="5" t="s">
        <v>132</v>
      </c>
      <c r="B75" s="77" t="s">
        <v>341</v>
      </c>
      <c r="C75" s="79">
        <v>647</v>
      </c>
      <c r="D75" s="23">
        <v>58</v>
      </c>
      <c r="E75" s="23">
        <v>0</v>
      </c>
      <c r="F75" s="23">
        <v>0</v>
      </c>
      <c r="G75" s="23">
        <v>0</v>
      </c>
      <c r="H75" s="23">
        <v>0</v>
      </c>
      <c r="I75" s="23">
        <v>0</v>
      </c>
      <c r="J75" s="23">
        <v>2</v>
      </c>
      <c r="K75" s="23">
        <v>0</v>
      </c>
      <c r="L75" s="23">
        <v>0</v>
      </c>
      <c r="M75" s="23">
        <v>0</v>
      </c>
      <c r="N75" s="23">
        <v>0</v>
      </c>
      <c r="O75" s="23">
        <v>0</v>
      </c>
      <c r="P75" s="23">
        <v>0</v>
      </c>
      <c r="Q75" s="175">
        <v>0</v>
      </c>
      <c r="R75" s="23">
        <v>60</v>
      </c>
    </row>
    <row r="76" spans="1:18" x14ac:dyDescent="0.25">
      <c r="A76" s="12" t="s">
        <v>133</v>
      </c>
      <c r="B76" s="77" t="s">
        <v>341</v>
      </c>
      <c r="C76" s="79">
        <v>658</v>
      </c>
      <c r="D76" s="23">
        <v>1</v>
      </c>
      <c r="E76" s="23">
        <v>0</v>
      </c>
      <c r="F76" s="23">
        <v>0</v>
      </c>
      <c r="G76" s="23">
        <v>0</v>
      </c>
      <c r="H76" s="23">
        <v>0</v>
      </c>
      <c r="I76" s="23">
        <v>0</v>
      </c>
      <c r="J76" s="23">
        <v>0</v>
      </c>
      <c r="K76" s="23">
        <v>0</v>
      </c>
      <c r="L76" s="23">
        <v>0</v>
      </c>
      <c r="M76" s="23">
        <v>0</v>
      </c>
      <c r="N76" s="23">
        <v>0</v>
      </c>
      <c r="O76" s="23">
        <v>0</v>
      </c>
      <c r="P76" s="23">
        <v>0</v>
      </c>
      <c r="Q76" s="175">
        <v>0</v>
      </c>
      <c r="R76" s="23">
        <v>1</v>
      </c>
    </row>
    <row r="77" spans="1:18" x14ac:dyDescent="0.25">
      <c r="A77" s="5" t="s">
        <v>134</v>
      </c>
      <c r="B77" s="77" t="s">
        <v>341</v>
      </c>
      <c r="C77" s="79">
        <v>664</v>
      </c>
      <c r="D77" s="23">
        <v>601</v>
      </c>
      <c r="E77" s="23">
        <v>0</v>
      </c>
      <c r="F77" s="23">
        <v>0</v>
      </c>
      <c r="G77" s="23">
        <v>0</v>
      </c>
      <c r="H77" s="23">
        <v>0</v>
      </c>
      <c r="I77" s="23">
        <v>0</v>
      </c>
      <c r="J77" s="23">
        <v>42</v>
      </c>
      <c r="K77" s="23">
        <v>31</v>
      </c>
      <c r="L77" s="23">
        <v>0</v>
      </c>
      <c r="M77" s="23">
        <v>0</v>
      </c>
      <c r="N77" s="23">
        <v>0</v>
      </c>
      <c r="O77" s="23">
        <v>0</v>
      </c>
      <c r="P77" s="23">
        <v>0</v>
      </c>
      <c r="Q77" s="175">
        <v>0</v>
      </c>
      <c r="R77" s="23">
        <v>674</v>
      </c>
    </row>
    <row r="78" spans="1:18" x14ac:dyDescent="0.25">
      <c r="A78" s="11" t="s">
        <v>135</v>
      </c>
      <c r="B78" s="77" t="s">
        <v>341</v>
      </c>
      <c r="C78" s="79">
        <v>686</v>
      </c>
      <c r="D78" s="23">
        <v>311</v>
      </c>
      <c r="E78" s="23">
        <v>0</v>
      </c>
      <c r="F78" s="23">
        <v>0</v>
      </c>
      <c r="G78" s="23">
        <v>0</v>
      </c>
      <c r="H78" s="23">
        <v>0</v>
      </c>
      <c r="I78" s="23">
        <v>19</v>
      </c>
      <c r="J78" s="23">
        <v>2</v>
      </c>
      <c r="K78" s="23">
        <v>14</v>
      </c>
      <c r="L78" s="23">
        <v>0</v>
      </c>
      <c r="M78" s="23">
        <v>0</v>
      </c>
      <c r="N78" s="23">
        <v>0</v>
      </c>
      <c r="O78" s="23">
        <v>0</v>
      </c>
      <c r="P78" s="23">
        <v>0</v>
      </c>
      <c r="Q78" s="175">
        <v>0</v>
      </c>
      <c r="R78" s="23">
        <v>346</v>
      </c>
    </row>
    <row r="79" spans="1:18" x14ac:dyDescent="0.25">
      <c r="A79" s="8" t="s">
        <v>136</v>
      </c>
      <c r="B79" s="77" t="s">
        <v>341</v>
      </c>
      <c r="C79" s="79">
        <v>819</v>
      </c>
      <c r="D79" s="23">
        <v>9</v>
      </c>
      <c r="E79" s="23">
        <v>0</v>
      </c>
      <c r="F79" s="23">
        <v>0</v>
      </c>
      <c r="G79" s="23">
        <v>0</v>
      </c>
      <c r="H79" s="23">
        <v>0</v>
      </c>
      <c r="I79" s="23">
        <v>0</v>
      </c>
      <c r="J79" s="23">
        <v>1</v>
      </c>
      <c r="K79" s="23">
        <v>0</v>
      </c>
      <c r="L79" s="23">
        <v>0</v>
      </c>
      <c r="M79" s="23">
        <v>0</v>
      </c>
      <c r="N79" s="23">
        <v>0</v>
      </c>
      <c r="O79" s="23">
        <v>0</v>
      </c>
      <c r="P79" s="23">
        <v>0</v>
      </c>
      <c r="Q79" s="175">
        <v>0</v>
      </c>
      <c r="R79" s="23">
        <v>10</v>
      </c>
    </row>
    <row r="80" spans="1:18" x14ac:dyDescent="0.25">
      <c r="A80" s="8" t="s">
        <v>137</v>
      </c>
      <c r="B80" s="77" t="s">
        <v>341</v>
      </c>
      <c r="C80" s="79">
        <v>854</v>
      </c>
      <c r="D80" s="23">
        <v>2</v>
      </c>
      <c r="E80" s="23">
        <v>10</v>
      </c>
      <c r="F80" s="23">
        <v>0</v>
      </c>
      <c r="G80" s="23">
        <v>0</v>
      </c>
      <c r="H80" s="23">
        <v>0</v>
      </c>
      <c r="I80" s="23">
        <v>0</v>
      </c>
      <c r="J80" s="23">
        <v>1</v>
      </c>
      <c r="K80" s="23">
        <v>0</v>
      </c>
      <c r="L80" s="23">
        <v>0</v>
      </c>
      <c r="M80" s="23">
        <v>0</v>
      </c>
      <c r="N80" s="23">
        <v>0</v>
      </c>
      <c r="O80" s="23">
        <v>0</v>
      </c>
      <c r="P80" s="23">
        <v>0</v>
      </c>
      <c r="Q80" s="175">
        <v>0</v>
      </c>
      <c r="R80" s="23">
        <v>13</v>
      </c>
    </row>
    <row r="81" spans="1:18" x14ac:dyDescent="0.25">
      <c r="A81" s="8" t="s">
        <v>138</v>
      </c>
      <c r="B81" s="77" t="s">
        <v>341</v>
      </c>
      <c r="C81" s="79">
        <v>887</v>
      </c>
      <c r="D81" s="23">
        <v>45</v>
      </c>
      <c r="E81" s="23">
        <v>153</v>
      </c>
      <c r="F81" s="23">
        <v>0</v>
      </c>
      <c r="G81" s="23">
        <v>0</v>
      </c>
      <c r="H81" s="23">
        <v>0</v>
      </c>
      <c r="I81" s="23">
        <v>4</v>
      </c>
      <c r="J81" s="23">
        <v>5</v>
      </c>
      <c r="K81" s="23">
        <v>6</v>
      </c>
      <c r="L81" s="23">
        <v>0</v>
      </c>
      <c r="M81" s="23">
        <v>0</v>
      </c>
      <c r="N81" s="23">
        <v>0</v>
      </c>
      <c r="O81" s="23">
        <v>0</v>
      </c>
      <c r="P81" s="23">
        <v>0</v>
      </c>
      <c r="Q81" s="175">
        <v>0</v>
      </c>
      <c r="R81" s="23">
        <v>213</v>
      </c>
    </row>
    <row r="82" spans="1:18" x14ac:dyDescent="0.25">
      <c r="A82" s="35" t="s">
        <v>342</v>
      </c>
      <c r="B82" s="78"/>
      <c r="C82" s="80"/>
      <c r="D82" s="81">
        <v>15149</v>
      </c>
      <c r="E82" s="81">
        <v>62</v>
      </c>
      <c r="F82" s="81">
        <v>0</v>
      </c>
      <c r="G82" s="81">
        <v>34</v>
      </c>
      <c r="H82" s="81">
        <v>0</v>
      </c>
      <c r="I82" s="81">
        <v>1443</v>
      </c>
      <c r="J82" s="81">
        <v>1492</v>
      </c>
      <c r="K82" s="81">
        <v>497</v>
      </c>
      <c r="L82" s="81">
        <v>51</v>
      </c>
      <c r="M82" s="81">
        <v>4</v>
      </c>
      <c r="N82" s="81">
        <v>0</v>
      </c>
      <c r="O82" s="81">
        <v>0</v>
      </c>
      <c r="P82" s="81">
        <v>0</v>
      </c>
      <c r="Q82" s="81">
        <v>0</v>
      </c>
      <c r="R82" s="81">
        <v>18732</v>
      </c>
    </row>
    <row r="83" spans="1:18" x14ac:dyDescent="0.25">
      <c r="A83" s="8" t="s">
        <v>140</v>
      </c>
      <c r="B83" s="77" t="s">
        <v>343</v>
      </c>
      <c r="C83" s="79">
        <v>2</v>
      </c>
      <c r="D83" s="23">
        <v>58</v>
      </c>
      <c r="E83" s="23">
        <v>16</v>
      </c>
      <c r="F83" s="23">
        <v>0</v>
      </c>
      <c r="G83" s="23">
        <v>0</v>
      </c>
      <c r="H83" s="23">
        <v>0</v>
      </c>
      <c r="I83" s="23">
        <v>0</v>
      </c>
      <c r="J83" s="23">
        <v>4</v>
      </c>
      <c r="K83" s="23">
        <v>0</v>
      </c>
      <c r="L83" s="23">
        <v>0</v>
      </c>
      <c r="M83" s="23">
        <v>0</v>
      </c>
      <c r="N83" s="23">
        <v>0</v>
      </c>
      <c r="O83" s="23">
        <v>0</v>
      </c>
      <c r="P83" s="23">
        <v>0</v>
      </c>
      <c r="Q83" s="175">
        <v>0</v>
      </c>
      <c r="R83" s="23">
        <v>78</v>
      </c>
    </row>
    <row r="84" spans="1:18" x14ac:dyDescent="0.25">
      <c r="A84" s="8" t="s">
        <v>141</v>
      </c>
      <c r="B84" s="77" t="s">
        <v>343</v>
      </c>
      <c r="C84" s="79">
        <v>21</v>
      </c>
      <c r="D84" s="23">
        <v>22</v>
      </c>
      <c r="E84" s="23">
        <v>0</v>
      </c>
      <c r="F84" s="23">
        <v>0</v>
      </c>
      <c r="G84" s="23">
        <v>0</v>
      </c>
      <c r="H84" s="23">
        <v>0</v>
      </c>
      <c r="I84" s="23">
        <v>0</v>
      </c>
      <c r="J84" s="23">
        <v>1</v>
      </c>
      <c r="K84" s="23">
        <v>0</v>
      </c>
      <c r="L84" s="23">
        <v>0</v>
      </c>
      <c r="M84" s="23">
        <v>0</v>
      </c>
      <c r="N84" s="23">
        <v>0</v>
      </c>
      <c r="O84" s="23">
        <v>0</v>
      </c>
      <c r="P84" s="23">
        <v>0</v>
      </c>
      <c r="Q84" s="175">
        <v>0</v>
      </c>
      <c r="R84" s="23">
        <v>23</v>
      </c>
    </row>
    <row r="85" spans="1:18" x14ac:dyDescent="0.25">
      <c r="A85" s="8" t="s">
        <v>142</v>
      </c>
      <c r="B85" s="77" t="s">
        <v>343</v>
      </c>
      <c r="C85" s="79">
        <v>55</v>
      </c>
      <c r="D85" s="23">
        <v>17</v>
      </c>
      <c r="E85" s="23">
        <v>0</v>
      </c>
      <c r="F85" s="23">
        <v>0</v>
      </c>
      <c r="G85" s="23">
        <v>0</v>
      </c>
      <c r="H85" s="23">
        <v>0</v>
      </c>
      <c r="I85" s="23">
        <v>0</v>
      </c>
      <c r="J85" s="23">
        <v>3</v>
      </c>
      <c r="K85" s="23">
        <v>0</v>
      </c>
      <c r="L85" s="23">
        <v>0</v>
      </c>
      <c r="M85" s="23">
        <v>0</v>
      </c>
      <c r="N85" s="23">
        <v>0</v>
      </c>
      <c r="O85" s="23">
        <v>0</v>
      </c>
      <c r="P85" s="23">
        <v>0</v>
      </c>
      <c r="Q85" s="175">
        <v>0</v>
      </c>
      <c r="R85" s="23">
        <v>20</v>
      </c>
    </row>
    <row r="86" spans="1:18" x14ac:dyDescent="0.25">
      <c r="A86" s="36" t="s">
        <v>143</v>
      </c>
      <c r="B86" s="77" t="s">
        <v>343</v>
      </c>
      <c r="C86" s="79">
        <v>148</v>
      </c>
      <c r="D86" s="23">
        <v>1150</v>
      </c>
      <c r="E86" s="23">
        <v>0</v>
      </c>
      <c r="F86" s="23">
        <v>0</v>
      </c>
      <c r="G86" s="23">
        <v>9</v>
      </c>
      <c r="H86" s="23">
        <v>0</v>
      </c>
      <c r="I86" s="23">
        <v>273</v>
      </c>
      <c r="J86" s="23">
        <v>236</v>
      </c>
      <c r="K86" s="23">
        <v>0</v>
      </c>
      <c r="L86" s="23">
        <v>0</v>
      </c>
      <c r="M86" s="23">
        <v>0</v>
      </c>
      <c r="N86" s="23">
        <v>0</v>
      </c>
      <c r="O86" s="23">
        <v>0</v>
      </c>
      <c r="P86" s="23">
        <v>0</v>
      </c>
      <c r="Q86" s="175">
        <v>0</v>
      </c>
      <c r="R86" s="23">
        <v>1668</v>
      </c>
    </row>
    <row r="87" spans="1:18" x14ac:dyDescent="0.25">
      <c r="A87" s="8" t="s">
        <v>144</v>
      </c>
      <c r="B87" s="77" t="s">
        <v>343</v>
      </c>
      <c r="C87" s="79">
        <v>197</v>
      </c>
      <c r="D87" s="23">
        <v>319</v>
      </c>
      <c r="E87" s="23">
        <v>0</v>
      </c>
      <c r="F87" s="23">
        <v>0</v>
      </c>
      <c r="G87" s="23">
        <v>0</v>
      </c>
      <c r="H87" s="23">
        <v>0</v>
      </c>
      <c r="I87" s="23">
        <v>1</v>
      </c>
      <c r="J87" s="23">
        <v>2</v>
      </c>
      <c r="K87" s="23">
        <v>0</v>
      </c>
      <c r="L87" s="23">
        <v>0</v>
      </c>
      <c r="M87" s="23">
        <v>0</v>
      </c>
      <c r="N87" s="23">
        <v>0</v>
      </c>
      <c r="O87" s="23">
        <v>0</v>
      </c>
      <c r="P87" s="23">
        <v>0</v>
      </c>
      <c r="Q87" s="175">
        <v>0</v>
      </c>
      <c r="R87" s="23">
        <v>322</v>
      </c>
    </row>
    <row r="88" spans="1:18" x14ac:dyDescent="0.25">
      <c r="A88" s="10" t="s">
        <v>145</v>
      </c>
      <c r="B88" s="77" t="s">
        <v>343</v>
      </c>
      <c r="C88" s="79">
        <v>206</v>
      </c>
      <c r="D88" s="23">
        <v>16</v>
      </c>
      <c r="E88" s="23">
        <v>0</v>
      </c>
      <c r="F88" s="23">
        <v>0</v>
      </c>
      <c r="G88" s="23">
        <v>0</v>
      </c>
      <c r="H88" s="23">
        <v>0</v>
      </c>
      <c r="I88" s="23">
        <v>0</v>
      </c>
      <c r="J88" s="23">
        <v>2</v>
      </c>
      <c r="K88" s="23">
        <v>0</v>
      </c>
      <c r="L88" s="23">
        <v>0</v>
      </c>
      <c r="M88" s="23">
        <v>0</v>
      </c>
      <c r="N88" s="23">
        <v>0</v>
      </c>
      <c r="O88" s="23">
        <v>0</v>
      </c>
      <c r="P88" s="23">
        <v>0</v>
      </c>
      <c r="Q88" s="175">
        <v>0</v>
      </c>
      <c r="R88" s="23">
        <v>18</v>
      </c>
    </row>
    <row r="89" spans="1:18" x14ac:dyDescent="0.25">
      <c r="A89" s="8" t="s">
        <v>146</v>
      </c>
      <c r="B89" s="77" t="s">
        <v>343</v>
      </c>
      <c r="C89" s="79">
        <v>313</v>
      </c>
      <c r="D89" s="23">
        <v>178</v>
      </c>
      <c r="E89" s="23">
        <v>0</v>
      </c>
      <c r="F89" s="23">
        <v>0</v>
      </c>
      <c r="G89" s="23">
        <v>0</v>
      </c>
      <c r="H89" s="23">
        <v>0</v>
      </c>
      <c r="I89" s="23">
        <v>11</v>
      </c>
      <c r="J89" s="23">
        <v>5</v>
      </c>
      <c r="K89" s="23">
        <v>0</v>
      </c>
      <c r="L89" s="23">
        <v>0</v>
      </c>
      <c r="M89" s="23">
        <v>0</v>
      </c>
      <c r="N89" s="23">
        <v>0</v>
      </c>
      <c r="O89" s="23">
        <v>0</v>
      </c>
      <c r="P89" s="23">
        <v>0</v>
      </c>
      <c r="Q89" s="175">
        <v>0</v>
      </c>
      <c r="R89" s="23">
        <v>194</v>
      </c>
    </row>
    <row r="90" spans="1:18" x14ac:dyDescent="0.25">
      <c r="A90" s="8" t="s">
        <v>147</v>
      </c>
      <c r="B90" s="77" t="s">
        <v>343</v>
      </c>
      <c r="C90" s="79">
        <v>318</v>
      </c>
      <c r="D90" s="23">
        <v>1333</v>
      </c>
      <c r="E90" s="23">
        <v>0</v>
      </c>
      <c r="F90" s="23">
        <v>0</v>
      </c>
      <c r="G90" s="23">
        <v>0</v>
      </c>
      <c r="H90" s="23">
        <v>0</v>
      </c>
      <c r="I90" s="23">
        <v>152</v>
      </c>
      <c r="J90" s="23">
        <v>74</v>
      </c>
      <c r="K90" s="23">
        <v>33</v>
      </c>
      <c r="L90" s="23">
        <v>0</v>
      </c>
      <c r="M90" s="23">
        <v>0</v>
      </c>
      <c r="N90" s="23">
        <v>0</v>
      </c>
      <c r="O90" s="23">
        <v>0</v>
      </c>
      <c r="P90" s="23">
        <v>0</v>
      </c>
      <c r="Q90" s="175">
        <v>0</v>
      </c>
      <c r="R90" s="23">
        <v>1592</v>
      </c>
    </row>
    <row r="91" spans="1:18" x14ac:dyDescent="0.25">
      <c r="A91" s="8" t="s">
        <v>148</v>
      </c>
      <c r="B91" s="77" t="s">
        <v>343</v>
      </c>
      <c r="C91" s="79">
        <v>321</v>
      </c>
      <c r="D91" s="23">
        <v>728</v>
      </c>
      <c r="E91" s="23">
        <v>0</v>
      </c>
      <c r="F91" s="23">
        <v>0</v>
      </c>
      <c r="G91" s="23">
        <v>0</v>
      </c>
      <c r="H91" s="23">
        <v>0</v>
      </c>
      <c r="I91" s="23">
        <v>0</v>
      </c>
      <c r="J91" s="23">
        <v>34</v>
      </c>
      <c r="K91" s="23">
        <v>0</v>
      </c>
      <c r="L91" s="23">
        <v>0</v>
      </c>
      <c r="M91" s="23">
        <v>0</v>
      </c>
      <c r="N91" s="23">
        <v>0</v>
      </c>
      <c r="O91" s="23">
        <v>0</v>
      </c>
      <c r="P91" s="23">
        <v>0</v>
      </c>
      <c r="Q91" s="175">
        <v>0</v>
      </c>
      <c r="R91" s="23">
        <v>762</v>
      </c>
    </row>
    <row r="92" spans="1:18" x14ac:dyDescent="0.25">
      <c r="A92" s="8" t="s">
        <v>149</v>
      </c>
      <c r="B92" s="77" t="s">
        <v>343</v>
      </c>
      <c r="C92" s="79">
        <v>376</v>
      </c>
      <c r="D92" s="23">
        <v>838</v>
      </c>
      <c r="E92" s="23">
        <v>0</v>
      </c>
      <c r="F92" s="23">
        <v>0</v>
      </c>
      <c r="G92" s="23">
        <v>9</v>
      </c>
      <c r="H92" s="23">
        <v>0</v>
      </c>
      <c r="I92" s="23">
        <v>239</v>
      </c>
      <c r="J92" s="23">
        <v>134</v>
      </c>
      <c r="K92" s="23">
        <v>130</v>
      </c>
      <c r="L92" s="23">
        <v>0</v>
      </c>
      <c r="M92" s="23">
        <v>0</v>
      </c>
      <c r="N92" s="23">
        <v>0</v>
      </c>
      <c r="O92" s="23">
        <v>0</v>
      </c>
      <c r="P92" s="23">
        <v>0</v>
      </c>
      <c r="Q92" s="175">
        <v>0</v>
      </c>
      <c r="R92" s="23">
        <v>1350</v>
      </c>
    </row>
    <row r="93" spans="1:18" x14ac:dyDescent="0.25">
      <c r="A93" s="10" t="s">
        <v>150</v>
      </c>
      <c r="B93" s="77" t="s">
        <v>343</v>
      </c>
      <c r="C93" s="79">
        <v>400</v>
      </c>
      <c r="D93" s="23">
        <v>222</v>
      </c>
      <c r="E93" s="23">
        <v>0</v>
      </c>
      <c r="F93" s="23">
        <v>0</v>
      </c>
      <c r="G93" s="23">
        <v>0</v>
      </c>
      <c r="H93" s="23">
        <v>0</v>
      </c>
      <c r="I93" s="23">
        <v>18</v>
      </c>
      <c r="J93" s="23">
        <v>17</v>
      </c>
      <c r="K93" s="23">
        <v>7</v>
      </c>
      <c r="L93" s="23">
        <v>0</v>
      </c>
      <c r="M93" s="23">
        <v>0</v>
      </c>
      <c r="N93" s="23">
        <v>0</v>
      </c>
      <c r="O93" s="23">
        <v>0</v>
      </c>
      <c r="P93" s="23">
        <v>0</v>
      </c>
      <c r="Q93" s="175">
        <v>0</v>
      </c>
      <c r="R93" s="23">
        <v>264</v>
      </c>
    </row>
    <row r="94" spans="1:18" x14ac:dyDescent="0.25">
      <c r="A94" s="8" t="s">
        <v>151</v>
      </c>
      <c r="B94" s="77" t="s">
        <v>343</v>
      </c>
      <c r="C94" s="79">
        <v>440</v>
      </c>
      <c r="D94" s="23">
        <v>3758</v>
      </c>
      <c r="E94" s="23">
        <v>0</v>
      </c>
      <c r="F94" s="23">
        <v>0</v>
      </c>
      <c r="G94" s="23">
        <v>1</v>
      </c>
      <c r="H94" s="23">
        <v>0</v>
      </c>
      <c r="I94" s="23">
        <v>195</v>
      </c>
      <c r="J94" s="23">
        <v>232</v>
      </c>
      <c r="K94" s="23">
        <v>85</v>
      </c>
      <c r="L94" s="23">
        <v>0</v>
      </c>
      <c r="M94" s="23">
        <v>0</v>
      </c>
      <c r="N94" s="23">
        <v>0</v>
      </c>
      <c r="O94" s="23">
        <v>0</v>
      </c>
      <c r="P94" s="23">
        <v>0</v>
      </c>
      <c r="Q94" s="175">
        <v>0</v>
      </c>
      <c r="R94" s="23">
        <v>4271</v>
      </c>
    </row>
    <row r="95" spans="1:18" x14ac:dyDescent="0.25">
      <c r="A95" s="8" t="s">
        <v>152</v>
      </c>
      <c r="B95" s="77" t="s">
        <v>343</v>
      </c>
      <c r="C95" s="79">
        <v>483</v>
      </c>
      <c r="D95" s="23">
        <v>11</v>
      </c>
      <c r="E95" s="23">
        <v>2</v>
      </c>
      <c r="F95" s="23">
        <v>0</v>
      </c>
      <c r="G95" s="23">
        <v>0</v>
      </c>
      <c r="H95" s="23">
        <v>0</v>
      </c>
      <c r="I95" s="23">
        <v>0</v>
      </c>
      <c r="J95" s="23">
        <v>0</v>
      </c>
      <c r="K95" s="23">
        <v>0</v>
      </c>
      <c r="L95" s="23">
        <v>0</v>
      </c>
      <c r="M95" s="23">
        <v>0</v>
      </c>
      <c r="N95" s="23">
        <v>0</v>
      </c>
      <c r="O95" s="23">
        <v>0</v>
      </c>
      <c r="P95" s="23">
        <v>0</v>
      </c>
      <c r="Q95" s="175">
        <v>0</v>
      </c>
      <c r="R95" s="23">
        <v>13</v>
      </c>
    </row>
    <row r="96" spans="1:18" x14ac:dyDescent="0.25">
      <c r="A96" s="5" t="s">
        <v>153</v>
      </c>
      <c r="B96" s="77" t="s">
        <v>343</v>
      </c>
      <c r="C96" s="79">
        <v>541</v>
      </c>
      <c r="D96" s="23">
        <v>793</v>
      </c>
      <c r="E96" s="23">
        <v>0</v>
      </c>
      <c r="F96" s="23">
        <v>0</v>
      </c>
      <c r="G96" s="23">
        <v>7</v>
      </c>
      <c r="H96" s="23">
        <v>0</v>
      </c>
      <c r="I96" s="23">
        <v>0</v>
      </c>
      <c r="J96" s="23">
        <v>70</v>
      </c>
      <c r="K96" s="23">
        <v>33</v>
      </c>
      <c r="L96" s="23">
        <v>0</v>
      </c>
      <c r="M96" s="23">
        <v>0</v>
      </c>
      <c r="N96" s="23">
        <v>0</v>
      </c>
      <c r="O96" s="23">
        <v>0</v>
      </c>
      <c r="P96" s="23">
        <v>0</v>
      </c>
      <c r="Q96" s="175">
        <v>0</v>
      </c>
      <c r="R96" s="23">
        <v>903</v>
      </c>
    </row>
    <row r="97" spans="1:18" x14ac:dyDescent="0.25">
      <c r="A97" s="8" t="s">
        <v>154</v>
      </c>
      <c r="B97" s="77" t="s">
        <v>343</v>
      </c>
      <c r="C97" s="79">
        <v>607</v>
      </c>
      <c r="D97" s="23">
        <v>292</v>
      </c>
      <c r="E97" s="23">
        <v>0</v>
      </c>
      <c r="F97" s="23">
        <v>0</v>
      </c>
      <c r="G97" s="23">
        <v>4</v>
      </c>
      <c r="H97" s="23">
        <v>0</v>
      </c>
      <c r="I97" s="23">
        <v>53</v>
      </c>
      <c r="J97" s="23">
        <v>47</v>
      </c>
      <c r="K97" s="23">
        <v>0</v>
      </c>
      <c r="L97" s="23">
        <v>0</v>
      </c>
      <c r="M97" s="23">
        <v>0</v>
      </c>
      <c r="N97" s="23">
        <v>0</v>
      </c>
      <c r="O97" s="23">
        <v>0</v>
      </c>
      <c r="P97" s="23">
        <v>0</v>
      </c>
      <c r="Q97" s="175">
        <v>0</v>
      </c>
      <c r="R97" s="23">
        <v>396</v>
      </c>
    </row>
    <row r="98" spans="1:18" x14ac:dyDescent="0.25">
      <c r="A98" s="8" t="s">
        <v>155</v>
      </c>
      <c r="B98" s="77" t="s">
        <v>343</v>
      </c>
      <c r="C98" s="79">
        <v>615</v>
      </c>
      <c r="D98" s="23">
        <v>2777</v>
      </c>
      <c r="E98" s="23">
        <v>44</v>
      </c>
      <c r="F98" s="23">
        <v>0</v>
      </c>
      <c r="G98" s="23">
        <v>4</v>
      </c>
      <c r="H98" s="23">
        <v>0</v>
      </c>
      <c r="I98" s="23">
        <v>352</v>
      </c>
      <c r="J98" s="23">
        <v>477</v>
      </c>
      <c r="K98" s="23">
        <v>202</v>
      </c>
      <c r="L98" s="23">
        <v>51</v>
      </c>
      <c r="M98" s="23">
        <v>4</v>
      </c>
      <c r="N98" s="23">
        <v>0</v>
      </c>
      <c r="O98" s="23">
        <v>0</v>
      </c>
      <c r="P98" s="23">
        <v>0</v>
      </c>
      <c r="Q98" s="175">
        <v>0</v>
      </c>
      <c r="R98" s="23">
        <v>3911</v>
      </c>
    </row>
    <row r="99" spans="1:18" x14ac:dyDescent="0.25">
      <c r="A99" s="8" t="s">
        <v>156</v>
      </c>
      <c r="B99" s="77" t="s">
        <v>343</v>
      </c>
      <c r="C99" s="79">
        <v>649</v>
      </c>
      <c r="D99" s="23">
        <v>105</v>
      </c>
      <c r="E99" s="23">
        <v>0</v>
      </c>
      <c r="F99" s="23">
        <v>0</v>
      </c>
      <c r="G99" s="23">
        <v>0</v>
      </c>
      <c r="H99" s="23">
        <v>0</v>
      </c>
      <c r="I99" s="23">
        <v>2</v>
      </c>
      <c r="J99" s="23">
        <v>3</v>
      </c>
      <c r="K99" s="23">
        <v>0</v>
      </c>
      <c r="L99" s="23">
        <v>0</v>
      </c>
      <c r="M99" s="23">
        <v>0</v>
      </c>
      <c r="N99" s="23">
        <v>0</v>
      </c>
      <c r="O99" s="23">
        <v>0</v>
      </c>
      <c r="P99" s="23">
        <v>0</v>
      </c>
      <c r="Q99" s="175">
        <v>0</v>
      </c>
      <c r="R99" s="23">
        <v>110</v>
      </c>
    </row>
    <row r="100" spans="1:18" x14ac:dyDescent="0.25">
      <c r="A100" s="8" t="s">
        <v>157</v>
      </c>
      <c r="B100" s="77" t="s">
        <v>343</v>
      </c>
      <c r="C100" s="79">
        <v>652</v>
      </c>
      <c r="D100" s="23">
        <v>12</v>
      </c>
      <c r="E100" s="23">
        <v>0</v>
      </c>
      <c r="F100" s="23">
        <v>0</v>
      </c>
      <c r="G100" s="23">
        <v>0</v>
      </c>
      <c r="H100" s="23">
        <v>0</v>
      </c>
      <c r="I100" s="23">
        <v>0</v>
      </c>
      <c r="J100" s="23">
        <v>0</v>
      </c>
      <c r="K100" s="23">
        <v>0</v>
      </c>
      <c r="L100" s="23">
        <v>0</v>
      </c>
      <c r="M100" s="23">
        <v>0</v>
      </c>
      <c r="N100" s="23">
        <v>0</v>
      </c>
      <c r="O100" s="23">
        <v>0</v>
      </c>
      <c r="P100" s="23">
        <v>0</v>
      </c>
      <c r="Q100" s="175">
        <v>0</v>
      </c>
      <c r="R100" s="23">
        <v>12</v>
      </c>
    </row>
    <row r="101" spans="1:18" x14ac:dyDescent="0.25">
      <c r="A101" s="8" t="s">
        <v>158</v>
      </c>
      <c r="B101" s="77" t="s">
        <v>343</v>
      </c>
      <c r="C101" s="79">
        <v>660</v>
      </c>
      <c r="D101" s="23">
        <v>232</v>
      </c>
      <c r="E101" s="23">
        <v>0</v>
      </c>
      <c r="F101" s="23">
        <v>0</v>
      </c>
      <c r="G101" s="23">
        <v>0</v>
      </c>
      <c r="H101" s="23">
        <v>0</v>
      </c>
      <c r="I101" s="23">
        <v>0</v>
      </c>
      <c r="J101" s="23">
        <v>3</v>
      </c>
      <c r="K101" s="23">
        <v>0</v>
      </c>
      <c r="L101" s="23">
        <v>0</v>
      </c>
      <c r="M101" s="23">
        <v>0</v>
      </c>
      <c r="N101" s="23">
        <v>0</v>
      </c>
      <c r="O101" s="23">
        <v>0</v>
      </c>
      <c r="P101" s="23">
        <v>0</v>
      </c>
      <c r="Q101" s="175">
        <v>0</v>
      </c>
      <c r="R101" s="23">
        <v>235</v>
      </c>
    </row>
    <row r="102" spans="1:18" x14ac:dyDescent="0.25">
      <c r="A102" s="8" t="s">
        <v>159</v>
      </c>
      <c r="B102" s="77" t="s">
        <v>343</v>
      </c>
      <c r="C102" s="79">
        <v>667</v>
      </c>
      <c r="D102" s="23">
        <v>178</v>
      </c>
      <c r="E102" s="23">
        <v>0</v>
      </c>
      <c r="F102" s="23">
        <v>0</v>
      </c>
      <c r="G102" s="23">
        <v>0</v>
      </c>
      <c r="H102" s="23">
        <v>0</v>
      </c>
      <c r="I102" s="23">
        <v>1</v>
      </c>
      <c r="J102" s="23">
        <v>9</v>
      </c>
      <c r="K102" s="23">
        <v>0</v>
      </c>
      <c r="L102" s="23">
        <v>0</v>
      </c>
      <c r="M102" s="23">
        <v>0</v>
      </c>
      <c r="N102" s="23">
        <v>0</v>
      </c>
      <c r="O102" s="23">
        <v>0</v>
      </c>
      <c r="P102" s="23">
        <v>0</v>
      </c>
      <c r="Q102" s="175">
        <v>0</v>
      </c>
      <c r="R102" s="23">
        <v>188</v>
      </c>
    </row>
    <row r="103" spans="1:18" x14ac:dyDescent="0.25">
      <c r="A103" s="8" t="s">
        <v>160</v>
      </c>
      <c r="B103" s="77" t="s">
        <v>343</v>
      </c>
      <c r="C103" s="79">
        <v>674</v>
      </c>
      <c r="D103" s="23">
        <v>285</v>
      </c>
      <c r="E103" s="23">
        <v>0</v>
      </c>
      <c r="F103" s="23">
        <v>0</v>
      </c>
      <c r="G103" s="23">
        <v>0</v>
      </c>
      <c r="H103" s="23">
        <v>0</v>
      </c>
      <c r="I103" s="23">
        <v>0</v>
      </c>
      <c r="J103" s="23">
        <v>16</v>
      </c>
      <c r="K103" s="23">
        <v>0</v>
      </c>
      <c r="L103" s="23">
        <v>0</v>
      </c>
      <c r="M103" s="23">
        <v>0</v>
      </c>
      <c r="N103" s="23">
        <v>0</v>
      </c>
      <c r="O103" s="23">
        <v>0</v>
      </c>
      <c r="P103" s="23">
        <v>0</v>
      </c>
      <c r="Q103" s="175">
        <v>0</v>
      </c>
      <c r="R103" s="23">
        <v>301</v>
      </c>
    </row>
    <row r="104" spans="1:18" x14ac:dyDescent="0.25">
      <c r="A104" s="14" t="s">
        <v>161</v>
      </c>
      <c r="B104" s="77" t="s">
        <v>343</v>
      </c>
      <c r="C104" s="79">
        <v>697</v>
      </c>
      <c r="D104" s="23">
        <v>1315</v>
      </c>
      <c r="E104" s="23">
        <v>0</v>
      </c>
      <c r="F104" s="23">
        <v>0</v>
      </c>
      <c r="G104" s="23">
        <v>0</v>
      </c>
      <c r="H104" s="23">
        <v>0</v>
      </c>
      <c r="I104" s="23">
        <v>63</v>
      </c>
      <c r="J104" s="23">
        <v>103</v>
      </c>
      <c r="K104" s="23">
        <v>7</v>
      </c>
      <c r="L104" s="23">
        <v>0</v>
      </c>
      <c r="M104" s="23">
        <v>0</v>
      </c>
      <c r="N104" s="23">
        <v>0</v>
      </c>
      <c r="O104" s="23">
        <v>0</v>
      </c>
      <c r="P104" s="23">
        <v>0</v>
      </c>
      <c r="Q104" s="175">
        <v>0</v>
      </c>
      <c r="R104" s="23">
        <v>1488</v>
      </c>
    </row>
    <row r="105" spans="1:18" x14ac:dyDescent="0.25">
      <c r="A105" s="8" t="s">
        <v>162</v>
      </c>
      <c r="B105" s="77" t="s">
        <v>343</v>
      </c>
      <c r="C105" s="79">
        <v>756</v>
      </c>
      <c r="D105" s="23">
        <v>510</v>
      </c>
      <c r="E105" s="23">
        <v>0</v>
      </c>
      <c r="F105" s="23">
        <v>0</v>
      </c>
      <c r="G105" s="23">
        <v>0</v>
      </c>
      <c r="H105" s="23">
        <v>0</v>
      </c>
      <c r="I105" s="23">
        <v>83</v>
      </c>
      <c r="J105" s="23">
        <v>20</v>
      </c>
      <c r="K105" s="23">
        <v>0</v>
      </c>
      <c r="L105" s="23">
        <v>0</v>
      </c>
      <c r="M105" s="23">
        <v>0</v>
      </c>
      <c r="N105" s="23">
        <v>0</v>
      </c>
      <c r="O105" s="23">
        <v>0</v>
      </c>
      <c r="P105" s="23">
        <v>0</v>
      </c>
      <c r="Q105" s="175">
        <v>0</v>
      </c>
      <c r="R105" s="23">
        <v>613</v>
      </c>
    </row>
    <row r="106" spans="1:18" x14ac:dyDescent="0.25">
      <c r="A106" s="35" t="s">
        <v>344</v>
      </c>
      <c r="B106" s="78"/>
      <c r="C106" s="80"/>
      <c r="D106" s="81">
        <v>1802</v>
      </c>
      <c r="E106" s="81">
        <v>782</v>
      </c>
      <c r="F106" s="81">
        <v>0</v>
      </c>
      <c r="G106" s="81">
        <v>2</v>
      </c>
      <c r="H106" s="81">
        <v>0</v>
      </c>
      <c r="I106" s="81">
        <v>33</v>
      </c>
      <c r="J106" s="81">
        <v>114</v>
      </c>
      <c r="K106" s="81">
        <v>22</v>
      </c>
      <c r="L106" s="81">
        <v>0</v>
      </c>
      <c r="M106" s="81">
        <v>0</v>
      </c>
      <c r="N106" s="81">
        <v>1</v>
      </c>
      <c r="O106" s="81">
        <v>0</v>
      </c>
      <c r="P106" s="81">
        <v>0</v>
      </c>
      <c r="Q106" s="81">
        <v>0</v>
      </c>
      <c r="R106" s="81">
        <v>2756</v>
      </c>
    </row>
    <row r="107" spans="1:18" x14ac:dyDescent="0.25">
      <c r="A107" s="8" t="s">
        <v>164</v>
      </c>
      <c r="B107" s="77" t="s">
        <v>345</v>
      </c>
      <c r="C107" s="79">
        <v>30</v>
      </c>
      <c r="D107" s="23">
        <v>195</v>
      </c>
      <c r="E107" s="23">
        <v>376</v>
      </c>
      <c r="F107" s="23">
        <v>0</v>
      </c>
      <c r="G107" s="23">
        <v>0</v>
      </c>
      <c r="H107" s="23">
        <v>0</v>
      </c>
      <c r="I107" s="23">
        <v>10</v>
      </c>
      <c r="J107" s="23">
        <v>22</v>
      </c>
      <c r="K107" s="23">
        <v>20</v>
      </c>
      <c r="L107" s="23">
        <v>0</v>
      </c>
      <c r="M107" s="23">
        <v>0</v>
      </c>
      <c r="N107" s="23">
        <v>0</v>
      </c>
      <c r="O107" s="23">
        <v>0</v>
      </c>
      <c r="P107" s="23">
        <v>0</v>
      </c>
      <c r="Q107" s="175">
        <v>0</v>
      </c>
      <c r="R107" s="23">
        <v>623</v>
      </c>
    </row>
    <row r="108" spans="1:18" x14ac:dyDescent="0.25">
      <c r="A108" s="8" t="s">
        <v>165</v>
      </c>
      <c r="B108" s="77" t="s">
        <v>345</v>
      </c>
      <c r="C108" s="79">
        <v>34</v>
      </c>
      <c r="D108" s="23">
        <v>373</v>
      </c>
      <c r="E108" s="23">
        <v>0</v>
      </c>
      <c r="F108" s="23">
        <v>0</v>
      </c>
      <c r="G108" s="23">
        <v>1</v>
      </c>
      <c r="H108" s="23">
        <v>0</v>
      </c>
      <c r="I108" s="23">
        <v>15</v>
      </c>
      <c r="J108" s="23">
        <v>12</v>
      </c>
      <c r="K108" s="23">
        <v>0</v>
      </c>
      <c r="L108" s="23">
        <v>0</v>
      </c>
      <c r="M108" s="23">
        <v>0</v>
      </c>
      <c r="N108" s="23">
        <v>0</v>
      </c>
      <c r="O108" s="23">
        <v>0</v>
      </c>
      <c r="P108" s="23">
        <v>0</v>
      </c>
      <c r="Q108" s="175">
        <v>0</v>
      </c>
      <c r="R108" s="23">
        <v>401</v>
      </c>
    </row>
    <row r="109" spans="1:18" x14ac:dyDescent="0.25">
      <c r="A109" s="8" t="s">
        <v>166</v>
      </c>
      <c r="B109" s="77" t="s">
        <v>345</v>
      </c>
      <c r="C109" s="79">
        <v>36</v>
      </c>
      <c r="D109" s="23">
        <v>60</v>
      </c>
      <c r="E109" s="23">
        <v>0</v>
      </c>
      <c r="F109" s="23">
        <v>0</v>
      </c>
      <c r="G109" s="23">
        <v>0</v>
      </c>
      <c r="H109" s="23">
        <v>0</v>
      </c>
      <c r="I109" s="23">
        <v>4</v>
      </c>
      <c r="J109" s="23">
        <v>2</v>
      </c>
      <c r="K109" s="23">
        <v>0</v>
      </c>
      <c r="L109" s="23">
        <v>0</v>
      </c>
      <c r="M109" s="23">
        <v>0</v>
      </c>
      <c r="N109" s="23">
        <v>0</v>
      </c>
      <c r="O109" s="23">
        <v>0</v>
      </c>
      <c r="P109" s="23">
        <v>0</v>
      </c>
      <c r="Q109" s="175">
        <v>0</v>
      </c>
      <c r="R109" s="23">
        <v>66</v>
      </c>
    </row>
    <row r="110" spans="1:18" x14ac:dyDescent="0.25">
      <c r="A110" s="8" t="s">
        <v>167</v>
      </c>
      <c r="B110" s="77" t="s">
        <v>345</v>
      </c>
      <c r="C110" s="79">
        <v>91</v>
      </c>
      <c r="D110" s="23">
        <v>56</v>
      </c>
      <c r="E110" s="23">
        <v>0</v>
      </c>
      <c r="F110" s="23">
        <v>0</v>
      </c>
      <c r="G110" s="23">
        <v>0</v>
      </c>
      <c r="H110" s="23">
        <v>0</v>
      </c>
      <c r="I110" s="23">
        <v>4</v>
      </c>
      <c r="J110" s="23">
        <v>1</v>
      </c>
      <c r="K110" s="23">
        <v>0</v>
      </c>
      <c r="L110" s="23">
        <v>0</v>
      </c>
      <c r="M110" s="23">
        <v>0</v>
      </c>
      <c r="N110" s="23">
        <v>0</v>
      </c>
      <c r="O110" s="23">
        <v>0</v>
      </c>
      <c r="P110" s="23">
        <v>0</v>
      </c>
      <c r="Q110" s="175">
        <v>0</v>
      </c>
      <c r="R110" s="23">
        <v>61</v>
      </c>
    </row>
    <row r="111" spans="1:18" x14ac:dyDescent="0.25">
      <c r="A111" s="8" t="s">
        <v>168</v>
      </c>
      <c r="B111" s="77" t="s">
        <v>345</v>
      </c>
      <c r="C111" s="79">
        <v>93</v>
      </c>
      <c r="D111" s="23">
        <v>70</v>
      </c>
      <c r="E111" s="23">
        <v>0</v>
      </c>
      <c r="F111" s="23">
        <v>0</v>
      </c>
      <c r="G111" s="23">
        <v>0</v>
      </c>
      <c r="H111" s="23">
        <v>0</v>
      </c>
      <c r="I111" s="23">
        <v>0</v>
      </c>
      <c r="J111" s="23">
        <v>0</v>
      </c>
      <c r="K111" s="23">
        <v>0</v>
      </c>
      <c r="L111" s="23">
        <v>0</v>
      </c>
      <c r="M111" s="23">
        <v>0</v>
      </c>
      <c r="N111" s="23">
        <v>0</v>
      </c>
      <c r="O111" s="23">
        <v>0</v>
      </c>
      <c r="P111" s="23">
        <v>0</v>
      </c>
      <c r="Q111" s="175">
        <v>0</v>
      </c>
      <c r="R111" s="23">
        <v>70</v>
      </c>
    </row>
    <row r="112" spans="1:18" x14ac:dyDescent="0.25">
      <c r="A112" s="5" t="s">
        <v>169</v>
      </c>
      <c r="B112" s="77" t="s">
        <v>345</v>
      </c>
      <c r="C112" s="79">
        <v>101</v>
      </c>
      <c r="D112" s="23">
        <v>128</v>
      </c>
      <c r="E112" s="23">
        <v>181</v>
      </c>
      <c r="F112" s="23">
        <v>0</v>
      </c>
      <c r="G112" s="23">
        <v>0</v>
      </c>
      <c r="H112" s="23">
        <v>0</v>
      </c>
      <c r="I112" s="23">
        <v>0</v>
      </c>
      <c r="J112" s="23">
        <v>10</v>
      </c>
      <c r="K112" s="23">
        <v>0</v>
      </c>
      <c r="L112" s="23">
        <v>0</v>
      </c>
      <c r="M112" s="23">
        <v>0</v>
      </c>
      <c r="N112" s="23">
        <v>0</v>
      </c>
      <c r="O112" s="23">
        <v>0</v>
      </c>
      <c r="P112" s="23">
        <v>0</v>
      </c>
      <c r="Q112" s="175">
        <v>0</v>
      </c>
      <c r="R112" s="23">
        <v>319</v>
      </c>
    </row>
    <row r="113" spans="1:18" x14ac:dyDescent="0.25">
      <c r="A113" s="8" t="s">
        <v>170</v>
      </c>
      <c r="B113" s="77" t="s">
        <v>345</v>
      </c>
      <c r="C113" s="79">
        <v>145</v>
      </c>
      <c r="D113" s="23">
        <v>19</v>
      </c>
      <c r="E113" s="23">
        <v>0</v>
      </c>
      <c r="F113" s="23">
        <v>0</v>
      </c>
      <c r="G113" s="23">
        <v>0</v>
      </c>
      <c r="H113" s="23">
        <v>0</v>
      </c>
      <c r="I113" s="23">
        <v>0</v>
      </c>
      <c r="J113" s="23">
        <v>1</v>
      </c>
      <c r="K113" s="23">
        <v>0</v>
      </c>
      <c r="L113" s="23">
        <v>0</v>
      </c>
      <c r="M113" s="23">
        <v>0</v>
      </c>
      <c r="N113" s="23">
        <v>0</v>
      </c>
      <c r="O113" s="23">
        <v>0</v>
      </c>
      <c r="P113" s="23">
        <v>0</v>
      </c>
      <c r="Q113" s="175">
        <v>0</v>
      </c>
      <c r="R113" s="23">
        <v>20</v>
      </c>
    </row>
    <row r="114" spans="1:18" x14ac:dyDescent="0.25">
      <c r="A114" s="8" t="s">
        <v>171</v>
      </c>
      <c r="B114" s="77" t="s">
        <v>345</v>
      </c>
      <c r="C114" s="79">
        <v>209</v>
      </c>
      <c r="D114" s="23">
        <v>94</v>
      </c>
      <c r="E114" s="23">
        <v>0</v>
      </c>
      <c r="F114" s="23">
        <v>0</v>
      </c>
      <c r="G114" s="23">
        <v>0</v>
      </c>
      <c r="H114" s="23">
        <v>0</v>
      </c>
      <c r="I114" s="23">
        <v>0</v>
      </c>
      <c r="J114" s="23">
        <v>2</v>
      </c>
      <c r="K114" s="23">
        <v>1</v>
      </c>
      <c r="L114" s="23">
        <v>0</v>
      </c>
      <c r="M114" s="23">
        <v>0</v>
      </c>
      <c r="N114" s="23">
        <v>0</v>
      </c>
      <c r="O114" s="23">
        <v>0</v>
      </c>
      <c r="P114" s="23">
        <v>0</v>
      </c>
      <c r="Q114" s="175">
        <v>0</v>
      </c>
      <c r="R114" s="23">
        <v>97</v>
      </c>
    </row>
    <row r="115" spans="1:18" x14ac:dyDescent="0.25">
      <c r="A115" s="8" t="s">
        <v>172</v>
      </c>
      <c r="B115" s="77" t="s">
        <v>345</v>
      </c>
      <c r="C115" s="79">
        <v>282</v>
      </c>
      <c r="D115" s="23">
        <v>143</v>
      </c>
      <c r="E115" s="23">
        <v>0</v>
      </c>
      <c r="F115" s="23">
        <v>0</v>
      </c>
      <c r="G115" s="23">
        <v>0</v>
      </c>
      <c r="H115" s="23">
        <v>0</v>
      </c>
      <c r="I115" s="23">
        <v>0</v>
      </c>
      <c r="J115" s="23">
        <v>13</v>
      </c>
      <c r="K115" s="23">
        <v>0</v>
      </c>
      <c r="L115" s="23">
        <v>0</v>
      </c>
      <c r="M115" s="23">
        <v>0</v>
      </c>
      <c r="N115" s="23">
        <v>0</v>
      </c>
      <c r="O115" s="23">
        <v>0</v>
      </c>
      <c r="P115" s="23">
        <v>0</v>
      </c>
      <c r="Q115" s="175">
        <v>0</v>
      </c>
      <c r="R115" s="23">
        <v>156</v>
      </c>
    </row>
    <row r="116" spans="1:18" x14ac:dyDescent="0.25">
      <c r="A116" s="8" t="s">
        <v>173</v>
      </c>
      <c r="B116" s="77" t="s">
        <v>345</v>
      </c>
      <c r="C116" s="79">
        <v>353</v>
      </c>
      <c r="D116" s="23">
        <v>5</v>
      </c>
      <c r="E116" s="23">
        <v>12</v>
      </c>
      <c r="F116" s="23">
        <v>0</v>
      </c>
      <c r="G116" s="23">
        <v>0</v>
      </c>
      <c r="H116" s="23">
        <v>0</v>
      </c>
      <c r="I116" s="23">
        <v>0</v>
      </c>
      <c r="J116" s="23">
        <v>0</v>
      </c>
      <c r="K116" s="23">
        <v>0</v>
      </c>
      <c r="L116" s="23">
        <v>0</v>
      </c>
      <c r="M116" s="23">
        <v>0</v>
      </c>
      <c r="N116" s="23">
        <v>0</v>
      </c>
      <c r="O116" s="23">
        <v>0</v>
      </c>
      <c r="P116" s="23">
        <v>0</v>
      </c>
      <c r="Q116" s="175">
        <v>0</v>
      </c>
      <c r="R116" s="23">
        <v>17</v>
      </c>
    </row>
    <row r="117" spans="1:18" x14ac:dyDescent="0.25">
      <c r="A117" s="8" t="s">
        <v>174</v>
      </c>
      <c r="B117" s="77" t="s">
        <v>345</v>
      </c>
      <c r="C117" s="79">
        <v>364</v>
      </c>
      <c r="D117" s="23">
        <v>79</v>
      </c>
      <c r="E117" s="23">
        <v>0</v>
      </c>
      <c r="F117" s="23">
        <v>0</v>
      </c>
      <c r="G117" s="23">
        <v>0</v>
      </c>
      <c r="H117" s="23">
        <v>0</v>
      </c>
      <c r="I117" s="23">
        <v>0</v>
      </c>
      <c r="J117" s="23">
        <v>4</v>
      </c>
      <c r="K117" s="23">
        <v>0</v>
      </c>
      <c r="L117" s="23">
        <v>0</v>
      </c>
      <c r="M117" s="23">
        <v>0</v>
      </c>
      <c r="N117" s="23">
        <v>1</v>
      </c>
      <c r="O117" s="23">
        <v>0</v>
      </c>
      <c r="P117" s="23">
        <v>0</v>
      </c>
      <c r="Q117" s="175">
        <v>0</v>
      </c>
      <c r="R117" s="23">
        <v>84</v>
      </c>
    </row>
    <row r="118" spans="1:18" x14ac:dyDescent="0.25">
      <c r="A118" s="8" t="s">
        <v>175</v>
      </c>
      <c r="B118" s="77" t="s">
        <v>345</v>
      </c>
      <c r="C118" s="79">
        <v>368</v>
      </c>
      <c r="D118" s="23">
        <v>0</v>
      </c>
      <c r="E118" s="23">
        <v>53</v>
      </c>
      <c r="F118" s="23">
        <v>0</v>
      </c>
      <c r="G118" s="23">
        <v>0</v>
      </c>
      <c r="H118" s="23">
        <v>0</v>
      </c>
      <c r="I118" s="23">
        <v>0</v>
      </c>
      <c r="J118" s="23">
        <v>12</v>
      </c>
      <c r="K118" s="23">
        <v>0</v>
      </c>
      <c r="L118" s="23">
        <v>0</v>
      </c>
      <c r="M118" s="23">
        <v>0</v>
      </c>
      <c r="N118" s="23">
        <v>0</v>
      </c>
      <c r="O118" s="23">
        <v>0</v>
      </c>
      <c r="P118" s="23">
        <v>0</v>
      </c>
      <c r="Q118" s="175">
        <v>0</v>
      </c>
      <c r="R118" s="23">
        <v>65</v>
      </c>
    </row>
    <row r="119" spans="1:18" x14ac:dyDescent="0.25">
      <c r="A119" s="8" t="s">
        <v>176</v>
      </c>
      <c r="B119" s="77" t="s">
        <v>345</v>
      </c>
      <c r="C119" s="79">
        <v>390</v>
      </c>
      <c r="D119" s="23">
        <v>125</v>
      </c>
      <c r="E119" s="23">
        <v>0</v>
      </c>
      <c r="F119" s="23">
        <v>0</v>
      </c>
      <c r="G119" s="23">
        <v>0</v>
      </c>
      <c r="H119" s="23">
        <v>0</v>
      </c>
      <c r="I119" s="23">
        <v>0</v>
      </c>
      <c r="J119" s="23">
        <v>4</v>
      </c>
      <c r="K119" s="23">
        <v>0</v>
      </c>
      <c r="L119" s="23">
        <v>0</v>
      </c>
      <c r="M119" s="23">
        <v>0</v>
      </c>
      <c r="N119" s="23">
        <v>0</v>
      </c>
      <c r="O119" s="23">
        <v>0</v>
      </c>
      <c r="P119" s="23">
        <v>0</v>
      </c>
      <c r="Q119" s="175">
        <v>0</v>
      </c>
      <c r="R119" s="23">
        <v>129</v>
      </c>
    </row>
    <row r="120" spans="1:18" x14ac:dyDescent="0.25">
      <c r="A120" s="8" t="s">
        <v>177</v>
      </c>
      <c r="B120" s="77" t="s">
        <v>345</v>
      </c>
      <c r="C120" s="79">
        <v>467</v>
      </c>
      <c r="D120" s="23">
        <v>6</v>
      </c>
      <c r="E120" s="23">
        <v>0</v>
      </c>
      <c r="F120" s="23">
        <v>0</v>
      </c>
      <c r="G120" s="23">
        <v>0</v>
      </c>
      <c r="H120" s="23">
        <v>0</v>
      </c>
      <c r="I120" s="23">
        <v>0</v>
      </c>
      <c r="J120" s="23">
        <v>1</v>
      </c>
      <c r="K120" s="23">
        <v>0</v>
      </c>
      <c r="L120" s="23">
        <v>0</v>
      </c>
      <c r="M120" s="23">
        <v>0</v>
      </c>
      <c r="N120" s="23">
        <v>0</v>
      </c>
      <c r="O120" s="23">
        <v>0</v>
      </c>
      <c r="P120" s="23">
        <v>0</v>
      </c>
      <c r="Q120" s="175">
        <v>0</v>
      </c>
      <c r="R120" s="23">
        <v>7</v>
      </c>
    </row>
    <row r="121" spans="1:18" x14ac:dyDescent="0.25">
      <c r="A121" s="8" t="s">
        <v>178</v>
      </c>
      <c r="B121" s="77" t="s">
        <v>345</v>
      </c>
      <c r="C121" s="79">
        <v>576</v>
      </c>
      <c r="D121" s="23">
        <v>3</v>
      </c>
      <c r="E121" s="23">
        <v>8</v>
      </c>
      <c r="F121" s="23">
        <v>0</v>
      </c>
      <c r="G121" s="23">
        <v>0</v>
      </c>
      <c r="H121" s="23">
        <v>0</v>
      </c>
      <c r="I121" s="23">
        <v>0</v>
      </c>
      <c r="J121" s="23">
        <v>0</v>
      </c>
      <c r="K121" s="23">
        <v>0</v>
      </c>
      <c r="L121" s="23">
        <v>0</v>
      </c>
      <c r="M121" s="23">
        <v>0</v>
      </c>
      <c r="N121" s="23">
        <v>0</v>
      </c>
      <c r="O121" s="23">
        <v>0</v>
      </c>
      <c r="P121" s="23">
        <v>0</v>
      </c>
      <c r="Q121" s="175">
        <v>0</v>
      </c>
      <c r="R121" s="23">
        <v>11</v>
      </c>
    </row>
    <row r="122" spans="1:18" x14ac:dyDescent="0.25">
      <c r="A122" s="8" t="s">
        <v>179</v>
      </c>
      <c r="B122" s="77" t="s">
        <v>345</v>
      </c>
      <c r="C122" s="79">
        <v>642</v>
      </c>
      <c r="D122" s="23">
        <v>136</v>
      </c>
      <c r="E122" s="23">
        <v>0</v>
      </c>
      <c r="F122" s="23">
        <v>0</v>
      </c>
      <c r="G122" s="23">
        <v>1</v>
      </c>
      <c r="H122" s="23">
        <v>0</v>
      </c>
      <c r="I122" s="23">
        <v>0</v>
      </c>
      <c r="J122" s="23">
        <v>7</v>
      </c>
      <c r="K122" s="23">
        <v>1</v>
      </c>
      <c r="L122" s="23">
        <v>0</v>
      </c>
      <c r="M122" s="23">
        <v>0</v>
      </c>
      <c r="N122" s="23">
        <v>0</v>
      </c>
      <c r="O122" s="23">
        <v>0</v>
      </c>
      <c r="P122" s="23">
        <v>0</v>
      </c>
      <c r="Q122" s="175">
        <v>0</v>
      </c>
      <c r="R122" s="23">
        <v>145</v>
      </c>
    </row>
    <row r="123" spans="1:18" x14ac:dyDescent="0.25">
      <c r="A123" s="8" t="s">
        <v>180</v>
      </c>
      <c r="B123" s="77" t="s">
        <v>345</v>
      </c>
      <c r="C123" s="79">
        <v>679</v>
      </c>
      <c r="D123" s="23">
        <v>85</v>
      </c>
      <c r="E123" s="23">
        <v>78</v>
      </c>
      <c r="F123" s="23">
        <v>0</v>
      </c>
      <c r="G123" s="23">
        <v>0</v>
      </c>
      <c r="H123" s="23">
        <v>0</v>
      </c>
      <c r="I123" s="23">
        <v>0</v>
      </c>
      <c r="J123" s="23">
        <v>4</v>
      </c>
      <c r="K123" s="23">
        <v>0</v>
      </c>
      <c r="L123" s="23">
        <v>0</v>
      </c>
      <c r="M123" s="23">
        <v>0</v>
      </c>
      <c r="N123" s="23">
        <v>0</v>
      </c>
      <c r="O123" s="23">
        <v>0</v>
      </c>
      <c r="P123" s="23">
        <v>0</v>
      </c>
      <c r="Q123" s="175">
        <v>0</v>
      </c>
      <c r="R123" s="23">
        <v>167</v>
      </c>
    </row>
    <row r="124" spans="1:18" x14ac:dyDescent="0.25">
      <c r="A124" s="8" t="s">
        <v>181</v>
      </c>
      <c r="B124" s="77" t="s">
        <v>345</v>
      </c>
      <c r="C124" s="79">
        <v>789</v>
      </c>
      <c r="D124" s="23">
        <v>17</v>
      </c>
      <c r="E124" s="23">
        <v>74</v>
      </c>
      <c r="F124" s="23">
        <v>0</v>
      </c>
      <c r="G124" s="23">
        <v>0</v>
      </c>
      <c r="H124" s="23">
        <v>0</v>
      </c>
      <c r="I124" s="23">
        <v>0</v>
      </c>
      <c r="J124" s="23">
        <v>3</v>
      </c>
      <c r="K124" s="23">
        <v>0</v>
      </c>
      <c r="L124" s="23">
        <v>0</v>
      </c>
      <c r="M124" s="23">
        <v>0</v>
      </c>
      <c r="N124" s="23">
        <v>0</v>
      </c>
      <c r="O124" s="23">
        <v>0</v>
      </c>
      <c r="P124" s="23">
        <v>0</v>
      </c>
      <c r="Q124" s="175">
        <v>0</v>
      </c>
      <c r="R124" s="23">
        <v>94</v>
      </c>
    </row>
    <row r="125" spans="1:18" x14ac:dyDescent="0.25">
      <c r="A125" s="8" t="s">
        <v>182</v>
      </c>
      <c r="B125" s="77" t="s">
        <v>345</v>
      </c>
      <c r="C125" s="79">
        <v>792</v>
      </c>
      <c r="D125" s="23">
        <v>23</v>
      </c>
      <c r="E125" s="23">
        <v>0</v>
      </c>
      <c r="F125" s="23">
        <v>0</v>
      </c>
      <c r="G125" s="23">
        <v>0</v>
      </c>
      <c r="H125" s="23">
        <v>0</v>
      </c>
      <c r="I125" s="23">
        <v>0</v>
      </c>
      <c r="J125" s="23">
        <v>1</v>
      </c>
      <c r="K125" s="23">
        <v>0</v>
      </c>
      <c r="L125" s="23">
        <v>0</v>
      </c>
      <c r="M125" s="23">
        <v>0</v>
      </c>
      <c r="N125" s="23">
        <v>0</v>
      </c>
      <c r="O125" s="23">
        <v>0</v>
      </c>
      <c r="P125" s="23">
        <v>0</v>
      </c>
      <c r="Q125" s="175">
        <v>0</v>
      </c>
      <c r="R125" s="23">
        <v>24</v>
      </c>
    </row>
    <row r="126" spans="1:18" x14ac:dyDescent="0.25">
      <c r="A126" s="8" t="s">
        <v>183</v>
      </c>
      <c r="B126" s="77" t="s">
        <v>345</v>
      </c>
      <c r="C126" s="79">
        <v>809</v>
      </c>
      <c r="D126" s="23">
        <v>9</v>
      </c>
      <c r="E126" s="23">
        <v>0</v>
      </c>
      <c r="F126" s="23">
        <v>0</v>
      </c>
      <c r="G126" s="23">
        <v>0</v>
      </c>
      <c r="H126" s="23">
        <v>0</v>
      </c>
      <c r="I126" s="23">
        <v>0</v>
      </c>
      <c r="J126" s="23">
        <v>4</v>
      </c>
      <c r="K126" s="23">
        <v>0</v>
      </c>
      <c r="L126" s="23">
        <v>0</v>
      </c>
      <c r="M126" s="23">
        <v>0</v>
      </c>
      <c r="N126" s="23">
        <v>0</v>
      </c>
      <c r="O126" s="23">
        <v>0</v>
      </c>
      <c r="P126" s="23">
        <v>0</v>
      </c>
      <c r="Q126" s="175">
        <v>0</v>
      </c>
      <c r="R126" s="23">
        <v>13</v>
      </c>
    </row>
    <row r="127" spans="1:18" x14ac:dyDescent="0.25">
      <c r="A127" s="8" t="s">
        <v>184</v>
      </c>
      <c r="B127" s="77" t="s">
        <v>345</v>
      </c>
      <c r="C127" s="79">
        <v>847</v>
      </c>
      <c r="D127" s="23">
        <v>99</v>
      </c>
      <c r="E127" s="23">
        <v>0</v>
      </c>
      <c r="F127" s="23">
        <v>0</v>
      </c>
      <c r="G127" s="23">
        <v>0</v>
      </c>
      <c r="H127" s="23">
        <v>0</v>
      </c>
      <c r="I127" s="23">
        <v>0</v>
      </c>
      <c r="J127" s="23">
        <v>6</v>
      </c>
      <c r="K127" s="23">
        <v>0</v>
      </c>
      <c r="L127" s="23">
        <v>0</v>
      </c>
      <c r="M127" s="23">
        <v>0</v>
      </c>
      <c r="N127" s="23">
        <v>0</v>
      </c>
      <c r="O127" s="23">
        <v>0</v>
      </c>
      <c r="P127" s="23">
        <v>0</v>
      </c>
      <c r="Q127" s="175">
        <v>0</v>
      </c>
      <c r="R127" s="23">
        <v>105</v>
      </c>
    </row>
    <row r="128" spans="1:18" x14ac:dyDescent="0.25">
      <c r="A128" s="8" t="s">
        <v>185</v>
      </c>
      <c r="B128" s="77" t="s">
        <v>345</v>
      </c>
      <c r="C128" s="79">
        <v>856</v>
      </c>
      <c r="D128" s="23">
        <v>10</v>
      </c>
      <c r="E128" s="23">
        <v>0</v>
      </c>
      <c r="F128" s="23">
        <v>0</v>
      </c>
      <c r="G128" s="23">
        <v>0</v>
      </c>
      <c r="H128" s="23">
        <v>0</v>
      </c>
      <c r="I128" s="23">
        <v>0</v>
      </c>
      <c r="J128" s="23">
        <v>2</v>
      </c>
      <c r="K128" s="23">
        <v>0</v>
      </c>
      <c r="L128" s="23">
        <v>0</v>
      </c>
      <c r="M128" s="23">
        <v>0</v>
      </c>
      <c r="N128" s="23">
        <v>0</v>
      </c>
      <c r="O128" s="23">
        <v>0</v>
      </c>
      <c r="P128" s="23">
        <v>0</v>
      </c>
      <c r="Q128" s="175">
        <v>0</v>
      </c>
      <c r="R128" s="23">
        <v>12</v>
      </c>
    </row>
    <row r="129" spans="1:19" x14ac:dyDescent="0.25">
      <c r="A129" s="8" t="s">
        <v>186</v>
      </c>
      <c r="B129" s="77" t="s">
        <v>345</v>
      </c>
      <c r="C129" s="79">
        <v>861</v>
      </c>
      <c r="D129" s="23">
        <v>67</v>
      </c>
      <c r="E129" s="23">
        <v>0</v>
      </c>
      <c r="F129" s="23">
        <v>0</v>
      </c>
      <c r="G129" s="23">
        <v>0</v>
      </c>
      <c r="H129" s="23">
        <v>0</v>
      </c>
      <c r="I129" s="23">
        <v>0</v>
      </c>
      <c r="J129" s="23">
        <v>3</v>
      </c>
      <c r="K129" s="23">
        <v>0</v>
      </c>
      <c r="L129" s="23">
        <v>0</v>
      </c>
      <c r="M129" s="23">
        <v>0</v>
      </c>
      <c r="N129" s="23">
        <v>0</v>
      </c>
      <c r="O129" s="23">
        <v>0</v>
      </c>
      <c r="P129" s="23">
        <v>0</v>
      </c>
      <c r="Q129" s="175">
        <v>0</v>
      </c>
      <c r="R129" s="23">
        <v>70</v>
      </c>
    </row>
    <row r="130" spans="1:19" x14ac:dyDescent="0.25">
      <c r="A130" s="35" t="s">
        <v>346</v>
      </c>
      <c r="B130" s="78"/>
      <c r="C130" s="80"/>
      <c r="D130" s="81">
        <v>83303</v>
      </c>
      <c r="E130" s="81">
        <v>1363</v>
      </c>
      <c r="F130" s="81">
        <v>0</v>
      </c>
      <c r="G130" s="81">
        <v>29</v>
      </c>
      <c r="H130" s="81">
        <v>8</v>
      </c>
      <c r="I130" s="81">
        <v>6857</v>
      </c>
      <c r="J130" s="81">
        <v>2143</v>
      </c>
      <c r="K130" s="81">
        <v>4376</v>
      </c>
      <c r="L130" s="81">
        <v>317</v>
      </c>
      <c r="M130" s="81">
        <v>71</v>
      </c>
      <c r="N130" s="81">
        <v>0</v>
      </c>
      <c r="O130" s="81">
        <v>0</v>
      </c>
      <c r="P130" s="81">
        <v>0</v>
      </c>
      <c r="Q130" s="81">
        <v>0</v>
      </c>
      <c r="R130" s="81">
        <v>98467</v>
      </c>
    </row>
    <row r="131" spans="1:19" x14ac:dyDescent="0.25">
      <c r="A131" s="5" t="s">
        <v>188</v>
      </c>
      <c r="B131" s="77" t="s">
        <v>347</v>
      </c>
      <c r="C131" s="79">
        <v>1</v>
      </c>
      <c r="D131" s="23">
        <v>56695</v>
      </c>
      <c r="E131" s="23">
        <v>1206</v>
      </c>
      <c r="F131" s="23">
        <v>0</v>
      </c>
      <c r="G131" s="23">
        <v>21</v>
      </c>
      <c r="H131" s="23">
        <v>7</v>
      </c>
      <c r="I131" s="23">
        <v>4523</v>
      </c>
      <c r="J131" s="23">
        <v>1508</v>
      </c>
      <c r="K131" s="23">
        <v>3069</v>
      </c>
      <c r="L131" s="23">
        <v>240</v>
      </c>
      <c r="M131" s="23">
        <v>71</v>
      </c>
      <c r="N131" s="23">
        <v>0</v>
      </c>
      <c r="O131" s="23">
        <v>0</v>
      </c>
      <c r="P131" s="23">
        <v>0</v>
      </c>
      <c r="Q131" s="175">
        <v>0</v>
      </c>
      <c r="R131" s="23">
        <v>67340</v>
      </c>
    </row>
    <row r="132" spans="1:19" x14ac:dyDescent="0.25">
      <c r="A132" s="8" t="s">
        <v>189</v>
      </c>
      <c r="B132" s="77" t="s">
        <v>347</v>
      </c>
      <c r="C132" s="79">
        <v>79</v>
      </c>
      <c r="D132" s="23">
        <v>1071</v>
      </c>
      <c r="E132" s="23">
        <v>0</v>
      </c>
      <c r="F132" s="23">
        <v>0</v>
      </c>
      <c r="G132" s="23">
        <v>1</v>
      </c>
      <c r="H132" s="23">
        <v>0</v>
      </c>
      <c r="I132" s="23">
        <v>21</v>
      </c>
      <c r="J132" s="23">
        <v>10</v>
      </c>
      <c r="K132" s="23">
        <v>24</v>
      </c>
      <c r="L132" s="23">
        <v>0</v>
      </c>
      <c r="M132" s="23">
        <v>0</v>
      </c>
      <c r="N132" s="23">
        <v>0</v>
      </c>
      <c r="O132" s="23">
        <v>0</v>
      </c>
      <c r="P132" s="23">
        <v>0</v>
      </c>
      <c r="Q132" s="175">
        <v>0</v>
      </c>
      <c r="R132" s="23">
        <v>1127</v>
      </c>
    </row>
    <row r="133" spans="1:19" x14ac:dyDescent="0.25">
      <c r="A133" s="8" t="s">
        <v>190</v>
      </c>
      <c r="B133" s="77" t="s">
        <v>347</v>
      </c>
      <c r="C133" s="79">
        <v>88</v>
      </c>
      <c r="D133" s="23">
        <v>11883</v>
      </c>
      <c r="E133" s="23">
        <v>0</v>
      </c>
      <c r="F133" s="23">
        <v>0</v>
      </c>
      <c r="G133" s="23">
        <v>6</v>
      </c>
      <c r="H133" s="23">
        <v>0</v>
      </c>
      <c r="I133" s="23">
        <v>707</v>
      </c>
      <c r="J133" s="23">
        <v>229</v>
      </c>
      <c r="K133" s="23">
        <v>509</v>
      </c>
      <c r="L133" s="23">
        <v>40</v>
      </c>
      <c r="M133" s="23">
        <v>0</v>
      </c>
      <c r="N133" s="23">
        <v>0</v>
      </c>
      <c r="O133" s="23">
        <v>0</v>
      </c>
      <c r="P133" s="23">
        <v>0</v>
      </c>
      <c r="Q133" s="175">
        <v>0</v>
      </c>
      <c r="R133" s="23">
        <v>13374</v>
      </c>
    </row>
    <row r="134" spans="1:19" x14ac:dyDescent="0.25">
      <c r="A134" s="8" t="s">
        <v>191</v>
      </c>
      <c r="B134" s="77" t="s">
        <v>347</v>
      </c>
      <c r="C134" s="79">
        <v>129</v>
      </c>
      <c r="D134" s="23">
        <v>1144</v>
      </c>
      <c r="E134" s="23">
        <v>0</v>
      </c>
      <c r="F134" s="23">
        <v>0</v>
      </c>
      <c r="G134" s="23">
        <v>0</v>
      </c>
      <c r="H134" s="23">
        <v>0</v>
      </c>
      <c r="I134" s="23">
        <v>164</v>
      </c>
      <c r="J134" s="23">
        <v>58</v>
      </c>
      <c r="K134" s="23">
        <v>74</v>
      </c>
      <c r="L134" s="23">
        <v>0</v>
      </c>
      <c r="M134" s="23">
        <v>0</v>
      </c>
      <c r="N134" s="23">
        <v>0</v>
      </c>
      <c r="O134" s="23">
        <v>0</v>
      </c>
      <c r="P134" s="23">
        <v>0</v>
      </c>
      <c r="Q134" s="175">
        <v>0</v>
      </c>
      <c r="R134" s="23">
        <v>1440</v>
      </c>
    </row>
    <row r="135" spans="1:19" x14ac:dyDescent="0.25">
      <c r="A135" s="8" t="s">
        <v>192</v>
      </c>
      <c r="B135" s="77" t="s">
        <v>347</v>
      </c>
      <c r="C135" s="79">
        <v>212</v>
      </c>
      <c r="D135" s="23">
        <v>983</v>
      </c>
      <c r="E135" s="23">
        <v>0</v>
      </c>
      <c r="F135" s="23">
        <v>0</v>
      </c>
      <c r="G135" s="23">
        <v>0</v>
      </c>
      <c r="H135" s="23">
        <v>0</v>
      </c>
      <c r="I135" s="23">
        <v>79</v>
      </c>
      <c r="J135" s="23">
        <v>21</v>
      </c>
      <c r="K135" s="23">
        <v>19</v>
      </c>
      <c r="L135" s="23">
        <v>0</v>
      </c>
      <c r="M135" s="23">
        <v>0</v>
      </c>
      <c r="N135" s="23">
        <v>0</v>
      </c>
      <c r="O135" s="23">
        <v>0</v>
      </c>
      <c r="P135" s="23">
        <v>0</v>
      </c>
      <c r="Q135" s="175">
        <v>0</v>
      </c>
      <c r="R135" s="23">
        <v>1102</v>
      </c>
    </row>
    <row r="136" spans="1:19" x14ac:dyDescent="0.25">
      <c r="A136" s="8" t="s">
        <v>193</v>
      </c>
      <c r="B136" s="77" t="s">
        <v>347</v>
      </c>
      <c r="C136" s="79">
        <v>266</v>
      </c>
      <c r="D136" s="23">
        <v>1250</v>
      </c>
      <c r="E136" s="23">
        <v>0</v>
      </c>
      <c r="F136" s="23">
        <v>0</v>
      </c>
      <c r="G136" s="23">
        <v>1</v>
      </c>
      <c r="H136" s="23">
        <v>0</v>
      </c>
      <c r="I136" s="23">
        <v>315</v>
      </c>
      <c r="J136" s="23">
        <v>51</v>
      </c>
      <c r="K136" s="23">
        <v>164</v>
      </c>
      <c r="L136" s="23">
        <v>11</v>
      </c>
      <c r="M136" s="23">
        <v>0</v>
      </c>
      <c r="N136" s="23">
        <v>0</v>
      </c>
      <c r="O136" s="23">
        <v>0</v>
      </c>
      <c r="P136" s="23">
        <v>0</v>
      </c>
      <c r="Q136" s="175">
        <v>0</v>
      </c>
      <c r="R136" s="23">
        <v>1792</v>
      </c>
    </row>
    <row r="137" spans="1:19" x14ac:dyDescent="0.25">
      <c r="A137" s="8" t="s">
        <v>194</v>
      </c>
      <c r="B137" s="77" t="s">
        <v>347</v>
      </c>
      <c r="C137" s="79">
        <v>308</v>
      </c>
      <c r="D137" s="23">
        <v>880</v>
      </c>
      <c r="E137" s="23">
        <v>0</v>
      </c>
      <c r="F137" s="23">
        <v>0</v>
      </c>
      <c r="G137" s="23">
        <v>0</v>
      </c>
      <c r="H137" s="23">
        <v>0</v>
      </c>
      <c r="I137" s="23">
        <v>60</v>
      </c>
      <c r="J137" s="23">
        <v>21</v>
      </c>
      <c r="K137" s="23">
        <v>48</v>
      </c>
      <c r="L137" s="23">
        <v>0</v>
      </c>
      <c r="M137" s="23">
        <v>0</v>
      </c>
      <c r="N137" s="23">
        <v>0</v>
      </c>
      <c r="O137" s="23">
        <v>0</v>
      </c>
      <c r="P137" s="23">
        <v>0</v>
      </c>
      <c r="Q137" s="175">
        <v>0</v>
      </c>
      <c r="R137" s="23">
        <v>1009</v>
      </c>
    </row>
    <row r="138" spans="1:19" x14ac:dyDescent="0.25">
      <c r="A138" s="12" t="s">
        <v>195</v>
      </c>
      <c r="B138" s="77" t="s">
        <v>347</v>
      </c>
      <c r="C138" s="79">
        <v>360</v>
      </c>
      <c r="D138" s="23">
        <v>6264</v>
      </c>
      <c r="E138" s="23">
        <v>157</v>
      </c>
      <c r="F138" s="23">
        <v>0</v>
      </c>
      <c r="G138" s="23">
        <v>0</v>
      </c>
      <c r="H138" s="23">
        <v>1</v>
      </c>
      <c r="I138" s="23">
        <v>626</v>
      </c>
      <c r="J138" s="23">
        <v>182</v>
      </c>
      <c r="K138" s="23">
        <v>451</v>
      </c>
      <c r="L138" s="23">
        <v>26</v>
      </c>
      <c r="M138" s="23">
        <v>0</v>
      </c>
      <c r="N138" s="23">
        <v>0</v>
      </c>
      <c r="O138" s="23">
        <v>0</v>
      </c>
      <c r="P138" s="23">
        <v>0</v>
      </c>
      <c r="Q138" s="175">
        <v>0</v>
      </c>
      <c r="R138" s="23">
        <v>7707</v>
      </c>
    </row>
    <row r="139" spans="1:19" x14ac:dyDescent="0.25">
      <c r="A139" s="8" t="s">
        <v>196</v>
      </c>
      <c r="B139" s="77" t="s">
        <v>347</v>
      </c>
      <c r="C139" s="79">
        <v>380</v>
      </c>
      <c r="D139" s="23">
        <v>1006</v>
      </c>
      <c r="E139" s="23">
        <v>0</v>
      </c>
      <c r="F139" s="23">
        <v>0</v>
      </c>
      <c r="G139" s="23">
        <v>0</v>
      </c>
      <c r="H139" s="23">
        <v>0</v>
      </c>
      <c r="I139" s="23">
        <v>103</v>
      </c>
      <c r="J139" s="23">
        <v>19</v>
      </c>
      <c r="K139" s="23">
        <v>4</v>
      </c>
      <c r="L139" s="23">
        <v>0</v>
      </c>
      <c r="M139" s="23">
        <v>0</v>
      </c>
      <c r="N139" s="23">
        <v>0</v>
      </c>
      <c r="O139" s="23">
        <v>0</v>
      </c>
      <c r="P139" s="23">
        <v>0</v>
      </c>
      <c r="Q139" s="175">
        <v>0</v>
      </c>
      <c r="R139" s="23">
        <v>1132</v>
      </c>
    </row>
    <row r="140" spans="1:19" x14ac:dyDescent="0.25">
      <c r="A140" s="8" t="s">
        <v>197</v>
      </c>
      <c r="B140" s="77" t="s">
        <v>347</v>
      </c>
      <c r="C140" s="79">
        <v>631</v>
      </c>
      <c r="D140" s="23">
        <v>2127</v>
      </c>
      <c r="E140" s="23">
        <v>0</v>
      </c>
      <c r="F140" s="23">
        <v>0</v>
      </c>
      <c r="G140" s="23">
        <v>0</v>
      </c>
      <c r="H140" s="23">
        <v>0</v>
      </c>
      <c r="I140" s="23">
        <v>259</v>
      </c>
      <c r="J140" s="23">
        <v>44</v>
      </c>
      <c r="K140" s="23">
        <v>14</v>
      </c>
      <c r="L140" s="23">
        <v>0</v>
      </c>
      <c r="M140" s="23">
        <v>0</v>
      </c>
      <c r="N140" s="23">
        <v>0</v>
      </c>
      <c r="O140" s="23">
        <v>0</v>
      </c>
      <c r="P140" s="23">
        <v>0</v>
      </c>
      <c r="Q140" s="175">
        <v>0</v>
      </c>
      <c r="R140" s="23">
        <v>2444</v>
      </c>
    </row>
    <row r="142" spans="1:19" ht="15" customHeight="1" x14ac:dyDescent="0.25">
      <c r="D142" s="488" t="s">
        <v>198</v>
      </c>
      <c r="E142" s="488"/>
      <c r="F142" s="456" t="s">
        <v>555</v>
      </c>
      <c r="G142" s="456"/>
      <c r="H142" s="456"/>
      <c r="I142" s="456"/>
      <c r="J142" s="456"/>
      <c r="K142" s="456"/>
      <c r="L142" s="456"/>
      <c r="M142" s="133"/>
      <c r="N142" s="133"/>
      <c r="O142" s="133"/>
      <c r="P142" s="133"/>
      <c r="Q142" s="133"/>
      <c r="R142" s="133"/>
      <c r="S142" s="116"/>
    </row>
    <row r="143" spans="1:19" x14ac:dyDescent="0.25">
      <c r="D143" s="118" t="s">
        <v>25</v>
      </c>
      <c r="E143" s="119"/>
      <c r="F143" s="483" t="s">
        <v>26</v>
      </c>
      <c r="G143" s="484"/>
      <c r="H143" s="484"/>
      <c r="I143" s="484"/>
      <c r="J143" s="484"/>
      <c r="K143" s="484"/>
      <c r="L143" s="484"/>
      <c r="M143" s="134"/>
      <c r="N143" s="134"/>
      <c r="O143" s="134"/>
      <c r="P143" s="134"/>
      <c r="Q143" s="134"/>
      <c r="R143" s="135"/>
      <c r="S143" s="117"/>
    </row>
    <row r="144" spans="1:19" x14ac:dyDescent="0.25">
      <c r="D144" s="129" t="s">
        <v>249</v>
      </c>
      <c r="E144" s="130"/>
      <c r="F144" s="483" t="s">
        <v>358</v>
      </c>
      <c r="G144" s="484"/>
      <c r="H144" s="484"/>
      <c r="I144" s="484"/>
      <c r="J144" s="484"/>
      <c r="K144" s="484"/>
      <c r="L144" s="484"/>
      <c r="M144" s="134"/>
      <c r="N144" s="134"/>
      <c r="O144" s="134"/>
      <c r="P144" s="134"/>
      <c r="Q144" s="134"/>
      <c r="R144" s="135"/>
      <c r="S144" s="117"/>
    </row>
  </sheetData>
  <mergeCells count="6">
    <mergeCell ref="A1:R1"/>
    <mergeCell ref="F143:L143"/>
    <mergeCell ref="F144:L144"/>
    <mergeCell ref="R2:R4"/>
    <mergeCell ref="D142:E142"/>
    <mergeCell ref="F142:L14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FF"/>
  </sheetPr>
  <dimension ref="A1:T143"/>
  <sheetViews>
    <sheetView topLeftCell="G1" zoomScaleNormal="100" workbookViewId="0">
      <selection activeCell="D149" sqref="D149"/>
    </sheetView>
  </sheetViews>
  <sheetFormatPr baseColWidth="10" defaultColWidth="11.42578125" defaultRowHeight="15" x14ac:dyDescent="0.25"/>
  <cols>
    <col min="1" max="1" width="33" customWidth="1"/>
    <col min="2" max="2" width="24.28515625" customWidth="1"/>
    <col min="15" max="15" width="13.140625" customWidth="1"/>
    <col min="20" max="20" width="12.5703125" customWidth="1"/>
  </cols>
  <sheetData>
    <row r="1" spans="1:20" ht="25.5" customHeight="1" thickBot="1" x14ac:dyDescent="0.3">
      <c r="A1" s="494" t="s">
        <v>224</v>
      </c>
      <c r="B1" s="494"/>
      <c r="C1" s="494"/>
      <c r="D1" s="494"/>
      <c r="E1" s="494"/>
      <c r="F1" s="494"/>
      <c r="G1" s="494"/>
      <c r="H1" s="494"/>
      <c r="I1" s="494"/>
      <c r="J1" s="494"/>
      <c r="K1" s="494"/>
      <c r="L1" s="494"/>
      <c r="M1" s="494"/>
      <c r="N1" s="494"/>
      <c r="O1" s="494"/>
      <c r="P1" s="494"/>
      <c r="Q1" s="494"/>
      <c r="R1" s="494"/>
      <c r="S1" s="494"/>
      <c r="T1" s="394" t="s">
        <v>553</v>
      </c>
    </row>
    <row r="2" spans="1:20" ht="15.75" thickBot="1" x14ac:dyDescent="0.3">
      <c r="A2" s="261" t="s">
        <v>312</v>
      </c>
      <c r="B2" s="296" t="s">
        <v>554</v>
      </c>
      <c r="C2" s="150"/>
      <c r="D2" s="262" t="s">
        <v>348</v>
      </c>
      <c r="E2" s="120"/>
      <c r="F2" s="120"/>
      <c r="G2" s="120"/>
      <c r="H2" s="151"/>
      <c r="I2" s="151"/>
      <c r="J2" s="151"/>
      <c r="K2" s="120"/>
      <c r="L2" s="120"/>
      <c r="M2" s="120"/>
      <c r="N2" s="151"/>
      <c r="O2" s="120"/>
      <c r="P2" s="120"/>
      <c r="Q2" s="120"/>
      <c r="R2" s="120"/>
      <c r="S2" s="492" t="s">
        <v>349</v>
      </c>
      <c r="T2" s="128"/>
    </row>
    <row r="3" spans="1:20" ht="48" x14ac:dyDescent="0.25">
      <c r="A3" s="147"/>
      <c r="B3" s="140" t="s">
        <v>315</v>
      </c>
      <c r="C3" s="112" t="s">
        <v>316</v>
      </c>
      <c r="D3" s="396" t="s">
        <v>266</v>
      </c>
      <c r="E3" s="400" t="s">
        <v>360</v>
      </c>
      <c r="F3" s="401" t="s">
        <v>350</v>
      </c>
      <c r="G3" s="402" t="s">
        <v>267</v>
      </c>
      <c r="H3" s="52" t="s">
        <v>268</v>
      </c>
      <c r="I3" s="39" t="s">
        <v>270</v>
      </c>
      <c r="J3" s="73" t="s">
        <v>264</v>
      </c>
      <c r="K3" s="400" t="s">
        <v>265</v>
      </c>
      <c r="L3" s="401" t="s">
        <v>351</v>
      </c>
      <c r="M3" s="407" t="s">
        <v>265</v>
      </c>
      <c r="N3" s="406" t="s">
        <v>352</v>
      </c>
      <c r="O3" s="42" t="s">
        <v>292</v>
      </c>
      <c r="P3" s="42" t="s">
        <v>269</v>
      </c>
      <c r="Q3" s="157" t="s">
        <v>295</v>
      </c>
      <c r="R3" s="157" t="s">
        <v>279</v>
      </c>
      <c r="S3" s="493"/>
      <c r="T3" s="128"/>
    </row>
    <row r="4" spans="1:20" ht="15.75" thickBot="1" x14ac:dyDescent="0.3">
      <c r="A4" s="148"/>
      <c r="B4" s="141"/>
      <c r="C4" s="149"/>
      <c r="D4" s="397" t="s">
        <v>209</v>
      </c>
      <c r="E4" s="403" t="s">
        <v>201</v>
      </c>
      <c r="F4" s="404" t="s">
        <v>211</v>
      </c>
      <c r="G4" s="405"/>
      <c r="H4" s="398" t="s">
        <v>207</v>
      </c>
      <c r="I4" s="39" t="s">
        <v>203</v>
      </c>
      <c r="J4" s="73" t="s">
        <v>210</v>
      </c>
      <c r="K4" s="408" t="s">
        <v>205</v>
      </c>
      <c r="L4" s="404" t="s">
        <v>212</v>
      </c>
      <c r="M4" s="405"/>
      <c r="N4" s="398" t="s">
        <v>208</v>
      </c>
      <c r="O4" s="121" t="s">
        <v>206</v>
      </c>
      <c r="P4" s="121" t="s">
        <v>293</v>
      </c>
      <c r="Q4" s="121" t="s">
        <v>213</v>
      </c>
      <c r="R4" s="121" t="s">
        <v>390</v>
      </c>
      <c r="S4" s="493"/>
    </row>
    <row r="5" spans="1:20" x14ac:dyDescent="0.25">
      <c r="A5" s="15" t="s">
        <v>329</v>
      </c>
      <c r="B5" s="16"/>
      <c r="C5" s="17"/>
      <c r="D5" s="113">
        <v>33953</v>
      </c>
      <c r="E5" s="399">
        <v>12323</v>
      </c>
      <c r="F5" s="399">
        <v>511</v>
      </c>
      <c r="G5" s="399">
        <v>12834</v>
      </c>
      <c r="H5" s="113">
        <v>16823</v>
      </c>
      <c r="I5" s="113">
        <v>1626</v>
      </c>
      <c r="J5" s="113">
        <v>9783</v>
      </c>
      <c r="K5" s="399">
        <v>491</v>
      </c>
      <c r="L5" s="399">
        <v>37</v>
      </c>
      <c r="M5" s="399">
        <v>528</v>
      </c>
      <c r="N5" s="113">
        <v>76</v>
      </c>
      <c r="O5" s="113">
        <v>2</v>
      </c>
      <c r="P5" s="113">
        <v>0</v>
      </c>
      <c r="Q5" s="113">
        <v>0</v>
      </c>
      <c r="R5" s="113">
        <v>0</v>
      </c>
      <c r="S5" s="113">
        <v>75625</v>
      </c>
    </row>
    <row r="6" spans="1:20" x14ac:dyDescent="0.25">
      <c r="A6" s="18" t="s">
        <v>330</v>
      </c>
      <c r="B6" s="19"/>
      <c r="C6" s="19"/>
      <c r="D6" s="109">
        <v>1</v>
      </c>
      <c r="E6" s="109">
        <v>163</v>
      </c>
      <c r="F6" s="109">
        <v>11</v>
      </c>
      <c r="G6" s="109">
        <v>174</v>
      </c>
      <c r="H6" s="109">
        <v>0</v>
      </c>
      <c r="I6" s="109">
        <v>0</v>
      </c>
      <c r="J6" s="109">
        <v>64</v>
      </c>
      <c r="K6" s="109">
        <v>6</v>
      </c>
      <c r="L6" s="109">
        <v>0</v>
      </c>
      <c r="M6" s="109">
        <v>6</v>
      </c>
      <c r="N6" s="109">
        <v>0</v>
      </c>
      <c r="O6" s="109">
        <v>0</v>
      </c>
      <c r="P6" s="109">
        <v>0</v>
      </c>
      <c r="Q6" s="109">
        <v>0</v>
      </c>
      <c r="R6" s="109">
        <v>0</v>
      </c>
      <c r="S6" s="109">
        <v>245</v>
      </c>
    </row>
    <row r="7" spans="1:20" x14ac:dyDescent="0.25">
      <c r="A7" s="20" t="s">
        <v>65</v>
      </c>
      <c r="B7" s="21" t="s">
        <v>331</v>
      </c>
      <c r="C7" s="22">
        <v>142</v>
      </c>
      <c r="D7" s="67">
        <v>0</v>
      </c>
      <c r="E7" s="67">
        <v>0</v>
      </c>
      <c r="F7" s="67">
        <v>0</v>
      </c>
      <c r="G7" s="67">
        <v>0</v>
      </c>
      <c r="H7" s="67">
        <v>0</v>
      </c>
      <c r="I7" s="67">
        <v>0</v>
      </c>
      <c r="J7" s="67">
        <v>2</v>
      </c>
      <c r="K7" s="67">
        <v>0</v>
      </c>
      <c r="L7" s="67">
        <v>0</v>
      </c>
      <c r="M7" s="67">
        <v>0</v>
      </c>
      <c r="N7" s="67">
        <v>0</v>
      </c>
      <c r="O7" s="122">
        <v>0</v>
      </c>
      <c r="P7" s="122">
        <v>0</v>
      </c>
      <c r="Q7" s="122">
        <v>0</v>
      </c>
      <c r="R7" s="122">
        <v>0</v>
      </c>
      <c r="S7" s="113">
        <v>2</v>
      </c>
    </row>
    <row r="8" spans="1:20" x14ac:dyDescent="0.25">
      <c r="A8" s="20" t="s">
        <v>66</v>
      </c>
      <c r="B8" s="21" t="s">
        <v>331</v>
      </c>
      <c r="C8" s="22">
        <v>425</v>
      </c>
      <c r="D8" s="67">
        <v>0</v>
      </c>
      <c r="E8" s="67">
        <v>24</v>
      </c>
      <c r="F8" s="67">
        <v>0</v>
      </c>
      <c r="G8" s="67">
        <v>24</v>
      </c>
      <c r="H8" s="67">
        <v>0</v>
      </c>
      <c r="I8" s="67">
        <v>0</v>
      </c>
      <c r="J8" s="67">
        <v>4</v>
      </c>
      <c r="K8" s="67">
        <v>0</v>
      </c>
      <c r="L8" s="67">
        <v>0</v>
      </c>
      <c r="M8" s="67">
        <v>0</v>
      </c>
      <c r="N8" s="67">
        <v>0</v>
      </c>
      <c r="O8" s="122">
        <v>0</v>
      </c>
      <c r="P8" s="122">
        <v>0</v>
      </c>
      <c r="Q8" s="122">
        <v>0</v>
      </c>
      <c r="R8" s="122">
        <v>0</v>
      </c>
      <c r="S8" s="113">
        <v>28</v>
      </c>
    </row>
    <row r="9" spans="1:20" x14ac:dyDescent="0.25">
      <c r="A9" s="24" t="s">
        <v>67</v>
      </c>
      <c r="B9" s="21" t="s">
        <v>331</v>
      </c>
      <c r="C9" s="22">
        <v>579</v>
      </c>
      <c r="D9" s="67">
        <v>0</v>
      </c>
      <c r="E9" s="67">
        <v>71</v>
      </c>
      <c r="F9" s="67">
        <v>10</v>
      </c>
      <c r="G9" s="67">
        <v>81</v>
      </c>
      <c r="H9" s="67">
        <v>0</v>
      </c>
      <c r="I9" s="67">
        <v>0</v>
      </c>
      <c r="J9" s="67">
        <v>18</v>
      </c>
      <c r="K9" s="67">
        <v>6</v>
      </c>
      <c r="L9" s="67">
        <v>0</v>
      </c>
      <c r="M9" s="67">
        <v>6</v>
      </c>
      <c r="N9" s="67">
        <v>0</v>
      </c>
      <c r="O9" s="122">
        <v>0</v>
      </c>
      <c r="P9" s="122">
        <v>0</v>
      </c>
      <c r="Q9" s="122">
        <v>0</v>
      </c>
      <c r="R9" s="122">
        <v>0</v>
      </c>
      <c r="S9" s="113">
        <v>105</v>
      </c>
    </row>
    <row r="10" spans="1:20" x14ac:dyDescent="0.25">
      <c r="A10" s="20" t="s">
        <v>68</v>
      </c>
      <c r="B10" s="21" t="s">
        <v>331</v>
      </c>
      <c r="C10" s="22">
        <v>585</v>
      </c>
      <c r="D10" s="67">
        <v>0</v>
      </c>
      <c r="E10" s="67">
        <v>6</v>
      </c>
      <c r="F10" s="67">
        <v>0</v>
      </c>
      <c r="G10" s="67">
        <v>6</v>
      </c>
      <c r="H10" s="67">
        <v>0</v>
      </c>
      <c r="I10" s="67">
        <v>0</v>
      </c>
      <c r="J10" s="67">
        <v>0</v>
      </c>
      <c r="K10" s="67">
        <v>0</v>
      </c>
      <c r="L10" s="67">
        <v>0</v>
      </c>
      <c r="M10" s="67">
        <v>0</v>
      </c>
      <c r="N10" s="67">
        <v>0</v>
      </c>
      <c r="O10" s="122">
        <v>0</v>
      </c>
      <c r="P10" s="122">
        <v>0</v>
      </c>
      <c r="Q10" s="122">
        <v>0</v>
      </c>
      <c r="R10" s="122">
        <v>0</v>
      </c>
      <c r="S10" s="113">
        <v>6</v>
      </c>
    </row>
    <row r="11" spans="1:20" x14ac:dyDescent="0.25">
      <c r="A11" s="20" t="s">
        <v>69</v>
      </c>
      <c r="B11" s="21" t="s">
        <v>331</v>
      </c>
      <c r="C11" s="22">
        <v>591</v>
      </c>
      <c r="D11" s="67">
        <v>1</v>
      </c>
      <c r="E11" s="67">
        <v>61</v>
      </c>
      <c r="F11" s="67">
        <v>1</v>
      </c>
      <c r="G11" s="67">
        <v>62</v>
      </c>
      <c r="H11" s="67">
        <v>0</v>
      </c>
      <c r="I11" s="67">
        <v>0</v>
      </c>
      <c r="J11" s="67">
        <v>39</v>
      </c>
      <c r="K11" s="67">
        <v>0</v>
      </c>
      <c r="L11" s="67">
        <v>0</v>
      </c>
      <c r="M11" s="67">
        <v>0</v>
      </c>
      <c r="N11" s="67">
        <v>0</v>
      </c>
      <c r="O11" s="122">
        <v>0</v>
      </c>
      <c r="P11" s="122">
        <v>0</v>
      </c>
      <c r="Q11" s="122">
        <v>0</v>
      </c>
      <c r="R11" s="122">
        <v>0</v>
      </c>
      <c r="S11" s="113">
        <v>102</v>
      </c>
    </row>
    <row r="12" spans="1:20" x14ac:dyDescent="0.25">
      <c r="A12" s="20" t="s">
        <v>70</v>
      </c>
      <c r="B12" s="21" t="s">
        <v>331</v>
      </c>
      <c r="C12" s="22">
        <v>893</v>
      </c>
      <c r="D12" s="67">
        <v>0</v>
      </c>
      <c r="E12" s="67">
        <v>1</v>
      </c>
      <c r="F12" s="67">
        <v>0</v>
      </c>
      <c r="G12" s="67">
        <v>1</v>
      </c>
      <c r="H12" s="67">
        <v>0</v>
      </c>
      <c r="I12" s="67">
        <v>0</v>
      </c>
      <c r="J12" s="67">
        <v>1</v>
      </c>
      <c r="K12" s="67">
        <v>0</v>
      </c>
      <c r="L12" s="67">
        <v>0</v>
      </c>
      <c r="M12" s="67">
        <v>0</v>
      </c>
      <c r="N12" s="67">
        <v>0</v>
      </c>
      <c r="O12" s="122">
        <v>0</v>
      </c>
      <c r="P12" s="122">
        <v>0</v>
      </c>
      <c r="Q12" s="122">
        <v>0</v>
      </c>
      <c r="R12" s="122">
        <v>0</v>
      </c>
      <c r="S12" s="113">
        <v>2</v>
      </c>
    </row>
    <row r="13" spans="1:20" x14ac:dyDescent="0.25">
      <c r="A13" s="47" t="s">
        <v>332</v>
      </c>
      <c r="B13" s="48"/>
      <c r="C13" s="49"/>
      <c r="D13" s="114">
        <v>0</v>
      </c>
      <c r="E13" s="114">
        <v>52</v>
      </c>
      <c r="F13" s="114">
        <v>1</v>
      </c>
      <c r="G13" s="114">
        <v>53</v>
      </c>
      <c r="H13" s="114">
        <v>0</v>
      </c>
      <c r="I13" s="114">
        <v>0</v>
      </c>
      <c r="J13" s="114">
        <v>14</v>
      </c>
      <c r="K13" s="114">
        <v>35</v>
      </c>
      <c r="L13" s="114">
        <v>10</v>
      </c>
      <c r="M13" s="114">
        <v>45</v>
      </c>
      <c r="N13" s="114">
        <v>0</v>
      </c>
      <c r="O13" s="114">
        <v>0</v>
      </c>
      <c r="P13" s="114">
        <v>0</v>
      </c>
      <c r="Q13" s="114">
        <v>0</v>
      </c>
      <c r="R13" s="114">
        <v>0</v>
      </c>
      <c r="S13" s="109">
        <v>112</v>
      </c>
    </row>
    <row r="14" spans="1:20" x14ac:dyDescent="0.25">
      <c r="A14" s="20" t="s">
        <v>72</v>
      </c>
      <c r="B14" s="21" t="s">
        <v>333</v>
      </c>
      <c r="C14" s="22">
        <v>120</v>
      </c>
      <c r="D14" s="67">
        <v>0</v>
      </c>
      <c r="E14" s="67">
        <v>2</v>
      </c>
      <c r="F14" s="67">
        <v>0</v>
      </c>
      <c r="G14" s="67">
        <v>2</v>
      </c>
      <c r="H14" s="67">
        <v>0</v>
      </c>
      <c r="I14" s="67">
        <v>0</v>
      </c>
      <c r="J14" s="67">
        <v>0</v>
      </c>
      <c r="K14" s="67">
        <v>2</v>
      </c>
      <c r="L14" s="67">
        <v>0</v>
      </c>
      <c r="M14" s="67">
        <v>2</v>
      </c>
      <c r="N14" s="67">
        <v>0</v>
      </c>
      <c r="O14" s="122">
        <v>0</v>
      </c>
      <c r="P14" s="122">
        <v>0</v>
      </c>
      <c r="Q14" s="122">
        <v>0</v>
      </c>
      <c r="R14" s="122">
        <v>0</v>
      </c>
      <c r="S14" s="113">
        <v>4</v>
      </c>
    </row>
    <row r="15" spans="1:20" x14ac:dyDescent="0.25">
      <c r="A15" s="20" t="s">
        <v>73</v>
      </c>
      <c r="B15" s="21" t="s">
        <v>333</v>
      </c>
      <c r="C15" s="22">
        <v>154</v>
      </c>
      <c r="D15" s="67">
        <v>0</v>
      </c>
      <c r="E15" s="67">
        <v>33</v>
      </c>
      <c r="F15" s="67">
        <v>0</v>
      </c>
      <c r="G15" s="67">
        <v>33</v>
      </c>
      <c r="H15" s="67">
        <v>0</v>
      </c>
      <c r="I15" s="67">
        <v>0</v>
      </c>
      <c r="J15" s="67">
        <v>12</v>
      </c>
      <c r="K15" s="67">
        <v>26</v>
      </c>
      <c r="L15" s="67">
        <v>9</v>
      </c>
      <c r="M15" s="67">
        <v>35</v>
      </c>
      <c r="N15" s="67">
        <v>0</v>
      </c>
      <c r="O15" s="122">
        <v>0</v>
      </c>
      <c r="P15" s="122">
        <v>0</v>
      </c>
      <c r="Q15" s="122">
        <v>0</v>
      </c>
      <c r="R15" s="122">
        <v>0</v>
      </c>
      <c r="S15" s="113">
        <v>80</v>
      </c>
    </row>
    <row r="16" spans="1:20" x14ac:dyDescent="0.25">
      <c r="A16" s="20" t="s">
        <v>74</v>
      </c>
      <c r="B16" s="21" t="s">
        <v>333</v>
      </c>
      <c r="C16" s="22">
        <v>250</v>
      </c>
      <c r="D16" s="67">
        <v>0</v>
      </c>
      <c r="E16" s="67">
        <v>8</v>
      </c>
      <c r="F16" s="67">
        <v>1</v>
      </c>
      <c r="G16" s="67">
        <v>9</v>
      </c>
      <c r="H16" s="67">
        <v>0</v>
      </c>
      <c r="I16" s="67">
        <v>0</v>
      </c>
      <c r="J16" s="67">
        <v>1</v>
      </c>
      <c r="K16" s="67">
        <v>4</v>
      </c>
      <c r="L16" s="67">
        <v>1</v>
      </c>
      <c r="M16" s="67">
        <v>5</v>
      </c>
      <c r="N16" s="67">
        <v>0</v>
      </c>
      <c r="O16" s="122">
        <v>0</v>
      </c>
      <c r="P16" s="122">
        <v>0</v>
      </c>
      <c r="Q16" s="122">
        <v>0</v>
      </c>
      <c r="R16" s="122">
        <v>0</v>
      </c>
      <c r="S16" s="113">
        <v>15</v>
      </c>
    </row>
    <row r="17" spans="1:19" x14ac:dyDescent="0.25">
      <c r="A17" s="20" t="s">
        <v>75</v>
      </c>
      <c r="B17" s="21" t="s">
        <v>333</v>
      </c>
      <c r="C17" s="22">
        <v>495</v>
      </c>
      <c r="D17" s="67">
        <v>0</v>
      </c>
      <c r="E17" s="67">
        <v>1</v>
      </c>
      <c r="F17" s="67">
        <v>0</v>
      </c>
      <c r="G17" s="67">
        <v>1</v>
      </c>
      <c r="H17" s="67">
        <v>0</v>
      </c>
      <c r="I17" s="67">
        <v>0</v>
      </c>
      <c r="J17" s="67">
        <v>0</v>
      </c>
      <c r="K17" s="67">
        <v>0</v>
      </c>
      <c r="L17" s="67">
        <v>0</v>
      </c>
      <c r="M17" s="67">
        <v>0</v>
      </c>
      <c r="N17" s="67">
        <v>0</v>
      </c>
      <c r="O17" s="122">
        <v>0</v>
      </c>
      <c r="P17" s="122">
        <v>0</v>
      </c>
      <c r="Q17" s="122">
        <v>0</v>
      </c>
      <c r="R17" s="122">
        <v>0</v>
      </c>
      <c r="S17" s="113">
        <v>1</v>
      </c>
    </row>
    <row r="18" spans="1:19" x14ac:dyDescent="0.25">
      <c r="A18" s="20" t="s">
        <v>76</v>
      </c>
      <c r="B18" s="21" t="s">
        <v>333</v>
      </c>
      <c r="C18" s="22">
        <v>790</v>
      </c>
      <c r="D18" s="67">
        <v>0</v>
      </c>
      <c r="E18" s="67">
        <v>0</v>
      </c>
      <c r="F18" s="67">
        <v>0</v>
      </c>
      <c r="G18" s="67">
        <v>0</v>
      </c>
      <c r="H18" s="67">
        <v>0</v>
      </c>
      <c r="I18" s="67">
        <v>0</v>
      </c>
      <c r="J18" s="67">
        <v>1</v>
      </c>
      <c r="K18" s="67">
        <v>3</v>
      </c>
      <c r="L18" s="67">
        <v>0</v>
      </c>
      <c r="M18" s="67">
        <v>3</v>
      </c>
      <c r="N18" s="67">
        <v>0</v>
      </c>
      <c r="O18" s="122">
        <v>0</v>
      </c>
      <c r="P18" s="122">
        <v>0</v>
      </c>
      <c r="Q18" s="122">
        <v>0</v>
      </c>
      <c r="R18" s="122">
        <v>0</v>
      </c>
      <c r="S18" s="113">
        <v>4</v>
      </c>
    </row>
    <row r="19" spans="1:19" x14ac:dyDescent="0.25">
      <c r="A19" s="20" t="s">
        <v>77</v>
      </c>
      <c r="B19" s="21" t="s">
        <v>333</v>
      </c>
      <c r="C19" s="22">
        <v>895</v>
      </c>
      <c r="D19" s="67">
        <v>0</v>
      </c>
      <c r="E19" s="67">
        <v>8</v>
      </c>
      <c r="F19" s="67">
        <v>0</v>
      </c>
      <c r="G19" s="67">
        <v>8</v>
      </c>
      <c r="H19" s="67">
        <v>0</v>
      </c>
      <c r="I19" s="67">
        <v>0</v>
      </c>
      <c r="J19" s="67">
        <v>0</v>
      </c>
      <c r="K19" s="67">
        <v>0</v>
      </c>
      <c r="L19" s="67">
        <v>0</v>
      </c>
      <c r="M19" s="67">
        <v>0</v>
      </c>
      <c r="N19" s="67">
        <v>0</v>
      </c>
      <c r="O19" s="122">
        <v>0</v>
      </c>
      <c r="P19" s="122">
        <v>0</v>
      </c>
      <c r="Q19" s="122">
        <v>0</v>
      </c>
      <c r="R19" s="122">
        <v>0</v>
      </c>
      <c r="S19" s="113">
        <v>8</v>
      </c>
    </row>
    <row r="20" spans="1:19" x14ac:dyDescent="0.25">
      <c r="A20" s="47" t="s">
        <v>334</v>
      </c>
      <c r="B20" s="48"/>
      <c r="C20" s="112"/>
      <c r="D20" s="115">
        <v>316</v>
      </c>
      <c r="E20" s="115">
        <v>315</v>
      </c>
      <c r="F20" s="115">
        <v>139</v>
      </c>
      <c r="G20" s="115">
        <v>454</v>
      </c>
      <c r="H20" s="115">
        <v>30</v>
      </c>
      <c r="I20" s="115">
        <v>0</v>
      </c>
      <c r="J20" s="115">
        <v>131</v>
      </c>
      <c r="K20" s="115">
        <v>48</v>
      </c>
      <c r="L20" s="115">
        <v>1</v>
      </c>
      <c r="M20" s="115">
        <v>49</v>
      </c>
      <c r="N20" s="115">
        <v>0</v>
      </c>
      <c r="O20" s="115">
        <v>0</v>
      </c>
      <c r="P20" s="115">
        <v>0</v>
      </c>
      <c r="Q20" s="115">
        <v>0</v>
      </c>
      <c r="R20" s="115">
        <v>0</v>
      </c>
      <c r="S20" s="109">
        <v>980</v>
      </c>
    </row>
    <row r="21" spans="1:19" x14ac:dyDescent="0.25">
      <c r="A21" s="20" t="s">
        <v>79</v>
      </c>
      <c r="B21" s="21" t="s">
        <v>335</v>
      </c>
      <c r="C21" s="22">
        <v>45</v>
      </c>
      <c r="D21" s="67">
        <v>185</v>
      </c>
      <c r="E21" s="67">
        <v>169</v>
      </c>
      <c r="F21" s="67">
        <v>17</v>
      </c>
      <c r="G21" s="67">
        <v>186</v>
      </c>
      <c r="H21" s="67">
        <v>23</v>
      </c>
      <c r="I21" s="67">
        <v>0</v>
      </c>
      <c r="J21" s="67">
        <v>95</v>
      </c>
      <c r="K21" s="67">
        <v>28</v>
      </c>
      <c r="L21" s="67">
        <v>1</v>
      </c>
      <c r="M21" s="67">
        <v>29</v>
      </c>
      <c r="N21" s="67">
        <v>0</v>
      </c>
      <c r="O21" s="122">
        <v>0</v>
      </c>
      <c r="P21" s="122">
        <v>0</v>
      </c>
      <c r="Q21" s="122">
        <v>0</v>
      </c>
      <c r="R21" s="122">
        <v>0</v>
      </c>
      <c r="S21" s="113">
        <v>518</v>
      </c>
    </row>
    <row r="22" spans="1:19" x14ac:dyDescent="0.25">
      <c r="A22" s="20" t="s">
        <v>80</v>
      </c>
      <c r="B22" s="21" t="s">
        <v>335</v>
      </c>
      <c r="C22" s="22">
        <v>51</v>
      </c>
      <c r="D22" s="67">
        <v>5</v>
      </c>
      <c r="E22" s="67">
        <v>6</v>
      </c>
      <c r="F22" s="67">
        <v>1</v>
      </c>
      <c r="G22" s="67">
        <v>7</v>
      </c>
      <c r="H22" s="67">
        <v>1</v>
      </c>
      <c r="I22" s="67">
        <v>0</v>
      </c>
      <c r="J22" s="67">
        <v>3</v>
      </c>
      <c r="K22" s="67">
        <v>0</v>
      </c>
      <c r="L22" s="67">
        <v>0</v>
      </c>
      <c r="M22" s="67">
        <v>0</v>
      </c>
      <c r="N22" s="67">
        <v>0</v>
      </c>
      <c r="O22" s="122">
        <v>0</v>
      </c>
      <c r="P22" s="122">
        <v>0</v>
      </c>
      <c r="Q22" s="122">
        <v>0</v>
      </c>
      <c r="R22" s="122">
        <v>0</v>
      </c>
      <c r="S22" s="113">
        <v>16</v>
      </c>
    </row>
    <row r="23" spans="1:19" x14ac:dyDescent="0.25">
      <c r="A23" s="20" t="s">
        <v>81</v>
      </c>
      <c r="B23" s="21" t="s">
        <v>335</v>
      </c>
      <c r="C23" s="22">
        <v>147</v>
      </c>
      <c r="D23" s="67">
        <v>32</v>
      </c>
      <c r="E23" s="67">
        <v>37</v>
      </c>
      <c r="F23" s="67">
        <v>7</v>
      </c>
      <c r="G23" s="67">
        <v>44</v>
      </c>
      <c r="H23" s="67">
        <v>0</v>
      </c>
      <c r="I23" s="67">
        <v>0</v>
      </c>
      <c r="J23" s="67">
        <v>12</v>
      </c>
      <c r="K23" s="67">
        <v>14</v>
      </c>
      <c r="L23" s="67">
        <v>0</v>
      </c>
      <c r="M23" s="67">
        <v>14</v>
      </c>
      <c r="N23" s="67">
        <v>0</v>
      </c>
      <c r="O23" s="122">
        <v>0</v>
      </c>
      <c r="P23" s="122">
        <v>0</v>
      </c>
      <c r="Q23" s="122">
        <v>0</v>
      </c>
      <c r="R23" s="122">
        <v>0</v>
      </c>
      <c r="S23" s="113">
        <v>102</v>
      </c>
    </row>
    <row r="24" spans="1:19" x14ac:dyDescent="0.25">
      <c r="A24" s="20" t="s">
        <v>82</v>
      </c>
      <c r="B24" s="21" t="s">
        <v>335</v>
      </c>
      <c r="C24" s="22">
        <v>172</v>
      </c>
      <c r="D24" s="67">
        <v>62</v>
      </c>
      <c r="E24" s="67">
        <v>32</v>
      </c>
      <c r="F24" s="67">
        <v>17</v>
      </c>
      <c r="G24" s="67">
        <v>49</v>
      </c>
      <c r="H24" s="67">
        <v>5</v>
      </c>
      <c r="I24" s="67">
        <v>0</v>
      </c>
      <c r="J24" s="67">
        <v>9</v>
      </c>
      <c r="K24" s="67">
        <v>3</v>
      </c>
      <c r="L24" s="67">
        <v>0</v>
      </c>
      <c r="M24" s="67">
        <v>3</v>
      </c>
      <c r="N24" s="67">
        <v>0</v>
      </c>
      <c r="O24" s="122">
        <v>0</v>
      </c>
      <c r="P24" s="122">
        <v>0</v>
      </c>
      <c r="Q24" s="122">
        <v>0</v>
      </c>
      <c r="R24" s="122">
        <v>0</v>
      </c>
      <c r="S24" s="113">
        <v>128</v>
      </c>
    </row>
    <row r="25" spans="1:19" x14ac:dyDescent="0.25">
      <c r="A25" s="20" t="s">
        <v>83</v>
      </c>
      <c r="B25" s="21" t="s">
        <v>335</v>
      </c>
      <c r="C25" s="22">
        <v>475</v>
      </c>
      <c r="D25" s="67">
        <v>0</v>
      </c>
      <c r="E25" s="67">
        <v>0</v>
      </c>
      <c r="F25" s="67">
        <v>0</v>
      </c>
      <c r="G25" s="67">
        <v>0</v>
      </c>
      <c r="H25" s="67">
        <v>0</v>
      </c>
      <c r="I25" s="67">
        <v>0</v>
      </c>
      <c r="J25" s="67">
        <v>0</v>
      </c>
      <c r="K25" s="67">
        <v>0</v>
      </c>
      <c r="L25" s="67">
        <v>0</v>
      </c>
      <c r="M25" s="67">
        <v>0</v>
      </c>
      <c r="N25" s="67">
        <v>0</v>
      </c>
      <c r="O25" s="122">
        <v>0</v>
      </c>
      <c r="P25" s="122">
        <v>0</v>
      </c>
      <c r="Q25" s="122">
        <v>0</v>
      </c>
      <c r="R25" s="122">
        <v>0</v>
      </c>
      <c r="S25" s="113">
        <v>0</v>
      </c>
    </row>
    <row r="26" spans="1:19" x14ac:dyDescent="0.25">
      <c r="A26" s="20" t="s">
        <v>84</v>
      </c>
      <c r="B26" s="21" t="s">
        <v>335</v>
      </c>
      <c r="C26" s="22">
        <v>480</v>
      </c>
      <c r="D26" s="67">
        <v>0</v>
      </c>
      <c r="E26" s="67">
        <v>10</v>
      </c>
      <c r="F26" s="67">
        <v>4</v>
      </c>
      <c r="G26" s="67">
        <v>14</v>
      </c>
      <c r="H26" s="67">
        <v>0</v>
      </c>
      <c r="I26" s="67">
        <v>0</v>
      </c>
      <c r="J26" s="67">
        <v>4</v>
      </c>
      <c r="K26" s="67">
        <v>1</v>
      </c>
      <c r="L26" s="67">
        <v>0</v>
      </c>
      <c r="M26" s="67">
        <v>1</v>
      </c>
      <c r="N26" s="67">
        <v>0</v>
      </c>
      <c r="O26" s="122">
        <v>0</v>
      </c>
      <c r="P26" s="122">
        <v>0</v>
      </c>
      <c r="Q26" s="122">
        <v>0</v>
      </c>
      <c r="R26" s="122">
        <v>0</v>
      </c>
      <c r="S26" s="113">
        <v>19</v>
      </c>
    </row>
    <row r="27" spans="1:19" x14ac:dyDescent="0.25">
      <c r="A27" s="20" t="s">
        <v>85</v>
      </c>
      <c r="B27" s="21" t="s">
        <v>335</v>
      </c>
      <c r="C27" s="22">
        <v>490</v>
      </c>
      <c r="D27" s="67">
        <v>0</v>
      </c>
      <c r="E27" s="67">
        <v>6</v>
      </c>
      <c r="F27" s="67">
        <v>2</v>
      </c>
      <c r="G27" s="67">
        <v>8</v>
      </c>
      <c r="H27" s="67">
        <v>0</v>
      </c>
      <c r="I27" s="67">
        <v>0</v>
      </c>
      <c r="J27" s="67">
        <v>0</v>
      </c>
      <c r="K27" s="67">
        <v>1</v>
      </c>
      <c r="L27" s="67">
        <v>0</v>
      </c>
      <c r="M27" s="67">
        <v>1</v>
      </c>
      <c r="N27" s="67">
        <v>0</v>
      </c>
      <c r="O27" s="122">
        <v>0</v>
      </c>
      <c r="P27" s="122">
        <v>0</v>
      </c>
      <c r="Q27" s="122">
        <v>0</v>
      </c>
      <c r="R27" s="122">
        <v>0</v>
      </c>
      <c r="S27" s="113">
        <v>9</v>
      </c>
    </row>
    <row r="28" spans="1:19" x14ac:dyDescent="0.25">
      <c r="A28" s="20" t="s">
        <v>86</v>
      </c>
      <c r="B28" s="21" t="s">
        <v>335</v>
      </c>
      <c r="C28" s="22">
        <v>659</v>
      </c>
      <c r="D28" s="67">
        <v>0</v>
      </c>
      <c r="E28" s="67">
        <v>1</v>
      </c>
      <c r="F28" s="67">
        <v>3</v>
      </c>
      <c r="G28" s="67">
        <v>4</v>
      </c>
      <c r="H28" s="67">
        <v>0</v>
      </c>
      <c r="I28" s="67">
        <v>0</v>
      </c>
      <c r="J28" s="67">
        <v>0</v>
      </c>
      <c r="K28" s="67">
        <v>0</v>
      </c>
      <c r="L28" s="67">
        <v>0</v>
      </c>
      <c r="M28" s="67">
        <v>0</v>
      </c>
      <c r="N28" s="67">
        <v>0</v>
      </c>
      <c r="O28" s="122">
        <v>0</v>
      </c>
      <c r="P28" s="122">
        <v>0</v>
      </c>
      <c r="Q28" s="122">
        <v>0</v>
      </c>
      <c r="R28" s="122">
        <v>0</v>
      </c>
      <c r="S28" s="113">
        <v>4</v>
      </c>
    </row>
    <row r="29" spans="1:19" x14ac:dyDescent="0.25">
      <c r="A29" s="20" t="s">
        <v>87</v>
      </c>
      <c r="B29" s="21" t="s">
        <v>335</v>
      </c>
      <c r="C29" s="22">
        <v>665</v>
      </c>
      <c r="D29" s="67">
        <v>0</v>
      </c>
      <c r="E29" s="67">
        <v>0</v>
      </c>
      <c r="F29" s="67">
        <v>0</v>
      </c>
      <c r="G29" s="67">
        <v>0</v>
      </c>
      <c r="H29" s="67">
        <v>0</v>
      </c>
      <c r="I29" s="67">
        <v>0</v>
      </c>
      <c r="J29" s="67">
        <v>0</v>
      </c>
      <c r="K29" s="67">
        <v>1</v>
      </c>
      <c r="L29" s="67">
        <v>0</v>
      </c>
      <c r="M29" s="67">
        <v>1</v>
      </c>
      <c r="N29" s="67">
        <v>0</v>
      </c>
      <c r="O29" s="122">
        <v>0</v>
      </c>
      <c r="P29" s="122">
        <v>0</v>
      </c>
      <c r="Q29" s="122">
        <v>0</v>
      </c>
      <c r="R29" s="122">
        <v>0</v>
      </c>
      <c r="S29" s="113">
        <v>1</v>
      </c>
    </row>
    <row r="30" spans="1:19" x14ac:dyDescent="0.25">
      <c r="A30" s="20" t="s">
        <v>88</v>
      </c>
      <c r="B30" s="21" t="s">
        <v>335</v>
      </c>
      <c r="C30" s="22">
        <v>837</v>
      </c>
      <c r="D30" s="67">
        <v>32</v>
      </c>
      <c r="E30" s="67">
        <v>54</v>
      </c>
      <c r="F30" s="67">
        <v>88</v>
      </c>
      <c r="G30" s="67">
        <v>142</v>
      </c>
      <c r="H30" s="67">
        <v>1</v>
      </c>
      <c r="I30" s="67">
        <v>0</v>
      </c>
      <c r="J30" s="67">
        <v>8</v>
      </c>
      <c r="K30" s="67">
        <v>0</v>
      </c>
      <c r="L30" s="67">
        <v>0</v>
      </c>
      <c r="M30" s="67">
        <v>0</v>
      </c>
      <c r="N30" s="67">
        <v>0</v>
      </c>
      <c r="O30" s="122">
        <v>0</v>
      </c>
      <c r="P30" s="122">
        <v>0</v>
      </c>
      <c r="Q30" s="122">
        <v>0</v>
      </c>
      <c r="R30" s="122">
        <v>0</v>
      </c>
      <c r="S30" s="113">
        <v>183</v>
      </c>
    </row>
    <row r="31" spans="1:19" x14ac:dyDescent="0.25">
      <c r="A31" s="20" t="s">
        <v>89</v>
      </c>
      <c r="B31" s="21" t="s">
        <v>335</v>
      </c>
      <c r="C31" s="22">
        <v>873</v>
      </c>
      <c r="D31" s="67">
        <v>0</v>
      </c>
      <c r="E31" s="67">
        <v>0</v>
      </c>
      <c r="F31" s="67">
        <v>0</v>
      </c>
      <c r="G31" s="67">
        <v>0</v>
      </c>
      <c r="H31" s="67">
        <v>0</v>
      </c>
      <c r="I31" s="67">
        <v>0</v>
      </c>
      <c r="J31" s="67">
        <v>0</v>
      </c>
      <c r="K31" s="67">
        <v>0</v>
      </c>
      <c r="L31" s="67">
        <v>0</v>
      </c>
      <c r="M31" s="67">
        <v>0</v>
      </c>
      <c r="N31" s="67">
        <v>0</v>
      </c>
      <c r="O31" s="122">
        <v>0</v>
      </c>
      <c r="P31" s="122">
        <v>0</v>
      </c>
      <c r="Q31" s="122">
        <v>0</v>
      </c>
      <c r="R31" s="122">
        <v>0</v>
      </c>
      <c r="S31" s="113">
        <v>0</v>
      </c>
    </row>
    <row r="32" spans="1:19" x14ac:dyDescent="0.25">
      <c r="A32" s="47" t="s">
        <v>336</v>
      </c>
      <c r="B32" s="48"/>
      <c r="C32" s="112"/>
      <c r="D32" s="115">
        <v>0</v>
      </c>
      <c r="E32" s="115">
        <v>152</v>
      </c>
      <c r="F32" s="115">
        <v>1</v>
      </c>
      <c r="G32" s="115">
        <v>153</v>
      </c>
      <c r="H32" s="115">
        <v>0</v>
      </c>
      <c r="I32" s="115">
        <v>0</v>
      </c>
      <c r="J32" s="115">
        <v>66</v>
      </c>
      <c r="K32" s="115">
        <v>66</v>
      </c>
      <c r="L32" s="115">
        <v>1</v>
      </c>
      <c r="M32" s="115">
        <v>67</v>
      </c>
      <c r="N32" s="115">
        <v>0</v>
      </c>
      <c r="O32" s="115">
        <v>0</v>
      </c>
      <c r="P32" s="115">
        <v>0</v>
      </c>
      <c r="Q32" s="115">
        <v>0</v>
      </c>
      <c r="R32" s="115">
        <v>0</v>
      </c>
      <c r="S32" s="109">
        <v>286</v>
      </c>
    </row>
    <row r="33" spans="1:20" x14ac:dyDescent="0.25">
      <c r="A33" s="20" t="s">
        <v>91</v>
      </c>
      <c r="B33" s="21" t="s">
        <v>337</v>
      </c>
      <c r="C33" s="22">
        <v>31</v>
      </c>
      <c r="D33" s="67">
        <v>0</v>
      </c>
      <c r="E33" s="67">
        <v>9</v>
      </c>
      <c r="F33" s="67">
        <v>0</v>
      </c>
      <c r="G33" s="67">
        <v>9</v>
      </c>
      <c r="H33" s="67">
        <v>0</v>
      </c>
      <c r="I33" s="67">
        <v>0</v>
      </c>
      <c r="J33" s="67">
        <v>2</v>
      </c>
      <c r="K33" s="67">
        <v>0</v>
      </c>
      <c r="L33" s="67">
        <v>0</v>
      </c>
      <c r="M33" s="67">
        <v>0</v>
      </c>
      <c r="N33" s="67">
        <v>0</v>
      </c>
      <c r="O33" s="122">
        <v>0</v>
      </c>
      <c r="P33" s="122">
        <v>0</v>
      </c>
      <c r="Q33" s="122">
        <v>0</v>
      </c>
      <c r="R33" s="122">
        <v>0</v>
      </c>
      <c r="S33" s="113">
        <v>11</v>
      </c>
    </row>
    <row r="34" spans="1:20" x14ac:dyDescent="0.25">
      <c r="A34" s="20" t="s">
        <v>92</v>
      </c>
      <c r="B34" s="21" t="s">
        <v>337</v>
      </c>
      <c r="C34" s="22">
        <v>40</v>
      </c>
      <c r="D34" s="67">
        <v>0</v>
      </c>
      <c r="E34" s="67">
        <v>0</v>
      </c>
      <c r="F34" s="67">
        <v>0</v>
      </c>
      <c r="G34" s="67">
        <v>0</v>
      </c>
      <c r="H34" s="67">
        <v>0</v>
      </c>
      <c r="I34" s="67">
        <v>0</v>
      </c>
      <c r="J34" s="67">
        <v>0</v>
      </c>
      <c r="K34" s="67">
        <v>0</v>
      </c>
      <c r="L34" s="67">
        <v>0</v>
      </c>
      <c r="M34" s="67">
        <v>0</v>
      </c>
      <c r="N34" s="67">
        <v>0</v>
      </c>
      <c r="O34" s="122">
        <v>0</v>
      </c>
      <c r="P34" s="122">
        <v>0</v>
      </c>
      <c r="Q34" s="122">
        <v>0</v>
      </c>
      <c r="R34" s="122">
        <v>0</v>
      </c>
      <c r="S34" s="113">
        <v>0</v>
      </c>
    </row>
    <row r="35" spans="1:20" x14ac:dyDescent="0.25">
      <c r="A35" s="20" t="s">
        <v>93</v>
      </c>
      <c r="B35" s="21" t="s">
        <v>337</v>
      </c>
      <c r="C35" s="22">
        <v>190</v>
      </c>
      <c r="D35" s="67">
        <v>0</v>
      </c>
      <c r="E35" s="67">
        <v>10</v>
      </c>
      <c r="F35" s="67">
        <v>0</v>
      </c>
      <c r="G35" s="67">
        <v>10</v>
      </c>
      <c r="H35" s="67">
        <v>0</v>
      </c>
      <c r="I35" s="67">
        <v>0</v>
      </c>
      <c r="J35" s="67">
        <v>15</v>
      </c>
      <c r="K35" s="67">
        <v>0</v>
      </c>
      <c r="L35" s="67">
        <v>0</v>
      </c>
      <c r="M35" s="67">
        <v>0</v>
      </c>
      <c r="N35" s="67">
        <v>0</v>
      </c>
      <c r="O35" s="122">
        <v>0</v>
      </c>
      <c r="P35" s="122">
        <v>0</v>
      </c>
      <c r="Q35" s="122">
        <v>0</v>
      </c>
      <c r="R35" s="122">
        <v>0</v>
      </c>
      <c r="S35" s="113">
        <v>25</v>
      </c>
    </row>
    <row r="36" spans="1:20" x14ac:dyDescent="0.25">
      <c r="A36" s="20" t="s">
        <v>94</v>
      </c>
      <c r="B36" s="21" t="s">
        <v>337</v>
      </c>
      <c r="C36" s="22">
        <v>604</v>
      </c>
      <c r="D36" s="67">
        <v>0</v>
      </c>
      <c r="E36" s="67">
        <v>26</v>
      </c>
      <c r="F36" s="67">
        <v>0</v>
      </c>
      <c r="G36" s="67">
        <v>26</v>
      </c>
      <c r="H36" s="67">
        <v>0</v>
      </c>
      <c r="I36" s="67">
        <v>0</v>
      </c>
      <c r="J36" s="67">
        <v>3</v>
      </c>
      <c r="K36" s="67">
        <v>21</v>
      </c>
      <c r="L36" s="67">
        <v>0</v>
      </c>
      <c r="M36" s="67">
        <v>21</v>
      </c>
      <c r="N36" s="67">
        <v>0</v>
      </c>
      <c r="O36" s="122">
        <v>0</v>
      </c>
      <c r="P36" s="122">
        <v>0</v>
      </c>
      <c r="Q36" s="122">
        <v>0</v>
      </c>
      <c r="R36" s="122">
        <v>0</v>
      </c>
      <c r="S36" s="113">
        <v>50</v>
      </c>
    </row>
    <row r="37" spans="1:20" x14ac:dyDescent="0.25">
      <c r="A37" s="20" t="s">
        <v>95</v>
      </c>
      <c r="B37" s="21" t="s">
        <v>337</v>
      </c>
      <c r="C37" s="22">
        <v>670</v>
      </c>
      <c r="D37" s="67">
        <v>0</v>
      </c>
      <c r="E37" s="67">
        <v>20</v>
      </c>
      <c r="F37" s="67">
        <v>0</v>
      </c>
      <c r="G37" s="67">
        <v>20</v>
      </c>
      <c r="H37" s="67">
        <v>0</v>
      </c>
      <c r="I37" s="67">
        <v>0</v>
      </c>
      <c r="J37" s="67">
        <v>8</v>
      </c>
      <c r="K37" s="67">
        <v>0</v>
      </c>
      <c r="L37" s="67">
        <v>0</v>
      </c>
      <c r="M37" s="67">
        <v>0</v>
      </c>
      <c r="N37" s="67">
        <v>0</v>
      </c>
      <c r="O37" s="122">
        <v>0</v>
      </c>
      <c r="P37" s="122">
        <v>0</v>
      </c>
      <c r="Q37" s="122">
        <v>0</v>
      </c>
      <c r="R37" s="122">
        <v>0</v>
      </c>
      <c r="S37" s="113">
        <v>28</v>
      </c>
    </row>
    <row r="38" spans="1:20" x14ac:dyDescent="0.25">
      <c r="A38" s="20" t="s">
        <v>96</v>
      </c>
      <c r="B38" s="21" t="s">
        <v>337</v>
      </c>
      <c r="C38" s="22">
        <v>690</v>
      </c>
      <c r="D38" s="67">
        <v>0</v>
      </c>
      <c r="E38" s="67">
        <v>8</v>
      </c>
      <c r="F38" s="67">
        <v>0</v>
      </c>
      <c r="G38" s="67">
        <v>8</v>
      </c>
      <c r="H38" s="67">
        <v>0</v>
      </c>
      <c r="I38" s="67">
        <v>0</v>
      </c>
      <c r="J38" s="67">
        <v>9</v>
      </c>
      <c r="K38" s="67">
        <v>0</v>
      </c>
      <c r="L38" s="67">
        <v>0</v>
      </c>
      <c r="M38" s="67">
        <v>0</v>
      </c>
      <c r="N38" s="67">
        <v>0</v>
      </c>
      <c r="O38" s="122">
        <v>0</v>
      </c>
      <c r="P38" s="122">
        <v>0</v>
      </c>
      <c r="Q38" s="122">
        <v>0</v>
      </c>
      <c r="R38" s="122">
        <v>0</v>
      </c>
      <c r="S38" s="113">
        <v>17</v>
      </c>
    </row>
    <row r="39" spans="1:20" x14ac:dyDescent="0.25">
      <c r="A39" s="20" t="s">
        <v>97</v>
      </c>
      <c r="B39" s="21" t="s">
        <v>337</v>
      </c>
      <c r="C39" s="22">
        <v>736</v>
      </c>
      <c r="D39" s="67">
        <v>0</v>
      </c>
      <c r="E39" s="67">
        <v>69</v>
      </c>
      <c r="F39" s="67">
        <v>0</v>
      </c>
      <c r="G39" s="67">
        <v>69</v>
      </c>
      <c r="H39" s="67">
        <v>0</v>
      </c>
      <c r="I39" s="67">
        <v>0</v>
      </c>
      <c r="J39" s="67">
        <v>13</v>
      </c>
      <c r="K39" s="67">
        <v>30</v>
      </c>
      <c r="L39" s="67">
        <v>1</v>
      </c>
      <c r="M39" s="67">
        <v>31</v>
      </c>
      <c r="N39" s="67">
        <v>0</v>
      </c>
      <c r="O39" s="122">
        <v>0</v>
      </c>
      <c r="P39" s="122">
        <v>0</v>
      </c>
      <c r="Q39" s="122">
        <v>0</v>
      </c>
      <c r="R39" s="122">
        <v>0</v>
      </c>
      <c r="S39" s="113">
        <v>113</v>
      </c>
    </row>
    <row r="40" spans="1:20" x14ac:dyDescent="0.25">
      <c r="A40" s="20" t="s">
        <v>98</v>
      </c>
      <c r="B40" s="21" t="s">
        <v>337</v>
      </c>
      <c r="C40" s="22">
        <v>858</v>
      </c>
      <c r="D40" s="67">
        <v>0</v>
      </c>
      <c r="E40" s="67">
        <v>2</v>
      </c>
      <c r="F40" s="67">
        <v>0</v>
      </c>
      <c r="G40" s="67">
        <v>2</v>
      </c>
      <c r="H40" s="67">
        <v>0</v>
      </c>
      <c r="I40" s="67">
        <v>0</v>
      </c>
      <c r="J40" s="67">
        <v>7</v>
      </c>
      <c r="K40" s="67">
        <v>0</v>
      </c>
      <c r="L40" s="67">
        <v>0</v>
      </c>
      <c r="M40" s="67">
        <v>0</v>
      </c>
      <c r="N40" s="67">
        <v>0</v>
      </c>
      <c r="O40" s="122">
        <v>0</v>
      </c>
      <c r="P40" s="122">
        <v>0</v>
      </c>
      <c r="Q40" s="122">
        <v>0</v>
      </c>
      <c r="R40" s="122">
        <v>0</v>
      </c>
      <c r="S40" s="113">
        <v>9</v>
      </c>
    </row>
    <row r="41" spans="1:20" x14ac:dyDescent="0.25">
      <c r="A41" s="20" t="s">
        <v>99</v>
      </c>
      <c r="B41" s="21" t="s">
        <v>337</v>
      </c>
      <c r="C41" s="22">
        <v>885</v>
      </c>
      <c r="D41" s="67">
        <v>0</v>
      </c>
      <c r="E41" s="67">
        <v>4</v>
      </c>
      <c r="F41" s="67">
        <v>1</v>
      </c>
      <c r="G41" s="67">
        <v>5</v>
      </c>
      <c r="H41" s="67">
        <v>0</v>
      </c>
      <c r="I41" s="67">
        <v>0</v>
      </c>
      <c r="J41" s="67">
        <v>2</v>
      </c>
      <c r="K41" s="67">
        <v>0</v>
      </c>
      <c r="L41" s="67">
        <v>0</v>
      </c>
      <c r="M41" s="67">
        <v>0</v>
      </c>
      <c r="N41" s="67">
        <v>0</v>
      </c>
      <c r="O41" s="122">
        <v>0</v>
      </c>
      <c r="P41" s="122">
        <v>0</v>
      </c>
      <c r="Q41" s="122">
        <v>0</v>
      </c>
      <c r="R41" s="122">
        <v>0</v>
      </c>
      <c r="S41" s="113">
        <v>7</v>
      </c>
    </row>
    <row r="42" spans="1:20" x14ac:dyDescent="0.25">
      <c r="A42" s="20" t="s">
        <v>100</v>
      </c>
      <c r="B42" s="21" t="s">
        <v>337</v>
      </c>
      <c r="C42" s="22">
        <v>890</v>
      </c>
      <c r="D42" s="67">
        <v>0</v>
      </c>
      <c r="E42" s="67">
        <v>4</v>
      </c>
      <c r="F42" s="67">
        <v>0</v>
      </c>
      <c r="G42" s="67">
        <v>4</v>
      </c>
      <c r="H42" s="67">
        <v>0</v>
      </c>
      <c r="I42" s="67">
        <v>0</v>
      </c>
      <c r="J42" s="67">
        <v>7</v>
      </c>
      <c r="K42" s="67">
        <v>15</v>
      </c>
      <c r="L42" s="67">
        <v>0</v>
      </c>
      <c r="M42" s="67">
        <v>15</v>
      </c>
      <c r="N42" s="67">
        <v>0</v>
      </c>
      <c r="O42" s="122">
        <v>0</v>
      </c>
      <c r="P42" s="122">
        <v>0</v>
      </c>
      <c r="Q42" s="122">
        <v>0</v>
      </c>
      <c r="R42" s="122">
        <v>0</v>
      </c>
      <c r="S42" s="113">
        <v>26</v>
      </c>
    </row>
    <row r="43" spans="1:20" x14ac:dyDescent="0.25">
      <c r="A43" s="47" t="s">
        <v>338</v>
      </c>
      <c r="B43" s="48"/>
      <c r="C43" s="50">
        <v>0</v>
      </c>
      <c r="D43" s="101">
        <v>11</v>
      </c>
      <c r="E43" s="101">
        <v>247</v>
      </c>
      <c r="F43" s="101">
        <v>2</v>
      </c>
      <c r="G43" s="101">
        <v>249</v>
      </c>
      <c r="H43" s="101">
        <v>3</v>
      </c>
      <c r="I43" s="101">
        <v>0</v>
      </c>
      <c r="J43" s="101">
        <v>200</v>
      </c>
      <c r="K43" s="101">
        <v>38</v>
      </c>
      <c r="L43" s="101">
        <v>2</v>
      </c>
      <c r="M43" s="101">
        <v>40</v>
      </c>
      <c r="N43" s="101">
        <v>0</v>
      </c>
      <c r="O43" s="101">
        <v>0</v>
      </c>
      <c r="P43" s="101">
        <v>0</v>
      </c>
      <c r="Q43" s="101">
        <v>0</v>
      </c>
      <c r="R43" s="101">
        <v>0</v>
      </c>
      <c r="S43" s="109">
        <v>503</v>
      </c>
      <c r="T43" s="69"/>
    </row>
    <row r="44" spans="1:20" x14ac:dyDescent="0.25">
      <c r="A44" s="20" t="s">
        <v>102</v>
      </c>
      <c r="B44" s="21" t="s">
        <v>339</v>
      </c>
      <c r="C44" s="22">
        <v>4</v>
      </c>
      <c r="D44" s="67">
        <v>0</v>
      </c>
      <c r="E44" s="67">
        <v>0</v>
      </c>
      <c r="F44" s="67">
        <v>0</v>
      </c>
      <c r="G44" s="67">
        <v>0</v>
      </c>
      <c r="H44" s="67">
        <v>0</v>
      </c>
      <c r="I44" s="67">
        <v>0</v>
      </c>
      <c r="J44" s="67">
        <v>1</v>
      </c>
      <c r="K44" s="67">
        <v>0</v>
      </c>
      <c r="L44" s="67">
        <v>0</v>
      </c>
      <c r="M44" s="67">
        <v>0</v>
      </c>
      <c r="N44" s="67">
        <v>0</v>
      </c>
      <c r="O44" s="122">
        <v>0</v>
      </c>
      <c r="P44" s="122">
        <v>0</v>
      </c>
      <c r="Q44" s="122">
        <v>0</v>
      </c>
      <c r="R44" s="122">
        <v>0</v>
      </c>
      <c r="S44" s="113">
        <v>1</v>
      </c>
    </row>
    <row r="45" spans="1:20" x14ac:dyDescent="0.25">
      <c r="A45" s="26" t="s">
        <v>103</v>
      </c>
      <c r="B45" s="21" t="s">
        <v>339</v>
      </c>
      <c r="C45" s="22">
        <v>42</v>
      </c>
      <c r="D45" s="67">
        <v>0</v>
      </c>
      <c r="E45" s="67">
        <v>68</v>
      </c>
      <c r="F45" s="67">
        <v>2</v>
      </c>
      <c r="G45" s="67">
        <v>70</v>
      </c>
      <c r="H45" s="67">
        <v>0</v>
      </c>
      <c r="I45" s="67">
        <v>0</v>
      </c>
      <c r="J45" s="67">
        <v>26</v>
      </c>
      <c r="K45" s="67">
        <v>19</v>
      </c>
      <c r="L45" s="67">
        <v>2</v>
      </c>
      <c r="M45" s="67">
        <v>21</v>
      </c>
      <c r="N45" s="67">
        <v>0</v>
      </c>
      <c r="O45" s="122">
        <v>0</v>
      </c>
      <c r="P45" s="122">
        <v>0</v>
      </c>
      <c r="Q45" s="122">
        <v>0</v>
      </c>
      <c r="R45" s="122">
        <v>0</v>
      </c>
      <c r="S45" s="113">
        <v>117</v>
      </c>
    </row>
    <row r="46" spans="1:20" x14ac:dyDescent="0.25">
      <c r="A46" s="20" t="s">
        <v>104</v>
      </c>
      <c r="B46" s="21" t="s">
        <v>339</v>
      </c>
      <c r="C46" s="22">
        <v>44</v>
      </c>
      <c r="D46" s="67">
        <v>0</v>
      </c>
      <c r="E46" s="67">
        <v>0</v>
      </c>
      <c r="F46" s="67">
        <v>0</v>
      </c>
      <c r="G46" s="67">
        <v>0</v>
      </c>
      <c r="H46" s="67">
        <v>0</v>
      </c>
      <c r="I46" s="67">
        <v>0</v>
      </c>
      <c r="J46" s="67">
        <v>3</v>
      </c>
      <c r="K46" s="67">
        <v>0</v>
      </c>
      <c r="L46" s="67">
        <v>0</v>
      </c>
      <c r="M46" s="67">
        <v>0</v>
      </c>
      <c r="N46" s="67">
        <v>0</v>
      </c>
      <c r="O46" s="122">
        <v>0</v>
      </c>
      <c r="P46" s="122">
        <v>0</v>
      </c>
      <c r="Q46" s="122">
        <v>0</v>
      </c>
      <c r="R46" s="122">
        <v>0</v>
      </c>
      <c r="S46" s="113">
        <v>3</v>
      </c>
    </row>
    <row r="47" spans="1:20" x14ac:dyDescent="0.25">
      <c r="A47" s="20" t="s">
        <v>105</v>
      </c>
      <c r="B47" s="21" t="s">
        <v>339</v>
      </c>
      <c r="C47" s="22">
        <v>59</v>
      </c>
      <c r="D47" s="67">
        <v>0</v>
      </c>
      <c r="E47" s="67">
        <v>5</v>
      </c>
      <c r="F47" s="67">
        <v>0</v>
      </c>
      <c r="G47" s="67">
        <v>5</v>
      </c>
      <c r="H47" s="67">
        <v>3</v>
      </c>
      <c r="I47" s="67">
        <v>0</v>
      </c>
      <c r="J47" s="67">
        <v>0</v>
      </c>
      <c r="K47" s="67">
        <v>0</v>
      </c>
      <c r="L47" s="67">
        <v>0</v>
      </c>
      <c r="M47" s="67">
        <v>0</v>
      </c>
      <c r="N47" s="67">
        <v>0</v>
      </c>
      <c r="O47" s="122">
        <v>0</v>
      </c>
      <c r="P47" s="122">
        <v>0</v>
      </c>
      <c r="Q47" s="122">
        <v>0</v>
      </c>
      <c r="R47" s="122">
        <v>0</v>
      </c>
      <c r="S47" s="113">
        <v>8</v>
      </c>
    </row>
    <row r="48" spans="1:20" x14ac:dyDescent="0.25">
      <c r="A48" s="20" t="s">
        <v>106</v>
      </c>
      <c r="B48" s="21" t="s">
        <v>339</v>
      </c>
      <c r="C48" s="22">
        <v>113</v>
      </c>
      <c r="D48" s="67">
        <v>0</v>
      </c>
      <c r="E48" s="67">
        <v>2</v>
      </c>
      <c r="F48" s="67">
        <v>0</v>
      </c>
      <c r="G48" s="67">
        <v>2</v>
      </c>
      <c r="H48" s="67">
        <v>0</v>
      </c>
      <c r="I48" s="67">
        <v>0</v>
      </c>
      <c r="J48" s="67">
        <v>2</v>
      </c>
      <c r="K48" s="67">
        <v>0</v>
      </c>
      <c r="L48" s="67">
        <v>0</v>
      </c>
      <c r="M48" s="67">
        <v>0</v>
      </c>
      <c r="N48" s="67">
        <v>0</v>
      </c>
      <c r="O48" s="122">
        <v>0</v>
      </c>
      <c r="P48" s="122">
        <v>0</v>
      </c>
      <c r="Q48" s="122">
        <v>0</v>
      </c>
      <c r="R48" s="122">
        <v>0</v>
      </c>
      <c r="S48" s="113">
        <v>4</v>
      </c>
    </row>
    <row r="49" spans="1:19" x14ac:dyDescent="0.25">
      <c r="A49" s="20" t="s">
        <v>107</v>
      </c>
      <c r="B49" s="21" t="s">
        <v>339</v>
      </c>
      <c r="C49" s="22">
        <v>125</v>
      </c>
      <c r="D49" s="67">
        <v>0</v>
      </c>
      <c r="E49" s="67">
        <v>7</v>
      </c>
      <c r="F49" s="67">
        <v>0</v>
      </c>
      <c r="G49" s="67">
        <v>7</v>
      </c>
      <c r="H49" s="67">
        <v>0</v>
      </c>
      <c r="I49" s="67">
        <v>0</v>
      </c>
      <c r="J49" s="67">
        <v>1</v>
      </c>
      <c r="K49" s="67">
        <v>0</v>
      </c>
      <c r="L49" s="67">
        <v>0</v>
      </c>
      <c r="M49" s="67">
        <v>0</v>
      </c>
      <c r="N49" s="67">
        <v>0</v>
      </c>
      <c r="O49" s="122">
        <v>0</v>
      </c>
      <c r="P49" s="122">
        <v>0</v>
      </c>
      <c r="Q49" s="122">
        <v>0</v>
      </c>
      <c r="R49" s="122">
        <v>0</v>
      </c>
      <c r="S49" s="113">
        <v>8</v>
      </c>
    </row>
    <row r="50" spans="1:19" x14ac:dyDescent="0.25">
      <c r="A50" s="20" t="s">
        <v>108</v>
      </c>
      <c r="B50" s="21" t="s">
        <v>339</v>
      </c>
      <c r="C50" s="22">
        <v>138</v>
      </c>
      <c r="D50" s="67">
        <v>0</v>
      </c>
      <c r="E50" s="67">
        <v>7</v>
      </c>
      <c r="F50" s="67">
        <v>0</v>
      </c>
      <c r="G50" s="67">
        <v>7</v>
      </c>
      <c r="H50" s="67">
        <v>0</v>
      </c>
      <c r="I50" s="67">
        <v>0</v>
      </c>
      <c r="J50" s="67">
        <v>4</v>
      </c>
      <c r="K50" s="67">
        <v>0</v>
      </c>
      <c r="L50" s="67">
        <v>0</v>
      </c>
      <c r="M50" s="67">
        <v>0</v>
      </c>
      <c r="N50" s="67">
        <v>0</v>
      </c>
      <c r="O50" s="122">
        <v>0</v>
      </c>
      <c r="P50" s="122">
        <v>0</v>
      </c>
      <c r="Q50" s="122">
        <v>0</v>
      </c>
      <c r="R50" s="122">
        <v>0</v>
      </c>
      <c r="S50" s="113">
        <v>11</v>
      </c>
    </row>
    <row r="51" spans="1:19" x14ac:dyDescent="0.25">
      <c r="A51" s="20" t="s">
        <v>109</v>
      </c>
      <c r="B51" s="21" t="s">
        <v>339</v>
      </c>
      <c r="C51" s="22">
        <v>234</v>
      </c>
      <c r="D51" s="67">
        <v>0</v>
      </c>
      <c r="E51" s="67">
        <v>4</v>
      </c>
      <c r="F51" s="67">
        <v>0</v>
      </c>
      <c r="G51" s="67">
        <v>4</v>
      </c>
      <c r="H51" s="67">
        <v>0</v>
      </c>
      <c r="I51" s="67">
        <v>0</v>
      </c>
      <c r="J51" s="67">
        <v>1</v>
      </c>
      <c r="K51" s="67">
        <v>3</v>
      </c>
      <c r="L51" s="67">
        <v>0</v>
      </c>
      <c r="M51" s="67">
        <v>3</v>
      </c>
      <c r="N51" s="67">
        <v>0</v>
      </c>
      <c r="O51" s="122">
        <v>0</v>
      </c>
      <c r="P51" s="122">
        <v>0</v>
      </c>
      <c r="Q51" s="122">
        <v>0</v>
      </c>
      <c r="R51" s="122">
        <v>0</v>
      </c>
      <c r="S51" s="113">
        <v>8</v>
      </c>
    </row>
    <row r="52" spans="1:19" x14ac:dyDescent="0.25">
      <c r="A52" s="20" t="s">
        <v>110</v>
      </c>
      <c r="B52" s="21" t="s">
        <v>339</v>
      </c>
      <c r="C52" s="22">
        <v>240</v>
      </c>
      <c r="D52" s="67">
        <v>0</v>
      </c>
      <c r="E52" s="67">
        <v>1</v>
      </c>
      <c r="F52" s="67">
        <v>0</v>
      </c>
      <c r="G52" s="67">
        <v>1</v>
      </c>
      <c r="H52" s="67">
        <v>0</v>
      </c>
      <c r="I52" s="67">
        <v>0</v>
      </c>
      <c r="J52" s="67">
        <v>0</v>
      </c>
      <c r="K52" s="67">
        <v>0</v>
      </c>
      <c r="L52" s="67">
        <v>0</v>
      </c>
      <c r="M52" s="67">
        <v>0</v>
      </c>
      <c r="N52" s="67">
        <v>0</v>
      </c>
      <c r="O52" s="122">
        <v>0</v>
      </c>
      <c r="P52" s="122">
        <v>0</v>
      </c>
      <c r="Q52" s="122">
        <v>0</v>
      </c>
      <c r="R52" s="122">
        <v>0</v>
      </c>
      <c r="S52" s="113">
        <v>1</v>
      </c>
    </row>
    <row r="53" spans="1:19" x14ac:dyDescent="0.25">
      <c r="A53" s="20" t="s">
        <v>111</v>
      </c>
      <c r="B53" s="21" t="s">
        <v>339</v>
      </c>
      <c r="C53" s="22">
        <v>284</v>
      </c>
      <c r="D53" s="67">
        <v>0</v>
      </c>
      <c r="E53" s="67">
        <v>2</v>
      </c>
      <c r="F53" s="67">
        <v>0</v>
      </c>
      <c r="G53" s="67">
        <v>2</v>
      </c>
      <c r="H53" s="67">
        <v>0</v>
      </c>
      <c r="I53" s="67">
        <v>0</v>
      </c>
      <c r="J53" s="67">
        <v>0</v>
      </c>
      <c r="K53" s="67">
        <v>7</v>
      </c>
      <c r="L53" s="67">
        <v>0</v>
      </c>
      <c r="M53" s="67">
        <v>7</v>
      </c>
      <c r="N53" s="67">
        <v>0</v>
      </c>
      <c r="O53" s="122">
        <v>0</v>
      </c>
      <c r="P53" s="122">
        <v>0</v>
      </c>
      <c r="Q53" s="122">
        <v>0</v>
      </c>
      <c r="R53" s="122">
        <v>0</v>
      </c>
      <c r="S53" s="113">
        <v>9</v>
      </c>
    </row>
    <row r="54" spans="1:19" x14ac:dyDescent="0.25">
      <c r="A54" s="20" t="s">
        <v>112</v>
      </c>
      <c r="B54" s="21" t="s">
        <v>339</v>
      </c>
      <c r="C54" s="22">
        <v>306</v>
      </c>
      <c r="D54" s="67">
        <v>0</v>
      </c>
      <c r="E54" s="67">
        <v>1</v>
      </c>
      <c r="F54" s="67">
        <v>0</v>
      </c>
      <c r="G54" s="67">
        <v>1</v>
      </c>
      <c r="H54" s="67">
        <v>0</v>
      </c>
      <c r="I54" s="67">
        <v>0</v>
      </c>
      <c r="J54" s="67">
        <v>1</v>
      </c>
      <c r="K54" s="67">
        <v>2</v>
      </c>
      <c r="L54" s="67">
        <v>0</v>
      </c>
      <c r="M54" s="67">
        <v>2</v>
      </c>
      <c r="N54" s="67">
        <v>0</v>
      </c>
      <c r="O54" s="122">
        <v>0</v>
      </c>
      <c r="P54" s="122">
        <v>0</v>
      </c>
      <c r="Q54" s="122">
        <v>0</v>
      </c>
      <c r="R54" s="122">
        <v>0</v>
      </c>
      <c r="S54" s="113">
        <v>4</v>
      </c>
    </row>
    <row r="55" spans="1:19" x14ac:dyDescent="0.25">
      <c r="A55" s="20" t="s">
        <v>113</v>
      </c>
      <c r="B55" s="21" t="s">
        <v>339</v>
      </c>
      <c r="C55" s="22">
        <v>347</v>
      </c>
      <c r="D55" s="67">
        <v>0</v>
      </c>
      <c r="E55" s="67">
        <v>1</v>
      </c>
      <c r="F55" s="67">
        <v>0</v>
      </c>
      <c r="G55" s="67">
        <v>1</v>
      </c>
      <c r="H55" s="67">
        <v>0</v>
      </c>
      <c r="I55" s="67">
        <v>0</v>
      </c>
      <c r="J55" s="67">
        <v>6</v>
      </c>
      <c r="K55" s="67">
        <v>0</v>
      </c>
      <c r="L55" s="67">
        <v>0</v>
      </c>
      <c r="M55" s="67">
        <v>0</v>
      </c>
      <c r="N55" s="67">
        <v>0</v>
      </c>
      <c r="O55" s="122">
        <v>0</v>
      </c>
      <c r="P55" s="122">
        <v>0</v>
      </c>
      <c r="Q55" s="122">
        <v>0</v>
      </c>
      <c r="R55" s="122">
        <v>0</v>
      </c>
      <c r="S55" s="113">
        <v>7</v>
      </c>
    </row>
    <row r="56" spans="1:19" x14ac:dyDescent="0.25">
      <c r="A56" s="20" t="s">
        <v>114</v>
      </c>
      <c r="B56" s="21" t="s">
        <v>339</v>
      </c>
      <c r="C56" s="22">
        <v>411</v>
      </c>
      <c r="D56" s="67">
        <v>0</v>
      </c>
      <c r="E56" s="67">
        <v>0</v>
      </c>
      <c r="F56" s="67">
        <v>0</v>
      </c>
      <c r="G56" s="67">
        <v>0</v>
      </c>
      <c r="H56" s="67">
        <v>0</v>
      </c>
      <c r="I56" s="67">
        <v>0</v>
      </c>
      <c r="J56" s="67">
        <v>0</v>
      </c>
      <c r="K56" s="67">
        <v>0</v>
      </c>
      <c r="L56" s="67">
        <v>0</v>
      </c>
      <c r="M56" s="67">
        <v>0</v>
      </c>
      <c r="N56" s="67">
        <v>0</v>
      </c>
      <c r="O56" s="122">
        <v>0</v>
      </c>
      <c r="P56" s="122">
        <v>0</v>
      </c>
      <c r="Q56" s="122">
        <v>0</v>
      </c>
      <c r="R56" s="122">
        <v>0</v>
      </c>
      <c r="S56" s="113">
        <v>0</v>
      </c>
    </row>
    <row r="57" spans="1:19" x14ac:dyDescent="0.25">
      <c r="A57" s="20" t="s">
        <v>115</v>
      </c>
      <c r="B57" s="21" t="s">
        <v>339</v>
      </c>
      <c r="C57" s="22">
        <v>501</v>
      </c>
      <c r="D57" s="67">
        <v>0</v>
      </c>
      <c r="E57" s="67">
        <v>0</v>
      </c>
      <c r="F57" s="67">
        <v>0</v>
      </c>
      <c r="G57" s="67">
        <v>0</v>
      </c>
      <c r="H57" s="67">
        <v>0</v>
      </c>
      <c r="I57" s="67">
        <v>0</v>
      </c>
      <c r="J57" s="67">
        <v>2</v>
      </c>
      <c r="K57" s="67">
        <v>0</v>
      </c>
      <c r="L57" s="67">
        <v>0</v>
      </c>
      <c r="M57" s="67">
        <v>0</v>
      </c>
      <c r="N57" s="67">
        <v>0</v>
      </c>
      <c r="O57" s="122">
        <v>0</v>
      </c>
      <c r="P57" s="122">
        <v>0</v>
      </c>
      <c r="Q57" s="122">
        <v>0</v>
      </c>
      <c r="R57" s="122">
        <v>0</v>
      </c>
      <c r="S57" s="113">
        <v>2</v>
      </c>
    </row>
    <row r="58" spans="1:19" x14ac:dyDescent="0.25">
      <c r="A58" s="20" t="s">
        <v>116</v>
      </c>
      <c r="B58" s="21" t="s">
        <v>339</v>
      </c>
      <c r="C58" s="22">
        <v>543</v>
      </c>
      <c r="D58" s="67">
        <v>0</v>
      </c>
      <c r="E58" s="67">
        <v>0</v>
      </c>
      <c r="F58" s="67">
        <v>0</v>
      </c>
      <c r="G58" s="67">
        <v>0</v>
      </c>
      <c r="H58" s="67">
        <v>0</v>
      </c>
      <c r="I58" s="67">
        <v>0</v>
      </c>
      <c r="J58" s="67">
        <v>0</v>
      </c>
      <c r="K58" s="67">
        <v>0</v>
      </c>
      <c r="L58" s="67">
        <v>0</v>
      </c>
      <c r="M58" s="67">
        <v>0</v>
      </c>
      <c r="N58" s="67">
        <v>0</v>
      </c>
      <c r="O58" s="122">
        <v>0</v>
      </c>
      <c r="P58" s="122">
        <v>0</v>
      </c>
      <c r="Q58" s="122">
        <v>0</v>
      </c>
      <c r="R58" s="122">
        <v>0</v>
      </c>
      <c r="S58" s="113">
        <v>0</v>
      </c>
    </row>
    <row r="59" spans="1:19" x14ac:dyDescent="0.25">
      <c r="A59" s="20" t="s">
        <v>117</v>
      </c>
      <c r="B59" s="21" t="s">
        <v>339</v>
      </c>
      <c r="C59" s="22">
        <v>628</v>
      </c>
      <c r="D59" s="67">
        <v>0</v>
      </c>
      <c r="E59" s="67">
        <v>1</v>
      </c>
      <c r="F59" s="67">
        <v>0</v>
      </c>
      <c r="G59" s="67">
        <v>1</v>
      </c>
      <c r="H59" s="67">
        <v>0</v>
      </c>
      <c r="I59" s="67">
        <v>0</v>
      </c>
      <c r="J59" s="67">
        <v>0</v>
      </c>
      <c r="K59" s="67">
        <v>0</v>
      </c>
      <c r="L59" s="67">
        <v>0</v>
      </c>
      <c r="M59" s="67">
        <v>0</v>
      </c>
      <c r="N59" s="67">
        <v>0</v>
      </c>
      <c r="O59" s="122">
        <v>0</v>
      </c>
      <c r="P59" s="122">
        <v>0</v>
      </c>
      <c r="Q59" s="122">
        <v>0</v>
      </c>
      <c r="R59" s="122">
        <v>0</v>
      </c>
      <c r="S59" s="113">
        <v>1</v>
      </c>
    </row>
    <row r="60" spans="1:19" x14ac:dyDescent="0.25">
      <c r="A60" s="25" t="s">
        <v>118</v>
      </c>
      <c r="B60" s="21" t="s">
        <v>339</v>
      </c>
      <c r="C60" s="22">
        <v>656</v>
      </c>
      <c r="D60" s="67">
        <v>11</v>
      </c>
      <c r="E60" s="67">
        <v>107</v>
      </c>
      <c r="F60" s="67">
        <v>0</v>
      </c>
      <c r="G60" s="67">
        <v>107</v>
      </c>
      <c r="H60" s="67">
        <v>0</v>
      </c>
      <c r="I60" s="67">
        <v>0</v>
      </c>
      <c r="J60" s="67">
        <v>91</v>
      </c>
      <c r="K60" s="67">
        <v>0</v>
      </c>
      <c r="L60" s="67">
        <v>0</v>
      </c>
      <c r="M60" s="67">
        <v>0</v>
      </c>
      <c r="N60" s="67">
        <v>0</v>
      </c>
      <c r="O60" s="122">
        <v>0</v>
      </c>
      <c r="P60" s="122">
        <v>0</v>
      </c>
      <c r="Q60" s="122">
        <v>0</v>
      </c>
      <c r="R60" s="122">
        <v>0</v>
      </c>
      <c r="S60" s="113">
        <v>209</v>
      </c>
    </row>
    <row r="61" spans="1:19" x14ac:dyDescent="0.25">
      <c r="A61" s="20" t="s">
        <v>119</v>
      </c>
      <c r="B61" s="21" t="s">
        <v>339</v>
      </c>
      <c r="C61" s="22">
        <v>761</v>
      </c>
      <c r="D61" s="67">
        <v>0</v>
      </c>
      <c r="E61" s="67">
        <v>40</v>
      </c>
      <c r="F61" s="67">
        <v>0</v>
      </c>
      <c r="G61" s="67">
        <v>40</v>
      </c>
      <c r="H61" s="67">
        <v>0</v>
      </c>
      <c r="I61" s="67">
        <v>0</v>
      </c>
      <c r="J61" s="67">
        <v>61</v>
      </c>
      <c r="K61" s="67">
        <v>0</v>
      </c>
      <c r="L61" s="67">
        <v>0</v>
      </c>
      <c r="M61" s="67">
        <v>0</v>
      </c>
      <c r="N61" s="67">
        <v>0</v>
      </c>
      <c r="O61" s="122">
        <v>0</v>
      </c>
      <c r="P61" s="122">
        <v>0</v>
      </c>
      <c r="Q61" s="122">
        <v>0</v>
      </c>
      <c r="R61" s="122">
        <v>0</v>
      </c>
      <c r="S61" s="113">
        <v>101</v>
      </c>
    </row>
    <row r="62" spans="1:19" x14ac:dyDescent="0.25">
      <c r="A62" s="20" t="s">
        <v>120</v>
      </c>
      <c r="B62" s="21" t="s">
        <v>339</v>
      </c>
      <c r="C62" s="22">
        <v>842</v>
      </c>
      <c r="D62" s="67">
        <v>0</v>
      </c>
      <c r="E62" s="67">
        <v>1</v>
      </c>
      <c r="F62" s="67">
        <v>0</v>
      </c>
      <c r="G62" s="67">
        <v>1</v>
      </c>
      <c r="H62" s="67">
        <v>0</v>
      </c>
      <c r="I62" s="67">
        <v>0</v>
      </c>
      <c r="J62" s="67">
        <v>1</v>
      </c>
      <c r="K62" s="67">
        <v>7</v>
      </c>
      <c r="L62" s="67">
        <v>0</v>
      </c>
      <c r="M62" s="67">
        <v>7</v>
      </c>
      <c r="N62" s="67">
        <v>0</v>
      </c>
      <c r="O62" s="122">
        <v>0</v>
      </c>
      <c r="P62" s="122">
        <v>0</v>
      </c>
      <c r="Q62" s="122">
        <v>0</v>
      </c>
      <c r="R62" s="122">
        <v>0</v>
      </c>
      <c r="S62" s="113">
        <v>9</v>
      </c>
    </row>
    <row r="63" spans="1:19" x14ac:dyDescent="0.25">
      <c r="A63" s="47" t="s">
        <v>340</v>
      </c>
      <c r="B63" s="48"/>
      <c r="C63" s="112"/>
      <c r="D63" s="115">
        <v>171</v>
      </c>
      <c r="E63" s="115">
        <v>254</v>
      </c>
      <c r="F63" s="115">
        <v>1</v>
      </c>
      <c r="G63" s="115">
        <v>255</v>
      </c>
      <c r="H63" s="115">
        <v>216</v>
      </c>
      <c r="I63" s="115">
        <v>0</v>
      </c>
      <c r="J63" s="115">
        <v>118</v>
      </c>
      <c r="K63" s="115">
        <v>13</v>
      </c>
      <c r="L63" s="115">
        <v>0</v>
      </c>
      <c r="M63" s="115">
        <v>13</v>
      </c>
      <c r="N63" s="115">
        <v>0</v>
      </c>
      <c r="O63" s="115">
        <v>0</v>
      </c>
      <c r="P63" s="115">
        <v>0</v>
      </c>
      <c r="Q63" s="115">
        <v>0</v>
      </c>
      <c r="R63" s="115">
        <v>0</v>
      </c>
      <c r="S63" s="109">
        <v>773</v>
      </c>
    </row>
    <row r="64" spans="1:19" x14ac:dyDescent="0.25">
      <c r="A64" s="20" t="s">
        <v>122</v>
      </c>
      <c r="B64" s="21" t="s">
        <v>341</v>
      </c>
      <c r="C64" s="22">
        <v>38</v>
      </c>
      <c r="D64" s="67">
        <v>0</v>
      </c>
      <c r="E64" s="67">
        <v>0</v>
      </c>
      <c r="F64" s="67">
        <v>0</v>
      </c>
      <c r="G64" s="67">
        <v>0</v>
      </c>
      <c r="H64" s="67">
        <v>0</v>
      </c>
      <c r="I64" s="67">
        <v>0</v>
      </c>
      <c r="J64" s="67">
        <v>0</v>
      </c>
      <c r="K64" s="67">
        <v>0</v>
      </c>
      <c r="L64" s="67">
        <v>0</v>
      </c>
      <c r="M64" s="67">
        <v>0</v>
      </c>
      <c r="N64" s="67">
        <v>0</v>
      </c>
      <c r="O64" s="122">
        <v>0</v>
      </c>
      <c r="P64" s="122">
        <v>0</v>
      </c>
      <c r="Q64" s="122">
        <v>0</v>
      </c>
      <c r="R64" s="122">
        <v>0</v>
      </c>
      <c r="S64" s="113">
        <v>0</v>
      </c>
    </row>
    <row r="65" spans="1:19" x14ac:dyDescent="0.25">
      <c r="A65" s="20" t="s">
        <v>123</v>
      </c>
      <c r="B65" s="21" t="s">
        <v>341</v>
      </c>
      <c r="C65" s="22">
        <v>86</v>
      </c>
      <c r="D65" s="67">
        <v>1</v>
      </c>
      <c r="E65" s="67">
        <v>3</v>
      </c>
      <c r="F65" s="67">
        <v>0</v>
      </c>
      <c r="G65" s="67">
        <v>3</v>
      </c>
      <c r="H65" s="67">
        <v>1</v>
      </c>
      <c r="I65" s="67">
        <v>0</v>
      </c>
      <c r="J65" s="67">
        <v>3</v>
      </c>
      <c r="K65" s="67">
        <v>0</v>
      </c>
      <c r="L65" s="67">
        <v>0</v>
      </c>
      <c r="M65" s="67">
        <v>0</v>
      </c>
      <c r="N65" s="67">
        <v>0</v>
      </c>
      <c r="O65" s="122">
        <v>0</v>
      </c>
      <c r="P65" s="122">
        <v>0</v>
      </c>
      <c r="Q65" s="122">
        <v>0</v>
      </c>
      <c r="R65" s="122">
        <v>0</v>
      </c>
      <c r="S65" s="113">
        <v>8</v>
      </c>
    </row>
    <row r="66" spans="1:19" x14ac:dyDescent="0.25">
      <c r="A66" s="20" t="s">
        <v>124</v>
      </c>
      <c r="B66" s="21" t="s">
        <v>341</v>
      </c>
      <c r="C66" s="22">
        <v>107</v>
      </c>
      <c r="D66" s="67">
        <v>0</v>
      </c>
      <c r="E66" s="67">
        <v>0</v>
      </c>
      <c r="F66" s="67">
        <v>0</v>
      </c>
      <c r="G66" s="67">
        <v>0</v>
      </c>
      <c r="H66" s="67">
        <v>0</v>
      </c>
      <c r="I66" s="67">
        <v>0</v>
      </c>
      <c r="J66" s="67">
        <v>1</v>
      </c>
      <c r="K66" s="67">
        <v>0</v>
      </c>
      <c r="L66" s="67">
        <v>0</v>
      </c>
      <c r="M66" s="67">
        <v>0</v>
      </c>
      <c r="N66" s="67">
        <v>0</v>
      </c>
      <c r="O66" s="122">
        <v>0</v>
      </c>
      <c r="P66" s="122">
        <v>0</v>
      </c>
      <c r="Q66" s="122">
        <v>0</v>
      </c>
      <c r="R66" s="122">
        <v>0</v>
      </c>
      <c r="S66" s="113">
        <v>1</v>
      </c>
    </row>
    <row r="67" spans="1:19" x14ac:dyDescent="0.25">
      <c r="A67" s="20" t="s">
        <v>125</v>
      </c>
      <c r="B67" s="21" t="s">
        <v>341</v>
      </c>
      <c r="C67" s="22">
        <v>134</v>
      </c>
      <c r="D67" s="67">
        <v>0</v>
      </c>
      <c r="E67" s="67">
        <v>0</v>
      </c>
      <c r="F67" s="67">
        <v>0</v>
      </c>
      <c r="G67" s="67">
        <v>0</v>
      </c>
      <c r="H67" s="67">
        <v>0</v>
      </c>
      <c r="I67" s="67">
        <v>0</v>
      </c>
      <c r="J67" s="67">
        <v>0</v>
      </c>
      <c r="K67" s="67">
        <v>0</v>
      </c>
      <c r="L67" s="67">
        <v>0</v>
      </c>
      <c r="M67" s="67">
        <v>0</v>
      </c>
      <c r="N67" s="67">
        <v>0</v>
      </c>
      <c r="O67" s="122">
        <v>0</v>
      </c>
      <c r="P67" s="122">
        <v>0</v>
      </c>
      <c r="Q67" s="122">
        <v>0</v>
      </c>
      <c r="R67" s="122">
        <v>0</v>
      </c>
      <c r="S67" s="113">
        <v>0</v>
      </c>
    </row>
    <row r="68" spans="1:19" x14ac:dyDescent="0.25">
      <c r="A68" s="25" t="s">
        <v>126</v>
      </c>
      <c r="B68" s="21" t="s">
        <v>341</v>
      </c>
      <c r="C68" s="22">
        <v>150</v>
      </c>
      <c r="D68" s="67">
        <v>0</v>
      </c>
      <c r="E68" s="67">
        <v>5</v>
      </c>
      <c r="F68" s="67">
        <v>0</v>
      </c>
      <c r="G68" s="67">
        <v>5</v>
      </c>
      <c r="H68" s="67">
        <v>0</v>
      </c>
      <c r="I68" s="67">
        <v>0</v>
      </c>
      <c r="J68" s="67">
        <v>2</v>
      </c>
      <c r="K68" s="67">
        <v>0</v>
      </c>
      <c r="L68" s="67">
        <v>0</v>
      </c>
      <c r="M68" s="67">
        <v>0</v>
      </c>
      <c r="N68" s="67">
        <v>0</v>
      </c>
      <c r="O68" s="122">
        <v>0</v>
      </c>
      <c r="P68" s="122">
        <v>0</v>
      </c>
      <c r="Q68" s="122">
        <v>0</v>
      </c>
      <c r="R68" s="122">
        <v>0</v>
      </c>
      <c r="S68" s="113">
        <v>7</v>
      </c>
    </row>
    <row r="69" spans="1:19" x14ac:dyDescent="0.25">
      <c r="A69" s="24" t="s">
        <v>127</v>
      </c>
      <c r="B69" s="21" t="s">
        <v>341</v>
      </c>
      <c r="C69" s="22">
        <v>237</v>
      </c>
      <c r="D69" s="67">
        <v>78</v>
      </c>
      <c r="E69" s="67">
        <v>10</v>
      </c>
      <c r="F69" s="67">
        <v>0</v>
      </c>
      <c r="G69" s="67">
        <v>10</v>
      </c>
      <c r="H69" s="67">
        <v>53</v>
      </c>
      <c r="I69" s="67">
        <v>0</v>
      </c>
      <c r="J69" s="67">
        <v>29</v>
      </c>
      <c r="K69" s="67">
        <v>0</v>
      </c>
      <c r="L69" s="67">
        <v>0</v>
      </c>
      <c r="M69" s="67">
        <v>0</v>
      </c>
      <c r="N69" s="67">
        <v>0</v>
      </c>
      <c r="O69" s="122">
        <v>0</v>
      </c>
      <c r="P69" s="122">
        <v>0</v>
      </c>
      <c r="Q69" s="122">
        <v>0</v>
      </c>
      <c r="R69" s="122">
        <v>0</v>
      </c>
      <c r="S69" s="113">
        <v>170</v>
      </c>
    </row>
    <row r="70" spans="1:19" x14ac:dyDescent="0.25">
      <c r="A70" s="25" t="s">
        <v>128</v>
      </c>
      <c r="B70" s="21" t="s">
        <v>341</v>
      </c>
      <c r="C70" s="22">
        <v>264</v>
      </c>
      <c r="D70" s="67">
        <v>0</v>
      </c>
      <c r="E70" s="67">
        <v>63</v>
      </c>
      <c r="F70" s="67">
        <v>1</v>
      </c>
      <c r="G70" s="67">
        <v>64</v>
      </c>
      <c r="H70" s="67">
        <v>35</v>
      </c>
      <c r="I70" s="67">
        <v>0</v>
      </c>
      <c r="J70" s="67">
        <v>17</v>
      </c>
      <c r="K70" s="67">
        <v>0</v>
      </c>
      <c r="L70" s="67">
        <v>0</v>
      </c>
      <c r="M70" s="67">
        <v>0</v>
      </c>
      <c r="N70" s="67">
        <v>0</v>
      </c>
      <c r="O70" s="122">
        <v>0</v>
      </c>
      <c r="P70" s="122">
        <v>0</v>
      </c>
      <c r="Q70" s="122">
        <v>0</v>
      </c>
      <c r="R70" s="122">
        <v>0</v>
      </c>
      <c r="S70" s="113">
        <v>116</v>
      </c>
    </row>
    <row r="71" spans="1:19" x14ac:dyDescent="0.25">
      <c r="A71" s="27" t="s">
        <v>129</v>
      </c>
      <c r="B71" s="21" t="s">
        <v>341</v>
      </c>
      <c r="C71" s="22">
        <v>310</v>
      </c>
      <c r="D71" s="67">
        <v>0</v>
      </c>
      <c r="E71" s="67">
        <v>10</v>
      </c>
      <c r="F71" s="67">
        <v>0</v>
      </c>
      <c r="G71" s="67">
        <v>10</v>
      </c>
      <c r="H71" s="67">
        <v>0</v>
      </c>
      <c r="I71" s="67">
        <v>0</v>
      </c>
      <c r="J71" s="67">
        <v>2</v>
      </c>
      <c r="K71" s="67">
        <v>0</v>
      </c>
      <c r="L71" s="67">
        <v>0</v>
      </c>
      <c r="M71" s="67">
        <v>0</v>
      </c>
      <c r="N71" s="67">
        <v>0</v>
      </c>
      <c r="O71" s="122">
        <v>0</v>
      </c>
      <c r="P71" s="122">
        <v>0</v>
      </c>
      <c r="Q71" s="122">
        <v>0</v>
      </c>
      <c r="R71" s="122">
        <v>0</v>
      </c>
      <c r="S71" s="113">
        <v>12</v>
      </c>
    </row>
    <row r="72" spans="1:19" x14ac:dyDescent="0.25">
      <c r="A72" s="20" t="s">
        <v>130</v>
      </c>
      <c r="B72" s="21" t="s">
        <v>341</v>
      </c>
      <c r="C72" s="22">
        <v>315</v>
      </c>
      <c r="D72" s="67">
        <v>0</v>
      </c>
      <c r="E72" s="67">
        <v>3</v>
      </c>
      <c r="F72" s="67">
        <v>0</v>
      </c>
      <c r="G72" s="67">
        <v>3</v>
      </c>
      <c r="H72" s="67">
        <v>0</v>
      </c>
      <c r="I72" s="67">
        <v>0</v>
      </c>
      <c r="J72" s="67">
        <v>0</v>
      </c>
      <c r="K72" s="67">
        <v>0</v>
      </c>
      <c r="L72" s="67">
        <v>0</v>
      </c>
      <c r="M72" s="67">
        <v>0</v>
      </c>
      <c r="N72" s="67">
        <v>0</v>
      </c>
      <c r="O72" s="122">
        <v>0</v>
      </c>
      <c r="P72" s="122">
        <v>0</v>
      </c>
      <c r="Q72" s="122">
        <v>0</v>
      </c>
      <c r="R72" s="122">
        <v>0</v>
      </c>
      <c r="S72" s="113">
        <v>3</v>
      </c>
    </row>
    <row r="73" spans="1:19" x14ac:dyDescent="0.25">
      <c r="A73" s="20" t="s">
        <v>131</v>
      </c>
      <c r="B73" s="21" t="s">
        <v>341</v>
      </c>
      <c r="C73" s="22">
        <v>361</v>
      </c>
      <c r="D73" s="67">
        <v>0</v>
      </c>
      <c r="E73" s="67">
        <v>4</v>
      </c>
      <c r="F73" s="67">
        <v>0</v>
      </c>
      <c r="G73" s="67">
        <v>4</v>
      </c>
      <c r="H73" s="67">
        <v>0</v>
      </c>
      <c r="I73" s="67">
        <v>0</v>
      </c>
      <c r="J73" s="67">
        <v>1</v>
      </c>
      <c r="K73" s="67">
        <v>0</v>
      </c>
      <c r="L73" s="67">
        <v>0</v>
      </c>
      <c r="M73" s="67">
        <v>0</v>
      </c>
      <c r="N73" s="67">
        <v>0</v>
      </c>
      <c r="O73" s="122">
        <v>0</v>
      </c>
      <c r="P73" s="122">
        <v>0</v>
      </c>
      <c r="Q73" s="122">
        <v>0</v>
      </c>
      <c r="R73" s="122">
        <v>0</v>
      </c>
      <c r="S73" s="113">
        <v>5</v>
      </c>
    </row>
    <row r="74" spans="1:19" x14ac:dyDescent="0.25">
      <c r="A74" s="24" t="s">
        <v>132</v>
      </c>
      <c r="B74" s="21" t="s">
        <v>341</v>
      </c>
      <c r="C74" s="22">
        <v>647</v>
      </c>
      <c r="D74" s="67">
        <v>0</v>
      </c>
      <c r="E74" s="67">
        <v>5</v>
      </c>
      <c r="F74" s="67">
        <v>0</v>
      </c>
      <c r="G74" s="67">
        <v>5</v>
      </c>
      <c r="H74" s="67">
        <v>0</v>
      </c>
      <c r="I74" s="67">
        <v>0</v>
      </c>
      <c r="J74" s="67">
        <v>4</v>
      </c>
      <c r="K74" s="67">
        <v>0</v>
      </c>
      <c r="L74" s="67">
        <v>0</v>
      </c>
      <c r="M74" s="67">
        <v>0</v>
      </c>
      <c r="N74" s="67">
        <v>0</v>
      </c>
      <c r="O74" s="122">
        <v>0</v>
      </c>
      <c r="P74" s="122">
        <v>0</v>
      </c>
      <c r="Q74" s="122">
        <v>0</v>
      </c>
      <c r="R74" s="122">
        <v>0</v>
      </c>
      <c r="S74" s="113">
        <v>9</v>
      </c>
    </row>
    <row r="75" spans="1:19" x14ac:dyDescent="0.25">
      <c r="A75" s="27" t="s">
        <v>133</v>
      </c>
      <c r="B75" s="21" t="s">
        <v>341</v>
      </c>
      <c r="C75" s="22">
        <v>658</v>
      </c>
      <c r="D75" s="67">
        <v>0</v>
      </c>
      <c r="E75" s="67">
        <v>1</v>
      </c>
      <c r="F75" s="67">
        <v>0</v>
      </c>
      <c r="G75" s="67">
        <v>1</v>
      </c>
      <c r="H75" s="67">
        <v>0</v>
      </c>
      <c r="I75" s="67">
        <v>0</v>
      </c>
      <c r="J75" s="67">
        <v>1</v>
      </c>
      <c r="K75" s="67">
        <v>0</v>
      </c>
      <c r="L75" s="67">
        <v>0</v>
      </c>
      <c r="M75" s="67">
        <v>0</v>
      </c>
      <c r="N75" s="67">
        <v>0</v>
      </c>
      <c r="O75" s="122">
        <v>0</v>
      </c>
      <c r="P75" s="122">
        <v>0</v>
      </c>
      <c r="Q75" s="122">
        <v>0</v>
      </c>
      <c r="R75" s="122">
        <v>0</v>
      </c>
      <c r="S75" s="113">
        <v>2</v>
      </c>
    </row>
    <row r="76" spans="1:19" x14ac:dyDescent="0.25">
      <c r="A76" s="24" t="s">
        <v>134</v>
      </c>
      <c r="B76" s="21" t="s">
        <v>341</v>
      </c>
      <c r="C76" s="22">
        <v>664</v>
      </c>
      <c r="D76" s="67">
        <v>0</v>
      </c>
      <c r="E76" s="67">
        <v>115</v>
      </c>
      <c r="F76" s="67">
        <v>0</v>
      </c>
      <c r="G76" s="67">
        <v>115</v>
      </c>
      <c r="H76" s="67">
        <v>84</v>
      </c>
      <c r="I76" s="67">
        <v>0</v>
      </c>
      <c r="J76" s="67">
        <v>31</v>
      </c>
      <c r="K76" s="67">
        <v>0</v>
      </c>
      <c r="L76" s="67">
        <v>0</v>
      </c>
      <c r="M76" s="67">
        <v>0</v>
      </c>
      <c r="N76" s="67">
        <v>0</v>
      </c>
      <c r="O76" s="122">
        <v>0</v>
      </c>
      <c r="P76" s="122">
        <v>0</v>
      </c>
      <c r="Q76" s="122">
        <v>0</v>
      </c>
      <c r="R76" s="122">
        <v>0</v>
      </c>
      <c r="S76" s="113">
        <v>230</v>
      </c>
    </row>
    <row r="77" spans="1:19" x14ac:dyDescent="0.25">
      <c r="A77" s="26" t="s">
        <v>135</v>
      </c>
      <c r="B77" s="21" t="s">
        <v>341</v>
      </c>
      <c r="C77" s="22">
        <v>686</v>
      </c>
      <c r="D77" s="67">
        <v>90</v>
      </c>
      <c r="E77" s="67">
        <v>22</v>
      </c>
      <c r="F77" s="67">
        <v>0</v>
      </c>
      <c r="G77" s="67">
        <v>22</v>
      </c>
      <c r="H77" s="67">
        <v>30</v>
      </c>
      <c r="I77" s="67">
        <v>0</v>
      </c>
      <c r="J77" s="67">
        <v>23</v>
      </c>
      <c r="K77" s="67">
        <v>0</v>
      </c>
      <c r="L77" s="67">
        <v>0</v>
      </c>
      <c r="M77" s="67">
        <v>0</v>
      </c>
      <c r="N77" s="67">
        <v>0</v>
      </c>
      <c r="O77" s="122">
        <v>0</v>
      </c>
      <c r="P77" s="122">
        <v>0</v>
      </c>
      <c r="Q77" s="122">
        <v>0</v>
      </c>
      <c r="R77" s="122">
        <v>0</v>
      </c>
      <c r="S77" s="113">
        <v>165</v>
      </c>
    </row>
    <row r="78" spans="1:19" x14ac:dyDescent="0.25">
      <c r="A78" s="20" t="s">
        <v>136</v>
      </c>
      <c r="B78" s="21" t="s">
        <v>341</v>
      </c>
      <c r="C78" s="22">
        <v>819</v>
      </c>
      <c r="D78" s="67">
        <v>0</v>
      </c>
      <c r="E78" s="67">
        <v>0</v>
      </c>
      <c r="F78" s="67">
        <v>0</v>
      </c>
      <c r="G78" s="67">
        <v>0</v>
      </c>
      <c r="H78" s="67">
        <v>0</v>
      </c>
      <c r="I78" s="67">
        <v>0</v>
      </c>
      <c r="J78" s="67">
        <v>1</v>
      </c>
      <c r="K78" s="67">
        <v>0</v>
      </c>
      <c r="L78" s="67">
        <v>0</v>
      </c>
      <c r="M78" s="67">
        <v>0</v>
      </c>
      <c r="N78" s="67">
        <v>0</v>
      </c>
      <c r="O78" s="122">
        <v>0</v>
      </c>
      <c r="P78" s="122">
        <v>0</v>
      </c>
      <c r="Q78" s="122">
        <v>0</v>
      </c>
      <c r="R78" s="122">
        <v>0</v>
      </c>
      <c r="S78" s="113">
        <v>1</v>
      </c>
    </row>
    <row r="79" spans="1:19" x14ac:dyDescent="0.25">
      <c r="A79" s="20" t="s">
        <v>137</v>
      </c>
      <c r="B79" s="21" t="s">
        <v>341</v>
      </c>
      <c r="C79" s="22">
        <v>854</v>
      </c>
      <c r="D79" s="67">
        <v>0</v>
      </c>
      <c r="E79" s="67">
        <v>7</v>
      </c>
      <c r="F79" s="67">
        <v>0</v>
      </c>
      <c r="G79" s="67">
        <v>7</v>
      </c>
      <c r="H79" s="67">
        <v>0</v>
      </c>
      <c r="I79" s="67">
        <v>0</v>
      </c>
      <c r="J79" s="67">
        <v>0</v>
      </c>
      <c r="K79" s="67">
        <v>0</v>
      </c>
      <c r="L79" s="67">
        <v>0</v>
      </c>
      <c r="M79" s="67">
        <v>0</v>
      </c>
      <c r="N79" s="67">
        <v>0</v>
      </c>
      <c r="O79" s="122">
        <v>0</v>
      </c>
      <c r="P79" s="122">
        <v>0</v>
      </c>
      <c r="Q79" s="122">
        <v>0</v>
      </c>
      <c r="R79" s="122">
        <v>0</v>
      </c>
      <c r="S79" s="113">
        <v>7</v>
      </c>
    </row>
    <row r="80" spans="1:19" x14ac:dyDescent="0.25">
      <c r="A80" s="20" t="s">
        <v>138</v>
      </c>
      <c r="B80" s="21" t="s">
        <v>341</v>
      </c>
      <c r="C80" s="22">
        <v>887</v>
      </c>
      <c r="D80" s="67">
        <v>2</v>
      </c>
      <c r="E80" s="67">
        <v>6</v>
      </c>
      <c r="F80" s="67">
        <v>0</v>
      </c>
      <c r="G80" s="67">
        <v>6</v>
      </c>
      <c r="H80" s="67">
        <v>13</v>
      </c>
      <c r="I80" s="67">
        <v>0</v>
      </c>
      <c r="J80" s="67">
        <v>3</v>
      </c>
      <c r="K80" s="67">
        <v>13</v>
      </c>
      <c r="L80" s="67">
        <v>0</v>
      </c>
      <c r="M80" s="67">
        <v>13</v>
      </c>
      <c r="N80" s="67">
        <v>0</v>
      </c>
      <c r="O80" s="122">
        <v>0</v>
      </c>
      <c r="P80" s="122">
        <v>0</v>
      </c>
      <c r="Q80" s="122">
        <v>0</v>
      </c>
      <c r="R80" s="122">
        <v>0</v>
      </c>
      <c r="S80" s="113">
        <v>37</v>
      </c>
    </row>
    <row r="81" spans="1:19" x14ac:dyDescent="0.25">
      <c r="A81" s="47" t="s">
        <v>342</v>
      </c>
      <c r="B81" s="48"/>
      <c r="C81" s="49">
        <v>0</v>
      </c>
      <c r="D81" s="114">
        <v>3986</v>
      </c>
      <c r="E81" s="114">
        <v>4099</v>
      </c>
      <c r="F81" s="114">
        <v>103</v>
      </c>
      <c r="G81" s="114">
        <v>4202</v>
      </c>
      <c r="H81" s="114">
        <v>1219</v>
      </c>
      <c r="I81" s="114">
        <v>113</v>
      </c>
      <c r="J81" s="114">
        <v>1973</v>
      </c>
      <c r="K81" s="114">
        <v>8</v>
      </c>
      <c r="L81" s="114">
        <v>0</v>
      </c>
      <c r="M81" s="114">
        <v>8</v>
      </c>
      <c r="N81" s="114">
        <v>8</v>
      </c>
      <c r="O81" s="114">
        <v>0</v>
      </c>
      <c r="P81" s="114">
        <v>0</v>
      </c>
      <c r="Q81" s="114">
        <v>0</v>
      </c>
      <c r="R81" s="114">
        <v>0</v>
      </c>
      <c r="S81" s="109">
        <v>11509</v>
      </c>
    </row>
    <row r="82" spans="1:19" x14ac:dyDescent="0.25">
      <c r="A82" s="20" t="s">
        <v>140</v>
      </c>
      <c r="B82" s="21" t="s">
        <v>343</v>
      </c>
      <c r="C82" s="22">
        <v>2</v>
      </c>
      <c r="D82" s="67">
        <v>0</v>
      </c>
      <c r="E82" s="67">
        <v>21</v>
      </c>
      <c r="F82" s="67">
        <v>1</v>
      </c>
      <c r="G82" s="67">
        <v>22</v>
      </c>
      <c r="H82" s="67">
        <v>0</v>
      </c>
      <c r="I82" s="67">
        <v>0</v>
      </c>
      <c r="J82" s="67">
        <v>3</v>
      </c>
      <c r="K82" s="67">
        <v>0</v>
      </c>
      <c r="L82" s="67">
        <v>0</v>
      </c>
      <c r="M82" s="67">
        <v>0</v>
      </c>
      <c r="N82" s="67">
        <v>0</v>
      </c>
      <c r="O82" s="122">
        <v>0</v>
      </c>
      <c r="P82" s="122">
        <v>0</v>
      </c>
      <c r="Q82" s="122">
        <v>0</v>
      </c>
      <c r="R82" s="122">
        <v>0</v>
      </c>
      <c r="S82" s="113">
        <v>25</v>
      </c>
    </row>
    <row r="83" spans="1:19" x14ac:dyDescent="0.25">
      <c r="A83" s="20" t="s">
        <v>141</v>
      </c>
      <c r="B83" s="21" t="s">
        <v>343</v>
      </c>
      <c r="C83" s="22">
        <v>21</v>
      </c>
      <c r="D83" s="67">
        <v>0</v>
      </c>
      <c r="E83" s="67">
        <v>1</v>
      </c>
      <c r="F83" s="67">
        <v>0</v>
      </c>
      <c r="G83" s="67">
        <v>1</v>
      </c>
      <c r="H83" s="67">
        <v>0</v>
      </c>
      <c r="I83" s="67">
        <v>0</v>
      </c>
      <c r="J83" s="67">
        <v>0</v>
      </c>
      <c r="K83" s="67">
        <v>0</v>
      </c>
      <c r="L83" s="67">
        <v>0</v>
      </c>
      <c r="M83" s="67">
        <v>0</v>
      </c>
      <c r="N83" s="67">
        <v>0</v>
      </c>
      <c r="O83" s="122">
        <v>0</v>
      </c>
      <c r="P83" s="122">
        <v>0</v>
      </c>
      <c r="Q83" s="122">
        <v>0</v>
      </c>
      <c r="R83" s="122">
        <v>0</v>
      </c>
      <c r="S83" s="113">
        <v>1</v>
      </c>
    </row>
    <row r="84" spans="1:19" x14ac:dyDescent="0.25">
      <c r="A84" s="20" t="s">
        <v>142</v>
      </c>
      <c r="B84" s="21" t="s">
        <v>343</v>
      </c>
      <c r="C84" s="22">
        <v>55</v>
      </c>
      <c r="D84" s="67">
        <v>0</v>
      </c>
      <c r="E84" s="67">
        <v>8</v>
      </c>
      <c r="F84" s="67">
        <v>0</v>
      </c>
      <c r="G84" s="67">
        <v>8</v>
      </c>
      <c r="H84" s="67">
        <v>0</v>
      </c>
      <c r="I84" s="67">
        <v>0</v>
      </c>
      <c r="J84" s="67">
        <v>0</v>
      </c>
      <c r="K84" s="67">
        <v>0</v>
      </c>
      <c r="L84" s="67">
        <v>0</v>
      </c>
      <c r="M84" s="67">
        <v>0</v>
      </c>
      <c r="N84" s="67">
        <v>0</v>
      </c>
      <c r="O84" s="122">
        <v>0</v>
      </c>
      <c r="P84" s="122">
        <v>0</v>
      </c>
      <c r="Q84" s="122">
        <v>0</v>
      </c>
      <c r="R84" s="122">
        <v>0</v>
      </c>
      <c r="S84" s="113">
        <v>8</v>
      </c>
    </row>
    <row r="85" spans="1:19" x14ac:dyDescent="0.25">
      <c r="A85" s="28" t="s">
        <v>143</v>
      </c>
      <c r="B85" s="21" t="s">
        <v>343</v>
      </c>
      <c r="C85" s="22">
        <v>148</v>
      </c>
      <c r="D85" s="67">
        <v>428</v>
      </c>
      <c r="E85" s="67">
        <v>530</v>
      </c>
      <c r="F85" s="67">
        <v>7</v>
      </c>
      <c r="G85" s="67">
        <v>537</v>
      </c>
      <c r="H85" s="67">
        <v>0</v>
      </c>
      <c r="I85" s="67">
        <v>0</v>
      </c>
      <c r="J85" s="67">
        <v>233</v>
      </c>
      <c r="K85" s="67">
        <v>0</v>
      </c>
      <c r="L85" s="67">
        <v>0</v>
      </c>
      <c r="M85" s="67">
        <v>0</v>
      </c>
      <c r="N85" s="67">
        <v>0</v>
      </c>
      <c r="O85" s="122">
        <v>0</v>
      </c>
      <c r="P85" s="122">
        <v>0</v>
      </c>
      <c r="Q85" s="122">
        <v>0</v>
      </c>
      <c r="R85" s="122">
        <v>0</v>
      </c>
      <c r="S85" s="113">
        <v>1198</v>
      </c>
    </row>
    <row r="86" spans="1:19" x14ac:dyDescent="0.25">
      <c r="A86" s="20" t="s">
        <v>144</v>
      </c>
      <c r="B86" s="21" t="s">
        <v>343</v>
      </c>
      <c r="C86" s="22">
        <v>197</v>
      </c>
      <c r="D86" s="67">
        <v>2</v>
      </c>
      <c r="E86" s="67">
        <v>10</v>
      </c>
      <c r="F86" s="67">
        <v>3</v>
      </c>
      <c r="G86" s="67">
        <v>13</v>
      </c>
      <c r="H86" s="67">
        <v>0</v>
      </c>
      <c r="I86" s="67">
        <v>0</v>
      </c>
      <c r="J86" s="67">
        <v>20</v>
      </c>
      <c r="K86" s="67">
        <v>0</v>
      </c>
      <c r="L86" s="67">
        <v>0</v>
      </c>
      <c r="M86" s="67">
        <v>0</v>
      </c>
      <c r="N86" s="67">
        <v>0</v>
      </c>
      <c r="O86" s="122">
        <v>0</v>
      </c>
      <c r="P86" s="122">
        <v>0</v>
      </c>
      <c r="Q86" s="122">
        <v>0</v>
      </c>
      <c r="R86" s="122">
        <v>0</v>
      </c>
      <c r="S86" s="113">
        <v>35</v>
      </c>
    </row>
    <row r="87" spans="1:19" x14ac:dyDescent="0.25">
      <c r="A87" s="20" t="s">
        <v>145</v>
      </c>
      <c r="B87" s="21" t="s">
        <v>343</v>
      </c>
      <c r="C87" s="22">
        <v>206</v>
      </c>
      <c r="D87" s="67">
        <v>0</v>
      </c>
      <c r="E87" s="67">
        <v>3</v>
      </c>
      <c r="F87" s="67">
        <v>0</v>
      </c>
      <c r="G87" s="67">
        <v>3</v>
      </c>
      <c r="H87" s="67">
        <v>0</v>
      </c>
      <c r="I87" s="67">
        <v>0</v>
      </c>
      <c r="J87" s="67">
        <v>3</v>
      </c>
      <c r="K87" s="67">
        <v>0</v>
      </c>
      <c r="L87" s="67">
        <v>0</v>
      </c>
      <c r="M87" s="67">
        <v>0</v>
      </c>
      <c r="N87" s="67">
        <v>0</v>
      </c>
      <c r="O87" s="122">
        <v>0</v>
      </c>
      <c r="P87" s="122">
        <v>0</v>
      </c>
      <c r="Q87" s="122">
        <v>0</v>
      </c>
      <c r="R87" s="122">
        <v>0</v>
      </c>
      <c r="S87" s="113">
        <v>6</v>
      </c>
    </row>
    <row r="88" spans="1:19" x14ac:dyDescent="0.25">
      <c r="A88" s="20" t="s">
        <v>146</v>
      </c>
      <c r="B88" s="21" t="s">
        <v>343</v>
      </c>
      <c r="C88" s="22">
        <v>313</v>
      </c>
      <c r="D88" s="67">
        <v>4</v>
      </c>
      <c r="E88" s="67">
        <v>33</v>
      </c>
      <c r="F88" s="67">
        <v>0</v>
      </c>
      <c r="G88" s="67">
        <v>33</v>
      </c>
      <c r="H88" s="67">
        <v>0</v>
      </c>
      <c r="I88" s="67">
        <v>0</v>
      </c>
      <c r="J88" s="67">
        <v>20</v>
      </c>
      <c r="K88" s="67">
        <v>0</v>
      </c>
      <c r="L88" s="67">
        <v>0</v>
      </c>
      <c r="M88" s="67">
        <v>0</v>
      </c>
      <c r="N88" s="67">
        <v>0</v>
      </c>
      <c r="O88" s="122">
        <v>0</v>
      </c>
      <c r="P88" s="122">
        <v>0</v>
      </c>
      <c r="Q88" s="122">
        <v>0</v>
      </c>
      <c r="R88" s="122">
        <v>0</v>
      </c>
      <c r="S88" s="113">
        <v>57</v>
      </c>
    </row>
    <row r="89" spans="1:19" x14ac:dyDescent="0.25">
      <c r="A89" s="20" t="s">
        <v>147</v>
      </c>
      <c r="B89" s="21" t="s">
        <v>343</v>
      </c>
      <c r="C89" s="22">
        <v>318</v>
      </c>
      <c r="D89" s="67">
        <v>470</v>
      </c>
      <c r="E89" s="67">
        <v>259</v>
      </c>
      <c r="F89" s="67">
        <v>7</v>
      </c>
      <c r="G89" s="67">
        <v>266</v>
      </c>
      <c r="H89" s="67">
        <v>109</v>
      </c>
      <c r="I89" s="67">
        <v>0</v>
      </c>
      <c r="J89" s="67">
        <v>185</v>
      </c>
      <c r="K89" s="67">
        <v>0</v>
      </c>
      <c r="L89" s="67">
        <v>0</v>
      </c>
      <c r="M89" s="67">
        <v>0</v>
      </c>
      <c r="N89" s="67">
        <v>0</v>
      </c>
      <c r="O89" s="122">
        <v>0</v>
      </c>
      <c r="P89" s="122">
        <v>0</v>
      </c>
      <c r="Q89" s="122">
        <v>0</v>
      </c>
      <c r="R89" s="122">
        <v>0</v>
      </c>
      <c r="S89" s="113">
        <v>1030</v>
      </c>
    </row>
    <row r="90" spans="1:19" x14ac:dyDescent="0.25">
      <c r="A90" s="20" t="s">
        <v>148</v>
      </c>
      <c r="B90" s="21" t="s">
        <v>343</v>
      </c>
      <c r="C90" s="22">
        <v>321</v>
      </c>
      <c r="D90" s="67">
        <v>0</v>
      </c>
      <c r="E90" s="67">
        <v>71</v>
      </c>
      <c r="F90" s="67">
        <v>0</v>
      </c>
      <c r="G90" s="67">
        <v>71</v>
      </c>
      <c r="H90" s="67">
        <v>0</v>
      </c>
      <c r="I90" s="67">
        <v>0</v>
      </c>
      <c r="J90" s="67">
        <v>101</v>
      </c>
      <c r="K90" s="67">
        <v>0</v>
      </c>
      <c r="L90" s="67">
        <v>0</v>
      </c>
      <c r="M90" s="67">
        <v>0</v>
      </c>
      <c r="N90" s="67">
        <v>0</v>
      </c>
      <c r="O90" s="122">
        <v>0</v>
      </c>
      <c r="P90" s="122">
        <v>0</v>
      </c>
      <c r="Q90" s="122">
        <v>0</v>
      </c>
      <c r="R90" s="122">
        <v>0</v>
      </c>
      <c r="S90" s="113">
        <v>172</v>
      </c>
    </row>
    <row r="91" spans="1:19" x14ac:dyDescent="0.25">
      <c r="A91" s="20" t="s">
        <v>149</v>
      </c>
      <c r="B91" s="21" t="s">
        <v>343</v>
      </c>
      <c r="C91" s="22">
        <v>376</v>
      </c>
      <c r="D91" s="67">
        <v>442</v>
      </c>
      <c r="E91" s="67">
        <v>355</v>
      </c>
      <c r="F91" s="67">
        <v>13</v>
      </c>
      <c r="G91" s="67">
        <v>368</v>
      </c>
      <c r="H91" s="67">
        <v>119</v>
      </c>
      <c r="I91" s="67">
        <v>0</v>
      </c>
      <c r="J91" s="67">
        <v>187</v>
      </c>
      <c r="K91" s="67">
        <v>0</v>
      </c>
      <c r="L91" s="67">
        <v>0</v>
      </c>
      <c r="M91" s="67">
        <v>0</v>
      </c>
      <c r="N91" s="67">
        <v>0</v>
      </c>
      <c r="O91" s="122">
        <v>0</v>
      </c>
      <c r="P91" s="122">
        <v>0</v>
      </c>
      <c r="Q91" s="122">
        <v>0</v>
      </c>
      <c r="R91" s="122">
        <v>0</v>
      </c>
      <c r="S91" s="113">
        <v>1116</v>
      </c>
    </row>
    <row r="92" spans="1:19" x14ac:dyDescent="0.25">
      <c r="A92" s="20" t="s">
        <v>150</v>
      </c>
      <c r="B92" s="21" t="s">
        <v>343</v>
      </c>
      <c r="C92" s="22">
        <v>400</v>
      </c>
      <c r="D92" s="67">
        <v>37</v>
      </c>
      <c r="E92" s="67">
        <v>38</v>
      </c>
      <c r="F92" s="67">
        <v>2</v>
      </c>
      <c r="G92" s="67">
        <v>40</v>
      </c>
      <c r="H92" s="67">
        <v>29</v>
      </c>
      <c r="I92" s="67">
        <v>0</v>
      </c>
      <c r="J92" s="67">
        <v>47</v>
      </c>
      <c r="K92" s="67">
        <v>0</v>
      </c>
      <c r="L92" s="67">
        <v>0</v>
      </c>
      <c r="M92" s="67">
        <v>0</v>
      </c>
      <c r="N92" s="67">
        <v>0</v>
      </c>
      <c r="O92" s="122">
        <v>0</v>
      </c>
      <c r="P92" s="122">
        <v>0</v>
      </c>
      <c r="Q92" s="122">
        <v>0</v>
      </c>
      <c r="R92" s="122">
        <v>0</v>
      </c>
      <c r="S92" s="113">
        <v>153</v>
      </c>
    </row>
    <row r="93" spans="1:19" x14ac:dyDescent="0.25">
      <c r="A93" s="20" t="s">
        <v>151</v>
      </c>
      <c r="B93" s="21" t="s">
        <v>343</v>
      </c>
      <c r="C93" s="22">
        <v>440</v>
      </c>
      <c r="D93" s="67">
        <v>694</v>
      </c>
      <c r="E93" s="67">
        <v>566</v>
      </c>
      <c r="F93" s="67">
        <v>9</v>
      </c>
      <c r="G93" s="67">
        <v>575</v>
      </c>
      <c r="H93" s="67">
        <v>252</v>
      </c>
      <c r="I93" s="67">
        <v>0</v>
      </c>
      <c r="J93" s="67">
        <v>384</v>
      </c>
      <c r="K93" s="67">
        <v>0</v>
      </c>
      <c r="L93" s="67">
        <v>0</v>
      </c>
      <c r="M93" s="67">
        <v>0</v>
      </c>
      <c r="N93" s="67">
        <v>0</v>
      </c>
      <c r="O93" s="122">
        <v>0</v>
      </c>
      <c r="P93" s="122">
        <v>0</v>
      </c>
      <c r="Q93" s="122">
        <v>0</v>
      </c>
      <c r="R93" s="122">
        <v>0</v>
      </c>
      <c r="S93" s="113">
        <v>1905</v>
      </c>
    </row>
    <row r="94" spans="1:19" x14ac:dyDescent="0.25">
      <c r="A94" s="20" t="s">
        <v>152</v>
      </c>
      <c r="B94" s="21" t="s">
        <v>343</v>
      </c>
      <c r="C94" s="22">
        <v>483</v>
      </c>
      <c r="D94" s="67">
        <v>0</v>
      </c>
      <c r="E94" s="67">
        <v>0</v>
      </c>
      <c r="F94" s="67">
        <v>0</v>
      </c>
      <c r="G94" s="67">
        <v>0</v>
      </c>
      <c r="H94" s="67">
        <v>0</v>
      </c>
      <c r="I94" s="67">
        <v>0</v>
      </c>
      <c r="J94" s="67">
        <v>0</v>
      </c>
      <c r="K94" s="67">
        <v>0</v>
      </c>
      <c r="L94" s="67">
        <v>0</v>
      </c>
      <c r="M94" s="67">
        <v>0</v>
      </c>
      <c r="N94" s="67">
        <v>0</v>
      </c>
      <c r="O94" s="122">
        <v>0</v>
      </c>
      <c r="P94" s="122">
        <v>0</v>
      </c>
      <c r="Q94" s="122">
        <v>0</v>
      </c>
      <c r="R94" s="122">
        <v>0</v>
      </c>
      <c r="S94" s="113">
        <v>0</v>
      </c>
    </row>
    <row r="95" spans="1:19" x14ac:dyDescent="0.25">
      <c r="A95" s="24" t="s">
        <v>153</v>
      </c>
      <c r="B95" s="21" t="s">
        <v>343</v>
      </c>
      <c r="C95" s="22">
        <v>541</v>
      </c>
      <c r="D95" s="67">
        <v>0</v>
      </c>
      <c r="E95" s="67">
        <v>109</v>
      </c>
      <c r="F95" s="67">
        <v>1</v>
      </c>
      <c r="G95" s="67">
        <v>110</v>
      </c>
      <c r="H95" s="67">
        <v>47</v>
      </c>
      <c r="I95" s="67">
        <v>0</v>
      </c>
      <c r="J95" s="67">
        <v>82</v>
      </c>
      <c r="K95" s="67">
        <v>0</v>
      </c>
      <c r="L95" s="67">
        <v>0</v>
      </c>
      <c r="M95" s="67">
        <v>0</v>
      </c>
      <c r="N95" s="67">
        <v>0</v>
      </c>
      <c r="O95" s="122">
        <v>0</v>
      </c>
      <c r="P95" s="122">
        <v>0</v>
      </c>
      <c r="Q95" s="122">
        <v>0</v>
      </c>
      <c r="R95" s="122">
        <v>0</v>
      </c>
      <c r="S95" s="113">
        <v>239</v>
      </c>
    </row>
    <row r="96" spans="1:19" x14ac:dyDescent="0.25">
      <c r="A96" s="20" t="s">
        <v>154</v>
      </c>
      <c r="B96" s="21" t="s">
        <v>343</v>
      </c>
      <c r="C96" s="22">
        <v>607</v>
      </c>
      <c r="D96" s="67">
        <v>172</v>
      </c>
      <c r="E96" s="67">
        <v>163</v>
      </c>
      <c r="F96" s="67">
        <v>11</v>
      </c>
      <c r="G96" s="67">
        <v>174</v>
      </c>
      <c r="H96" s="67">
        <v>0</v>
      </c>
      <c r="I96" s="67">
        <v>0</v>
      </c>
      <c r="J96" s="67">
        <v>68</v>
      </c>
      <c r="K96" s="67">
        <v>0</v>
      </c>
      <c r="L96" s="67">
        <v>0</v>
      </c>
      <c r="M96" s="67">
        <v>0</v>
      </c>
      <c r="N96" s="67">
        <v>0</v>
      </c>
      <c r="O96" s="122">
        <v>0</v>
      </c>
      <c r="P96" s="122">
        <v>0</v>
      </c>
      <c r="Q96" s="122">
        <v>0</v>
      </c>
      <c r="R96" s="122">
        <v>0</v>
      </c>
      <c r="S96" s="113">
        <v>414</v>
      </c>
    </row>
    <row r="97" spans="1:19" x14ac:dyDescent="0.25">
      <c r="A97" s="20" t="s">
        <v>155</v>
      </c>
      <c r="B97" s="21" t="s">
        <v>343</v>
      </c>
      <c r="C97" s="22">
        <v>615</v>
      </c>
      <c r="D97" s="67">
        <v>1555</v>
      </c>
      <c r="E97" s="67">
        <v>1561</v>
      </c>
      <c r="F97" s="67">
        <v>44</v>
      </c>
      <c r="G97" s="67">
        <v>1605</v>
      </c>
      <c r="H97" s="67">
        <v>643</v>
      </c>
      <c r="I97" s="67">
        <v>113</v>
      </c>
      <c r="J97" s="67">
        <v>402</v>
      </c>
      <c r="K97" s="67">
        <v>8</v>
      </c>
      <c r="L97" s="67">
        <v>0</v>
      </c>
      <c r="M97" s="67">
        <v>8</v>
      </c>
      <c r="N97" s="67">
        <v>8</v>
      </c>
      <c r="O97" s="122">
        <v>0</v>
      </c>
      <c r="P97" s="122">
        <v>0</v>
      </c>
      <c r="Q97" s="122">
        <v>0</v>
      </c>
      <c r="R97" s="122">
        <v>0</v>
      </c>
      <c r="S97" s="113">
        <v>4334</v>
      </c>
    </row>
    <row r="98" spans="1:19" x14ac:dyDescent="0.25">
      <c r="A98" s="20" t="s">
        <v>156</v>
      </c>
      <c r="B98" s="21" t="s">
        <v>343</v>
      </c>
      <c r="C98" s="22">
        <v>649</v>
      </c>
      <c r="D98" s="67">
        <v>0</v>
      </c>
      <c r="E98" s="67">
        <v>5</v>
      </c>
      <c r="F98" s="67">
        <v>0</v>
      </c>
      <c r="G98" s="67">
        <v>5</v>
      </c>
      <c r="H98" s="67">
        <v>0</v>
      </c>
      <c r="I98" s="67">
        <v>0</v>
      </c>
      <c r="J98" s="67">
        <v>2</v>
      </c>
      <c r="K98" s="67">
        <v>0</v>
      </c>
      <c r="L98" s="67">
        <v>0</v>
      </c>
      <c r="M98" s="67">
        <v>0</v>
      </c>
      <c r="N98" s="67">
        <v>0</v>
      </c>
      <c r="O98" s="122">
        <v>0</v>
      </c>
      <c r="P98" s="122">
        <v>0</v>
      </c>
      <c r="Q98" s="122">
        <v>0</v>
      </c>
      <c r="R98" s="122">
        <v>0</v>
      </c>
      <c r="S98" s="113">
        <v>7</v>
      </c>
    </row>
    <row r="99" spans="1:19" x14ac:dyDescent="0.25">
      <c r="A99" s="20" t="s">
        <v>157</v>
      </c>
      <c r="B99" s="21" t="s">
        <v>343</v>
      </c>
      <c r="C99" s="22">
        <v>652</v>
      </c>
      <c r="D99" s="67">
        <v>0</v>
      </c>
      <c r="E99" s="67">
        <v>0</v>
      </c>
      <c r="F99" s="67">
        <v>0</v>
      </c>
      <c r="G99" s="67">
        <v>0</v>
      </c>
      <c r="H99" s="67">
        <v>0</v>
      </c>
      <c r="I99" s="67">
        <v>0</v>
      </c>
      <c r="J99" s="67">
        <v>1</v>
      </c>
      <c r="K99" s="67">
        <v>0</v>
      </c>
      <c r="L99" s="67">
        <v>0</v>
      </c>
      <c r="M99" s="67">
        <v>0</v>
      </c>
      <c r="N99" s="67">
        <v>0</v>
      </c>
      <c r="O99" s="122">
        <v>0</v>
      </c>
      <c r="P99" s="122">
        <v>0</v>
      </c>
      <c r="Q99" s="122">
        <v>0</v>
      </c>
      <c r="R99" s="122">
        <v>0</v>
      </c>
      <c r="S99" s="113">
        <v>1</v>
      </c>
    </row>
    <row r="100" spans="1:19" x14ac:dyDescent="0.25">
      <c r="A100" s="20" t="s">
        <v>158</v>
      </c>
      <c r="B100" s="21" t="s">
        <v>343</v>
      </c>
      <c r="C100" s="22">
        <v>660</v>
      </c>
      <c r="D100" s="67">
        <v>0</v>
      </c>
      <c r="E100" s="67">
        <v>13</v>
      </c>
      <c r="F100" s="67">
        <v>1</v>
      </c>
      <c r="G100" s="67">
        <v>14</v>
      </c>
      <c r="H100" s="67">
        <v>0</v>
      </c>
      <c r="I100" s="67">
        <v>0</v>
      </c>
      <c r="J100" s="67">
        <v>9</v>
      </c>
      <c r="K100" s="67">
        <v>0</v>
      </c>
      <c r="L100" s="67">
        <v>0</v>
      </c>
      <c r="M100" s="67">
        <v>0</v>
      </c>
      <c r="N100" s="67">
        <v>0</v>
      </c>
      <c r="O100" s="122">
        <v>0</v>
      </c>
      <c r="P100" s="122">
        <v>0</v>
      </c>
      <c r="Q100" s="122">
        <v>0</v>
      </c>
      <c r="R100" s="122">
        <v>0</v>
      </c>
      <c r="S100" s="113">
        <v>23</v>
      </c>
    </row>
    <row r="101" spans="1:19" x14ac:dyDescent="0.25">
      <c r="A101" s="20" t="s">
        <v>159</v>
      </c>
      <c r="B101" s="21" t="s">
        <v>343</v>
      </c>
      <c r="C101" s="22">
        <v>667</v>
      </c>
      <c r="D101" s="67">
        <v>0</v>
      </c>
      <c r="E101" s="67">
        <v>8</v>
      </c>
      <c r="F101" s="67">
        <v>0</v>
      </c>
      <c r="G101" s="67">
        <v>8</v>
      </c>
      <c r="H101" s="67">
        <v>0</v>
      </c>
      <c r="I101" s="67">
        <v>0</v>
      </c>
      <c r="J101" s="67">
        <v>9</v>
      </c>
      <c r="K101" s="67">
        <v>0</v>
      </c>
      <c r="L101" s="67">
        <v>0</v>
      </c>
      <c r="M101" s="67">
        <v>0</v>
      </c>
      <c r="N101" s="67">
        <v>0</v>
      </c>
      <c r="O101" s="122">
        <v>0</v>
      </c>
      <c r="P101" s="122">
        <v>0</v>
      </c>
      <c r="Q101" s="122">
        <v>0</v>
      </c>
      <c r="R101" s="122">
        <v>0</v>
      </c>
      <c r="S101" s="113">
        <v>17</v>
      </c>
    </row>
    <row r="102" spans="1:19" x14ac:dyDescent="0.25">
      <c r="A102" s="20" t="s">
        <v>160</v>
      </c>
      <c r="B102" s="21" t="s">
        <v>343</v>
      </c>
      <c r="C102" s="22">
        <v>674</v>
      </c>
      <c r="D102" s="67">
        <v>0</v>
      </c>
      <c r="E102" s="67">
        <v>25</v>
      </c>
      <c r="F102" s="67">
        <v>0</v>
      </c>
      <c r="G102" s="67">
        <v>25</v>
      </c>
      <c r="H102" s="67">
        <v>0</v>
      </c>
      <c r="I102" s="67">
        <v>0</v>
      </c>
      <c r="J102" s="67">
        <v>29</v>
      </c>
      <c r="K102" s="67">
        <v>0</v>
      </c>
      <c r="L102" s="67">
        <v>0</v>
      </c>
      <c r="M102" s="67">
        <v>0</v>
      </c>
      <c r="N102" s="67">
        <v>0</v>
      </c>
      <c r="O102" s="122">
        <v>0</v>
      </c>
      <c r="P102" s="122">
        <v>0</v>
      </c>
      <c r="Q102" s="122">
        <v>0</v>
      </c>
      <c r="R102" s="122">
        <v>0</v>
      </c>
      <c r="S102" s="113">
        <v>54</v>
      </c>
    </row>
    <row r="103" spans="1:19" x14ac:dyDescent="0.25">
      <c r="A103" s="29" t="s">
        <v>161</v>
      </c>
      <c r="B103" s="21" t="s">
        <v>343</v>
      </c>
      <c r="C103" s="22">
        <v>697</v>
      </c>
      <c r="D103" s="67">
        <v>180</v>
      </c>
      <c r="E103" s="67">
        <v>277</v>
      </c>
      <c r="F103" s="67">
        <v>4</v>
      </c>
      <c r="G103" s="67">
        <v>281</v>
      </c>
      <c r="H103" s="67">
        <v>20</v>
      </c>
      <c r="I103" s="67">
        <v>0</v>
      </c>
      <c r="J103" s="67">
        <v>168</v>
      </c>
      <c r="K103" s="67">
        <v>0</v>
      </c>
      <c r="L103" s="67">
        <v>0</v>
      </c>
      <c r="M103" s="67">
        <v>0</v>
      </c>
      <c r="N103" s="67">
        <v>0</v>
      </c>
      <c r="O103" s="122">
        <v>0</v>
      </c>
      <c r="P103" s="122">
        <v>0</v>
      </c>
      <c r="Q103" s="122">
        <v>0</v>
      </c>
      <c r="R103" s="122">
        <v>0</v>
      </c>
      <c r="S103" s="113">
        <v>649</v>
      </c>
    </row>
    <row r="104" spans="1:19" x14ac:dyDescent="0.25">
      <c r="A104" s="20" t="s">
        <v>162</v>
      </c>
      <c r="B104" s="21" t="s">
        <v>343</v>
      </c>
      <c r="C104" s="22">
        <v>756</v>
      </c>
      <c r="D104" s="67">
        <v>2</v>
      </c>
      <c r="E104" s="67">
        <v>43</v>
      </c>
      <c r="F104" s="67">
        <v>0</v>
      </c>
      <c r="G104" s="67">
        <v>43</v>
      </c>
      <c r="H104" s="67">
        <v>0</v>
      </c>
      <c r="I104" s="67">
        <v>0</v>
      </c>
      <c r="J104" s="67">
        <v>20</v>
      </c>
      <c r="K104" s="67">
        <v>0</v>
      </c>
      <c r="L104" s="67">
        <v>0</v>
      </c>
      <c r="M104" s="67">
        <v>0</v>
      </c>
      <c r="N104" s="67">
        <v>0</v>
      </c>
      <c r="O104" s="122">
        <v>0</v>
      </c>
      <c r="P104" s="122">
        <v>0</v>
      </c>
      <c r="Q104" s="122">
        <v>0</v>
      </c>
      <c r="R104" s="122">
        <v>0</v>
      </c>
      <c r="S104" s="113">
        <v>65</v>
      </c>
    </row>
    <row r="105" spans="1:19" x14ac:dyDescent="0.25">
      <c r="A105" s="47" t="s">
        <v>344</v>
      </c>
      <c r="B105" s="48"/>
      <c r="C105" s="112"/>
      <c r="D105" s="115">
        <v>85</v>
      </c>
      <c r="E105" s="115">
        <v>318</v>
      </c>
      <c r="F105" s="115">
        <v>8</v>
      </c>
      <c r="G105" s="115">
        <v>326</v>
      </c>
      <c r="H105" s="115">
        <v>68</v>
      </c>
      <c r="I105" s="115">
        <v>0</v>
      </c>
      <c r="J105" s="115">
        <v>123</v>
      </c>
      <c r="K105" s="115">
        <v>71</v>
      </c>
      <c r="L105" s="115">
        <v>2</v>
      </c>
      <c r="M105" s="115">
        <v>73</v>
      </c>
      <c r="N105" s="115">
        <v>0</v>
      </c>
      <c r="O105" s="115">
        <v>0</v>
      </c>
      <c r="P105" s="115">
        <v>0</v>
      </c>
      <c r="Q105" s="115">
        <v>0</v>
      </c>
      <c r="R105" s="115">
        <v>0</v>
      </c>
      <c r="S105" s="109">
        <v>675</v>
      </c>
    </row>
    <row r="106" spans="1:19" x14ac:dyDescent="0.25">
      <c r="A106" s="20" t="s">
        <v>164</v>
      </c>
      <c r="B106" s="21" t="s">
        <v>345</v>
      </c>
      <c r="C106" s="22">
        <v>30</v>
      </c>
      <c r="D106" s="67">
        <v>50</v>
      </c>
      <c r="E106" s="67">
        <v>142</v>
      </c>
      <c r="F106" s="67">
        <v>3</v>
      </c>
      <c r="G106" s="67">
        <v>145</v>
      </c>
      <c r="H106" s="67">
        <v>67</v>
      </c>
      <c r="I106" s="67">
        <v>0</v>
      </c>
      <c r="J106" s="67">
        <v>29</v>
      </c>
      <c r="K106" s="67">
        <v>43</v>
      </c>
      <c r="L106" s="67">
        <v>0</v>
      </c>
      <c r="M106" s="67">
        <v>43</v>
      </c>
      <c r="N106" s="67">
        <v>0</v>
      </c>
      <c r="O106" s="122">
        <v>0</v>
      </c>
      <c r="P106" s="122">
        <v>0</v>
      </c>
      <c r="Q106" s="122">
        <v>0</v>
      </c>
      <c r="R106" s="122">
        <v>0</v>
      </c>
      <c r="S106" s="113">
        <v>334</v>
      </c>
    </row>
    <row r="107" spans="1:19" x14ac:dyDescent="0.25">
      <c r="A107" s="20" t="s">
        <v>165</v>
      </c>
      <c r="B107" s="21" t="s">
        <v>345</v>
      </c>
      <c r="C107" s="22">
        <v>34</v>
      </c>
      <c r="D107" s="67">
        <v>34</v>
      </c>
      <c r="E107" s="67">
        <v>8</v>
      </c>
      <c r="F107" s="67">
        <v>0</v>
      </c>
      <c r="G107" s="67">
        <v>8</v>
      </c>
      <c r="H107" s="67">
        <v>0</v>
      </c>
      <c r="I107" s="67">
        <v>0</v>
      </c>
      <c r="J107" s="67">
        <v>22</v>
      </c>
      <c r="K107" s="67">
        <v>0</v>
      </c>
      <c r="L107" s="67">
        <v>0</v>
      </c>
      <c r="M107" s="67">
        <v>0</v>
      </c>
      <c r="N107" s="67">
        <v>0</v>
      </c>
      <c r="O107" s="122">
        <v>0</v>
      </c>
      <c r="P107" s="122">
        <v>0</v>
      </c>
      <c r="Q107" s="122">
        <v>0</v>
      </c>
      <c r="R107" s="122">
        <v>0</v>
      </c>
      <c r="S107" s="113">
        <v>64</v>
      </c>
    </row>
    <row r="108" spans="1:19" x14ac:dyDescent="0.25">
      <c r="A108" s="20" t="s">
        <v>166</v>
      </c>
      <c r="B108" s="21" t="s">
        <v>345</v>
      </c>
      <c r="C108" s="22">
        <v>36</v>
      </c>
      <c r="D108" s="67">
        <v>0</v>
      </c>
      <c r="E108" s="67">
        <v>22</v>
      </c>
      <c r="F108" s="67">
        <v>1</v>
      </c>
      <c r="G108" s="67">
        <v>23</v>
      </c>
      <c r="H108" s="67">
        <v>0</v>
      </c>
      <c r="I108" s="67">
        <v>0</v>
      </c>
      <c r="J108" s="67">
        <v>4</v>
      </c>
      <c r="K108" s="67">
        <v>0</v>
      </c>
      <c r="L108" s="67">
        <v>0</v>
      </c>
      <c r="M108" s="67">
        <v>0</v>
      </c>
      <c r="N108" s="67">
        <v>0</v>
      </c>
      <c r="O108" s="122">
        <v>0</v>
      </c>
      <c r="P108" s="122">
        <v>0</v>
      </c>
      <c r="Q108" s="122">
        <v>0</v>
      </c>
      <c r="R108" s="122">
        <v>0</v>
      </c>
      <c r="S108" s="113">
        <v>27</v>
      </c>
    </row>
    <row r="109" spans="1:19" x14ac:dyDescent="0.25">
      <c r="A109" s="20" t="s">
        <v>167</v>
      </c>
      <c r="B109" s="21" t="s">
        <v>345</v>
      </c>
      <c r="C109" s="22">
        <v>91</v>
      </c>
      <c r="D109" s="67">
        <v>1</v>
      </c>
      <c r="E109" s="67">
        <v>0</v>
      </c>
      <c r="F109" s="67">
        <v>0</v>
      </c>
      <c r="G109" s="67">
        <v>0</v>
      </c>
      <c r="H109" s="67">
        <v>0</v>
      </c>
      <c r="I109" s="67">
        <v>0</v>
      </c>
      <c r="J109" s="67">
        <v>0</v>
      </c>
      <c r="K109" s="67">
        <v>0</v>
      </c>
      <c r="L109" s="67">
        <v>0</v>
      </c>
      <c r="M109" s="67">
        <v>0</v>
      </c>
      <c r="N109" s="67">
        <v>0</v>
      </c>
      <c r="O109" s="122">
        <v>0</v>
      </c>
      <c r="P109" s="122">
        <v>0</v>
      </c>
      <c r="Q109" s="122">
        <v>0</v>
      </c>
      <c r="R109" s="122">
        <v>0</v>
      </c>
      <c r="S109" s="113">
        <v>1</v>
      </c>
    </row>
    <row r="110" spans="1:19" x14ac:dyDescent="0.25">
      <c r="A110" s="20" t="s">
        <v>168</v>
      </c>
      <c r="B110" s="21" t="s">
        <v>345</v>
      </c>
      <c r="C110" s="22">
        <v>93</v>
      </c>
      <c r="D110" s="67">
        <v>0</v>
      </c>
      <c r="E110" s="67">
        <v>2</v>
      </c>
      <c r="F110" s="67">
        <v>0</v>
      </c>
      <c r="G110" s="67">
        <v>2</v>
      </c>
      <c r="H110" s="67">
        <v>0</v>
      </c>
      <c r="I110" s="67">
        <v>0</v>
      </c>
      <c r="J110" s="67">
        <v>4</v>
      </c>
      <c r="K110" s="67">
        <v>0</v>
      </c>
      <c r="L110" s="67">
        <v>0</v>
      </c>
      <c r="M110" s="67">
        <v>0</v>
      </c>
      <c r="N110" s="67">
        <v>0</v>
      </c>
      <c r="O110" s="122">
        <v>0</v>
      </c>
      <c r="P110" s="122">
        <v>0</v>
      </c>
      <c r="Q110" s="122">
        <v>0</v>
      </c>
      <c r="R110" s="122">
        <v>0</v>
      </c>
      <c r="S110" s="113">
        <v>6</v>
      </c>
    </row>
    <row r="111" spans="1:19" x14ac:dyDescent="0.25">
      <c r="A111" s="24" t="s">
        <v>169</v>
      </c>
      <c r="B111" s="21" t="s">
        <v>345</v>
      </c>
      <c r="C111" s="22">
        <v>101</v>
      </c>
      <c r="D111" s="67">
        <v>0</v>
      </c>
      <c r="E111" s="67">
        <v>15</v>
      </c>
      <c r="F111" s="67">
        <v>0</v>
      </c>
      <c r="G111" s="67">
        <v>15</v>
      </c>
      <c r="H111" s="67">
        <v>0</v>
      </c>
      <c r="I111" s="67">
        <v>0</v>
      </c>
      <c r="J111" s="67">
        <v>6</v>
      </c>
      <c r="K111" s="67">
        <v>3</v>
      </c>
      <c r="L111" s="67">
        <v>0</v>
      </c>
      <c r="M111" s="67">
        <v>3</v>
      </c>
      <c r="N111" s="67">
        <v>0</v>
      </c>
      <c r="O111" s="122">
        <v>0</v>
      </c>
      <c r="P111" s="122">
        <v>0</v>
      </c>
      <c r="Q111" s="122">
        <v>0</v>
      </c>
      <c r="R111" s="122">
        <v>0</v>
      </c>
      <c r="S111" s="113">
        <v>24</v>
      </c>
    </row>
    <row r="112" spans="1:19" x14ac:dyDescent="0.25">
      <c r="A112" s="20" t="s">
        <v>170</v>
      </c>
      <c r="B112" s="21" t="s">
        <v>345</v>
      </c>
      <c r="C112" s="22">
        <v>145</v>
      </c>
      <c r="D112" s="67">
        <v>0</v>
      </c>
      <c r="E112" s="67">
        <v>2</v>
      </c>
      <c r="F112" s="67">
        <v>0</v>
      </c>
      <c r="G112" s="67">
        <v>2</v>
      </c>
      <c r="H112" s="67">
        <v>0</v>
      </c>
      <c r="I112" s="67">
        <v>0</v>
      </c>
      <c r="J112" s="67">
        <v>0</v>
      </c>
      <c r="K112" s="67">
        <v>0</v>
      </c>
      <c r="L112" s="67">
        <v>0</v>
      </c>
      <c r="M112" s="67">
        <v>0</v>
      </c>
      <c r="N112" s="67">
        <v>0</v>
      </c>
      <c r="O112" s="122">
        <v>0</v>
      </c>
      <c r="P112" s="122">
        <v>0</v>
      </c>
      <c r="Q112" s="122">
        <v>0</v>
      </c>
      <c r="R112" s="122">
        <v>0</v>
      </c>
      <c r="S112" s="113">
        <v>2</v>
      </c>
    </row>
    <row r="113" spans="1:19" x14ac:dyDescent="0.25">
      <c r="A113" s="20" t="s">
        <v>171</v>
      </c>
      <c r="B113" s="21" t="s">
        <v>345</v>
      </c>
      <c r="C113" s="22">
        <v>209</v>
      </c>
      <c r="D113" s="67">
        <v>0</v>
      </c>
      <c r="E113" s="67">
        <v>0</v>
      </c>
      <c r="F113" s="67">
        <v>0</v>
      </c>
      <c r="G113" s="67">
        <v>0</v>
      </c>
      <c r="H113" s="67">
        <v>0</v>
      </c>
      <c r="I113" s="67">
        <v>0</v>
      </c>
      <c r="J113" s="67">
        <v>5</v>
      </c>
      <c r="K113" s="67">
        <v>0</v>
      </c>
      <c r="L113" s="67">
        <v>0</v>
      </c>
      <c r="M113" s="67">
        <v>0</v>
      </c>
      <c r="N113" s="67">
        <v>0</v>
      </c>
      <c r="O113" s="122">
        <v>0</v>
      </c>
      <c r="P113" s="122">
        <v>0</v>
      </c>
      <c r="Q113" s="122">
        <v>0</v>
      </c>
      <c r="R113" s="122">
        <v>0</v>
      </c>
      <c r="S113" s="113">
        <v>5</v>
      </c>
    </row>
    <row r="114" spans="1:19" x14ac:dyDescent="0.25">
      <c r="A114" s="20" t="s">
        <v>172</v>
      </c>
      <c r="B114" s="21" t="s">
        <v>345</v>
      </c>
      <c r="C114" s="22">
        <v>282</v>
      </c>
      <c r="D114" s="67">
        <v>0</v>
      </c>
      <c r="E114" s="67">
        <v>33</v>
      </c>
      <c r="F114" s="67">
        <v>0</v>
      </c>
      <c r="G114" s="67">
        <v>33</v>
      </c>
      <c r="H114" s="67">
        <v>0</v>
      </c>
      <c r="I114" s="67">
        <v>0</v>
      </c>
      <c r="J114" s="67">
        <v>7</v>
      </c>
      <c r="K114" s="67">
        <v>0</v>
      </c>
      <c r="L114" s="67">
        <v>0</v>
      </c>
      <c r="M114" s="67">
        <v>0</v>
      </c>
      <c r="N114" s="67">
        <v>0</v>
      </c>
      <c r="O114" s="122">
        <v>0</v>
      </c>
      <c r="P114" s="122">
        <v>0</v>
      </c>
      <c r="Q114" s="122">
        <v>0</v>
      </c>
      <c r="R114" s="122">
        <v>0</v>
      </c>
      <c r="S114" s="113">
        <v>40</v>
      </c>
    </row>
    <row r="115" spans="1:19" x14ac:dyDescent="0.25">
      <c r="A115" s="20" t="s">
        <v>173</v>
      </c>
      <c r="B115" s="21" t="s">
        <v>345</v>
      </c>
      <c r="C115" s="22">
        <v>353</v>
      </c>
      <c r="D115" s="67">
        <v>0</v>
      </c>
      <c r="E115" s="67">
        <v>1</v>
      </c>
      <c r="F115" s="67">
        <v>0</v>
      </c>
      <c r="G115" s="67">
        <v>1</v>
      </c>
      <c r="H115" s="67">
        <v>0</v>
      </c>
      <c r="I115" s="67">
        <v>0</v>
      </c>
      <c r="J115" s="67">
        <v>1</v>
      </c>
      <c r="K115" s="67">
        <v>2</v>
      </c>
      <c r="L115" s="67">
        <v>0</v>
      </c>
      <c r="M115" s="67">
        <v>2</v>
      </c>
      <c r="N115" s="67">
        <v>0</v>
      </c>
      <c r="O115" s="122">
        <v>0</v>
      </c>
      <c r="P115" s="122">
        <v>0</v>
      </c>
      <c r="Q115" s="122">
        <v>0</v>
      </c>
      <c r="R115" s="122">
        <v>0</v>
      </c>
      <c r="S115" s="113">
        <v>4</v>
      </c>
    </row>
    <row r="116" spans="1:19" x14ac:dyDescent="0.25">
      <c r="A116" s="20" t="s">
        <v>174</v>
      </c>
      <c r="B116" s="21" t="s">
        <v>345</v>
      </c>
      <c r="C116" s="22">
        <v>364</v>
      </c>
      <c r="D116" s="67">
        <v>0</v>
      </c>
      <c r="E116" s="67">
        <v>20</v>
      </c>
      <c r="F116" s="67">
        <v>0</v>
      </c>
      <c r="G116" s="67">
        <v>20</v>
      </c>
      <c r="H116" s="67">
        <v>0</v>
      </c>
      <c r="I116" s="67">
        <v>0</v>
      </c>
      <c r="J116" s="67">
        <v>9</v>
      </c>
      <c r="K116" s="67">
        <v>0</v>
      </c>
      <c r="L116" s="67">
        <v>0</v>
      </c>
      <c r="M116" s="67">
        <v>0</v>
      </c>
      <c r="N116" s="67">
        <v>0</v>
      </c>
      <c r="O116" s="122">
        <v>0</v>
      </c>
      <c r="P116" s="122">
        <v>0</v>
      </c>
      <c r="Q116" s="122">
        <v>0</v>
      </c>
      <c r="R116" s="122">
        <v>0</v>
      </c>
      <c r="S116" s="113">
        <v>29</v>
      </c>
    </row>
    <row r="117" spans="1:19" x14ac:dyDescent="0.25">
      <c r="A117" s="20" t="s">
        <v>175</v>
      </c>
      <c r="B117" s="21" t="s">
        <v>345</v>
      </c>
      <c r="C117" s="22">
        <v>368</v>
      </c>
      <c r="D117" s="67">
        <v>0</v>
      </c>
      <c r="E117" s="67">
        <v>10</v>
      </c>
      <c r="F117" s="67">
        <v>0</v>
      </c>
      <c r="G117" s="67">
        <v>10</v>
      </c>
      <c r="H117" s="67">
        <v>1</v>
      </c>
      <c r="I117" s="67">
        <v>0</v>
      </c>
      <c r="J117" s="67">
        <v>0</v>
      </c>
      <c r="K117" s="67">
        <v>18</v>
      </c>
      <c r="L117" s="67">
        <v>2</v>
      </c>
      <c r="M117" s="67">
        <v>20</v>
      </c>
      <c r="N117" s="67">
        <v>0</v>
      </c>
      <c r="O117" s="122">
        <v>0</v>
      </c>
      <c r="P117" s="122">
        <v>0</v>
      </c>
      <c r="Q117" s="122">
        <v>0</v>
      </c>
      <c r="R117" s="122">
        <v>0</v>
      </c>
      <c r="S117" s="113">
        <v>31</v>
      </c>
    </row>
    <row r="118" spans="1:19" x14ac:dyDescent="0.25">
      <c r="A118" s="20" t="s">
        <v>176</v>
      </c>
      <c r="B118" s="21" t="s">
        <v>345</v>
      </c>
      <c r="C118" s="22">
        <v>390</v>
      </c>
      <c r="D118" s="67">
        <v>0</v>
      </c>
      <c r="E118" s="67">
        <v>5</v>
      </c>
      <c r="F118" s="67">
        <v>1</v>
      </c>
      <c r="G118" s="67">
        <v>6</v>
      </c>
      <c r="H118" s="67">
        <v>0</v>
      </c>
      <c r="I118" s="67">
        <v>0</v>
      </c>
      <c r="J118" s="67">
        <v>10</v>
      </c>
      <c r="K118" s="67">
        <v>0</v>
      </c>
      <c r="L118" s="67">
        <v>0</v>
      </c>
      <c r="M118" s="67">
        <v>0</v>
      </c>
      <c r="N118" s="67">
        <v>0</v>
      </c>
      <c r="O118" s="122">
        <v>0</v>
      </c>
      <c r="P118" s="122">
        <v>0</v>
      </c>
      <c r="Q118" s="122">
        <v>0</v>
      </c>
      <c r="R118" s="122">
        <v>0</v>
      </c>
      <c r="S118" s="113">
        <v>16</v>
      </c>
    </row>
    <row r="119" spans="1:19" x14ac:dyDescent="0.25">
      <c r="A119" s="20" t="s">
        <v>177</v>
      </c>
      <c r="B119" s="21" t="s">
        <v>345</v>
      </c>
      <c r="C119" s="22">
        <v>467</v>
      </c>
      <c r="D119" s="67">
        <v>0</v>
      </c>
      <c r="E119" s="67">
        <v>5</v>
      </c>
      <c r="F119" s="67">
        <v>0</v>
      </c>
      <c r="G119" s="67">
        <v>5</v>
      </c>
      <c r="H119" s="67">
        <v>0</v>
      </c>
      <c r="I119" s="67">
        <v>0</v>
      </c>
      <c r="J119" s="67">
        <v>1</v>
      </c>
      <c r="K119" s="67">
        <v>0</v>
      </c>
      <c r="L119" s="67">
        <v>0</v>
      </c>
      <c r="M119" s="67">
        <v>0</v>
      </c>
      <c r="N119" s="67">
        <v>0</v>
      </c>
      <c r="O119" s="122">
        <v>0</v>
      </c>
      <c r="P119" s="122">
        <v>0</v>
      </c>
      <c r="Q119" s="122">
        <v>0</v>
      </c>
      <c r="R119" s="122">
        <v>0</v>
      </c>
      <c r="S119" s="113">
        <v>6</v>
      </c>
    </row>
    <row r="120" spans="1:19" x14ac:dyDescent="0.25">
      <c r="A120" s="20" t="s">
        <v>178</v>
      </c>
      <c r="B120" s="21" t="s">
        <v>345</v>
      </c>
      <c r="C120" s="22">
        <v>576</v>
      </c>
      <c r="D120" s="67">
        <v>0</v>
      </c>
      <c r="E120" s="67">
        <v>2</v>
      </c>
      <c r="F120" s="67">
        <v>0</v>
      </c>
      <c r="G120" s="67">
        <v>2</v>
      </c>
      <c r="H120" s="67">
        <v>0</v>
      </c>
      <c r="I120" s="67">
        <v>0</v>
      </c>
      <c r="J120" s="67">
        <v>0</v>
      </c>
      <c r="K120" s="67">
        <v>1</v>
      </c>
      <c r="L120" s="67">
        <v>0</v>
      </c>
      <c r="M120" s="67">
        <v>1</v>
      </c>
      <c r="N120" s="67">
        <v>0</v>
      </c>
      <c r="O120" s="122">
        <v>0</v>
      </c>
      <c r="P120" s="122">
        <v>0</v>
      </c>
      <c r="Q120" s="122">
        <v>0</v>
      </c>
      <c r="R120" s="122">
        <v>0</v>
      </c>
      <c r="S120" s="113">
        <v>3</v>
      </c>
    </row>
    <row r="121" spans="1:19" x14ac:dyDescent="0.25">
      <c r="A121" s="20" t="s">
        <v>179</v>
      </c>
      <c r="B121" s="21" t="s">
        <v>345</v>
      </c>
      <c r="C121" s="22">
        <v>642</v>
      </c>
      <c r="D121" s="67">
        <v>0</v>
      </c>
      <c r="E121" s="67">
        <v>4</v>
      </c>
      <c r="F121" s="67">
        <v>0</v>
      </c>
      <c r="G121" s="67">
        <v>4</v>
      </c>
      <c r="H121" s="67">
        <v>0</v>
      </c>
      <c r="I121" s="67">
        <v>0</v>
      </c>
      <c r="J121" s="67">
        <v>8</v>
      </c>
      <c r="K121" s="67">
        <v>0</v>
      </c>
      <c r="L121" s="67">
        <v>0</v>
      </c>
      <c r="M121" s="67">
        <v>0</v>
      </c>
      <c r="N121" s="67">
        <v>0</v>
      </c>
      <c r="O121" s="122">
        <v>0</v>
      </c>
      <c r="P121" s="122">
        <v>0</v>
      </c>
      <c r="Q121" s="122">
        <v>0</v>
      </c>
      <c r="R121" s="122">
        <v>0</v>
      </c>
      <c r="S121" s="113">
        <v>12</v>
      </c>
    </row>
    <row r="122" spans="1:19" x14ac:dyDescent="0.25">
      <c r="A122" s="20" t="s">
        <v>180</v>
      </c>
      <c r="B122" s="21" t="s">
        <v>345</v>
      </c>
      <c r="C122" s="22">
        <v>679</v>
      </c>
      <c r="D122" s="67">
        <v>0</v>
      </c>
      <c r="E122" s="67">
        <v>4</v>
      </c>
      <c r="F122" s="67">
        <v>0</v>
      </c>
      <c r="G122" s="67">
        <v>4</v>
      </c>
      <c r="H122" s="67">
        <v>0</v>
      </c>
      <c r="I122" s="67">
        <v>0</v>
      </c>
      <c r="J122" s="67">
        <v>6</v>
      </c>
      <c r="K122" s="67">
        <v>2</v>
      </c>
      <c r="L122" s="67">
        <v>0</v>
      </c>
      <c r="M122" s="67">
        <v>2</v>
      </c>
      <c r="N122" s="67">
        <v>0</v>
      </c>
      <c r="O122" s="122">
        <v>0</v>
      </c>
      <c r="P122" s="122">
        <v>0</v>
      </c>
      <c r="Q122" s="122">
        <v>0</v>
      </c>
      <c r="R122" s="122">
        <v>0</v>
      </c>
      <c r="S122" s="113">
        <v>12</v>
      </c>
    </row>
    <row r="123" spans="1:19" x14ac:dyDescent="0.25">
      <c r="A123" s="20" t="s">
        <v>181</v>
      </c>
      <c r="B123" s="21" t="s">
        <v>345</v>
      </c>
      <c r="C123" s="22">
        <v>789</v>
      </c>
      <c r="D123" s="67">
        <v>0</v>
      </c>
      <c r="E123" s="67">
        <v>8</v>
      </c>
      <c r="F123" s="67">
        <v>0</v>
      </c>
      <c r="G123" s="67">
        <v>8</v>
      </c>
      <c r="H123" s="67">
        <v>0</v>
      </c>
      <c r="I123" s="67">
        <v>0</v>
      </c>
      <c r="J123" s="67">
        <v>0</v>
      </c>
      <c r="K123" s="67">
        <v>2</v>
      </c>
      <c r="L123" s="67">
        <v>0</v>
      </c>
      <c r="M123" s="67">
        <v>2</v>
      </c>
      <c r="N123" s="67">
        <v>0</v>
      </c>
      <c r="O123" s="122">
        <v>0</v>
      </c>
      <c r="P123" s="122">
        <v>0</v>
      </c>
      <c r="Q123" s="122">
        <v>0</v>
      </c>
      <c r="R123" s="122">
        <v>0</v>
      </c>
      <c r="S123" s="113">
        <v>10</v>
      </c>
    </row>
    <row r="124" spans="1:19" x14ac:dyDescent="0.25">
      <c r="A124" s="20" t="s">
        <v>182</v>
      </c>
      <c r="B124" s="21" t="s">
        <v>345</v>
      </c>
      <c r="C124" s="22">
        <v>792</v>
      </c>
      <c r="D124" s="67">
        <v>0</v>
      </c>
      <c r="E124" s="67">
        <v>0</v>
      </c>
      <c r="F124" s="67">
        <v>0</v>
      </c>
      <c r="G124" s="67">
        <v>0</v>
      </c>
      <c r="H124" s="67">
        <v>0</v>
      </c>
      <c r="I124" s="67">
        <v>0</v>
      </c>
      <c r="J124" s="67">
        <v>0</v>
      </c>
      <c r="K124" s="67">
        <v>0</v>
      </c>
      <c r="L124" s="67">
        <v>0</v>
      </c>
      <c r="M124" s="67">
        <v>0</v>
      </c>
      <c r="N124" s="67">
        <v>0</v>
      </c>
      <c r="O124" s="122">
        <v>0</v>
      </c>
      <c r="P124" s="122">
        <v>0</v>
      </c>
      <c r="Q124" s="122">
        <v>0</v>
      </c>
      <c r="R124" s="122">
        <v>0</v>
      </c>
      <c r="S124" s="113">
        <v>0</v>
      </c>
    </row>
    <row r="125" spans="1:19" x14ac:dyDescent="0.25">
      <c r="A125" s="20" t="s">
        <v>183</v>
      </c>
      <c r="B125" s="21" t="s">
        <v>345</v>
      </c>
      <c r="C125" s="22">
        <v>809</v>
      </c>
      <c r="D125" s="67">
        <v>0</v>
      </c>
      <c r="E125" s="67">
        <v>9</v>
      </c>
      <c r="F125" s="67">
        <v>3</v>
      </c>
      <c r="G125" s="67">
        <v>12</v>
      </c>
      <c r="H125" s="67">
        <v>0</v>
      </c>
      <c r="I125" s="67">
        <v>0</v>
      </c>
      <c r="J125" s="67">
        <v>2</v>
      </c>
      <c r="K125" s="67">
        <v>0</v>
      </c>
      <c r="L125" s="67">
        <v>0</v>
      </c>
      <c r="M125" s="67">
        <v>0</v>
      </c>
      <c r="N125" s="67">
        <v>0</v>
      </c>
      <c r="O125" s="122">
        <v>0</v>
      </c>
      <c r="P125" s="122">
        <v>0</v>
      </c>
      <c r="Q125" s="122">
        <v>0</v>
      </c>
      <c r="R125" s="122">
        <v>0</v>
      </c>
      <c r="S125" s="113">
        <v>14</v>
      </c>
    </row>
    <row r="126" spans="1:19" x14ac:dyDescent="0.25">
      <c r="A126" s="20" t="s">
        <v>184</v>
      </c>
      <c r="B126" s="21" t="s">
        <v>345</v>
      </c>
      <c r="C126" s="22">
        <v>847</v>
      </c>
      <c r="D126" s="67">
        <v>0</v>
      </c>
      <c r="E126" s="67">
        <v>8</v>
      </c>
      <c r="F126" s="67">
        <v>0</v>
      </c>
      <c r="G126" s="67">
        <v>8</v>
      </c>
      <c r="H126" s="67">
        <v>0</v>
      </c>
      <c r="I126" s="67">
        <v>0</v>
      </c>
      <c r="J126" s="67">
        <v>1</v>
      </c>
      <c r="K126" s="67">
        <v>0</v>
      </c>
      <c r="L126" s="67">
        <v>0</v>
      </c>
      <c r="M126" s="67">
        <v>0</v>
      </c>
      <c r="N126" s="67">
        <v>0</v>
      </c>
      <c r="O126" s="122">
        <v>0</v>
      </c>
      <c r="P126" s="122">
        <v>0</v>
      </c>
      <c r="Q126" s="122">
        <v>0</v>
      </c>
      <c r="R126" s="122">
        <v>0</v>
      </c>
      <c r="S126" s="113">
        <v>9</v>
      </c>
    </row>
    <row r="127" spans="1:19" x14ac:dyDescent="0.25">
      <c r="A127" s="20" t="s">
        <v>185</v>
      </c>
      <c r="B127" s="21" t="s">
        <v>345</v>
      </c>
      <c r="C127" s="22">
        <v>856</v>
      </c>
      <c r="D127" s="67">
        <v>0</v>
      </c>
      <c r="E127" s="67">
        <v>4</v>
      </c>
      <c r="F127" s="67">
        <v>0</v>
      </c>
      <c r="G127" s="67">
        <v>4</v>
      </c>
      <c r="H127" s="67">
        <v>0</v>
      </c>
      <c r="I127" s="67">
        <v>0</v>
      </c>
      <c r="J127" s="67">
        <v>0</v>
      </c>
      <c r="K127" s="67">
        <v>0</v>
      </c>
      <c r="L127" s="67">
        <v>0</v>
      </c>
      <c r="M127" s="67">
        <v>0</v>
      </c>
      <c r="N127" s="67">
        <v>0</v>
      </c>
      <c r="O127" s="122">
        <v>0</v>
      </c>
      <c r="P127" s="122">
        <v>0</v>
      </c>
      <c r="Q127" s="122">
        <v>0</v>
      </c>
      <c r="R127" s="122">
        <v>0</v>
      </c>
      <c r="S127" s="113">
        <v>4</v>
      </c>
    </row>
    <row r="128" spans="1:19" x14ac:dyDescent="0.25">
      <c r="A128" s="20" t="s">
        <v>186</v>
      </c>
      <c r="B128" s="21" t="s">
        <v>345</v>
      </c>
      <c r="C128" s="22">
        <v>861</v>
      </c>
      <c r="D128" s="67">
        <v>0</v>
      </c>
      <c r="E128" s="67">
        <v>14</v>
      </c>
      <c r="F128" s="67">
        <v>0</v>
      </c>
      <c r="G128" s="67">
        <v>14</v>
      </c>
      <c r="H128" s="67">
        <v>0</v>
      </c>
      <c r="I128" s="67">
        <v>0</v>
      </c>
      <c r="J128" s="67">
        <v>8</v>
      </c>
      <c r="K128" s="67">
        <v>0</v>
      </c>
      <c r="L128" s="67">
        <v>0</v>
      </c>
      <c r="M128" s="67">
        <v>0</v>
      </c>
      <c r="N128" s="67">
        <v>0</v>
      </c>
      <c r="O128" s="122">
        <v>0</v>
      </c>
      <c r="P128" s="122">
        <v>0</v>
      </c>
      <c r="Q128" s="122">
        <v>0</v>
      </c>
      <c r="R128" s="122">
        <v>0</v>
      </c>
      <c r="S128" s="113">
        <v>22</v>
      </c>
    </row>
    <row r="129" spans="1:19" x14ac:dyDescent="0.25">
      <c r="A129" s="47" t="s">
        <v>346</v>
      </c>
      <c r="B129" s="48"/>
      <c r="C129" s="112"/>
      <c r="D129" s="115">
        <v>29383</v>
      </c>
      <c r="E129" s="115">
        <v>6723</v>
      </c>
      <c r="F129" s="115">
        <v>245</v>
      </c>
      <c r="G129" s="115">
        <v>6968</v>
      </c>
      <c r="H129" s="115">
        <v>15287</v>
      </c>
      <c r="I129" s="115">
        <v>1513</v>
      </c>
      <c r="J129" s="115">
        <v>7094</v>
      </c>
      <c r="K129" s="115">
        <v>206</v>
      </c>
      <c r="L129" s="115">
        <v>21</v>
      </c>
      <c r="M129" s="115">
        <v>227</v>
      </c>
      <c r="N129" s="115">
        <v>68</v>
      </c>
      <c r="O129" s="115">
        <v>2</v>
      </c>
      <c r="P129" s="115">
        <v>0</v>
      </c>
      <c r="Q129" s="115">
        <v>0</v>
      </c>
      <c r="R129" s="115">
        <v>0</v>
      </c>
      <c r="S129" s="109">
        <v>60542</v>
      </c>
    </row>
    <row r="130" spans="1:19" x14ac:dyDescent="0.25">
      <c r="A130" s="24" t="s">
        <v>188</v>
      </c>
      <c r="B130" s="21" t="s">
        <v>347</v>
      </c>
      <c r="C130" s="176" t="s">
        <v>202</v>
      </c>
      <c r="D130" s="67">
        <v>18924</v>
      </c>
      <c r="E130" s="67">
        <v>4438</v>
      </c>
      <c r="F130" s="67">
        <v>167</v>
      </c>
      <c r="G130" s="67">
        <v>4605</v>
      </c>
      <c r="H130" s="67">
        <v>10718</v>
      </c>
      <c r="I130" s="67">
        <v>1100</v>
      </c>
      <c r="J130" s="67">
        <v>4733</v>
      </c>
      <c r="K130" s="67">
        <v>185</v>
      </c>
      <c r="L130" s="67">
        <v>21</v>
      </c>
      <c r="M130" s="67">
        <v>206</v>
      </c>
      <c r="N130" s="67">
        <v>68</v>
      </c>
      <c r="O130" s="122">
        <v>1</v>
      </c>
      <c r="P130" s="122">
        <v>0</v>
      </c>
      <c r="Q130" s="122">
        <v>0</v>
      </c>
      <c r="R130" s="122">
        <v>0</v>
      </c>
      <c r="S130" s="113">
        <v>40355</v>
      </c>
    </row>
    <row r="131" spans="1:19" x14ac:dyDescent="0.25">
      <c r="A131" s="20" t="s">
        <v>189</v>
      </c>
      <c r="B131" s="21" t="s">
        <v>347</v>
      </c>
      <c r="C131" s="22">
        <v>79</v>
      </c>
      <c r="D131" s="67">
        <v>83</v>
      </c>
      <c r="E131" s="67">
        <v>44</v>
      </c>
      <c r="F131" s="67">
        <v>2</v>
      </c>
      <c r="G131" s="67">
        <v>46</v>
      </c>
      <c r="H131" s="67">
        <v>42</v>
      </c>
      <c r="I131" s="67">
        <v>0</v>
      </c>
      <c r="J131" s="67">
        <v>115</v>
      </c>
      <c r="K131" s="67">
        <v>0</v>
      </c>
      <c r="L131" s="67">
        <v>0</v>
      </c>
      <c r="M131" s="67">
        <v>0</v>
      </c>
      <c r="N131" s="67">
        <v>0</v>
      </c>
      <c r="O131" s="122">
        <v>0</v>
      </c>
      <c r="P131" s="122">
        <v>0</v>
      </c>
      <c r="Q131" s="122">
        <v>0</v>
      </c>
      <c r="R131" s="122">
        <v>0</v>
      </c>
      <c r="S131" s="113">
        <v>286</v>
      </c>
    </row>
    <row r="132" spans="1:19" x14ac:dyDescent="0.25">
      <c r="A132" s="20" t="s">
        <v>190</v>
      </c>
      <c r="B132" s="21" t="s">
        <v>347</v>
      </c>
      <c r="C132" s="22">
        <v>88</v>
      </c>
      <c r="D132" s="67">
        <v>3214</v>
      </c>
      <c r="E132" s="67">
        <v>920</v>
      </c>
      <c r="F132" s="67">
        <v>26</v>
      </c>
      <c r="G132" s="67">
        <v>946</v>
      </c>
      <c r="H132" s="67">
        <v>1882</v>
      </c>
      <c r="I132" s="67">
        <v>184</v>
      </c>
      <c r="J132" s="67">
        <v>801</v>
      </c>
      <c r="K132" s="67">
        <v>0</v>
      </c>
      <c r="L132" s="67">
        <v>0</v>
      </c>
      <c r="M132" s="67">
        <v>0</v>
      </c>
      <c r="N132" s="67">
        <v>0</v>
      </c>
      <c r="O132" s="122">
        <v>0</v>
      </c>
      <c r="P132" s="122">
        <v>0</v>
      </c>
      <c r="Q132" s="122">
        <v>0</v>
      </c>
      <c r="R132" s="122">
        <v>0</v>
      </c>
      <c r="S132" s="113">
        <v>7027</v>
      </c>
    </row>
    <row r="133" spans="1:19" x14ac:dyDescent="0.25">
      <c r="A133" s="20" t="s">
        <v>191</v>
      </c>
      <c r="B133" s="21" t="s">
        <v>347</v>
      </c>
      <c r="C133" s="22">
        <v>129</v>
      </c>
      <c r="D133" s="67">
        <v>630</v>
      </c>
      <c r="E133" s="67">
        <v>130</v>
      </c>
      <c r="F133" s="67">
        <v>1</v>
      </c>
      <c r="G133" s="67">
        <v>131</v>
      </c>
      <c r="H133" s="67">
        <v>220</v>
      </c>
      <c r="I133" s="67">
        <v>0</v>
      </c>
      <c r="J133" s="67">
        <v>140</v>
      </c>
      <c r="K133" s="67">
        <v>0</v>
      </c>
      <c r="L133" s="67">
        <v>0</v>
      </c>
      <c r="M133" s="67">
        <v>0</v>
      </c>
      <c r="N133" s="67">
        <v>0</v>
      </c>
      <c r="O133" s="122">
        <v>0</v>
      </c>
      <c r="P133" s="122">
        <v>0</v>
      </c>
      <c r="Q133" s="122">
        <v>0</v>
      </c>
      <c r="R133" s="122">
        <v>0</v>
      </c>
      <c r="S133" s="113">
        <v>1121</v>
      </c>
    </row>
    <row r="134" spans="1:19" x14ac:dyDescent="0.25">
      <c r="A134" s="20" t="s">
        <v>192</v>
      </c>
      <c r="B134" s="21" t="s">
        <v>347</v>
      </c>
      <c r="C134" s="22">
        <v>212</v>
      </c>
      <c r="D134" s="67">
        <v>282</v>
      </c>
      <c r="E134" s="67">
        <v>65</v>
      </c>
      <c r="F134" s="67">
        <v>2</v>
      </c>
      <c r="G134" s="67">
        <v>67</v>
      </c>
      <c r="H134" s="67">
        <v>49</v>
      </c>
      <c r="I134" s="67">
        <v>0</v>
      </c>
      <c r="J134" s="67">
        <v>77</v>
      </c>
      <c r="K134" s="67">
        <v>0</v>
      </c>
      <c r="L134" s="67">
        <v>0</v>
      </c>
      <c r="M134" s="67">
        <v>0</v>
      </c>
      <c r="N134" s="67">
        <v>0</v>
      </c>
      <c r="O134" s="122">
        <v>0</v>
      </c>
      <c r="P134" s="122">
        <v>0</v>
      </c>
      <c r="Q134" s="122">
        <v>0</v>
      </c>
      <c r="R134" s="122">
        <v>0</v>
      </c>
      <c r="S134" s="113">
        <v>475</v>
      </c>
    </row>
    <row r="135" spans="1:19" x14ac:dyDescent="0.25">
      <c r="A135" s="20" t="s">
        <v>193</v>
      </c>
      <c r="B135" s="21" t="s">
        <v>347</v>
      </c>
      <c r="C135" s="22">
        <v>266</v>
      </c>
      <c r="D135" s="67">
        <v>1241</v>
      </c>
      <c r="E135" s="67">
        <v>167</v>
      </c>
      <c r="F135" s="67">
        <v>7</v>
      </c>
      <c r="G135" s="67">
        <v>174</v>
      </c>
      <c r="H135" s="67">
        <v>398</v>
      </c>
      <c r="I135" s="67">
        <v>83</v>
      </c>
      <c r="J135" s="67">
        <v>178</v>
      </c>
      <c r="K135" s="67">
        <v>0</v>
      </c>
      <c r="L135" s="67">
        <v>0</v>
      </c>
      <c r="M135" s="67">
        <v>0</v>
      </c>
      <c r="N135" s="67">
        <v>0</v>
      </c>
      <c r="O135" s="122">
        <v>1</v>
      </c>
      <c r="P135" s="122">
        <v>0</v>
      </c>
      <c r="Q135" s="122">
        <v>0</v>
      </c>
      <c r="R135" s="122">
        <v>0</v>
      </c>
      <c r="S135" s="113">
        <v>2075</v>
      </c>
    </row>
    <row r="136" spans="1:19" x14ac:dyDescent="0.25">
      <c r="A136" s="20" t="s">
        <v>194</v>
      </c>
      <c r="B136" s="21" t="s">
        <v>347</v>
      </c>
      <c r="C136" s="22">
        <v>308</v>
      </c>
      <c r="D136" s="67">
        <v>203</v>
      </c>
      <c r="E136" s="67">
        <v>66</v>
      </c>
      <c r="F136" s="67">
        <v>0</v>
      </c>
      <c r="G136" s="67">
        <v>66</v>
      </c>
      <c r="H136" s="67">
        <v>90</v>
      </c>
      <c r="I136" s="67">
        <v>0</v>
      </c>
      <c r="J136" s="67">
        <v>156</v>
      </c>
      <c r="K136" s="67">
        <v>0</v>
      </c>
      <c r="L136" s="67">
        <v>0</v>
      </c>
      <c r="M136" s="67">
        <v>0</v>
      </c>
      <c r="N136" s="67">
        <v>0</v>
      </c>
      <c r="O136" s="122">
        <v>0</v>
      </c>
      <c r="P136" s="122">
        <v>0</v>
      </c>
      <c r="Q136" s="122">
        <v>0</v>
      </c>
      <c r="R136" s="122">
        <v>0</v>
      </c>
      <c r="S136" s="113">
        <v>515</v>
      </c>
    </row>
    <row r="137" spans="1:19" x14ac:dyDescent="0.25">
      <c r="A137" s="27" t="s">
        <v>195</v>
      </c>
      <c r="B137" s="21" t="s">
        <v>347</v>
      </c>
      <c r="C137" s="22">
        <v>360</v>
      </c>
      <c r="D137" s="67">
        <v>3057</v>
      </c>
      <c r="E137" s="67">
        <v>718</v>
      </c>
      <c r="F137" s="67">
        <v>31</v>
      </c>
      <c r="G137" s="67">
        <v>749</v>
      </c>
      <c r="H137" s="67">
        <v>1832</v>
      </c>
      <c r="I137" s="67">
        <v>146</v>
      </c>
      <c r="J137" s="67">
        <v>588</v>
      </c>
      <c r="K137" s="67">
        <v>21</v>
      </c>
      <c r="L137" s="67">
        <v>0</v>
      </c>
      <c r="M137" s="67">
        <v>21</v>
      </c>
      <c r="N137" s="67">
        <v>0</v>
      </c>
      <c r="O137" s="122">
        <v>0</v>
      </c>
      <c r="P137" s="122">
        <v>0</v>
      </c>
      <c r="Q137" s="122">
        <v>0</v>
      </c>
      <c r="R137" s="122">
        <v>0</v>
      </c>
      <c r="S137" s="113">
        <v>6393</v>
      </c>
    </row>
    <row r="138" spans="1:19" x14ac:dyDescent="0.25">
      <c r="A138" s="20" t="s">
        <v>196</v>
      </c>
      <c r="B138" s="21" t="s">
        <v>347</v>
      </c>
      <c r="C138" s="22">
        <v>380</v>
      </c>
      <c r="D138" s="67">
        <v>564</v>
      </c>
      <c r="E138" s="67">
        <v>60</v>
      </c>
      <c r="F138" s="67">
        <v>7</v>
      </c>
      <c r="G138" s="67">
        <v>67</v>
      </c>
      <c r="H138" s="67">
        <v>30</v>
      </c>
      <c r="I138" s="67">
        <v>0</v>
      </c>
      <c r="J138" s="67">
        <v>124</v>
      </c>
      <c r="K138" s="67">
        <v>0</v>
      </c>
      <c r="L138" s="67">
        <v>0</v>
      </c>
      <c r="M138" s="67">
        <v>0</v>
      </c>
      <c r="N138" s="67">
        <v>0</v>
      </c>
      <c r="O138" s="122">
        <v>0</v>
      </c>
      <c r="P138" s="122">
        <v>0</v>
      </c>
      <c r="Q138" s="122">
        <v>0</v>
      </c>
      <c r="R138" s="122">
        <v>0</v>
      </c>
      <c r="S138" s="113">
        <v>785</v>
      </c>
    </row>
    <row r="139" spans="1:19" ht="15.75" thickBot="1" x14ac:dyDescent="0.3">
      <c r="A139" s="30" t="s">
        <v>197</v>
      </c>
      <c r="B139" s="31" t="s">
        <v>347</v>
      </c>
      <c r="C139" s="32">
        <v>631</v>
      </c>
      <c r="D139" s="67">
        <v>1185</v>
      </c>
      <c r="E139" s="67">
        <v>115</v>
      </c>
      <c r="F139" s="67">
        <v>2</v>
      </c>
      <c r="G139" s="67">
        <v>117</v>
      </c>
      <c r="H139" s="67">
        <v>26</v>
      </c>
      <c r="I139" s="67">
        <v>0</v>
      </c>
      <c r="J139" s="67">
        <v>182</v>
      </c>
      <c r="K139" s="67">
        <v>0</v>
      </c>
      <c r="L139" s="67">
        <v>0</v>
      </c>
      <c r="M139" s="67">
        <v>0</v>
      </c>
      <c r="N139" s="67">
        <v>0</v>
      </c>
      <c r="O139" s="122">
        <v>0</v>
      </c>
      <c r="P139" s="122">
        <v>0</v>
      </c>
      <c r="Q139" s="122">
        <v>0</v>
      </c>
      <c r="R139" s="122">
        <v>0</v>
      </c>
      <c r="S139" s="113">
        <v>1510</v>
      </c>
    </row>
    <row r="140" spans="1:19" x14ac:dyDescent="0.25">
      <c r="D140" s="70"/>
      <c r="I140" s="110"/>
      <c r="J140" s="110"/>
      <c r="K140" s="110"/>
    </row>
    <row r="141" spans="1:19" ht="25.5" x14ac:dyDescent="0.25">
      <c r="A141" s="200" t="s">
        <v>198</v>
      </c>
      <c r="B141" s="489" t="s">
        <v>555</v>
      </c>
      <c r="C141" s="490"/>
      <c r="D141" s="490"/>
      <c r="E141" s="490"/>
      <c r="F141" s="490"/>
      <c r="G141" s="490"/>
      <c r="H141" s="490"/>
      <c r="I141" s="490"/>
      <c r="J141" s="490"/>
      <c r="K141" s="490"/>
      <c r="L141" s="490"/>
      <c r="M141" s="490"/>
      <c r="N141" s="491"/>
      <c r="O141" s="366" t="s">
        <v>554</v>
      </c>
      <c r="P141" s="211"/>
      <c r="Q141" s="211"/>
      <c r="R141" s="211"/>
      <c r="S141" s="44"/>
    </row>
    <row r="142" spans="1:19" ht="15" customHeight="1" x14ac:dyDescent="0.25">
      <c r="A142" s="207" t="s">
        <v>25</v>
      </c>
      <c r="B142" s="117" t="s">
        <v>556</v>
      </c>
      <c r="C142" s="117"/>
      <c r="D142" s="117"/>
      <c r="E142" s="117"/>
      <c r="F142" s="117"/>
      <c r="G142" s="117"/>
      <c r="H142" s="117"/>
      <c r="I142" s="117"/>
      <c r="J142" s="117"/>
      <c r="K142" s="117"/>
      <c r="L142" s="117"/>
      <c r="M142" s="117"/>
      <c r="N142" s="117"/>
      <c r="O142" s="117"/>
      <c r="P142" s="117"/>
      <c r="Q142" s="117"/>
      <c r="R142" s="117"/>
      <c r="S142" s="117"/>
    </row>
    <row r="143" spans="1:19" ht="15" customHeight="1" x14ac:dyDescent="0.25">
      <c r="A143" s="201" t="s">
        <v>359</v>
      </c>
      <c r="B143" s="117" t="s">
        <v>358</v>
      </c>
      <c r="C143" s="117"/>
      <c r="D143" s="117"/>
      <c r="E143" s="117"/>
      <c r="F143" s="117"/>
      <c r="G143" s="117"/>
      <c r="H143" s="117"/>
      <c r="I143" s="117"/>
      <c r="J143" s="117"/>
      <c r="K143" s="117"/>
      <c r="L143" s="117"/>
      <c r="M143" s="117"/>
      <c r="N143" s="117"/>
      <c r="O143" s="117"/>
      <c r="P143" s="117"/>
      <c r="Q143" s="117"/>
      <c r="R143" s="117"/>
      <c r="S143" s="117"/>
    </row>
  </sheetData>
  <mergeCells count="3">
    <mergeCell ref="B141:N141"/>
    <mergeCell ref="S2:S4"/>
    <mergeCell ref="A1:S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33B8-0851-4C3E-93D9-1AA9C71F6A10}">
  <sheetPr>
    <tabColor rgb="FF33CCFF"/>
  </sheetPr>
  <dimension ref="A1:O144"/>
  <sheetViews>
    <sheetView workbookViewId="0">
      <pane xSplit="2" ySplit="4" topLeftCell="E128" activePane="bottomRight" state="frozen"/>
      <selection pane="topRight" activeCell="C1" sqref="C1"/>
      <selection pane="bottomLeft" activeCell="A5" sqref="A5"/>
      <selection pane="bottomRight" activeCell="C5" sqref="C5"/>
    </sheetView>
  </sheetViews>
  <sheetFormatPr baseColWidth="10" defaultColWidth="11.42578125" defaultRowHeight="12.75" x14ac:dyDescent="0.2"/>
  <cols>
    <col min="1" max="1" width="15.7109375" style="325" customWidth="1"/>
    <col min="2" max="2" width="35" style="331" customWidth="1"/>
    <col min="3" max="3" width="13.7109375" style="325" customWidth="1"/>
    <col min="4" max="4" width="9.140625" style="325" customWidth="1"/>
    <col min="5" max="5" width="11.42578125" style="325"/>
    <col min="6" max="6" width="6.7109375" style="325" customWidth="1"/>
    <col min="7" max="7" width="13.7109375" style="325" customWidth="1"/>
    <col min="8" max="8" width="7.7109375" style="325" customWidth="1"/>
    <col min="9" max="9" width="11.42578125" style="325"/>
    <col min="10" max="10" width="10.140625" style="325" customWidth="1"/>
    <col min="11" max="11" width="11.42578125" style="325"/>
    <col min="12" max="12" width="7.7109375" style="325" customWidth="1"/>
    <col min="13" max="13" width="11.42578125" style="325"/>
    <col min="14" max="14" width="8.42578125" style="325" customWidth="1"/>
    <col min="15" max="15" width="14.140625" style="325" customWidth="1"/>
    <col min="16" max="16384" width="11.42578125" style="325"/>
  </cols>
  <sheetData>
    <row r="1" spans="1:15" ht="90.75" customHeight="1" thickBot="1" x14ac:dyDescent="0.25">
      <c r="A1" s="301"/>
      <c r="B1" s="302"/>
      <c r="C1" s="495" t="s">
        <v>549</v>
      </c>
      <c r="D1" s="495"/>
      <c r="E1" s="495"/>
      <c r="F1" s="495"/>
      <c r="G1" s="495"/>
      <c r="H1" s="495"/>
      <c r="I1" s="495"/>
      <c r="J1" s="495"/>
      <c r="K1" s="495"/>
      <c r="L1" s="495"/>
      <c r="M1" s="495"/>
      <c r="N1" s="495"/>
      <c r="O1" s="409" t="s">
        <v>553</v>
      </c>
    </row>
    <row r="2" spans="1:15" ht="12.75" customHeight="1" x14ac:dyDescent="0.2">
      <c r="A2" s="496" t="s">
        <v>394</v>
      </c>
      <c r="B2" s="498" t="s">
        <v>395</v>
      </c>
      <c r="C2" s="500" t="s">
        <v>548</v>
      </c>
      <c r="D2" s="500"/>
      <c r="E2" s="500"/>
      <c r="F2" s="500"/>
      <c r="G2" s="500"/>
      <c r="H2" s="500"/>
      <c r="I2" s="500"/>
      <c r="J2" s="500"/>
      <c r="K2" s="500"/>
      <c r="L2" s="500"/>
      <c r="M2" s="500"/>
      <c r="N2" s="500"/>
      <c r="O2" s="501" t="s">
        <v>396</v>
      </c>
    </row>
    <row r="3" spans="1:15" ht="12.75" customHeight="1" x14ac:dyDescent="0.2">
      <c r="A3" s="497"/>
      <c r="B3" s="499"/>
      <c r="C3" s="500"/>
      <c r="D3" s="500"/>
      <c r="E3" s="500"/>
      <c r="F3" s="500"/>
      <c r="G3" s="500"/>
      <c r="H3" s="500"/>
      <c r="I3" s="500"/>
      <c r="J3" s="500"/>
      <c r="K3" s="500"/>
      <c r="L3" s="500"/>
      <c r="M3" s="500"/>
      <c r="N3" s="500"/>
      <c r="O3" s="501"/>
    </row>
    <row r="4" spans="1:15" ht="33.75" customHeight="1" thickBot="1" x14ac:dyDescent="0.25">
      <c r="A4" s="497"/>
      <c r="B4" s="499"/>
      <c r="C4" s="360" t="s">
        <v>368</v>
      </c>
      <c r="D4" s="360" t="s">
        <v>306</v>
      </c>
      <c r="E4" s="360" t="s">
        <v>369</v>
      </c>
      <c r="F4" s="360" t="s">
        <v>306</v>
      </c>
      <c r="G4" s="360" t="s">
        <v>397</v>
      </c>
      <c r="H4" s="360" t="s">
        <v>306</v>
      </c>
      <c r="I4" s="360" t="s">
        <v>371</v>
      </c>
      <c r="J4" s="360" t="s">
        <v>306</v>
      </c>
      <c r="K4" s="360" t="s">
        <v>398</v>
      </c>
      <c r="L4" s="360" t="s">
        <v>306</v>
      </c>
      <c r="M4" s="360" t="s">
        <v>373</v>
      </c>
      <c r="N4" s="360" t="s">
        <v>306</v>
      </c>
      <c r="O4" s="502"/>
    </row>
    <row r="5" spans="1:15" ht="20.25" customHeight="1" x14ac:dyDescent="0.2">
      <c r="A5" s="497"/>
      <c r="B5" s="305" t="s">
        <v>399</v>
      </c>
      <c r="C5" s="361">
        <v>5945</v>
      </c>
      <c r="D5" s="362">
        <v>4.2673997932697827E-2</v>
      </c>
      <c r="E5" s="363">
        <v>20750</v>
      </c>
      <c r="F5" s="362">
        <v>0.14894625014356266</v>
      </c>
      <c r="G5" s="361">
        <v>16105</v>
      </c>
      <c r="H5" s="362">
        <v>0.11560382450901574</v>
      </c>
      <c r="I5" s="361">
        <v>32980</v>
      </c>
      <c r="J5" s="362">
        <v>0.23673481107155162</v>
      </c>
      <c r="K5" s="361">
        <v>57871</v>
      </c>
      <c r="L5" s="362">
        <v>0.41540570805099347</v>
      </c>
      <c r="M5" s="361">
        <v>5661</v>
      </c>
      <c r="N5" s="364">
        <v>4.063540829217871E-2</v>
      </c>
      <c r="O5" s="310">
        <v>139312</v>
      </c>
    </row>
    <row r="6" spans="1:15" ht="24.75" customHeight="1" x14ac:dyDescent="0.2">
      <c r="A6" s="311">
        <v>1</v>
      </c>
      <c r="B6" s="312" t="s">
        <v>400</v>
      </c>
      <c r="C6" s="315">
        <v>74</v>
      </c>
      <c r="D6" s="314">
        <v>4.287369640787949E-2</v>
      </c>
      <c r="E6" s="313">
        <v>245</v>
      </c>
      <c r="F6" s="314">
        <v>0.14194669756662803</v>
      </c>
      <c r="G6" s="315">
        <v>213</v>
      </c>
      <c r="H6" s="314">
        <v>0.12340672074159907</v>
      </c>
      <c r="I6" s="315">
        <v>428</v>
      </c>
      <c r="J6" s="314">
        <v>0.24797219003476245</v>
      </c>
      <c r="K6" s="315">
        <v>731</v>
      </c>
      <c r="L6" s="314">
        <v>0.42352259559675548</v>
      </c>
      <c r="M6" s="315">
        <v>35</v>
      </c>
      <c r="N6" s="314">
        <v>2.0278099652375436E-2</v>
      </c>
      <c r="O6" s="316">
        <v>1726</v>
      </c>
    </row>
    <row r="7" spans="1:15" ht="15" x14ac:dyDescent="0.25">
      <c r="A7" s="317">
        <v>142</v>
      </c>
      <c r="B7" s="318" t="s">
        <v>401</v>
      </c>
      <c r="C7" s="332">
        <v>0</v>
      </c>
      <c r="D7" s="319">
        <v>0</v>
      </c>
      <c r="E7" s="332">
        <v>0</v>
      </c>
      <c r="F7" s="319">
        <v>0</v>
      </c>
      <c r="G7" s="332">
        <v>2</v>
      </c>
      <c r="H7" s="319">
        <v>0.125</v>
      </c>
      <c r="I7" s="332">
        <v>4</v>
      </c>
      <c r="J7" s="319">
        <v>0.25</v>
      </c>
      <c r="K7" s="332">
        <v>10</v>
      </c>
      <c r="L7" s="319">
        <v>0.625</v>
      </c>
      <c r="M7" s="332">
        <v>0</v>
      </c>
      <c r="N7" s="319">
        <v>0</v>
      </c>
      <c r="O7" s="320">
        <v>16</v>
      </c>
    </row>
    <row r="8" spans="1:15" ht="15" x14ac:dyDescent="0.25">
      <c r="A8" s="317">
        <v>425</v>
      </c>
      <c r="B8" s="318" t="s">
        <v>402</v>
      </c>
      <c r="C8" s="332">
        <v>3</v>
      </c>
      <c r="D8" s="319">
        <v>3.3333333333333333E-2</v>
      </c>
      <c r="E8" s="332">
        <v>12</v>
      </c>
      <c r="F8" s="319">
        <v>0.13333333333333333</v>
      </c>
      <c r="G8" s="332">
        <v>13</v>
      </c>
      <c r="H8" s="319">
        <v>0.14444444444444443</v>
      </c>
      <c r="I8" s="332">
        <v>25</v>
      </c>
      <c r="J8" s="319">
        <v>0.27777777777777779</v>
      </c>
      <c r="K8" s="332">
        <v>35</v>
      </c>
      <c r="L8" s="319">
        <v>0.3888888888888889</v>
      </c>
      <c r="M8" s="332">
        <v>2</v>
      </c>
      <c r="N8" s="319">
        <v>2.2222222222222223E-2</v>
      </c>
      <c r="O8" s="320">
        <v>90</v>
      </c>
    </row>
    <row r="9" spans="1:15" ht="15" x14ac:dyDescent="0.25">
      <c r="A9" s="317">
        <v>579</v>
      </c>
      <c r="B9" s="318" t="s">
        <v>403</v>
      </c>
      <c r="C9" s="332">
        <v>35</v>
      </c>
      <c r="D9" s="319">
        <v>4.8678720445062586E-2</v>
      </c>
      <c r="E9" s="332">
        <v>107</v>
      </c>
      <c r="F9" s="319">
        <v>0.14881780250347706</v>
      </c>
      <c r="G9" s="332">
        <v>102</v>
      </c>
      <c r="H9" s="319">
        <v>0.14186369958275383</v>
      </c>
      <c r="I9" s="332">
        <v>172</v>
      </c>
      <c r="J9" s="319">
        <v>0.23922114047287898</v>
      </c>
      <c r="K9" s="332">
        <v>287</v>
      </c>
      <c r="L9" s="319">
        <v>0.3991655076495132</v>
      </c>
      <c r="M9" s="332">
        <v>16</v>
      </c>
      <c r="N9" s="319">
        <v>2.2253129346314324E-2</v>
      </c>
      <c r="O9" s="320">
        <v>719</v>
      </c>
    </row>
    <row r="10" spans="1:15" ht="15" x14ac:dyDescent="0.25">
      <c r="A10" s="317">
        <v>585</v>
      </c>
      <c r="B10" s="318" t="s">
        <v>404</v>
      </c>
      <c r="C10" s="332">
        <v>1</v>
      </c>
      <c r="D10" s="319">
        <v>2.6315789473684209E-2</v>
      </c>
      <c r="E10" s="332">
        <v>9</v>
      </c>
      <c r="F10" s="319">
        <v>0.23684210526315788</v>
      </c>
      <c r="G10" s="332">
        <v>1</v>
      </c>
      <c r="H10" s="319">
        <v>2.6315789473684209E-2</v>
      </c>
      <c r="I10" s="332">
        <v>13</v>
      </c>
      <c r="J10" s="319">
        <v>0.34210526315789475</v>
      </c>
      <c r="K10" s="332">
        <v>14</v>
      </c>
      <c r="L10" s="319">
        <v>0.36842105263157893</v>
      </c>
      <c r="M10" s="332">
        <v>0</v>
      </c>
      <c r="N10" s="319">
        <v>0</v>
      </c>
      <c r="O10" s="320">
        <v>38</v>
      </c>
    </row>
    <row r="11" spans="1:15" ht="15" x14ac:dyDescent="0.25">
      <c r="A11" s="317">
        <v>591</v>
      </c>
      <c r="B11" s="318" t="s">
        <v>405</v>
      </c>
      <c r="C11" s="332">
        <v>28</v>
      </c>
      <c r="D11" s="319">
        <v>4.1853512705530643E-2</v>
      </c>
      <c r="E11" s="332">
        <v>83</v>
      </c>
      <c r="F11" s="319">
        <v>0.12406576980568013</v>
      </c>
      <c r="G11" s="332">
        <v>71</v>
      </c>
      <c r="H11" s="319">
        <v>0.10612855007473841</v>
      </c>
      <c r="I11" s="332">
        <v>173</v>
      </c>
      <c r="J11" s="319">
        <v>0.25859491778774291</v>
      </c>
      <c r="K11" s="332">
        <v>300</v>
      </c>
      <c r="L11" s="319">
        <v>0.44843049327354262</v>
      </c>
      <c r="M11" s="332">
        <v>14</v>
      </c>
      <c r="N11" s="319">
        <v>2.0926756352765322E-2</v>
      </c>
      <c r="O11" s="320">
        <v>669</v>
      </c>
    </row>
    <row r="12" spans="1:15" ht="15" x14ac:dyDescent="0.25">
      <c r="A12" s="317">
        <v>893</v>
      </c>
      <c r="B12" s="318" t="s">
        <v>406</v>
      </c>
      <c r="C12" s="332">
        <v>7</v>
      </c>
      <c r="D12" s="319">
        <v>3.608247422680412E-2</v>
      </c>
      <c r="E12" s="332">
        <v>34</v>
      </c>
      <c r="F12" s="319">
        <v>0.17525773195876287</v>
      </c>
      <c r="G12" s="332">
        <v>24</v>
      </c>
      <c r="H12" s="319">
        <v>0.12371134020618557</v>
      </c>
      <c r="I12" s="332">
        <v>41</v>
      </c>
      <c r="J12" s="319">
        <v>0.21134020618556701</v>
      </c>
      <c r="K12" s="332">
        <v>85</v>
      </c>
      <c r="L12" s="319">
        <v>0.43814432989690721</v>
      </c>
      <c r="M12" s="332">
        <v>3</v>
      </c>
      <c r="N12" s="319">
        <v>1.5463917525773196E-2</v>
      </c>
      <c r="O12" s="320">
        <v>194</v>
      </c>
    </row>
    <row r="13" spans="1:15" x14ac:dyDescent="0.2">
      <c r="A13" s="311">
        <v>2</v>
      </c>
      <c r="B13" s="312" t="s">
        <v>407</v>
      </c>
      <c r="C13" s="315">
        <v>74</v>
      </c>
      <c r="D13" s="314">
        <v>3.6507153428712386E-2</v>
      </c>
      <c r="E13" s="313">
        <v>328</v>
      </c>
      <c r="F13" s="314">
        <v>0.16181549087321165</v>
      </c>
      <c r="G13" s="315">
        <v>261</v>
      </c>
      <c r="H13" s="314">
        <v>0.12876171682289098</v>
      </c>
      <c r="I13" s="315">
        <v>481</v>
      </c>
      <c r="J13" s="314">
        <v>0.23729649728663049</v>
      </c>
      <c r="K13" s="315">
        <v>831</v>
      </c>
      <c r="L13" s="314">
        <v>0.4099654662062161</v>
      </c>
      <c r="M13" s="315">
        <v>52</v>
      </c>
      <c r="N13" s="314">
        <v>2.5653675382338433E-2</v>
      </c>
      <c r="O13" s="316">
        <v>2027</v>
      </c>
    </row>
    <row r="14" spans="1:15" ht="15" x14ac:dyDescent="0.25">
      <c r="A14" s="317">
        <v>120</v>
      </c>
      <c r="B14" s="318" t="s">
        <v>408</v>
      </c>
      <c r="C14" s="332">
        <v>2</v>
      </c>
      <c r="D14" s="319">
        <v>4.7619047619047616E-2</v>
      </c>
      <c r="E14" s="332">
        <v>6</v>
      </c>
      <c r="F14" s="319">
        <v>0.14285714285714285</v>
      </c>
      <c r="G14" s="332">
        <v>7</v>
      </c>
      <c r="H14" s="319">
        <v>0.16666666666666666</v>
      </c>
      <c r="I14" s="332">
        <v>10</v>
      </c>
      <c r="J14" s="319">
        <v>0.23809523809523808</v>
      </c>
      <c r="K14" s="332">
        <v>14</v>
      </c>
      <c r="L14" s="319">
        <v>0.33333333333333331</v>
      </c>
      <c r="M14" s="332">
        <v>3</v>
      </c>
      <c r="N14" s="319">
        <v>7.1428571428571425E-2</v>
      </c>
      <c r="O14" s="320">
        <v>42</v>
      </c>
    </row>
    <row r="15" spans="1:15" ht="15" x14ac:dyDescent="0.25">
      <c r="A15" s="317">
        <v>154</v>
      </c>
      <c r="B15" s="318" t="s">
        <v>409</v>
      </c>
      <c r="C15" s="332">
        <v>59</v>
      </c>
      <c r="D15" s="319">
        <v>3.8969616908850729E-2</v>
      </c>
      <c r="E15" s="332">
        <v>248</v>
      </c>
      <c r="F15" s="319">
        <v>0.16380449141347425</v>
      </c>
      <c r="G15" s="332">
        <v>196</v>
      </c>
      <c r="H15" s="319">
        <v>0.12945838837516513</v>
      </c>
      <c r="I15" s="332">
        <v>344</v>
      </c>
      <c r="J15" s="319">
        <v>0.22721268163804492</v>
      </c>
      <c r="K15" s="332">
        <v>620</v>
      </c>
      <c r="L15" s="319">
        <v>0.4095112285336856</v>
      </c>
      <c r="M15" s="332">
        <v>47</v>
      </c>
      <c r="N15" s="319">
        <v>3.1043593130779392E-2</v>
      </c>
      <c r="O15" s="320">
        <v>1514</v>
      </c>
    </row>
    <row r="16" spans="1:15" ht="15" x14ac:dyDescent="0.25">
      <c r="A16" s="317">
        <v>250</v>
      </c>
      <c r="B16" s="318" t="s">
        <v>410</v>
      </c>
      <c r="C16" s="332">
        <v>2</v>
      </c>
      <c r="D16" s="319">
        <v>1.0416666666666666E-2</v>
      </c>
      <c r="E16" s="332">
        <v>30</v>
      </c>
      <c r="F16" s="319">
        <v>0.15625</v>
      </c>
      <c r="G16" s="332">
        <v>21</v>
      </c>
      <c r="H16" s="319">
        <v>0.109375</v>
      </c>
      <c r="I16" s="332">
        <v>50</v>
      </c>
      <c r="J16" s="319">
        <v>0.26041666666666669</v>
      </c>
      <c r="K16" s="332">
        <v>87</v>
      </c>
      <c r="L16" s="319">
        <v>0.453125</v>
      </c>
      <c r="M16" s="332">
        <v>2</v>
      </c>
      <c r="N16" s="319">
        <v>1.0416666666666666E-2</v>
      </c>
      <c r="O16" s="320">
        <v>192</v>
      </c>
    </row>
    <row r="17" spans="1:15" ht="15" x14ac:dyDescent="0.25">
      <c r="A17" s="317">
        <v>495</v>
      </c>
      <c r="B17" s="318" t="s">
        <v>411</v>
      </c>
      <c r="C17" s="332">
        <v>1</v>
      </c>
      <c r="D17" s="319">
        <v>2.2727272727272728E-2</v>
      </c>
      <c r="E17" s="332">
        <v>6</v>
      </c>
      <c r="F17" s="319">
        <v>0.13636363636363635</v>
      </c>
      <c r="G17" s="332">
        <v>6</v>
      </c>
      <c r="H17" s="319">
        <v>0.13636363636363635</v>
      </c>
      <c r="I17" s="332">
        <v>13</v>
      </c>
      <c r="J17" s="319">
        <v>0.29545454545454547</v>
      </c>
      <c r="K17" s="332">
        <v>18</v>
      </c>
      <c r="L17" s="319">
        <v>0.40909090909090912</v>
      </c>
      <c r="M17" s="332">
        <v>0</v>
      </c>
      <c r="N17" s="319">
        <v>0</v>
      </c>
      <c r="O17" s="320">
        <v>44</v>
      </c>
    </row>
    <row r="18" spans="1:15" ht="15" x14ac:dyDescent="0.25">
      <c r="A18" s="317">
        <v>790</v>
      </c>
      <c r="B18" s="318" t="s">
        <v>412</v>
      </c>
      <c r="C18" s="332">
        <v>3</v>
      </c>
      <c r="D18" s="319">
        <v>3.4090909090909088E-2</v>
      </c>
      <c r="E18" s="332">
        <v>19</v>
      </c>
      <c r="F18" s="319">
        <v>0.21590909090909091</v>
      </c>
      <c r="G18" s="332">
        <v>11</v>
      </c>
      <c r="H18" s="319">
        <v>0.125</v>
      </c>
      <c r="I18" s="332">
        <v>22</v>
      </c>
      <c r="J18" s="319">
        <v>0.25</v>
      </c>
      <c r="K18" s="332">
        <v>33</v>
      </c>
      <c r="L18" s="319">
        <v>0.375</v>
      </c>
      <c r="M18" s="332">
        <v>0</v>
      </c>
      <c r="N18" s="319">
        <v>0</v>
      </c>
      <c r="O18" s="320">
        <v>88</v>
      </c>
    </row>
    <row r="19" spans="1:15" ht="15" x14ac:dyDescent="0.25">
      <c r="A19" s="317">
        <v>895</v>
      </c>
      <c r="B19" s="318" t="s">
        <v>413</v>
      </c>
      <c r="C19" s="332">
        <v>7</v>
      </c>
      <c r="D19" s="319">
        <v>4.7619047619047616E-2</v>
      </c>
      <c r="E19" s="332">
        <v>19</v>
      </c>
      <c r="F19" s="319">
        <v>0.12925170068027211</v>
      </c>
      <c r="G19" s="332">
        <v>20</v>
      </c>
      <c r="H19" s="319">
        <v>0.1360544217687075</v>
      </c>
      <c r="I19" s="332">
        <v>42</v>
      </c>
      <c r="J19" s="319">
        <v>0.2857142857142857</v>
      </c>
      <c r="K19" s="332">
        <v>59</v>
      </c>
      <c r="L19" s="319">
        <v>0.40136054421768708</v>
      </c>
      <c r="M19" s="332">
        <v>0</v>
      </c>
      <c r="N19" s="319">
        <v>0</v>
      </c>
      <c r="O19" s="320">
        <v>147</v>
      </c>
    </row>
    <row r="20" spans="1:15" x14ac:dyDescent="0.2">
      <c r="A20" s="311">
        <v>3</v>
      </c>
      <c r="B20" s="312" t="s">
        <v>414</v>
      </c>
      <c r="C20" s="315">
        <v>323</v>
      </c>
      <c r="D20" s="314">
        <v>3.9438339438339437E-2</v>
      </c>
      <c r="E20" s="313">
        <v>1307</v>
      </c>
      <c r="F20" s="314">
        <v>0.15958485958485957</v>
      </c>
      <c r="G20" s="315">
        <v>968</v>
      </c>
      <c r="H20" s="314">
        <v>0.11819291819291819</v>
      </c>
      <c r="I20" s="315">
        <v>2090</v>
      </c>
      <c r="J20" s="314">
        <v>0.25518925518925517</v>
      </c>
      <c r="K20" s="315">
        <v>3309</v>
      </c>
      <c r="L20" s="314">
        <v>0.40402930402930404</v>
      </c>
      <c r="M20" s="315">
        <v>193</v>
      </c>
      <c r="N20" s="314">
        <v>2.3565323565323565E-2</v>
      </c>
      <c r="O20" s="316">
        <v>8190</v>
      </c>
    </row>
    <row r="21" spans="1:15" ht="15" x14ac:dyDescent="0.25">
      <c r="A21" s="317">
        <v>45</v>
      </c>
      <c r="B21" s="318" t="s">
        <v>415</v>
      </c>
      <c r="C21" s="332">
        <v>136</v>
      </c>
      <c r="D21" s="319">
        <v>4.1149773071104387E-2</v>
      </c>
      <c r="E21" s="332">
        <v>531</v>
      </c>
      <c r="F21" s="319">
        <v>0.16066565809379726</v>
      </c>
      <c r="G21" s="332">
        <v>379</v>
      </c>
      <c r="H21" s="319">
        <v>0.11467473524962178</v>
      </c>
      <c r="I21" s="332">
        <v>827</v>
      </c>
      <c r="J21" s="319">
        <v>0.25022692889561271</v>
      </c>
      <c r="K21" s="332">
        <v>1344</v>
      </c>
      <c r="L21" s="319">
        <v>0.40665658093797274</v>
      </c>
      <c r="M21" s="332">
        <v>88</v>
      </c>
      <c r="N21" s="319">
        <v>2.6626323751891074E-2</v>
      </c>
      <c r="O21" s="320">
        <v>3305</v>
      </c>
    </row>
    <row r="22" spans="1:15" ht="15" x14ac:dyDescent="0.25">
      <c r="A22" s="317">
        <v>51</v>
      </c>
      <c r="B22" s="318" t="s">
        <v>416</v>
      </c>
      <c r="C22" s="332">
        <v>8</v>
      </c>
      <c r="D22" s="319">
        <v>3.9215686274509803E-2</v>
      </c>
      <c r="E22" s="332">
        <v>30</v>
      </c>
      <c r="F22" s="319">
        <v>0.14705882352941177</v>
      </c>
      <c r="G22" s="332">
        <v>26</v>
      </c>
      <c r="H22" s="319">
        <v>0.12745098039215685</v>
      </c>
      <c r="I22" s="332">
        <v>45</v>
      </c>
      <c r="J22" s="319">
        <v>0.22058823529411764</v>
      </c>
      <c r="K22" s="332">
        <v>93</v>
      </c>
      <c r="L22" s="319">
        <v>0.45588235294117646</v>
      </c>
      <c r="M22" s="332">
        <v>2</v>
      </c>
      <c r="N22" s="319">
        <v>9.8039215686274508E-3</v>
      </c>
      <c r="O22" s="320">
        <v>204</v>
      </c>
    </row>
    <row r="23" spans="1:15" ht="15" x14ac:dyDescent="0.25">
      <c r="A23" s="317">
        <v>147</v>
      </c>
      <c r="B23" s="318" t="s">
        <v>417</v>
      </c>
      <c r="C23" s="332">
        <v>36</v>
      </c>
      <c r="D23" s="319">
        <v>3.8297872340425532E-2</v>
      </c>
      <c r="E23" s="332">
        <v>151</v>
      </c>
      <c r="F23" s="319">
        <v>0.16063829787234044</v>
      </c>
      <c r="G23" s="332">
        <v>99</v>
      </c>
      <c r="H23" s="319">
        <v>0.10531914893617021</v>
      </c>
      <c r="I23" s="332">
        <v>238</v>
      </c>
      <c r="J23" s="319">
        <v>0.2531914893617021</v>
      </c>
      <c r="K23" s="332">
        <v>394</v>
      </c>
      <c r="L23" s="319">
        <v>0.41914893617021276</v>
      </c>
      <c r="M23" s="332">
        <v>22</v>
      </c>
      <c r="N23" s="319">
        <v>2.3404255319148935E-2</v>
      </c>
      <c r="O23" s="320">
        <v>940</v>
      </c>
    </row>
    <row r="24" spans="1:15" ht="15" x14ac:dyDescent="0.25">
      <c r="A24" s="317">
        <v>172</v>
      </c>
      <c r="B24" s="318" t="s">
        <v>418</v>
      </c>
      <c r="C24" s="332">
        <v>25</v>
      </c>
      <c r="D24" s="319">
        <v>3.5310734463276837E-2</v>
      </c>
      <c r="E24" s="332">
        <v>123</v>
      </c>
      <c r="F24" s="319">
        <v>0.17372881355932204</v>
      </c>
      <c r="G24" s="332">
        <v>83</v>
      </c>
      <c r="H24" s="319">
        <v>0.1172316384180791</v>
      </c>
      <c r="I24" s="332">
        <v>190</v>
      </c>
      <c r="J24" s="319">
        <v>0.26836158192090398</v>
      </c>
      <c r="K24" s="332">
        <v>267</v>
      </c>
      <c r="L24" s="319">
        <v>0.3771186440677966</v>
      </c>
      <c r="M24" s="332">
        <v>20</v>
      </c>
      <c r="N24" s="319">
        <v>2.8248587570621469E-2</v>
      </c>
      <c r="O24" s="320">
        <v>708</v>
      </c>
    </row>
    <row r="25" spans="1:15" ht="15" x14ac:dyDescent="0.25">
      <c r="A25" s="317">
        <v>475</v>
      </c>
      <c r="B25" s="318" t="s">
        <v>419</v>
      </c>
      <c r="C25" s="332">
        <v>0</v>
      </c>
      <c r="D25" s="319">
        <v>0</v>
      </c>
      <c r="E25" s="332">
        <v>0</v>
      </c>
      <c r="F25" s="319">
        <v>0</v>
      </c>
      <c r="G25" s="332">
        <v>0</v>
      </c>
      <c r="H25" s="319">
        <v>0</v>
      </c>
      <c r="I25" s="332">
        <v>1</v>
      </c>
      <c r="J25" s="319">
        <v>1</v>
      </c>
      <c r="K25" s="332">
        <v>0</v>
      </c>
      <c r="L25" s="319">
        <v>0</v>
      </c>
      <c r="M25" s="332">
        <v>0</v>
      </c>
      <c r="N25" s="319">
        <v>0</v>
      </c>
      <c r="O25" s="320">
        <v>1</v>
      </c>
    </row>
    <row r="26" spans="1:15" ht="15" x14ac:dyDescent="0.25">
      <c r="A26" s="317">
        <v>480</v>
      </c>
      <c r="B26" s="318" t="s">
        <v>420</v>
      </c>
      <c r="C26" s="332">
        <v>9</v>
      </c>
      <c r="D26" s="319">
        <v>3.237410071942446E-2</v>
      </c>
      <c r="E26" s="332">
        <v>40</v>
      </c>
      <c r="F26" s="319">
        <v>0.14388489208633093</v>
      </c>
      <c r="G26" s="332">
        <v>29</v>
      </c>
      <c r="H26" s="319">
        <v>0.10431654676258993</v>
      </c>
      <c r="I26" s="332">
        <v>76</v>
      </c>
      <c r="J26" s="319">
        <v>0.2733812949640288</v>
      </c>
      <c r="K26" s="332">
        <v>120</v>
      </c>
      <c r="L26" s="319">
        <v>0.43165467625899279</v>
      </c>
      <c r="M26" s="332">
        <v>4</v>
      </c>
      <c r="N26" s="319">
        <v>1.4388489208633094E-2</v>
      </c>
      <c r="O26" s="320">
        <v>278</v>
      </c>
    </row>
    <row r="27" spans="1:15" ht="15" x14ac:dyDescent="0.25">
      <c r="A27" s="317">
        <v>490</v>
      </c>
      <c r="B27" s="318" t="s">
        <v>421</v>
      </c>
      <c r="C27" s="332">
        <v>17</v>
      </c>
      <c r="D27" s="319">
        <v>4.1564792176039117E-2</v>
      </c>
      <c r="E27" s="332">
        <v>63</v>
      </c>
      <c r="F27" s="319">
        <v>0.15403422982885084</v>
      </c>
      <c r="G27" s="332">
        <v>65</v>
      </c>
      <c r="H27" s="319">
        <v>0.15892420537897312</v>
      </c>
      <c r="I27" s="332">
        <v>93</v>
      </c>
      <c r="J27" s="319">
        <v>0.22738386308068459</v>
      </c>
      <c r="K27" s="332">
        <v>161</v>
      </c>
      <c r="L27" s="319">
        <v>0.39364303178484106</v>
      </c>
      <c r="M27" s="332">
        <v>10</v>
      </c>
      <c r="N27" s="319">
        <v>2.4449877750611249E-2</v>
      </c>
      <c r="O27" s="320">
        <v>409</v>
      </c>
    </row>
    <row r="28" spans="1:15" ht="15" x14ac:dyDescent="0.25">
      <c r="A28" s="317">
        <v>659</v>
      </c>
      <c r="B28" s="318" t="s">
        <v>422</v>
      </c>
      <c r="C28" s="332">
        <v>1</v>
      </c>
      <c r="D28" s="319">
        <v>6.9444444444444441E-3</v>
      </c>
      <c r="E28" s="332">
        <v>12</v>
      </c>
      <c r="F28" s="319">
        <v>8.3333333333333329E-2</v>
      </c>
      <c r="G28" s="332">
        <v>26</v>
      </c>
      <c r="H28" s="319">
        <v>0.18055555555555555</v>
      </c>
      <c r="I28" s="332">
        <v>42</v>
      </c>
      <c r="J28" s="319">
        <v>0.29166666666666669</v>
      </c>
      <c r="K28" s="332">
        <v>59</v>
      </c>
      <c r="L28" s="319">
        <v>0.40972222222222221</v>
      </c>
      <c r="M28" s="332">
        <v>4</v>
      </c>
      <c r="N28" s="319">
        <v>2.7777777777777776E-2</v>
      </c>
      <c r="O28" s="320">
        <v>144</v>
      </c>
    </row>
    <row r="29" spans="1:15" ht="15" x14ac:dyDescent="0.25">
      <c r="A29" s="317">
        <v>665</v>
      </c>
      <c r="B29" s="318" t="s">
        <v>423</v>
      </c>
      <c r="C29" s="332">
        <v>3</v>
      </c>
      <c r="D29" s="319">
        <v>3.4090909090909088E-2</v>
      </c>
      <c r="E29" s="332">
        <v>17</v>
      </c>
      <c r="F29" s="319">
        <v>0.19318181818181818</v>
      </c>
      <c r="G29" s="332">
        <v>10</v>
      </c>
      <c r="H29" s="319">
        <v>0.11363636363636363</v>
      </c>
      <c r="I29" s="332">
        <v>18</v>
      </c>
      <c r="J29" s="319">
        <v>0.20454545454545456</v>
      </c>
      <c r="K29" s="332">
        <v>39</v>
      </c>
      <c r="L29" s="319">
        <v>0.44318181818181818</v>
      </c>
      <c r="M29" s="332">
        <v>1</v>
      </c>
      <c r="N29" s="319">
        <v>1.1363636363636364E-2</v>
      </c>
      <c r="O29" s="320">
        <v>88</v>
      </c>
    </row>
    <row r="30" spans="1:15" ht="15" x14ac:dyDescent="0.25">
      <c r="A30" s="317">
        <v>837</v>
      </c>
      <c r="B30" s="318" t="s">
        <v>424</v>
      </c>
      <c r="C30" s="332">
        <v>88</v>
      </c>
      <c r="D30" s="319">
        <v>4.1745730550284632E-2</v>
      </c>
      <c r="E30" s="332">
        <v>339</v>
      </c>
      <c r="F30" s="319">
        <v>0.16081593927893739</v>
      </c>
      <c r="G30" s="332">
        <v>251</v>
      </c>
      <c r="H30" s="319">
        <v>0.11907020872865275</v>
      </c>
      <c r="I30" s="332">
        <v>559</v>
      </c>
      <c r="J30" s="319">
        <v>0.26518026565464897</v>
      </c>
      <c r="K30" s="332">
        <v>829</v>
      </c>
      <c r="L30" s="319">
        <v>0.39326375711574951</v>
      </c>
      <c r="M30" s="332">
        <v>42</v>
      </c>
      <c r="N30" s="319">
        <v>1.9924098671726755E-2</v>
      </c>
      <c r="O30" s="320">
        <v>2108</v>
      </c>
    </row>
    <row r="31" spans="1:15" ht="15" x14ac:dyDescent="0.25">
      <c r="A31" s="317">
        <v>873</v>
      </c>
      <c r="B31" s="318" t="s">
        <v>425</v>
      </c>
      <c r="C31" s="332">
        <v>0</v>
      </c>
      <c r="D31" s="319">
        <v>0</v>
      </c>
      <c r="E31" s="332">
        <v>1</v>
      </c>
      <c r="F31" s="319">
        <v>0.2</v>
      </c>
      <c r="G31" s="332">
        <v>0</v>
      </c>
      <c r="H31" s="319">
        <v>0</v>
      </c>
      <c r="I31" s="332">
        <v>1</v>
      </c>
      <c r="J31" s="319">
        <v>0.2</v>
      </c>
      <c r="K31" s="332">
        <v>3</v>
      </c>
      <c r="L31" s="319">
        <v>0.6</v>
      </c>
      <c r="M31" s="332">
        <v>0</v>
      </c>
      <c r="N31" s="319">
        <v>0</v>
      </c>
      <c r="O31" s="320">
        <v>5</v>
      </c>
    </row>
    <row r="32" spans="1:15" x14ac:dyDescent="0.2">
      <c r="A32" s="311">
        <v>4</v>
      </c>
      <c r="B32" s="312" t="s">
        <v>426</v>
      </c>
      <c r="C32" s="315">
        <v>95</v>
      </c>
      <c r="D32" s="314">
        <v>3.964941569282137E-2</v>
      </c>
      <c r="E32" s="313">
        <v>359</v>
      </c>
      <c r="F32" s="314">
        <v>0.14983305509181971</v>
      </c>
      <c r="G32" s="315">
        <v>268</v>
      </c>
      <c r="H32" s="314">
        <v>0.11185308848080133</v>
      </c>
      <c r="I32" s="315">
        <v>641</v>
      </c>
      <c r="J32" s="314">
        <v>0.26752921535893154</v>
      </c>
      <c r="K32" s="315">
        <v>980</v>
      </c>
      <c r="L32" s="314">
        <v>0.4090150250417362</v>
      </c>
      <c r="M32" s="315">
        <v>53</v>
      </c>
      <c r="N32" s="314">
        <v>2.2120200333889815E-2</v>
      </c>
      <c r="O32" s="316">
        <v>2396</v>
      </c>
    </row>
    <row r="33" spans="1:15" ht="15" x14ac:dyDescent="0.25">
      <c r="A33" s="317">
        <v>31</v>
      </c>
      <c r="B33" s="318" t="s">
        <v>427</v>
      </c>
      <c r="C33" s="332">
        <v>5</v>
      </c>
      <c r="D33" s="319">
        <v>5.4945054945054944E-2</v>
      </c>
      <c r="E33" s="332">
        <v>12</v>
      </c>
      <c r="F33" s="319">
        <v>0.13186813186813187</v>
      </c>
      <c r="G33" s="332">
        <v>9</v>
      </c>
      <c r="H33" s="319">
        <v>9.8901098901098897E-2</v>
      </c>
      <c r="I33" s="332">
        <v>24</v>
      </c>
      <c r="J33" s="319">
        <v>0.26373626373626374</v>
      </c>
      <c r="K33" s="332">
        <v>36</v>
      </c>
      <c r="L33" s="319">
        <v>0.39560439560439559</v>
      </c>
      <c r="M33" s="332">
        <v>5</v>
      </c>
      <c r="N33" s="319">
        <v>5.4945054945054944E-2</v>
      </c>
      <c r="O33" s="320">
        <v>91</v>
      </c>
    </row>
    <row r="34" spans="1:15" ht="15" x14ac:dyDescent="0.25">
      <c r="A34" s="317">
        <v>40</v>
      </c>
      <c r="B34" s="318" t="s">
        <v>428</v>
      </c>
      <c r="C34" s="332">
        <v>2</v>
      </c>
      <c r="D34" s="319">
        <v>2.8571428571428571E-2</v>
      </c>
      <c r="E34" s="332">
        <v>13</v>
      </c>
      <c r="F34" s="319">
        <v>0.18571428571428572</v>
      </c>
      <c r="G34" s="332">
        <v>3</v>
      </c>
      <c r="H34" s="319">
        <v>4.2857142857142858E-2</v>
      </c>
      <c r="I34" s="332">
        <v>18</v>
      </c>
      <c r="J34" s="319">
        <v>0.25714285714285712</v>
      </c>
      <c r="K34" s="332">
        <v>33</v>
      </c>
      <c r="L34" s="319">
        <v>0.47142857142857142</v>
      </c>
      <c r="M34" s="332">
        <v>1</v>
      </c>
      <c r="N34" s="319">
        <v>1.4285714285714285E-2</v>
      </c>
      <c r="O34" s="320">
        <v>70</v>
      </c>
    </row>
    <row r="35" spans="1:15" ht="15" x14ac:dyDescent="0.25">
      <c r="A35" s="317">
        <v>190</v>
      </c>
      <c r="B35" s="318" t="s">
        <v>429</v>
      </c>
      <c r="C35" s="332">
        <v>5</v>
      </c>
      <c r="D35" s="319">
        <v>2.7777777777777776E-2</v>
      </c>
      <c r="E35" s="332">
        <v>28</v>
      </c>
      <c r="F35" s="319">
        <v>0.15555555555555556</v>
      </c>
      <c r="G35" s="332">
        <v>25</v>
      </c>
      <c r="H35" s="319">
        <v>0.1388888888888889</v>
      </c>
      <c r="I35" s="332">
        <v>43</v>
      </c>
      <c r="J35" s="319">
        <v>0.2388888888888889</v>
      </c>
      <c r="K35" s="332">
        <v>71</v>
      </c>
      <c r="L35" s="319">
        <v>0.39444444444444443</v>
      </c>
      <c r="M35" s="332">
        <v>8</v>
      </c>
      <c r="N35" s="319">
        <v>4.4444444444444446E-2</v>
      </c>
      <c r="O35" s="320">
        <v>180</v>
      </c>
    </row>
    <row r="36" spans="1:15" ht="15" x14ac:dyDescent="0.25">
      <c r="A36" s="317">
        <v>604</v>
      </c>
      <c r="B36" s="318" t="s">
        <v>430</v>
      </c>
      <c r="C36" s="332">
        <v>22</v>
      </c>
      <c r="D36" s="319">
        <v>4.7413793103448273E-2</v>
      </c>
      <c r="E36" s="332">
        <v>72</v>
      </c>
      <c r="F36" s="319">
        <v>0.15517241379310345</v>
      </c>
      <c r="G36" s="332">
        <v>45</v>
      </c>
      <c r="H36" s="319">
        <v>9.6982758620689655E-2</v>
      </c>
      <c r="I36" s="332">
        <v>123</v>
      </c>
      <c r="J36" s="319">
        <v>0.26508620689655171</v>
      </c>
      <c r="K36" s="332">
        <v>191</v>
      </c>
      <c r="L36" s="319">
        <v>0.41163793103448276</v>
      </c>
      <c r="M36" s="332">
        <v>11</v>
      </c>
      <c r="N36" s="319">
        <v>2.3706896551724137E-2</v>
      </c>
      <c r="O36" s="320">
        <v>464</v>
      </c>
    </row>
    <row r="37" spans="1:15" ht="15" x14ac:dyDescent="0.25">
      <c r="A37" s="317">
        <v>670</v>
      </c>
      <c r="B37" s="318" t="s">
        <v>431</v>
      </c>
      <c r="C37" s="332">
        <v>11</v>
      </c>
      <c r="D37" s="319">
        <v>4.3650793650793648E-2</v>
      </c>
      <c r="E37" s="332">
        <v>32</v>
      </c>
      <c r="F37" s="319">
        <v>0.12698412698412698</v>
      </c>
      <c r="G37" s="332">
        <v>37</v>
      </c>
      <c r="H37" s="319">
        <v>0.14682539682539683</v>
      </c>
      <c r="I37" s="332">
        <v>60</v>
      </c>
      <c r="J37" s="319">
        <v>0.23809523809523808</v>
      </c>
      <c r="K37" s="332">
        <v>106</v>
      </c>
      <c r="L37" s="319">
        <v>0.42063492063492064</v>
      </c>
      <c r="M37" s="332">
        <v>6</v>
      </c>
      <c r="N37" s="319">
        <v>2.3809523809523808E-2</v>
      </c>
      <c r="O37" s="320">
        <v>252</v>
      </c>
    </row>
    <row r="38" spans="1:15" ht="15" x14ac:dyDescent="0.25">
      <c r="A38" s="317">
        <v>690</v>
      </c>
      <c r="B38" s="318" t="s">
        <v>432</v>
      </c>
      <c r="C38" s="332">
        <v>6</v>
      </c>
      <c r="D38" s="319">
        <v>4.3478260869565216E-2</v>
      </c>
      <c r="E38" s="332">
        <v>26</v>
      </c>
      <c r="F38" s="319">
        <v>0.18840579710144928</v>
      </c>
      <c r="G38" s="332">
        <v>13</v>
      </c>
      <c r="H38" s="319">
        <v>9.420289855072464E-2</v>
      </c>
      <c r="I38" s="332">
        <v>40</v>
      </c>
      <c r="J38" s="319">
        <v>0.28985507246376813</v>
      </c>
      <c r="K38" s="332">
        <v>50</v>
      </c>
      <c r="L38" s="319">
        <v>0.36231884057971014</v>
      </c>
      <c r="M38" s="332">
        <v>3</v>
      </c>
      <c r="N38" s="319">
        <v>2.1739130434782608E-2</v>
      </c>
      <c r="O38" s="320">
        <v>138</v>
      </c>
    </row>
    <row r="39" spans="1:15" ht="15" x14ac:dyDescent="0.25">
      <c r="A39" s="317">
        <v>736</v>
      </c>
      <c r="B39" s="318" t="s">
        <v>433</v>
      </c>
      <c r="C39" s="332">
        <v>28</v>
      </c>
      <c r="D39" s="319">
        <v>3.6745406824146981E-2</v>
      </c>
      <c r="E39" s="332">
        <v>113</v>
      </c>
      <c r="F39" s="319">
        <v>0.14829396325459318</v>
      </c>
      <c r="G39" s="332">
        <v>79</v>
      </c>
      <c r="H39" s="319">
        <v>0.1036745406824147</v>
      </c>
      <c r="I39" s="332">
        <v>228</v>
      </c>
      <c r="J39" s="319">
        <v>0.29921259842519687</v>
      </c>
      <c r="K39" s="332">
        <v>304</v>
      </c>
      <c r="L39" s="319">
        <v>0.39895013123359579</v>
      </c>
      <c r="M39" s="332">
        <v>10</v>
      </c>
      <c r="N39" s="319">
        <v>1.3123359580052493E-2</v>
      </c>
      <c r="O39" s="320">
        <v>762</v>
      </c>
    </row>
    <row r="40" spans="1:15" ht="15" x14ac:dyDescent="0.25">
      <c r="A40" s="317">
        <v>858</v>
      </c>
      <c r="B40" s="318" t="s">
        <v>434</v>
      </c>
      <c r="C40" s="332">
        <v>3</v>
      </c>
      <c r="D40" s="319">
        <v>1.6042780748663103E-2</v>
      </c>
      <c r="E40" s="332">
        <v>28</v>
      </c>
      <c r="F40" s="319">
        <v>0.1497326203208556</v>
      </c>
      <c r="G40" s="332">
        <v>22</v>
      </c>
      <c r="H40" s="319">
        <v>0.11764705882352941</v>
      </c>
      <c r="I40" s="332">
        <v>50</v>
      </c>
      <c r="J40" s="319">
        <v>0.26737967914438504</v>
      </c>
      <c r="K40" s="332">
        <v>79</v>
      </c>
      <c r="L40" s="319">
        <v>0.42245989304812837</v>
      </c>
      <c r="M40" s="332">
        <v>5</v>
      </c>
      <c r="N40" s="319">
        <v>2.6737967914438502E-2</v>
      </c>
      <c r="O40" s="320">
        <v>187</v>
      </c>
    </row>
    <row r="41" spans="1:15" ht="15" x14ac:dyDescent="0.25">
      <c r="A41" s="317">
        <v>885</v>
      </c>
      <c r="B41" s="318" t="s">
        <v>435</v>
      </c>
      <c r="C41" s="332">
        <v>2</v>
      </c>
      <c r="D41" s="319">
        <v>4.6511627906976744E-2</v>
      </c>
      <c r="E41" s="332">
        <v>9</v>
      </c>
      <c r="F41" s="319">
        <v>0.20930232558139536</v>
      </c>
      <c r="G41" s="332">
        <v>4</v>
      </c>
      <c r="H41" s="319">
        <v>9.3023255813953487E-2</v>
      </c>
      <c r="I41" s="332">
        <v>9</v>
      </c>
      <c r="J41" s="319">
        <v>0.20930232558139536</v>
      </c>
      <c r="K41" s="332">
        <v>18</v>
      </c>
      <c r="L41" s="319">
        <v>0.41860465116279072</v>
      </c>
      <c r="M41" s="332">
        <v>1</v>
      </c>
      <c r="N41" s="319">
        <v>2.3255813953488372E-2</v>
      </c>
      <c r="O41" s="320">
        <v>43</v>
      </c>
    </row>
    <row r="42" spans="1:15" ht="15" x14ac:dyDescent="0.25">
      <c r="A42" s="317">
        <v>890</v>
      </c>
      <c r="B42" s="318" t="s">
        <v>436</v>
      </c>
      <c r="C42" s="332">
        <v>11</v>
      </c>
      <c r="D42" s="319">
        <v>5.2631578947368418E-2</v>
      </c>
      <c r="E42" s="332">
        <v>26</v>
      </c>
      <c r="F42" s="319">
        <v>0.12440191387559808</v>
      </c>
      <c r="G42" s="332">
        <v>31</v>
      </c>
      <c r="H42" s="319">
        <v>0.14832535885167464</v>
      </c>
      <c r="I42" s="332">
        <v>46</v>
      </c>
      <c r="J42" s="319">
        <v>0.22009569377990432</v>
      </c>
      <c r="K42" s="332">
        <v>92</v>
      </c>
      <c r="L42" s="319">
        <v>0.44019138755980863</v>
      </c>
      <c r="M42" s="332">
        <v>3</v>
      </c>
      <c r="N42" s="319">
        <v>1.4354066985645933E-2</v>
      </c>
      <c r="O42" s="320">
        <v>209</v>
      </c>
    </row>
    <row r="43" spans="1:15" x14ac:dyDescent="0.2">
      <c r="A43" s="311">
        <v>5</v>
      </c>
      <c r="B43" s="312" t="s">
        <v>437</v>
      </c>
      <c r="C43" s="315">
        <v>118</v>
      </c>
      <c r="D43" s="314">
        <v>4.0887040887040885E-2</v>
      </c>
      <c r="E43" s="313">
        <v>444</v>
      </c>
      <c r="F43" s="314">
        <v>0.15384615384615385</v>
      </c>
      <c r="G43" s="315">
        <v>340</v>
      </c>
      <c r="H43" s="314">
        <v>0.11781011781011781</v>
      </c>
      <c r="I43" s="315">
        <v>679</v>
      </c>
      <c r="J43" s="314">
        <v>0.23527373527373527</v>
      </c>
      <c r="K43" s="315">
        <v>1217</v>
      </c>
      <c r="L43" s="314">
        <v>0.42169092169092171</v>
      </c>
      <c r="M43" s="315">
        <v>88</v>
      </c>
      <c r="N43" s="314">
        <v>3.0492030492030493E-2</v>
      </c>
      <c r="O43" s="316">
        <v>2886</v>
      </c>
    </row>
    <row r="44" spans="1:15" ht="15" x14ac:dyDescent="0.25">
      <c r="A44" s="317">
        <v>4</v>
      </c>
      <c r="B44" s="318" t="s">
        <v>438</v>
      </c>
      <c r="C44" s="332">
        <v>1</v>
      </c>
      <c r="D44" s="319">
        <v>0.25</v>
      </c>
      <c r="E44" s="332">
        <v>1</v>
      </c>
      <c r="F44" s="319">
        <v>0.25</v>
      </c>
      <c r="G44" s="332">
        <v>0</v>
      </c>
      <c r="H44" s="319">
        <v>0</v>
      </c>
      <c r="I44" s="332">
        <v>0</v>
      </c>
      <c r="J44" s="319">
        <v>0</v>
      </c>
      <c r="K44" s="332">
        <v>2</v>
      </c>
      <c r="L44" s="319">
        <v>0.5</v>
      </c>
      <c r="M44" s="332">
        <v>0</v>
      </c>
      <c r="N44" s="319">
        <v>0</v>
      </c>
      <c r="O44" s="320">
        <v>4</v>
      </c>
    </row>
    <row r="45" spans="1:15" ht="15" x14ac:dyDescent="0.25">
      <c r="A45" s="317">
        <v>42</v>
      </c>
      <c r="B45" s="318" t="s">
        <v>439</v>
      </c>
      <c r="C45" s="332">
        <v>25</v>
      </c>
      <c r="D45" s="319">
        <v>4.7709923664122141E-2</v>
      </c>
      <c r="E45" s="332">
        <v>64</v>
      </c>
      <c r="F45" s="319">
        <v>0.12213740458015267</v>
      </c>
      <c r="G45" s="332">
        <v>61</v>
      </c>
      <c r="H45" s="319">
        <v>0.11641221374045801</v>
      </c>
      <c r="I45" s="332">
        <v>125</v>
      </c>
      <c r="J45" s="319">
        <v>0.2385496183206107</v>
      </c>
      <c r="K45" s="332">
        <v>231</v>
      </c>
      <c r="L45" s="319">
        <v>0.44083969465648853</v>
      </c>
      <c r="M45" s="332">
        <v>18</v>
      </c>
      <c r="N45" s="319">
        <v>3.4351145038167941E-2</v>
      </c>
      <c r="O45" s="320">
        <v>524</v>
      </c>
    </row>
    <row r="46" spans="1:15" ht="15" x14ac:dyDescent="0.25">
      <c r="A46" s="317">
        <v>44</v>
      </c>
      <c r="B46" s="318" t="s">
        <v>440</v>
      </c>
      <c r="C46" s="332">
        <v>1</v>
      </c>
      <c r="D46" s="319">
        <v>4.1666666666666664E-2</v>
      </c>
      <c r="E46" s="332">
        <v>2</v>
      </c>
      <c r="F46" s="319">
        <v>8.3333333333333329E-2</v>
      </c>
      <c r="G46" s="332">
        <v>3</v>
      </c>
      <c r="H46" s="319">
        <v>0.125</v>
      </c>
      <c r="I46" s="332">
        <v>8</v>
      </c>
      <c r="J46" s="319">
        <v>0.33333333333333331</v>
      </c>
      <c r="K46" s="332">
        <v>10</v>
      </c>
      <c r="L46" s="319">
        <v>0.41666666666666669</v>
      </c>
      <c r="M46" s="332">
        <v>0</v>
      </c>
      <c r="N46" s="319">
        <v>0</v>
      </c>
      <c r="O46" s="320">
        <v>24</v>
      </c>
    </row>
    <row r="47" spans="1:15" ht="15" x14ac:dyDescent="0.25">
      <c r="A47" s="317">
        <v>59</v>
      </c>
      <c r="B47" s="318" t="s">
        <v>441</v>
      </c>
      <c r="C47" s="332">
        <v>2</v>
      </c>
      <c r="D47" s="319">
        <v>8.3333333333333329E-2</v>
      </c>
      <c r="E47" s="332">
        <v>5</v>
      </c>
      <c r="F47" s="319">
        <v>0.20833333333333334</v>
      </c>
      <c r="G47" s="332">
        <v>6</v>
      </c>
      <c r="H47" s="319">
        <v>0.25</v>
      </c>
      <c r="I47" s="332">
        <v>3</v>
      </c>
      <c r="J47" s="319">
        <v>0.125</v>
      </c>
      <c r="K47" s="332">
        <v>7</v>
      </c>
      <c r="L47" s="319">
        <v>0.29166666666666669</v>
      </c>
      <c r="M47" s="332">
        <v>1</v>
      </c>
      <c r="N47" s="319">
        <v>4.1666666666666664E-2</v>
      </c>
      <c r="O47" s="320">
        <v>24</v>
      </c>
    </row>
    <row r="48" spans="1:15" ht="15" x14ac:dyDescent="0.25">
      <c r="A48" s="317">
        <v>113</v>
      </c>
      <c r="B48" s="318" t="s">
        <v>442</v>
      </c>
      <c r="C48" s="332">
        <v>0</v>
      </c>
      <c r="D48" s="319">
        <v>0</v>
      </c>
      <c r="E48" s="332">
        <v>14</v>
      </c>
      <c r="F48" s="319">
        <v>0.23728813559322035</v>
      </c>
      <c r="G48" s="332">
        <v>8</v>
      </c>
      <c r="H48" s="319">
        <v>0.13559322033898305</v>
      </c>
      <c r="I48" s="332">
        <v>16</v>
      </c>
      <c r="J48" s="319">
        <v>0.2711864406779661</v>
      </c>
      <c r="K48" s="332">
        <v>21</v>
      </c>
      <c r="L48" s="319">
        <v>0.3559322033898305</v>
      </c>
      <c r="M48" s="332">
        <v>0</v>
      </c>
      <c r="N48" s="319">
        <v>0</v>
      </c>
      <c r="O48" s="320">
        <v>59</v>
      </c>
    </row>
    <row r="49" spans="1:15" ht="15" x14ac:dyDescent="0.25">
      <c r="A49" s="317">
        <v>125</v>
      </c>
      <c r="B49" s="318" t="s">
        <v>443</v>
      </c>
      <c r="C49" s="332">
        <v>5</v>
      </c>
      <c r="D49" s="319">
        <v>7.3529411764705885E-2</v>
      </c>
      <c r="E49" s="332">
        <v>11</v>
      </c>
      <c r="F49" s="319">
        <v>0.16176470588235295</v>
      </c>
      <c r="G49" s="332">
        <v>6</v>
      </c>
      <c r="H49" s="319">
        <v>8.8235294117647065E-2</v>
      </c>
      <c r="I49" s="332">
        <v>13</v>
      </c>
      <c r="J49" s="319">
        <v>0.19117647058823528</v>
      </c>
      <c r="K49" s="332">
        <v>32</v>
      </c>
      <c r="L49" s="319">
        <v>0.47058823529411764</v>
      </c>
      <c r="M49" s="332">
        <v>1</v>
      </c>
      <c r="N49" s="319">
        <v>1.4705882352941176E-2</v>
      </c>
      <c r="O49" s="320">
        <v>68</v>
      </c>
    </row>
    <row r="50" spans="1:15" ht="15" x14ac:dyDescent="0.25">
      <c r="A50" s="317">
        <v>138</v>
      </c>
      <c r="B50" s="318" t="s">
        <v>444</v>
      </c>
      <c r="C50" s="332">
        <v>6</v>
      </c>
      <c r="D50" s="319">
        <v>6.0606060606060608E-2</v>
      </c>
      <c r="E50" s="332">
        <v>14</v>
      </c>
      <c r="F50" s="319">
        <v>0.14141414141414141</v>
      </c>
      <c r="G50" s="332">
        <v>7</v>
      </c>
      <c r="H50" s="319">
        <v>7.0707070707070704E-2</v>
      </c>
      <c r="I50" s="332">
        <v>25</v>
      </c>
      <c r="J50" s="319">
        <v>0.25252525252525254</v>
      </c>
      <c r="K50" s="332">
        <v>46</v>
      </c>
      <c r="L50" s="319">
        <v>0.46464646464646464</v>
      </c>
      <c r="M50" s="332">
        <v>1</v>
      </c>
      <c r="N50" s="319">
        <v>1.0101010101010102E-2</v>
      </c>
      <c r="O50" s="320">
        <v>99</v>
      </c>
    </row>
    <row r="51" spans="1:15" ht="15" x14ac:dyDescent="0.25">
      <c r="A51" s="317">
        <v>234</v>
      </c>
      <c r="B51" s="318" t="s">
        <v>445</v>
      </c>
      <c r="C51" s="332">
        <v>4</v>
      </c>
      <c r="D51" s="319">
        <v>2.9629629629629631E-2</v>
      </c>
      <c r="E51" s="332">
        <v>19</v>
      </c>
      <c r="F51" s="319">
        <v>0.14074074074074075</v>
      </c>
      <c r="G51" s="332">
        <v>19</v>
      </c>
      <c r="H51" s="319">
        <v>0.14074074074074075</v>
      </c>
      <c r="I51" s="332">
        <v>39</v>
      </c>
      <c r="J51" s="319">
        <v>0.28888888888888886</v>
      </c>
      <c r="K51" s="332">
        <v>50</v>
      </c>
      <c r="L51" s="319">
        <v>0.37037037037037035</v>
      </c>
      <c r="M51" s="332">
        <v>4</v>
      </c>
      <c r="N51" s="319">
        <v>2.9629629629629631E-2</v>
      </c>
      <c r="O51" s="320">
        <v>135</v>
      </c>
    </row>
    <row r="52" spans="1:15" ht="15" x14ac:dyDescent="0.25">
      <c r="A52" s="317">
        <v>240</v>
      </c>
      <c r="B52" s="318" t="s">
        <v>446</v>
      </c>
      <c r="C52" s="332">
        <v>0</v>
      </c>
      <c r="D52" s="319">
        <v>0</v>
      </c>
      <c r="E52" s="332">
        <v>5</v>
      </c>
      <c r="F52" s="319">
        <v>0.29411764705882354</v>
      </c>
      <c r="G52" s="332">
        <v>1</v>
      </c>
      <c r="H52" s="319">
        <v>5.8823529411764705E-2</v>
      </c>
      <c r="I52" s="332">
        <v>3</v>
      </c>
      <c r="J52" s="319">
        <v>0.17647058823529413</v>
      </c>
      <c r="K52" s="332">
        <v>7</v>
      </c>
      <c r="L52" s="319">
        <v>0.41176470588235292</v>
      </c>
      <c r="M52" s="332">
        <v>1</v>
      </c>
      <c r="N52" s="319">
        <v>5.8823529411764705E-2</v>
      </c>
      <c r="O52" s="320">
        <v>17</v>
      </c>
    </row>
    <row r="53" spans="1:15" ht="15" x14ac:dyDescent="0.25">
      <c r="A53" s="317">
        <v>284</v>
      </c>
      <c r="B53" s="318" t="s">
        <v>447</v>
      </c>
      <c r="C53" s="332">
        <v>7</v>
      </c>
      <c r="D53" s="319">
        <v>7.7777777777777779E-2</v>
      </c>
      <c r="E53" s="332">
        <v>17</v>
      </c>
      <c r="F53" s="319">
        <v>0.18888888888888888</v>
      </c>
      <c r="G53" s="332">
        <v>7</v>
      </c>
      <c r="H53" s="319">
        <v>7.7777777777777779E-2</v>
      </c>
      <c r="I53" s="332">
        <v>21</v>
      </c>
      <c r="J53" s="319">
        <v>0.23333333333333334</v>
      </c>
      <c r="K53" s="332">
        <v>37</v>
      </c>
      <c r="L53" s="319">
        <v>0.41111111111111109</v>
      </c>
      <c r="M53" s="332">
        <v>1</v>
      </c>
      <c r="N53" s="319">
        <v>1.1111111111111112E-2</v>
      </c>
      <c r="O53" s="320">
        <v>90</v>
      </c>
    </row>
    <row r="54" spans="1:15" ht="15" x14ac:dyDescent="0.25">
      <c r="A54" s="317">
        <v>306</v>
      </c>
      <c r="B54" s="318" t="s">
        <v>448</v>
      </c>
      <c r="C54" s="332">
        <v>4</v>
      </c>
      <c r="D54" s="319">
        <v>4.5977011494252873E-2</v>
      </c>
      <c r="E54" s="332">
        <v>15</v>
      </c>
      <c r="F54" s="319">
        <v>0.17241379310344829</v>
      </c>
      <c r="G54" s="332">
        <v>8</v>
      </c>
      <c r="H54" s="319">
        <v>9.1954022988505746E-2</v>
      </c>
      <c r="I54" s="332">
        <v>18</v>
      </c>
      <c r="J54" s="319">
        <v>0.20689655172413793</v>
      </c>
      <c r="K54" s="332">
        <v>36</v>
      </c>
      <c r="L54" s="319">
        <v>0.41379310344827586</v>
      </c>
      <c r="M54" s="332">
        <v>6</v>
      </c>
      <c r="N54" s="319">
        <v>6.8965517241379309E-2</v>
      </c>
      <c r="O54" s="320">
        <v>87</v>
      </c>
    </row>
    <row r="55" spans="1:15" ht="15" x14ac:dyDescent="0.25">
      <c r="A55" s="317">
        <v>347</v>
      </c>
      <c r="B55" s="318" t="s">
        <v>449</v>
      </c>
      <c r="C55" s="332">
        <v>0</v>
      </c>
      <c r="D55" s="319">
        <v>0</v>
      </c>
      <c r="E55" s="332">
        <v>4</v>
      </c>
      <c r="F55" s="319">
        <v>0.13793103448275862</v>
      </c>
      <c r="G55" s="332">
        <v>4</v>
      </c>
      <c r="H55" s="319">
        <v>0.13793103448275862</v>
      </c>
      <c r="I55" s="332">
        <v>3</v>
      </c>
      <c r="J55" s="319">
        <v>0.10344827586206896</v>
      </c>
      <c r="K55" s="332">
        <v>16</v>
      </c>
      <c r="L55" s="319">
        <v>0.55172413793103448</v>
      </c>
      <c r="M55" s="332">
        <v>2</v>
      </c>
      <c r="N55" s="319">
        <v>6.8965517241379309E-2</v>
      </c>
      <c r="O55" s="320">
        <v>29</v>
      </c>
    </row>
    <row r="56" spans="1:15" ht="15" x14ac:dyDescent="0.25">
      <c r="A56" s="317">
        <v>411</v>
      </c>
      <c r="B56" s="318" t="s">
        <v>450</v>
      </c>
      <c r="C56" s="332">
        <v>4</v>
      </c>
      <c r="D56" s="319">
        <v>0.15384615384615385</v>
      </c>
      <c r="E56" s="332">
        <v>3</v>
      </c>
      <c r="F56" s="319">
        <v>0.11538461538461539</v>
      </c>
      <c r="G56" s="332">
        <v>4</v>
      </c>
      <c r="H56" s="319">
        <v>0.15384615384615385</v>
      </c>
      <c r="I56" s="332">
        <v>3</v>
      </c>
      <c r="J56" s="319">
        <v>0.11538461538461539</v>
      </c>
      <c r="K56" s="332">
        <v>12</v>
      </c>
      <c r="L56" s="319">
        <v>0.46153846153846156</v>
      </c>
      <c r="M56" s="332">
        <v>0</v>
      </c>
      <c r="N56" s="319">
        <v>0</v>
      </c>
      <c r="O56" s="320">
        <v>26</v>
      </c>
    </row>
    <row r="57" spans="1:15" ht="15" x14ac:dyDescent="0.25">
      <c r="A57" s="317">
        <v>501</v>
      </c>
      <c r="B57" s="318" t="s">
        <v>451</v>
      </c>
      <c r="C57" s="332">
        <v>1</v>
      </c>
      <c r="D57" s="319">
        <v>2.9411764705882353E-2</v>
      </c>
      <c r="E57" s="332">
        <v>4</v>
      </c>
      <c r="F57" s="319">
        <v>0.11764705882352941</v>
      </c>
      <c r="G57" s="332">
        <v>5</v>
      </c>
      <c r="H57" s="319">
        <v>0.14705882352941177</v>
      </c>
      <c r="I57" s="332">
        <v>8</v>
      </c>
      <c r="J57" s="319">
        <v>0.23529411764705882</v>
      </c>
      <c r="K57" s="332">
        <v>15</v>
      </c>
      <c r="L57" s="319">
        <v>0.44117647058823528</v>
      </c>
      <c r="M57" s="332">
        <v>1</v>
      </c>
      <c r="N57" s="319">
        <v>2.9411764705882353E-2</v>
      </c>
      <c r="O57" s="320">
        <v>34</v>
      </c>
    </row>
    <row r="58" spans="1:15" ht="15" x14ac:dyDescent="0.25">
      <c r="A58" s="317">
        <v>543</v>
      </c>
      <c r="B58" s="318" t="s">
        <v>452</v>
      </c>
      <c r="C58" s="332">
        <v>1</v>
      </c>
      <c r="D58" s="319">
        <v>5.8823529411764705E-2</v>
      </c>
      <c r="E58" s="332">
        <v>4</v>
      </c>
      <c r="F58" s="319">
        <v>0.23529411764705882</v>
      </c>
      <c r="G58" s="332">
        <v>0</v>
      </c>
      <c r="H58" s="319">
        <v>0</v>
      </c>
      <c r="I58" s="332">
        <v>5</v>
      </c>
      <c r="J58" s="319">
        <v>0.29411764705882354</v>
      </c>
      <c r="K58" s="332">
        <v>7</v>
      </c>
      <c r="L58" s="319">
        <v>0.41176470588235292</v>
      </c>
      <c r="M58" s="332">
        <v>0</v>
      </c>
      <c r="N58" s="319">
        <v>0</v>
      </c>
      <c r="O58" s="320">
        <v>17</v>
      </c>
    </row>
    <row r="59" spans="1:15" ht="15" x14ac:dyDescent="0.25">
      <c r="A59" s="317">
        <v>628</v>
      </c>
      <c r="B59" s="318" t="s">
        <v>453</v>
      </c>
      <c r="C59" s="332">
        <v>1</v>
      </c>
      <c r="D59" s="319">
        <v>9.0909090909090912E-2</v>
      </c>
      <c r="E59" s="332">
        <v>2</v>
      </c>
      <c r="F59" s="319">
        <v>0.18181818181818182</v>
      </c>
      <c r="G59" s="332">
        <v>1</v>
      </c>
      <c r="H59" s="319">
        <v>9.0909090909090912E-2</v>
      </c>
      <c r="I59" s="332">
        <v>3</v>
      </c>
      <c r="J59" s="319">
        <v>0.27272727272727271</v>
      </c>
      <c r="K59" s="332">
        <v>3</v>
      </c>
      <c r="L59" s="319">
        <v>0.27272727272727271</v>
      </c>
      <c r="M59" s="332">
        <v>1</v>
      </c>
      <c r="N59" s="319">
        <v>9.0909090909090912E-2</v>
      </c>
      <c r="O59" s="320">
        <v>11</v>
      </c>
    </row>
    <row r="60" spans="1:15" ht="15" x14ac:dyDescent="0.25">
      <c r="A60" s="317">
        <v>656</v>
      </c>
      <c r="B60" s="318" t="s">
        <v>454</v>
      </c>
      <c r="C60" s="332">
        <v>23</v>
      </c>
      <c r="D60" s="319">
        <v>2.4891774891774892E-2</v>
      </c>
      <c r="E60" s="332">
        <v>140</v>
      </c>
      <c r="F60" s="319">
        <v>0.15151515151515152</v>
      </c>
      <c r="G60" s="332">
        <v>111</v>
      </c>
      <c r="H60" s="319">
        <v>0.12012987012987013</v>
      </c>
      <c r="I60" s="332">
        <v>225</v>
      </c>
      <c r="J60" s="319">
        <v>0.2435064935064935</v>
      </c>
      <c r="K60" s="332">
        <v>394</v>
      </c>
      <c r="L60" s="319">
        <v>0.4264069264069264</v>
      </c>
      <c r="M60" s="332">
        <v>31</v>
      </c>
      <c r="N60" s="319">
        <v>3.3549783549783552E-2</v>
      </c>
      <c r="O60" s="320">
        <v>924</v>
      </c>
    </row>
    <row r="61" spans="1:15" ht="15" x14ac:dyDescent="0.25">
      <c r="A61" s="317">
        <v>761</v>
      </c>
      <c r="B61" s="318" t="s">
        <v>455</v>
      </c>
      <c r="C61" s="332">
        <v>33</v>
      </c>
      <c r="D61" s="319">
        <v>4.7142857142857146E-2</v>
      </c>
      <c r="E61" s="332">
        <v>119</v>
      </c>
      <c r="F61" s="319">
        <v>0.17</v>
      </c>
      <c r="G61" s="332">
        <v>87</v>
      </c>
      <c r="H61" s="319">
        <v>0.12428571428571429</v>
      </c>
      <c r="I61" s="332">
        <v>154</v>
      </c>
      <c r="J61" s="319">
        <v>0.22</v>
      </c>
      <c r="K61" s="332">
        <v>287</v>
      </c>
      <c r="L61" s="319">
        <v>0.41</v>
      </c>
      <c r="M61" s="332">
        <v>20</v>
      </c>
      <c r="N61" s="319">
        <v>2.8571428571428571E-2</v>
      </c>
      <c r="O61" s="320">
        <v>700</v>
      </c>
    </row>
    <row r="62" spans="1:15" ht="15" x14ac:dyDescent="0.25">
      <c r="A62" s="317">
        <v>842</v>
      </c>
      <c r="B62" s="318" t="s">
        <v>456</v>
      </c>
      <c r="C62" s="332">
        <v>0</v>
      </c>
      <c r="D62" s="319">
        <v>0</v>
      </c>
      <c r="E62" s="332">
        <v>1</v>
      </c>
      <c r="F62" s="319">
        <v>7.1428571428571425E-2</v>
      </c>
      <c r="G62" s="332">
        <v>2</v>
      </c>
      <c r="H62" s="319">
        <v>0.14285714285714285</v>
      </c>
      <c r="I62" s="332">
        <v>7</v>
      </c>
      <c r="J62" s="319">
        <v>0.5</v>
      </c>
      <c r="K62" s="332">
        <v>4</v>
      </c>
      <c r="L62" s="319">
        <v>0.2857142857142857</v>
      </c>
      <c r="M62" s="332">
        <v>0</v>
      </c>
      <c r="N62" s="319">
        <v>0</v>
      </c>
      <c r="O62" s="320">
        <v>14</v>
      </c>
    </row>
    <row r="63" spans="1:15" x14ac:dyDescent="0.2">
      <c r="A63" s="311">
        <v>6</v>
      </c>
      <c r="B63" s="312" t="s">
        <v>457</v>
      </c>
      <c r="C63" s="315">
        <v>86</v>
      </c>
      <c r="D63" s="314">
        <v>4.0337711069418386E-2</v>
      </c>
      <c r="E63" s="313">
        <v>355</v>
      </c>
      <c r="F63" s="314">
        <v>0.16651031894934334</v>
      </c>
      <c r="G63" s="315">
        <v>268</v>
      </c>
      <c r="H63" s="314">
        <v>0.12570356472795496</v>
      </c>
      <c r="I63" s="315">
        <v>473</v>
      </c>
      <c r="J63" s="314">
        <v>0.22185741088180114</v>
      </c>
      <c r="K63" s="315">
        <v>894</v>
      </c>
      <c r="L63" s="314">
        <v>0.41932457786116323</v>
      </c>
      <c r="M63" s="315">
        <v>56</v>
      </c>
      <c r="N63" s="314">
        <v>2.6266416510318951E-2</v>
      </c>
      <c r="O63" s="316">
        <v>2132</v>
      </c>
    </row>
    <row r="64" spans="1:15" ht="15" x14ac:dyDescent="0.25">
      <c r="A64" s="317">
        <v>38</v>
      </c>
      <c r="B64" s="318" t="s">
        <v>458</v>
      </c>
      <c r="C64" s="332">
        <v>0</v>
      </c>
      <c r="D64" s="319">
        <v>0</v>
      </c>
      <c r="E64" s="332">
        <v>1</v>
      </c>
      <c r="F64" s="319">
        <v>0.33333333333333331</v>
      </c>
      <c r="G64" s="332">
        <v>0</v>
      </c>
      <c r="H64" s="319">
        <v>0</v>
      </c>
      <c r="I64" s="332">
        <v>1</v>
      </c>
      <c r="J64" s="319">
        <v>0.33333333333333331</v>
      </c>
      <c r="K64" s="332">
        <v>1</v>
      </c>
      <c r="L64" s="319">
        <v>0.33333333333333331</v>
      </c>
      <c r="M64" s="332">
        <v>0</v>
      </c>
      <c r="N64" s="319">
        <v>0</v>
      </c>
      <c r="O64" s="320">
        <v>3</v>
      </c>
    </row>
    <row r="65" spans="1:15" ht="15" x14ac:dyDescent="0.25">
      <c r="A65" s="317">
        <v>86</v>
      </c>
      <c r="B65" s="318" t="s">
        <v>459</v>
      </c>
      <c r="C65" s="332">
        <v>3</v>
      </c>
      <c r="D65" s="319">
        <v>0.10344827586206896</v>
      </c>
      <c r="E65" s="332">
        <v>3</v>
      </c>
      <c r="F65" s="319">
        <v>0.10344827586206896</v>
      </c>
      <c r="G65" s="332">
        <v>6</v>
      </c>
      <c r="H65" s="319">
        <v>0.20689655172413793</v>
      </c>
      <c r="I65" s="332">
        <v>2</v>
      </c>
      <c r="J65" s="319">
        <v>6.8965517241379309E-2</v>
      </c>
      <c r="K65" s="332">
        <v>15</v>
      </c>
      <c r="L65" s="319">
        <v>0.51724137931034486</v>
      </c>
      <c r="M65" s="332">
        <v>0</v>
      </c>
      <c r="N65" s="319">
        <v>0</v>
      </c>
      <c r="O65" s="320">
        <v>29</v>
      </c>
    </row>
    <row r="66" spans="1:15" ht="15" x14ac:dyDescent="0.25">
      <c r="A66" s="317">
        <v>107</v>
      </c>
      <c r="B66" s="318" t="s">
        <v>460</v>
      </c>
      <c r="C66" s="332">
        <v>0</v>
      </c>
      <c r="D66" s="319">
        <v>0</v>
      </c>
      <c r="E66" s="332">
        <v>0</v>
      </c>
      <c r="F66" s="319">
        <v>0</v>
      </c>
      <c r="G66" s="332">
        <v>0</v>
      </c>
      <c r="H66" s="319">
        <v>0</v>
      </c>
      <c r="I66" s="332">
        <v>0</v>
      </c>
      <c r="J66" s="319">
        <v>0</v>
      </c>
      <c r="K66" s="332">
        <v>0</v>
      </c>
      <c r="L66" s="319">
        <v>0</v>
      </c>
      <c r="M66" s="332">
        <v>0</v>
      </c>
      <c r="N66" s="319">
        <v>0</v>
      </c>
      <c r="O66" s="320">
        <v>0</v>
      </c>
    </row>
    <row r="67" spans="1:15" ht="15" x14ac:dyDescent="0.25">
      <c r="A67" s="317">
        <v>134</v>
      </c>
      <c r="B67" s="318" t="s">
        <v>461</v>
      </c>
      <c r="C67" s="332">
        <v>0</v>
      </c>
      <c r="D67" s="319">
        <v>0</v>
      </c>
      <c r="E67" s="332">
        <v>1</v>
      </c>
      <c r="F67" s="319">
        <v>9.0909090909090912E-2</v>
      </c>
      <c r="G67" s="332">
        <v>2</v>
      </c>
      <c r="H67" s="319">
        <v>0.18181818181818182</v>
      </c>
      <c r="I67" s="332">
        <v>2</v>
      </c>
      <c r="J67" s="319">
        <v>0.18181818181818182</v>
      </c>
      <c r="K67" s="332">
        <v>6</v>
      </c>
      <c r="L67" s="319">
        <v>0.54545454545454541</v>
      </c>
      <c r="M67" s="332">
        <v>0</v>
      </c>
      <c r="N67" s="319">
        <v>0</v>
      </c>
      <c r="O67" s="320">
        <v>11</v>
      </c>
    </row>
    <row r="68" spans="1:15" ht="15" x14ac:dyDescent="0.25">
      <c r="A68" s="317">
        <v>150</v>
      </c>
      <c r="B68" s="318" t="s">
        <v>462</v>
      </c>
      <c r="C68" s="332">
        <v>2</v>
      </c>
      <c r="D68" s="319">
        <v>4.4444444444444446E-2</v>
      </c>
      <c r="E68" s="332">
        <v>10</v>
      </c>
      <c r="F68" s="319">
        <v>0.22222222222222221</v>
      </c>
      <c r="G68" s="332">
        <v>2</v>
      </c>
      <c r="H68" s="319">
        <v>4.4444444444444446E-2</v>
      </c>
      <c r="I68" s="332">
        <v>8</v>
      </c>
      <c r="J68" s="319">
        <v>0.17777777777777778</v>
      </c>
      <c r="K68" s="332">
        <v>22</v>
      </c>
      <c r="L68" s="319">
        <v>0.48888888888888887</v>
      </c>
      <c r="M68" s="332">
        <v>1</v>
      </c>
      <c r="N68" s="319">
        <v>2.2222222222222223E-2</v>
      </c>
      <c r="O68" s="320">
        <v>45</v>
      </c>
    </row>
    <row r="69" spans="1:15" ht="15" x14ac:dyDescent="0.25">
      <c r="A69" s="317">
        <v>237</v>
      </c>
      <c r="B69" s="318" t="s">
        <v>463</v>
      </c>
      <c r="C69" s="332">
        <v>27</v>
      </c>
      <c r="D69" s="319">
        <v>5.5102040816326532E-2</v>
      </c>
      <c r="E69" s="332">
        <v>71</v>
      </c>
      <c r="F69" s="319">
        <v>0.14489795918367346</v>
      </c>
      <c r="G69" s="332">
        <v>57</v>
      </c>
      <c r="H69" s="319">
        <v>0.11632653061224489</v>
      </c>
      <c r="I69" s="332">
        <v>112</v>
      </c>
      <c r="J69" s="319">
        <v>0.22857142857142856</v>
      </c>
      <c r="K69" s="332">
        <v>205</v>
      </c>
      <c r="L69" s="319">
        <v>0.41836734693877553</v>
      </c>
      <c r="M69" s="332">
        <v>18</v>
      </c>
      <c r="N69" s="319">
        <v>3.6734693877551024E-2</v>
      </c>
      <c r="O69" s="320">
        <v>490</v>
      </c>
    </row>
    <row r="70" spans="1:15" ht="15" x14ac:dyDescent="0.25">
      <c r="A70" s="317">
        <v>264</v>
      </c>
      <c r="B70" s="318" t="s">
        <v>464</v>
      </c>
      <c r="C70" s="332">
        <v>3</v>
      </c>
      <c r="D70" s="319">
        <v>1.9736842105263157E-2</v>
      </c>
      <c r="E70" s="332">
        <v>27</v>
      </c>
      <c r="F70" s="319">
        <v>0.17763157894736842</v>
      </c>
      <c r="G70" s="332">
        <v>24</v>
      </c>
      <c r="H70" s="319">
        <v>0.15789473684210525</v>
      </c>
      <c r="I70" s="332">
        <v>34</v>
      </c>
      <c r="J70" s="319">
        <v>0.22368421052631579</v>
      </c>
      <c r="K70" s="332">
        <v>59</v>
      </c>
      <c r="L70" s="319">
        <v>0.38815789473684209</v>
      </c>
      <c r="M70" s="332">
        <v>5</v>
      </c>
      <c r="N70" s="319">
        <v>3.2894736842105261E-2</v>
      </c>
      <c r="O70" s="320">
        <v>152</v>
      </c>
    </row>
    <row r="71" spans="1:15" ht="15" x14ac:dyDescent="0.25">
      <c r="A71" s="317">
        <v>310</v>
      </c>
      <c r="B71" s="318" t="s">
        <v>465</v>
      </c>
      <c r="C71" s="332">
        <v>2</v>
      </c>
      <c r="D71" s="319">
        <v>3.5087719298245612E-2</v>
      </c>
      <c r="E71" s="332">
        <v>7</v>
      </c>
      <c r="F71" s="319">
        <v>0.12280701754385964</v>
      </c>
      <c r="G71" s="332">
        <v>6</v>
      </c>
      <c r="H71" s="319">
        <v>0.10526315789473684</v>
      </c>
      <c r="I71" s="332">
        <v>14</v>
      </c>
      <c r="J71" s="319">
        <v>0.24561403508771928</v>
      </c>
      <c r="K71" s="332">
        <v>25</v>
      </c>
      <c r="L71" s="319">
        <v>0.43859649122807015</v>
      </c>
      <c r="M71" s="332">
        <v>3</v>
      </c>
      <c r="N71" s="319">
        <v>5.2631578947368418E-2</v>
      </c>
      <c r="O71" s="320">
        <v>57</v>
      </c>
    </row>
    <row r="72" spans="1:15" ht="15" x14ac:dyDescent="0.25">
      <c r="A72" s="317">
        <v>315</v>
      </c>
      <c r="B72" s="318" t="s">
        <v>466</v>
      </c>
      <c r="C72" s="332">
        <v>0</v>
      </c>
      <c r="D72" s="319">
        <v>0</v>
      </c>
      <c r="E72" s="332">
        <v>0</v>
      </c>
      <c r="F72" s="319">
        <v>0</v>
      </c>
      <c r="G72" s="332">
        <v>0</v>
      </c>
      <c r="H72" s="319">
        <v>0</v>
      </c>
      <c r="I72" s="332">
        <v>0</v>
      </c>
      <c r="J72" s="319">
        <v>0</v>
      </c>
      <c r="K72" s="332">
        <v>1</v>
      </c>
      <c r="L72" s="319">
        <v>1</v>
      </c>
      <c r="M72" s="332">
        <v>0</v>
      </c>
      <c r="N72" s="319">
        <v>0</v>
      </c>
      <c r="O72" s="320">
        <v>1</v>
      </c>
    </row>
    <row r="73" spans="1:15" ht="15" x14ac:dyDescent="0.25">
      <c r="A73" s="317">
        <v>361</v>
      </c>
      <c r="B73" s="318" t="s">
        <v>467</v>
      </c>
      <c r="C73" s="332">
        <v>0</v>
      </c>
      <c r="D73" s="319">
        <v>0</v>
      </c>
      <c r="E73" s="332">
        <v>6</v>
      </c>
      <c r="F73" s="319">
        <v>0.22222222222222221</v>
      </c>
      <c r="G73" s="332">
        <v>4</v>
      </c>
      <c r="H73" s="319">
        <v>0.14814814814814814</v>
      </c>
      <c r="I73" s="332">
        <v>4</v>
      </c>
      <c r="J73" s="319">
        <v>0.14814814814814814</v>
      </c>
      <c r="K73" s="332">
        <v>12</v>
      </c>
      <c r="L73" s="319">
        <v>0.44444444444444442</v>
      </c>
      <c r="M73" s="332">
        <v>1</v>
      </c>
      <c r="N73" s="319">
        <v>3.7037037037037035E-2</v>
      </c>
      <c r="O73" s="320">
        <v>27</v>
      </c>
    </row>
    <row r="74" spans="1:15" ht="15" x14ac:dyDescent="0.25">
      <c r="A74" s="317">
        <v>647</v>
      </c>
      <c r="B74" s="318" t="s">
        <v>468</v>
      </c>
      <c r="C74" s="332">
        <v>0</v>
      </c>
      <c r="D74" s="319">
        <v>0</v>
      </c>
      <c r="E74" s="332">
        <v>6</v>
      </c>
      <c r="F74" s="319">
        <v>0.1</v>
      </c>
      <c r="G74" s="332">
        <v>8</v>
      </c>
      <c r="H74" s="319">
        <v>0.13333333333333333</v>
      </c>
      <c r="I74" s="332">
        <v>13</v>
      </c>
      <c r="J74" s="319">
        <v>0.21666666666666667</v>
      </c>
      <c r="K74" s="332">
        <v>33</v>
      </c>
      <c r="L74" s="319">
        <v>0.55000000000000004</v>
      </c>
      <c r="M74" s="332">
        <v>0</v>
      </c>
      <c r="N74" s="319">
        <v>0</v>
      </c>
      <c r="O74" s="320">
        <v>60</v>
      </c>
    </row>
    <row r="75" spans="1:15" ht="15" x14ac:dyDescent="0.25">
      <c r="A75" s="317">
        <v>658</v>
      </c>
      <c r="B75" s="318" t="s">
        <v>469</v>
      </c>
      <c r="C75" s="332">
        <v>0</v>
      </c>
      <c r="D75" s="319">
        <v>0</v>
      </c>
      <c r="E75" s="332">
        <v>0</v>
      </c>
      <c r="F75" s="319">
        <v>0</v>
      </c>
      <c r="G75" s="332">
        <v>0</v>
      </c>
      <c r="H75" s="319">
        <v>0</v>
      </c>
      <c r="I75" s="332">
        <v>0</v>
      </c>
      <c r="J75" s="319">
        <v>0</v>
      </c>
      <c r="K75" s="332">
        <v>1</v>
      </c>
      <c r="L75" s="319">
        <v>1</v>
      </c>
      <c r="M75" s="332">
        <v>0</v>
      </c>
      <c r="N75" s="319">
        <v>0</v>
      </c>
      <c r="O75" s="320">
        <v>1</v>
      </c>
    </row>
    <row r="76" spans="1:15" ht="15" x14ac:dyDescent="0.25">
      <c r="A76" s="317">
        <v>664</v>
      </c>
      <c r="B76" s="318" t="s">
        <v>470</v>
      </c>
      <c r="C76" s="332">
        <v>27</v>
      </c>
      <c r="D76" s="319">
        <v>4.0059347181008904E-2</v>
      </c>
      <c r="E76" s="332">
        <v>120</v>
      </c>
      <c r="F76" s="319">
        <v>0.17804154302670624</v>
      </c>
      <c r="G76" s="332">
        <v>85</v>
      </c>
      <c r="H76" s="319">
        <v>0.12611275964391691</v>
      </c>
      <c r="I76" s="332">
        <v>156</v>
      </c>
      <c r="J76" s="319">
        <v>0.2314540059347181</v>
      </c>
      <c r="K76" s="332">
        <v>267</v>
      </c>
      <c r="L76" s="319">
        <v>0.39614243323442139</v>
      </c>
      <c r="M76" s="332">
        <v>19</v>
      </c>
      <c r="N76" s="319">
        <v>2.8189910979228485E-2</v>
      </c>
      <c r="O76" s="320">
        <v>674</v>
      </c>
    </row>
    <row r="77" spans="1:15" ht="15" x14ac:dyDescent="0.25">
      <c r="A77" s="317">
        <v>686</v>
      </c>
      <c r="B77" s="318" t="s">
        <v>471</v>
      </c>
      <c r="C77" s="332">
        <v>14</v>
      </c>
      <c r="D77" s="319">
        <v>4.046242774566474E-2</v>
      </c>
      <c r="E77" s="332">
        <v>67</v>
      </c>
      <c r="F77" s="319">
        <v>0.19364161849710981</v>
      </c>
      <c r="G77" s="332">
        <v>41</v>
      </c>
      <c r="H77" s="319">
        <v>0.11849710982658959</v>
      </c>
      <c r="I77" s="332">
        <v>77</v>
      </c>
      <c r="J77" s="319">
        <v>0.22254335260115607</v>
      </c>
      <c r="K77" s="332">
        <v>144</v>
      </c>
      <c r="L77" s="319">
        <v>0.41618497109826591</v>
      </c>
      <c r="M77" s="332">
        <v>3</v>
      </c>
      <c r="N77" s="319">
        <v>8.670520231213872E-3</v>
      </c>
      <c r="O77" s="320">
        <v>346</v>
      </c>
    </row>
    <row r="78" spans="1:15" ht="15" x14ac:dyDescent="0.25">
      <c r="A78" s="317">
        <v>819</v>
      </c>
      <c r="B78" s="318" t="s">
        <v>472</v>
      </c>
      <c r="C78" s="332">
        <v>0</v>
      </c>
      <c r="D78" s="319">
        <v>0</v>
      </c>
      <c r="E78" s="332">
        <v>0</v>
      </c>
      <c r="F78" s="319">
        <v>0</v>
      </c>
      <c r="G78" s="332">
        <v>2</v>
      </c>
      <c r="H78" s="319">
        <v>0.2</v>
      </c>
      <c r="I78" s="332">
        <v>4</v>
      </c>
      <c r="J78" s="319">
        <v>0.4</v>
      </c>
      <c r="K78" s="332">
        <v>4</v>
      </c>
      <c r="L78" s="319">
        <v>0.4</v>
      </c>
      <c r="M78" s="332">
        <v>0</v>
      </c>
      <c r="N78" s="319">
        <v>0</v>
      </c>
      <c r="O78" s="320">
        <v>10</v>
      </c>
    </row>
    <row r="79" spans="1:15" ht="15" x14ac:dyDescent="0.25">
      <c r="A79" s="317">
        <v>854</v>
      </c>
      <c r="B79" s="318" t="s">
        <v>473</v>
      </c>
      <c r="C79" s="332">
        <v>1</v>
      </c>
      <c r="D79" s="319">
        <v>7.6923076923076927E-2</v>
      </c>
      <c r="E79" s="332">
        <v>2</v>
      </c>
      <c r="F79" s="319">
        <v>0.15384615384615385</v>
      </c>
      <c r="G79" s="332">
        <v>2</v>
      </c>
      <c r="H79" s="319">
        <v>0.15384615384615385</v>
      </c>
      <c r="I79" s="332">
        <v>2</v>
      </c>
      <c r="J79" s="319">
        <v>0.15384615384615385</v>
      </c>
      <c r="K79" s="332">
        <v>6</v>
      </c>
      <c r="L79" s="319">
        <v>0.46153846153846156</v>
      </c>
      <c r="M79" s="332">
        <v>0</v>
      </c>
      <c r="N79" s="319">
        <v>0</v>
      </c>
      <c r="O79" s="320">
        <v>13</v>
      </c>
    </row>
    <row r="80" spans="1:15" ht="15" x14ac:dyDescent="0.25">
      <c r="A80" s="317">
        <v>887</v>
      </c>
      <c r="B80" s="318" t="s">
        <v>474</v>
      </c>
      <c r="C80" s="332">
        <v>7</v>
      </c>
      <c r="D80" s="319">
        <v>3.2863849765258218E-2</v>
      </c>
      <c r="E80" s="332">
        <v>34</v>
      </c>
      <c r="F80" s="319">
        <v>0.15962441314553991</v>
      </c>
      <c r="G80" s="332">
        <v>29</v>
      </c>
      <c r="H80" s="319">
        <v>0.13615023474178403</v>
      </c>
      <c r="I80" s="332">
        <v>44</v>
      </c>
      <c r="J80" s="319">
        <v>0.20657276995305165</v>
      </c>
      <c r="K80" s="332">
        <v>93</v>
      </c>
      <c r="L80" s="319">
        <v>0.43661971830985913</v>
      </c>
      <c r="M80" s="332">
        <v>6</v>
      </c>
      <c r="N80" s="319">
        <v>2.8169014084507043E-2</v>
      </c>
      <c r="O80" s="320">
        <v>213</v>
      </c>
    </row>
    <row r="81" spans="1:15" x14ac:dyDescent="0.2">
      <c r="A81" s="311">
        <v>7</v>
      </c>
      <c r="B81" s="312" t="s">
        <v>475</v>
      </c>
      <c r="C81" s="315">
        <v>813</v>
      </c>
      <c r="D81" s="314">
        <v>4.3401665598975014E-2</v>
      </c>
      <c r="E81" s="313">
        <v>2810</v>
      </c>
      <c r="F81" s="314">
        <v>0.15001067691650652</v>
      </c>
      <c r="G81" s="315">
        <v>2286</v>
      </c>
      <c r="H81" s="314">
        <v>0.12203715566944266</v>
      </c>
      <c r="I81" s="315">
        <v>4415</v>
      </c>
      <c r="J81" s="314">
        <v>0.23569293188127269</v>
      </c>
      <c r="K81" s="315">
        <v>7592</v>
      </c>
      <c r="L81" s="314">
        <v>0.40529575058723039</v>
      </c>
      <c r="M81" s="315">
        <v>816</v>
      </c>
      <c r="N81" s="314">
        <v>4.356181934657271E-2</v>
      </c>
      <c r="O81" s="316">
        <v>18732</v>
      </c>
    </row>
    <row r="82" spans="1:15" ht="15" x14ac:dyDescent="0.25">
      <c r="A82" s="317">
        <v>2</v>
      </c>
      <c r="B82" s="318" t="s">
        <v>476</v>
      </c>
      <c r="C82" s="332">
        <v>5</v>
      </c>
      <c r="D82" s="319">
        <v>6.4102564102564097E-2</v>
      </c>
      <c r="E82" s="332">
        <v>10</v>
      </c>
      <c r="F82" s="319">
        <v>0.12820512820512819</v>
      </c>
      <c r="G82" s="332">
        <v>12</v>
      </c>
      <c r="H82" s="319">
        <v>0.15384615384615385</v>
      </c>
      <c r="I82" s="332">
        <v>18</v>
      </c>
      <c r="J82" s="319">
        <v>0.23076923076923078</v>
      </c>
      <c r="K82" s="332">
        <v>32</v>
      </c>
      <c r="L82" s="319">
        <v>0.41025641025641024</v>
      </c>
      <c r="M82" s="332">
        <v>1</v>
      </c>
      <c r="N82" s="319">
        <v>1.282051282051282E-2</v>
      </c>
      <c r="O82" s="320">
        <v>78</v>
      </c>
    </row>
    <row r="83" spans="1:15" ht="15" x14ac:dyDescent="0.25">
      <c r="A83" s="317">
        <v>21</v>
      </c>
      <c r="B83" s="318" t="s">
        <v>477</v>
      </c>
      <c r="C83" s="332">
        <v>2</v>
      </c>
      <c r="D83" s="319">
        <v>8.6956521739130432E-2</v>
      </c>
      <c r="E83" s="332">
        <v>6</v>
      </c>
      <c r="F83" s="319">
        <v>0.2608695652173913</v>
      </c>
      <c r="G83" s="332">
        <v>2</v>
      </c>
      <c r="H83" s="319">
        <v>8.6956521739130432E-2</v>
      </c>
      <c r="I83" s="332">
        <v>3</v>
      </c>
      <c r="J83" s="319">
        <v>0.13043478260869565</v>
      </c>
      <c r="K83" s="332">
        <v>10</v>
      </c>
      <c r="L83" s="319">
        <v>0.43478260869565216</v>
      </c>
      <c r="M83" s="332">
        <v>0</v>
      </c>
      <c r="N83" s="319">
        <v>0</v>
      </c>
      <c r="O83" s="320">
        <v>23</v>
      </c>
    </row>
    <row r="84" spans="1:15" ht="15" x14ac:dyDescent="0.25">
      <c r="A84" s="317">
        <v>55</v>
      </c>
      <c r="B84" s="318" t="s">
        <v>478</v>
      </c>
      <c r="C84" s="332">
        <v>1</v>
      </c>
      <c r="D84" s="319">
        <v>0.05</v>
      </c>
      <c r="E84" s="332">
        <v>5</v>
      </c>
      <c r="F84" s="319">
        <v>0.25</v>
      </c>
      <c r="G84" s="332">
        <v>3</v>
      </c>
      <c r="H84" s="319">
        <v>0.15</v>
      </c>
      <c r="I84" s="332">
        <v>1</v>
      </c>
      <c r="J84" s="319">
        <v>0.05</v>
      </c>
      <c r="K84" s="332">
        <v>9</v>
      </c>
      <c r="L84" s="319">
        <v>0.45</v>
      </c>
      <c r="M84" s="332">
        <v>1</v>
      </c>
      <c r="N84" s="319">
        <v>0.05</v>
      </c>
      <c r="O84" s="320">
        <v>20</v>
      </c>
    </row>
    <row r="85" spans="1:15" ht="15" x14ac:dyDescent="0.25">
      <c r="A85" s="317">
        <v>148</v>
      </c>
      <c r="B85" s="318" t="s">
        <v>479</v>
      </c>
      <c r="C85" s="332">
        <v>66</v>
      </c>
      <c r="D85" s="319">
        <v>3.9568345323741004E-2</v>
      </c>
      <c r="E85" s="332">
        <v>252</v>
      </c>
      <c r="F85" s="319">
        <v>0.15107913669064749</v>
      </c>
      <c r="G85" s="332">
        <v>205</v>
      </c>
      <c r="H85" s="319">
        <v>0.12290167865707434</v>
      </c>
      <c r="I85" s="332">
        <v>414</v>
      </c>
      <c r="J85" s="319">
        <v>0.24820143884892087</v>
      </c>
      <c r="K85" s="332">
        <v>665</v>
      </c>
      <c r="L85" s="319">
        <v>0.39868105515587532</v>
      </c>
      <c r="M85" s="332">
        <v>66</v>
      </c>
      <c r="N85" s="319">
        <v>3.9568345323741004E-2</v>
      </c>
      <c r="O85" s="320">
        <v>1668</v>
      </c>
    </row>
    <row r="86" spans="1:15" ht="15" x14ac:dyDescent="0.25">
      <c r="A86" s="317">
        <v>197</v>
      </c>
      <c r="B86" s="318" t="s">
        <v>480</v>
      </c>
      <c r="C86" s="332">
        <v>14</v>
      </c>
      <c r="D86" s="319">
        <v>4.3478260869565216E-2</v>
      </c>
      <c r="E86" s="332">
        <v>55</v>
      </c>
      <c r="F86" s="319">
        <v>0.17080745341614906</v>
      </c>
      <c r="G86" s="332">
        <v>47</v>
      </c>
      <c r="H86" s="319">
        <v>0.14596273291925466</v>
      </c>
      <c r="I86" s="332">
        <v>69</v>
      </c>
      <c r="J86" s="319">
        <v>0.21428571428571427</v>
      </c>
      <c r="K86" s="332">
        <v>128</v>
      </c>
      <c r="L86" s="319">
        <v>0.39751552795031053</v>
      </c>
      <c r="M86" s="332">
        <v>9</v>
      </c>
      <c r="N86" s="319">
        <v>2.7950310559006212E-2</v>
      </c>
      <c r="O86" s="320">
        <v>322</v>
      </c>
    </row>
    <row r="87" spans="1:15" ht="15" x14ac:dyDescent="0.25">
      <c r="A87" s="317">
        <v>206</v>
      </c>
      <c r="B87" s="318" t="s">
        <v>481</v>
      </c>
      <c r="C87" s="332">
        <v>0</v>
      </c>
      <c r="D87" s="319">
        <v>0</v>
      </c>
      <c r="E87" s="332">
        <v>2</v>
      </c>
      <c r="F87" s="319">
        <v>0.1111111111111111</v>
      </c>
      <c r="G87" s="332">
        <v>3</v>
      </c>
      <c r="H87" s="319">
        <v>0.16666666666666666</v>
      </c>
      <c r="I87" s="332">
        <v>6</v>
      </c>
      <c r="J87" s="319">
        <v>0.33333333333333331</v>
      </c>
      <c r="K87" s="332">
        <v>7</v>
      </c>
      <c r="L87" s="319">
        <v>0.3888888888888889</v>
      </c>
      <c r="M87" s="332">
        <v>0</v>
      </c>
      <c r="N87" s="319">
        <v>0</v>
      </c>
      <c r="O87" s="320">
        <v>18</v>
      </c>
    </row>
    <row r="88" spans="1:15" ht="15" x14ac:dyDescent="0.25">
      <c r="A88" s="317">
        <v>313</v>
      </c>
      <c r="B88" s="318" t="s">
        <v>482</v>
      </c>
      <c r="C88" s="332">
        <v>16</v>
      </c>
      <c r="D88" s="319">
        <v>8.247422680412371E-2</v>
      </c>
      <c r="E88" s="332">
        <v>35</v>
      </c>
      <c r="F88" s="319">
        <v>0.18041237113402062</v>
      </c>
      <c r="G88" s="332">
        <v>19</v>
      </c>
      <c r="H88" s="319">
        <v>9.7938144329896906E-2</v>
      </c>
      <c r="I88" s="332">
        <v>55</v>
      </c>
      <c r="J88" s="319">
        <v>0.28350515463917525</v>
      </c>
      <c r="K88" s="332">
        <v>63</v>
      </c>
      <c r="L88" s="319">
        <v>0.32474226804123713</v>
      </c>
      <c r="M88" s="332">
        <v>6</v>
      </c>
      <c r="N88" s="319">
        <v>3.0927835051546393E-2</v>
      </c>
      <c r="O88" s="320">
        <v>194</v>
      </c>
    </row>
    <row r="89" spans="1:15" ht="15" x14ac:dyDescent="0.25">
      <c r="A89" s="317">
        <v>318</v>
      </c>
      <c r="B89" s="318" t="s">
        <v>483</v>
      </c>
      <c r="C89" s="332">
        <v>56</v>
      </c>
      <c r="D89" s="319">
        <v>3.5175879396984924E-2</v>
      </c>
      <c r="E89" s="332">
        <v>230</v>
      </c>
      <c r="F89" s="319">
        <v>0.14447236180904521</v>
      </c>
      <c r="G89" s="332">
        <v>180</v>
      </c>
      <c r="H89" s="319">
        <v>0.11306532663316583</v>
      </c>
      <c r="I89" s="332">
        <v>404</v>
      </c>
      <c r="J89" s="319">
        <v>0.25376884422110552</v>
      </c>
      <c r="K89" s="332">
        <v>659</v>
      </c>
      <c r="L89" s="319">
        <v>0.41394472361809043</v>
      </c>
      <c r="M89" s="332">
        <v>63</v>
      </c>
      <c r="N89" s="319">
        <v>3.9572864321608038E-2</v>
      </c>
      <c r="O89" s="320">
        <v>1592</v>
      </c>
    </row>
    <row r="90" spans="1:15" ht="15" x14ac:dyDescent="0.25">
      <c r="A90" s="317">
        <v>321</v>
      </c>
      <c r="B90" s="318" t="s">
        <v>484</v>
      </c>
      <c r="C90" s="332">
        <v>28</v>
      </c>
      <c r="D90" s="319">
        <v>3.6745406824146981E-2</v>
      </c>
      <c r="E90" s="332">
        <v>95</v>
      </c>
      <c r="F90" s="319">
        <v>0.12467191601049869</v>
      </c>
      <c r="G90" s="332">
        <v>96</v>
      </c>
      <c r="H90" s="319">
        <v>0.12598425196850394</v>
      </c>
      <c r="I90" s="332">
        <v>175</v>
      </c>
      <c r="J90" s="319">
        <v>0.22965879265091863</v>
      </c>
      <c r="K90" s="332">
        <v>320</v>
      </c>
      <c r="L90" s="319">
        <v>0.41994750656167978</v>
      </c>
      <c r="M90" s="332">
        <v>48</v>
      </c>
      <c r="N90" s="319">
        <v>6.2992125984251968E-2</v>
      </c>
      <c r="O90" s="320">
        <v>762</v>
      </c>
    </row>
    <row r="91" spans="1:15" ht="15" x14ac:dyDescent="0.25">
      <c r="A91" s="317">
        <v>376</v>
      </c>
      <c r="B91" s="318" t="s">
        <v>485</v>
      </c>
      <c r="C91" s="332">
        <v>66</v>
      </c>
      <c r="D91" s="319">
        <v>4.8888888888888891E-2</v>
      </c>
      <c r="E91" s="332">
        <v>196</v>
      </c>
      <c r="F91" s="319">
        <v>0.14518518518518519</v>
      </c>
      <c r="G91" s="332">
        <v>162</v>
      </c>
      <c r="H91" s="319">
        <v>0.12</v>
      </c>
      <c r="I91" s="332">
        <v>328</v>
      </c>
      <c r="J91" s="319">
        <v>0.24296296296296296</v>
      </c>
      <c r="K91" s="332">
        <v>523</v>
      </c>
      <c r="L91" s="319">
        <v>0.38740740740740742</v>
      </c>
      <c r="M91" s="332">
        <v>75</v>
      </c>
      <c r="N91" s="319">
        <v>5.5555555555555552E-2</v>
      </c>
      <c r="O91" s="320">
        <v>1350</v>
      </c>
    </row>
    <row r="92" spans="1:15" ht="15" x14ac:dyDescent="0.25">
      <c r="A92" s="317">
        <v>400</v>
      </c>
      <c r="B92" s="318" t="s">
        <v>486</v>
      </c>
      <c r="C92" s="332">
        <v>18</v>
      </c>
      <c r="D92" s="319">
        <v>6.8181818181818177E-2</v>
      </c>
      <c r="E92" s="332">
        <v>38</v>
      </c>
      <c r="F92" s="319">
        <v>0.14393939393939395</v>
      </c>
      <c r="G92" s="332">
        <v>34</v>
      </c>
      <c r="H92" s="319">
        <v>0.12878787878787878</v>
      </c>
      <c r="I92" s="332">
        <v>73</v>
      </c>
      <c r="J92" s="319">
        <v>0.27651515151515149</v>
      </c>
      <c r="K92" s="332">
        <v>93</v>
      </c>
      <c r="L92" s="319">
        <v>0.35227272727272729</v>
      </c>
      <c r="M92" s="332">
        <v>8</v>
      </c>
      <c r="N92" s="319">
        <v>3.0303030303030304E-2</v>
      </c>
      <c r="O92" s="320">
        <v>264</v>
      </c>
    </row>
    <row r="93" spans="1:15" ht="15" x14ac:dyDescent="0.25">
      <c r="A93" s="317">
        <v>440</v>
      </c>
      <c r="B93" s="318" t="s">
        <v>487</v>
      </c>
      <c r="C93" s="332">
        <v>162</v>
      </c>
      <c r="D93" s="319">
        <v>3.7930227113088272E-2</v>
      </c>
      <c r="E93" s="332">
        <v>641</v>
      </c>
      <c r="F93" s="319">
        <v>0.15008194802154062</v>
      </c>
      <c r="G93" s="332">
        <v>537</v>
      </c>
      <c r="H93" s="319">
        <v>0.12573167876375557</v>
      </c>
      <c r="I93" s="332">
        <v>1016</v>
      </c>
      <c r="J93" s="319">
        <v>0.23788339967220792</v>
      </c>
      <c r="K93" s="332">
        <v>1751</v>
      </c>
      <c r="L93" s="319">
        <v>0.40997424490751583</v>
      </c>
      <c r="M93" s="332">
        <v>164</v>
      </c>
      <c r="N93" s="319">
        <v>3.839850152189183E-2</v>
      </c>
      <c r="O93" s="320">
        <v>4271</v>
      </c>
    </row>
    <row r="94" spans="1:15" ht="15" x14ac:dyDescent="0.25">
      <c r="A94" s="317">
        <v>483</v>
      </c>
      <c r="B94" s="318" t="s">
        <v>488</v>
      </c>
      <c r="C94" s="332">
        <v>0</v>
      </c>
      <c r="D94" s="319">
        <v>0</v>
      </c>
      <c r="E94" s="332">
        <v>2</v>
      </c>
      <c r="F94" s="319">
        <v>0.15384615384615385</v>
      </c>
      <c r="G94" s="332">
        <v>2</v>
      </c>
      <c r="H94" s="319">
        <v>0.15384615384615385</v>
      </c>
      <c r="I94" s="332">
        <v>2</v>
      </c>
      <c r="J94" s="319">
        <v>0.15384615384615385</v>
      </c>
      <c r="K94" s="332">
        <v>7</v>
      </c>
      <c r="L94" s="319">
        <v>0.53846153846153844</v>
      </c>
      <c r="M94" s="332">
        <v>0</v>
      </c>
      <c r="N94" s="319">
        <v>0</v>
      </c>
      <c r="O94" s="320">
        <v>13</v>
      </c>
    </row>
    <row r="95" spans="1:15" ht="15" x14ac:dyDescent="0.25">
      <c r="A95" s="317">
        <v>541</v>
      </c>
      <c r="B95" s="318" t="s">
        <v>489</v>
      </c>
      <c r="C95" s="332">
        <v>48</v>
      </c>
      <c r="D95" s="319">
        <v>5.3156146179401995E-2</v>
      </c>
      <c r="E95" s="332">
        <v>177</v>
      </c>
      <c r="F95" s="319">
        <v>0.19601328903654486</v>
      </c>
      <c r="G95" s="332">
        <v>105</v>
      </c>
      <c r="H95" s="319">
        <v>0.11627906976744186</v>
      </c>
      <c r="I95" s="332">
        <v>191</v>
      </c>
      <c r="J95" s="319">
        <v>0.21151716500553711</v>
      </c>
      <c r="K95" s="332">
        <v>352</v>
      </c>
      <c r="L95" s="319">
        <v>0.38981173864894797</v>
      </c>
      <c r="M95" s="332">
        <v>30</v>
      </c>
      <c r="N95" s="319">
        <v>3.3222591362126248E-2</v>
      </c>
      <c r="O95" s="320">
        <v>903</v>
      </c>
    </row>
    <row r="96" spans="1:15" ht="15" x14ac:dyDescent="0.25">
      <c r="A96" s="317">
        <v>607</v>
      </c>
      <c r="B96" s="318" t="s">
        <v>490</v>
      </c>
      <c r="C96" s="332">
        <v>19</v>
      </c>
      <c r="D96" s="319">
        <v>4.7979797979797977E-2</v>
      </c>
      <c r="E96" s="332">
        <v>59</v>
      </c>
      <c r="F96" s="319">
        <v>0.14898989898989898</v>
      </c>
      <c r="G96" s="332">
        <v>64</v>
      </c>
      <c r="H96" s="319">
        <v>0.16161616161616163</v>
      </c>
      <c r="I96" s="332">
        <v>91</v>
      </c>
      <c r="J96" s="319">
        <v>0.22979797979797981</v>
      </c>
      <c r="K96" s="332">
        <v>146</v>
      </c>
      <c r="L96" s="319">
        <v>0.36868686868686867</v>
      </c>
      <c r="M96" s="332">
        <v>17</v>
      </c>
      <c r="N96" s="319">
        <v>4.2929292929292928E-2</v>
      </c>
      <c r="O96" s="320">
        <v>396</v>
      </c>
    </row>
    <row r="97" spans="1:15" ht="15" x14ac:dyDescent="0.25">
      <c r="A97" s="317">
        <v>615</v>
      </c>
      <c r="B97" s="318" t="s">
        <v>491</v>
      </c>
      <c r="C97" s="332">
        <v>188</v>
      </c>
      <c r="D97" s="319">
        <v>4.8069547430324724E-2</v>
      </c>
      <c r="E97" s="332">
        <v>579</v>
      </c>
      <c r="F97" s="319">
        <v>0.14804397852211709</v>
      </c>
      <c r="G97" s="332">
        <v>457</v>
      </c>
      <c r="H97" s="319">
        <v>0.11684991050882128</v>
      </c>
      <c r="I97" s="332">
        <v>843</v>
      </c>
      <c r="J97" s="319">
        <v>0.21554589619023268</v>
      </c>
      <c r="K97" s="332">
        <v>1635</v>
      </c>
      <c r="L97" s="319">
        <v>0.41805164919457938</v>
      </c>
      <c r="M97" s="332">
        <v>209</v>
      </c>
      <c r="N97" s="319">
        <v>5.3439018153924829E-2</v>
      </c>
      <c r="O97" s="320">
        <v>3911</v>
      </c>
    </row>
    <row r="98" spans="1:15" ht="15" x14ac:dyDescent="0.25">
      <c r="A98" s="317">
        <v>649</v>
      </c>
      <c r="B98" s="318" t="s">
        <v>492</v>
      </c>
      <c r="C98" s="332">
        <v>5</v>
      </c>
      <c r="D98" s="319">
        <v>4.5454545454545456E-2</v>
      </c>
      <c r="E98" s="332">
        <v>14</v>
      </c>
      <c r="F98" s="319">
        <v>0.12727272727272726</v>
      </c>
      <c r="G98" s="332">
        <v>9</v>
      </c>
      <c r="H98" s="319">
        <v>8.1818181818181818E-2</v>
      </c>
      <c r="I98" s="332">
        <v>37</v>
      </c>
      <c r="J98" s="319">
        <v>0.33636363636363636</v>
      </c>
      <c r="K98" s="332">
        <v>42</v>
      </c>
      <c r="L98" s="319">
        <v>0.38181818181818183</v>
      </c>
      <c r="M98" s="332">
        <v>3</v>
      </c>
      <c r="N98" s="319">
        <v>2.7272727272727271E-2</v>
      </c>
      <c r="O98" s="320">
        <v>110</v>
      </c>
    </row>
    <row r="99" spans="1:15" ht="15" x14ac:dyDescent="0.25">
      <c r="A99" s="317">
        <v>652</v>
      </c>
      <c r="B99" s="318" t="s">
        <v>493</v>
      </c>
      <c r="C99" s="332">
        <v>0</v>
      </c>
      <c r="D99" s="319">
        <v>0</v>
      </c>
      <c r="E99" s="332">
        <v>1</v>
      </c>
      <c r="F99" s="319">
        <v>8.3333333333333329E-2</v>
      </c>
      <c r="G99" s="332">
        <v>0</v>
      </c>
      <c r="H99" s="319">
        <v>0</v>
      </c>
      <c r="I99" s="332">
        <v>2</v>
      </c>
      <c r="J99" s="319">
        <v>0.16666666666666666</v>
      </c>
      <c r="K99" s="332">
        <v>9</v>
      </c>
      <c r="L99" s="319">
        <v>0.75</v>
      </c>
      <c r="M99" s="332">
        <v>0</v>
      </c>
      <c r="N99" s="319">
        <v>0</v>
      </c>
      <c r="O99" s="320">
        <v>12</v>
      </c>
    </row>
    <row r="100" spans="1:15" ht="15" x14ac:dyDescent="0.25">
      <c r="A100" s="317">
        <v>660</v>
      </c>
      <c r="B100" s="318" t="s">
        <v>494</v>
      </c>
      <c r="C100" s="332">
        <v>14</v>
      </c>
      <c r="D100" s="319">
        <v>5.9574468085106386E-2</v>
      </c>
      <c r="E100" s="332">
        <v>40</v>
      </c>
      <c r="F100" s="319">
        <v>0.1702127659574468</v>
      </c>
      <c r="G100" s="332">
        <v>31</v>
      </c>
      <c r="H100" s="319">
        <v>0.13191489361702127</v>
      </c>
      <c r="I100" s="332">
        <v>49</v>
      </c>
      <c r="J100" s="319">
        <v>0.20851063829787234</v>
      </c>
      <c r="K100" s="332">
        <v>98</v>
      </c>
      <c r="L100" s="319">
        <v>0.41702127659574467</v>
      </c>
      <c r="M100" s="332">
        <v>3</v>
      </c>
      <c r="N100" s="319">
        <v>1.276595744680851E-2</v>
      </c>
      <c r="O100" s="320">
        <v>235</v>
      </c>
    </row>
    <row r="101" spans="1:15" ht="15" x14ac:dyDescent="0.25">
      <c r="A101" s="317">
        <v>667</v>
      </c>
      <c r="B101" s="318" t="s">
        <v>495</v>
      </c>
      <c r="C101" s="332">
        <v>5</v>
      </c>
      <c r="D101" s="319">
        <v>2.6595744680851064E-2</v>
      </c>
      <c r="E101" s="332">
        <v>23</v>
      </c>
      <c r="F101" s="319">
        <v>0.12234042553191489</v>
      </c>
      <c r="G101" s="332">
        <v>14</v>
      </c>
      <c r="H101" s="319">
        <v>7.4468085106382975E-2</v>
      </c>
      <c r="I101" s="332">
        <v>57</v>
      </c>
      <c r="J101" s="319">
        <v>0.30319148936170215</v>
      </c>
      <c r="K101" s="332">
        <v>82</v>
      </c>
      <c r="L101" s="319">
        <v>0.43617021276595747</v>
      </c>
      <c r="M101" s="332">
        <v>7</v>
      </c>
      <c r="N101" s="319">
        <v>3.7234042553191488E-2</v>
      </c>
      <c r="O101" s="320">
        <v>188</v>
      </c>
    </row>
    <row r="102" spans="1:15" ht="15" x14ac:dyDescent="0.25">
      <c r="A102" s="317">
        <v>674</v>
      </c>
      <c r="B102" s="318" t="s">
        <v>496</v>
      </c>
      <c r="C102" s="332">
        <v>14</v>
      </c>
      <c r="D102" s="319">
        <v>4.6511627906976744E-2</v>
      </c>
      <c r="E102" s="332">
        <v>36</v>
      </c>
      <c r="F102" s="319">
        <v>0.11960132890365449</v>
      </c>
      <c r="G102" s="332">
        <v>53</v>
      </c>
      <c r="H102" s="319">
        <v>0.17607973421926909</v>
      </c>
      <c r="I102" s="332">
        <v>79</v>
      </c>
      <c r="J102" s="319">
        <v>0.26245847176079734</v>
      </c>
      <c r="K102" s="332">
        <v>108</v>
      </c>
      <c r="L102" s="319">
        <v>0.35880398671096347</v>
      </c>
      <c r="M102" s="332">
        <v>11</v>
      </c>
      <c r="N102" s="319">
        <v>3.6544850498338874E-2</v>
      </c>
      <c r="O102" s="320">
        <v>301</v>
      </c>
    </row>
    <row r="103" spans="1:15" ht="15" x14ac:dyDescent="0.25">
      <c r="A103" s="317">
        <v>697</v>
      </c>
      <c r="B103" s="318" t="s">
        <v>497</v>
      </c>
      <c r="C103" s="332">
        <v>58</v>
      </c>
      <c r="D103" s="319">
        <v>3.8978494623655914E-2</v>
      </c>
      <c r="E103" s="332">
        <v>213</v>
      </c>
      <c r="F103" s="319">
        <v>0.14314516129032259</v>
      </c>
      <c r="G103" s="332">
        <v>186</v>
      </c>
      <c r="H103" s="319">
        <v>0.125</v>
      </c>
      <c r="I103" s="332">
        <v>347</v>
      </c>
      <c r="J103" s="319">
        <v>0.23319892473118278</v>
      </c>
      <c r="K103" s="332">
        <v>598</v>
      </c>
      <c r="L103" s="319">
        <v>0.4018817204301075</v>
      </c>
      <c r="M103" s="332">
        <v>86</v>
      </c>
      <c r="N103" s="319">
        <v>5.779569892473118E-2</v>
      </c>
      <c r="O103" s="320">
        <v>1488</v>
      </c>
    </row>
    <row r="104" spans="1:15" ht="15" x14ac:dyDescent="0.25">
      <c r="A104" s="317">
        <v>756</v>
      </c>
      <c r="B104" s="318" t="s">
        <v>498</v>
      </c>
      <c r="C104" s="332">
        <v>28</v>
      </c>
      <c r="D104" s="319">
        <v>4.5676998368678633E-2</v>
      </c>
      <c r="E104" s="332">
        <v>101</v>
      </c>
      <c r="F104" s="319">
        <v>0.16476345840130505</v>
      </c>
      <c r="G104" s="332">
        <v>65</v>
      </c>
      <c r="H104" s="319">
        <v>0.10603588907014681</v>
      </c>
      <c r="I104" s="332">
        <v>155</v>
      </c>
      <c r="J104" s="319">
        <v>0.25285481239804242</v>
      </c>
      <c r="K104" s="332">
        <v>255</v>
      </c>
      <c r="L104" s="319">
        <v>0.41598694942903752</v>
      </c>
      <c r="M104" s="332">
        <v>9</v>
      </c>
      <c r="N104" s="319">
        <v>1.468189233278956E-2</v>
      </c>
      <c r="O104" s="320">
        <v>613</v>
      </c>
    </row>
    <row r="105" spans="1:15" x14ac:dyDescent="0.2">
      <c r="A105" s="311">
        <v>8</v>
      </c>
      <c r="B105" s="312" t="s">
        <v>499</v>
      </c>
      <c r="C105" s="315">
        <v>113</v>
      </c>
      <c r="D105" s="314">
        <v>4.1001451378809867E-2</v>
      </c>
      <c r="E105" s="313">
        <v>405</v>
      </c>
      <c r="F105" s="314">
        <v>0.14695210449927432</v>
      </c>
      <c r="G105" s="315">
        <v>309</v>
      </c>
      <c r="H105" s="314">
        <v>0.11211901306240929</v>
      </c>
      <c r="I105" s="315">
        <v>701</v>
      </c>
      <c r="J105" s="314">
        <v>0.25435413642960814</v>
      </c>
      <c r="K105" s="315">
        <v>1163</v>
      </c>
      <c r="L105" s="314">
        <v>0.42198838896952107</v>
      </c>
      <c r="M105" s="315">
        <v>65</v>
      </c>
      <c r="N105" s="314">
        <v>2.358490566037736E-2</v>
      </c>
      <c r="O105" s="316">
        <v>2756</v>
      </c>
    </row>
    <row r="106" spans="1:15" ht="15" x14ac:dyDescent="0.25">
      <c r="A106" s="317">
        <v>30</v>
      </c>
      <c r="B106" s="318" t="s">
        <v>500</v>
      </c>
      <c r="C106" s="332">
        <v>24</v>
      </c>
      <c r="D106" s="319">
        <v>3.8523274478330656E-2</v>
      </c>
      <c r="E106" s="332">
        <v>104</v>
      </c>
      <c r="F106" s="319">
        <v>0.16693418940609953</v>
      </c>
      <c r="G106" s="332">
        <v>64</v>
      </c>
      <c r="H106" s="319">
        <v>0.10272873194221509</v>
      </c>
      <c r="I106" s="332">
        <v>156</v>
      </c>
      <c r="J106" s="319">
        <v>0.2504012841091493</v>
      </c>
      <c r="K106" s="332">
        <v>259</v>
      </c>
      <c r="L106" s="319">
        <v>0.4157303370786517</v>
      </c>
      <c r="M106" s="332">
        <v>16</v>
      </c>
      <c r="N106" s="319">
        <v>2.5682182985553772E-2</v>
      </c>
      <c r="O106" s="320">
        <v>623</v>
      </c>
    </row>
    <row r="107" spans="1:15" ht="15" x14ac:dyDescent="0.25">
      <c r="A107" s="317">
        <v>34</v>
      </c>
      <c r="B107" s="318" t="s">
        <v>501</v>
      </c>
      <c r="C107" s="332">
        <v>15</v>
      </c>
      <c r="D107" s="319">
        <v>3.7406483790523692E-2</v>
      </c>
      <c r="E107" s="332">
        <v>51</v>
      </c>
      <c r="F107" s="319">
        <v>0.12718204488778054</v>
      </c>
      <c r="G107" s="332">
        <v>39</v>
      </c>
      <c r="H107" s="319">
        <v>9.7256857855361589E-2</v>
      </c>
      <c r="I107" s="332">
        <v>107</v>
      </c>
      <c r="J107" s="319">
        <v>0.26683291770573564</v>
      </c>
      <c r="K107" s="332">
        <v>182</v>
      </c>
      <c r="L107" s="319">
        <v>0.4538653366583541</v>
      </c>
      <c r="M107" s="332">
        <v>7</v>
      </c>
      <c r="N107" s="319">
        <v>1.7456359102244388E-2</v>
      </c>
      <c r="O107" s="320">
        <v>401</v>
      </c>
    </row>
    <row r="108" spans="1:15" ht="15" x14ac:dyDescent="0.25">
      <c r="A108" s="317">
        <v>36</v>
      </c>
      <c r="B108" s="318" t="s">
        <v>502</v>
      </c>
      <c r="C108" s="332">
        <v>5</v>
      </c>
      <c r="D108" s="319">
        <v>7.575757575757576E-2</v>
      </c>
      <c r="E108" s="332">
        <v>7</v>
      </c>
      <c r="F108" s="319">
        <v>0.10606060606060606</v>
      </c>
      <c r="G108" s="332">
        <v>4</v>
      </c>
      <c r="H108" s="319">
        <v>6.0606060606060608E-2</v>
      </c>
      <c r="I108" s="332">
        <v>21</v>
      </c>
      <c r="J108" s="319">
        <v>0.31818181818181818</v>
      </c>
      <c r="K108" s="332">
        <v>24</v>
      </c>
      <c r="L108" s="319">
        <v>0.36363636363636365</v>
      </c>
      <c r="M108" s="332">
        <v>5</v>
      </c>
      <c r="N108" s="319">
        <v>7.575757575757576E-2</v>
      </c>
      <c r="O108" s="320">
        <v>66</v>
      </c>
    </row>
    <row r="109" spans="1:15" ht="15" x14ac:dyDescent="0.25">
      <c r="A109" s="317">
        <v>91</v>
      </c>
      <c r="B109" s="318" t="s">
        <v>503</v>
      </c>
      <c r="C109" s="332">
        <v>5</v>
      </c>
      <c r="D109" s="319">
        <v>8.1967213114754092E-2</v>
      </c>
      <c r="E109" s="332">
        <v>9</v>
      </c>
      <c r="F109" s="319">
        <v>0.14754098360655737</v>
      </c>
      <c r="G109" s="332">
        <v>10</v>
      </c>
      <c r="H109" s="319">
        <v>0.16393442622950818</v>
      </c>
      <c r="I109" s="332">
        <v>16</v>
      </c>
      <c r="J109" s="319">
        <v>0.26229508196721313</v>
      </c>
      <c r="K109" s="332">
        <v>20</v>
      </c>
      <c r="L109" s="319">
        <v>0.32786885245901637</v>
      </c>
      <c r="M109" s="332">
        <v>1</v>
      </c>
      <c r="N109" s="319">
        <v>1.6393442622950821E-2</v>
      </c>
      <c r="O109" s="320">
        <v>61</v>
      </c>
    </row>
    <row r="110" spans="1:15" ht="15" x14ac:dyDescent="0.25">
      <c r="A110" s="317">
        <v>93</v>
      </c>
      <c r="B110" s="318" t="s">
        <v>504</v>
      </c>
      <c r="C110" s="332">
        <v>6</v>
      </c>
      <c r="D110" s="319">
        <v>8.5714285714285715E-2</v>
      </c>
      <c r="E110" s="332">
        <v>14</v>
      </c>
      <c r="F110" s="319">
        <v>0.2</v>
      </c>
      <c r="G110" s="332">
        <v>9</v>
      </c>
      <c r="H110" s="319">
        <v>0.12857142857142856</v>
      </c>
      <c r="I110" s="332">
        <v>14</v>
      </c>
      <c r="J110" s="319">
        <v>0.2</v>
      </c>
      <c r="K110" s="332">
        <v>27</v>
      </c>
      <c r="L110" s="319">
        <v>0.38571428571428573</v>
      </c>
      <c r="M110" s="332">
        <v>0</v>
      </c>
      <c r="N110" s="319">
        <v>0</v>
      </c>
      <c r="O110" s="320">
        <v>70</v>
      </c>
    </row>
    <row r="111" spans="1:15" ht="15" x14ac:dyDescent="0.25">
      <c r="A111" s="317">
        <v>101</v>
      </c>
      <c r="B111" s="318" t="s">
        <v>505</v>
      </c>
      <c r="C111" s="332">
        <v>9</v>
      </c>
      <c r="D111" s="319">
        <v>2.8213166144200628E-2</v>
      </c>
      <c r="E111" s="332">
        <v>46</v>
      </c>
      <c r="F111" s="319">
        <v>0.14420062695924765</v>
      </c>
      <c r="G111" s="332">
        <v>37</v>
      </c>
      <c r="H111" s="319">
        <v>0.11598746081504702</v>
      </c>
      <c r="I111" s="332">
        <v>79</v>
      </c>
      <c r="J111" s="319">
        <v>0.2476489028213166</v>
      </c>
      <c r="K111" s="332">
        <v>140</v>
      </c>
      <c r="L111" s="319">
        <v>0.43887147335423199</v>
      </c>
      <c r="M111" s="332">
        <v>8</v>
      </c>
      <c r="N111" s="319">
        <v>2.5078369905956112E-2</v>
      </c>
      <c r="O111" s="320">
        <v>319</v>
      </c>
    </row>
    <row r="112" spans="1:15" ht="15" x14ac:dyDescent="0.25">
      <c r="A112" s="317">
        <v>145</v>
      </c>
      <c r="B112" s="318" t="s">
        <v>506</v>
      </c>
      <c r="C112" s="332">
        <v>3</v>
      </c>
      <c r="D112" s="319">
        <v>0.15</v>
      </c>
      <c r="E112" s="332">
        <v>2</v>
      </c>
      <c r="F112" s="319">
        <v>0.1</v>
      </c>
      <c r="G112" s="332">
        <v>3</v>
      </c>
      <c r="H112" s="319">
        <v>0.15</v>
      </c>
      <c r="I112" s="332">
        <v>5</v>
      </c>
      <c r="J112" s="319">
        <v>0.25</v>
      </c>
      <c r="K112" s="332">
        <v>6</v>
      </c>
      <c r="L112" s="319">
        <v>0.3</v>
      </c>
      <c r="M112" s="332">
        <v>1</v>
      </c>
      <c r="N112" s="319">
        <v>0.05</v>
      </c>
      <c r="O112" s="320">
        <v>20</v>
      </c>
    </row>
    <row r="113" spans="1:15" ht="15" x14ac:dyDescent="0.25">
      <c r="A113" s="317">
        <v>209</v>
      </c>
      <c r="B113" s="318" t="s">
        <v>507</v>
      </c>
      <c r="C113" s="332">
        <v>4</v>
      </c>
      <c r="D113" s="319">
        <v>4.1237113402061855E-2</v>
      </c>
      <c r="E113" s="332">
        <v>13</v>
      </c>
      <c r="F113" s="319">
        <v>0.13402061855670103</v>
      </c>
      <c r="G113" s="332">
        <v>15</v>
      </c>
      <c r="H113" s="319">
        <v>0.15463917525773196</v>
      </c>
      <c r="I113" s="332">
        <v>28</v>
      </c>
      <c r="J113" s="319">
        <v>0.28865979381443296</v>
      </c>
      <c r="K113" s="332">
        <v>35</v>
      </c>
      <c r="L113" s="319">
        <v>0.36082474226804123</v>
      </c>
      <c r="M113" s="332">
        <v>2</v>
      </c>
      <c r="N113" s="319">
        <v>2.0618556701030927E-2</v>
      </c>
      <c r="O113" s="320">
        <v>97</v>
      </c>
    </row>
    <row r="114" spans="1:15" ht="15" x14ac:dyDescent="0.25">
      <c r="A114" s="317">
        <v>282</v>
      </c>
      <c r="B114" s="318" t="s">
        <v>508</v>
      </c>
      <c r="C114" s="332">
        <v>7</v>
      </c>
      <c r="D114" s="319">
        <v>4.4871794871794872E-2</v>
      </c>
      <c r="E114" s="332">
        <v>30</v>
      </c>
      <c r="F114" s="319">
        <v>0.19230769230769232</v>
      </c>
      <c r="G114" s="332">
        <v>17</v>
      </c>
      <c r="H114" s="319">
        <v>0.10897435897435898</v>
      </c>
      <c r="I114" s="332">
        <v>39</v>
      </c>
      <c r="J114" s="319">
        <v>0.25</v>
      </c>
      <c r="K114" s="332">
        <v>63</v>
      </c>
      <c r="L114" s="319">
        <v>0.40384615384615385</v>
      </c>
      <c r="M114" s="332">
        <v>0</v>
      </c>
      <c r="N114" s="319">
        <v>0</v>
      </c>
      <c r="O114" s="320">
        <v>156</v>
      </c>
    </row>
    <row r="115" spans="1:15" ht="15" x14ac:dyDescent="0.25">
      <c r="A115" s="317">
        <v>353</v>
      </c>
      <c r="B115" s="318" t="s">
        <v>509</v>
      </c>
      <c r="C115" s="332">
        <v>1</v>
      </c>
      <c r="D115" s="319">
        <v>5.8823529411764705E-2</v>
      </c>
      <c r="E115" s="332">
        <v>4</v>
      </c>
      <c r="F115" s="319">
        <v>0.23529411764705882</v>
      </c>
      <c r="G115" s="332">
        <v>2</v>
      </c>
      <c r="H115" s="319">
        <v>0.11764705882352941</v>
      </c>
      <c r="I115" s="332">
        <v>4</v>
      </c>
      <c r="J115" s="319">
        <v>0.23529411764705882</v>
      </c>
      <c r="K115" s="332">
        <v>6</v>
      </c>
      <c r="L115" s="319">
        <v>0.35294117647058826</v>
      </c>
      <c r="M115" s="332">
        <v>0</v>
      </c>
      <c r="N115" s="319">
        <v>0</v>
      </c>
      <c r="O115" s="320">
        <v>17</v>
      </c>
    </row>
    <row r="116" spans="1:15" ht="15" x14ac:dyDescent="0.25">
      <c r="A116" s="317">
        <v>364</v>
      </c>
      <c r="B116" s="318" t="s">
        <v>510</v>
      </c>
      <c r="C116" s="332">
        <v>3</v>
      </c>
      <c r="D116" s="319">
        <v>3.5714285714285712E-2</v>
      </c>
      <c r="E116" s="332">
        <v>14</v>
      </c>
      <c r="F116" s="319">
        <v>0.16666666666666666</v>
      </c>
      <c r="G116" s="332">
        <v>5</v>
      </c>
      <c r="H116" s="319">
        <v>5.9523809523809521E-2</v>
      </c>
      <c r="I116" s="332">
        <v>26</v>
      </c>
      <c r="J116" s="319">
        <v>0.30952380952380953</v>
      </c>
      <c r="K116" s="332">
        <v>30</v>
      </c>
      <c r="L116" s="319">
        <v>0.35714285714285715</v>
      </c>
      <c r="M116" s="332">
        <v>6</v>
      </c>
      <c r="N116" s="319">
        <v>7.1428571428571425E-2</v>
      </c>
      <c r="O116" s="320">
        <v>84</v>
      </c>
    </row>
    <row r="117" spans="1:15" ht="15" x14ac:dyDescent="0.25">
      <c r="A117" s="317">
        <v>368</v>
      </c>
      <c r="B117" s="318" t="s">
        <v>511</v>
      </c>
      <c r="C117" s="332">
        <v>3</v>
      </c>
      <c r="D117" s="319">
        <v>4.6153846153846156E-2</v>
      </c>
      <c r="E117" s="332">
        <v>8</v>
      </c>
      <c r="F117" s="319">
        <v>0.12307692307692308</v>
      </c>
      <c r="G117" s="332">
        <v>9</v>
      </c>
      <c r="H117" s="319">
        <v>0.13846153846153847</v>
      </c>
      <c r="I117" s="332">
        <v>16</v>
      </c>
      <c r="J117" s="319">
        <v>0.24615384615384617</v>
      </c>
      <c r="K117" s="332">
        <v>26</v>
      </c>
      <c r="L117" s="319">
        <v>0.4</v>
      </c>
      <c r="M117" s="332">
        <v>3</v>
      </c>
      <c r="N117" s="319">
        <v>4.6153846153846156E-2</v>
      </c>
      <c r="O117" s="320">
        <v>65</v>
      </c>
    </row>
    <row r="118" spans="1:15" ht="15" x14ac:dyDescent="0.25">
      <c r="A118" s="317">
        <v>390</v>
      </c>
      <c r="B118" s="318" t="s">
        <v>512</v>
      </c>
      <c r="C118" s="332">
        <v>2</v>
      </c>
      <c r="D118" s="319">
        <v>1.5503875968992248E-2</v>
      </c>
      <c r="E118" s="332">
        <v>21</v>
      </c>
      <c r="F118" s="319">
        <v>0.16279069767441862</v>
      </c>
      <c r="G118" s="332">
        <v>19</v>
      </c>
      <c r="H118" s="319">
        <v>0.14728682170542637</v>
      </c>
      <c r="I118" s="332">
        <v>30</v>
      </c>
      <c r="J118" s="319">
        <v>0.23255813953488372</v>
      </c>
      <c r="K118" s="332">
        <v>53</v>
      </c>
      <c r="L118" s="319">
        <v>0.41085271317829458</v>
      </c>
      <c r="M118" s="332">
        <v>4</v>
      </c>
      <c r="N118" s="319">
        <v>3.1007751937984496E-2</v>
      </c>
      <c r="O118" s="320">
        <v>129</v>
      </c>
    </row>
    <row r="119" spans="1:15" ht="15" x14ac:dyDescent="0.25">
      <c r="A119" s="317">
        <v>467</v>
      </c>
      <c r="B119" s="318" t="s">
        <v>513</v>
      </c>
      <c r="C119" s="332">
        <v>0</v>
      </c>
      <c r="D119" s="319">
        <v>0</v>
      </c>
      <c r="E119" s="332">
        <v>0</v>
      </c>
      <c r="F119" s="319">
        <v>0</v>
      </c>
      <c r="G119" s="332">
        <v>1</v>
      </c>
      <c r="H119" s="319">
        <v>0.14285714285714285</v>
      </c>
      <c r="I119" s="332">
        <v>2</v>
      </c>
      <c r="J119" s="319">
        <v>0.2857142857142857</v>
      </c>
      <c r="K119" s="332">
        <v>4</v>
      </c>
      <c r="L119" s="319">
        <v>0.5714285714285714</v>
      </c>
      <c r="M119" s="332">
        <v>0</v>
      </c>
      <c r="N119" s="319">
        <v>0</v>
      </c>
      <c r="O119" s="320">
        <v>7</v>
      </c>
    </row>
    <row r="120" spans="1:15" ht="15" x14ac:dyDescent="0.25">
      <c r="A120" s="317">
        <v>576</v>
      </c>
      <c r="B120" s="318" t="s">
        <v>514</v>
      </c>
      <c r="C120" s="332">
        <v>0</v>
      </c>
      <c r="D120" s="319">
        <v>0</v>
      </c>
      <c r="E120" s="332">
        <v>1</v>
      </c>
      <c r="F120" s="319">
        <v>9.0909090909090912E-2</v>
      </c>
      <c r="G120" s="332">
        <v>1</v>
      </c>
      <c r="H120" s="319">
        <v>9.0909090909090912E-2</v>
      </c>
      <c r="I120" s="332">
        <v>1</v>
      </c>
      <c r="J120" s="319">
        <v>9.0909090909090912E-2</v>
      </c>
      <c r="K120" s="332">
        <v>8</v>
      </c>
      <c r="L120" s="319">
        <v>0.72727272727272729</v>
      </c>
      <c r="M120" s="332">
        <v>0</v>
      </c>
      <c r="N120" s="319">
        <v>0</v>
      </c>
      <c r="O120" s="320">
        <v>11</v>
      </c>
    </row>
    <row r="121" spans="1:15" ht="15" x14ac:dyDescent="0.25">
      <c r="A121" s="317">
        <v>642</v>
      </c>
      <c r="B121" s="318" t="s">
        <v>515</v>
      </c>
      <c r="C121" s="332">
        <v>7</v>
      </c>
      <c r="D121" s="319">
        <v>4.8275862068965517E-2</v>
      </c>
      <c r="E121" s="332">
        <v>16</v>
      </c>
      <c r="F121" s="319">
        <v>0.1103448275862069</v>
      </c>
      <c r="G121" s="332">
        <v>12</v>
      </c>
      <c r="H121" s="319">
        <v>8.2758620689655171E-2</v>
      </c>
      <c r="I121" s="332">
        <v>39</v>
      </c>
      <c r="J121" s="319">
        <v>0.26896551724137929</v>
      </c>
      <c r="K121" s="332">
        <v>69</v>
      </c>
      <c r="L121" s="319">
        <v>0.47586206896551725</v>
      </c>
      <c r="M121" s="332">
        <v>2</v>
      </c>
      <c r="N121" s="319">
        <v>1.3793103448275862E-2</v>
      </c>
      <c r="O121" s="320">
        <v>145</v>
      </c>
    </row>
    <row r="122" spans="1:15" ht="15" x14ac:dyDescent="0.25">
      <c r="A122" s="317">
        <v>679</v>
      </c>
      <c r="B122" s="318" t="s">
        <v>516</v>
      </c>
      <c r="C122" s="332">
        <v>5</v>
      </c>
      <c r="D122" s="319">
        <v>2.9940119760479042E-2</v>
      </c>
      <c r="E122" s="332">
        <v>21</v>
      </c>
      <c r="F122" s="319">
        <v>0.12574850299401197</v>
      </c>
      <c r="G122" s="332">
        <v>25</v>
      </c>
      <c r="H122" s="319">
        <v>0.1497005988023952</v>
      </c>
      <c r="I122" s="332">
        <v>37</v>
      </c>
      <c r="J122" s="319">
        <v>0.22155688622754491</v>
      </c>
      <c r="K122" s="332">
        <v>76</v>
      </c>
      <c r="L122" s="319">
        <v>0.45508982035928142</v>
      </c>
      <c r="M122" s="332">
        <v>3</v>
      </c>
      <c r="N122" s="319">
        <v>1.7964071856287425E-2</v>
      </c>
      <c r="O122" s="320">
        <v>167</v>
      </c>
    </row>
    <row r="123" spans="1:15" ht="15" x14ac:dyDescent="0.25">
      <c r="A123" s="317">
        <v>789</v>
      </c>
      <c r="B123" s="318" t="s">
        <v>517</v>
      </c>
      <c r="C123" s="332">
        <v>4</v>
      </c>
      <c r="D123" s="319">
        <v>4.2553191489361701E-2</v>
      </c>
      <c r="E123" s="332">
        <v>11</v>
      </c>
      <c r="F123" s="319">
        <v>0.11702127659574468</v>
      </c>
      <c r="G123" s="332">
        <v>12</v>
      </c>
      <c r="H123" s="319">
        <v>0.1276595744680851</v>
      </c>
      <c r="I123" s="332">
        <v>22</v>
      </c>
      <c r="J123" s="319">
        <v>0.23404255319148937</v>
      </c>
      <c r="K123" s="332">
        <v>42</v>
      </c>
      <c r="L123" s="319">
        <v>0.44680851063829785</v>
      </c>
      <c r="M123" s="332">
        <v>3</v>
      </c>
      <c r="N123" s="319">
        <v>3.1914893617021274E-2</v>
      </c>
      <c r="O123" s="320">
        <v>94</v>
      </c>
    </row>
    <row r="124" spans="1:15" ht="15" x14ac:dyDescent="0.25">
      <c r="A124" s="317">
        <v>792</v>
      </c>
      <c r="B124" s="318" t="s">
        <v>518</v>
      </c>
      <c r="C124" s="332">
        <v>2</v>
      </c>
      <c r="D124" s="319">
        <v>8.3333333333333329E-2</v>
      </c>
      <c r="E124" s="332">
        <v>6</v>
      </c>
      <c r="F124" s="319">
        <v>0.25</v>
      </c>
      <c r="G124" s="332">
        <v>2</v>
      </c>
      <c r="H124" s="319">
        <v>8.3333333333333329E-2</v>
      </c>
      <c r="I124" s="332">
        <v>6</v>
      </c>
      <c r="J124" s="319">
        <v>0.25</v>
      </c>
      <c r="K124" s="332">
        <v>7</v>
      </c>
      <c r="L124" s="319">
        <v>0.29166666666666669</v>
      </c>
      <c r="M124" s="332">
        <v>1</v>
      </c>
      <c r="N124" s="319">
        <v>4.1666666666666664E-2</v>
      </c>
      <c r="O124" s="320">
        <v>24</v>
      </c>
    </row>
    <row r="125" spans="1:15" ht="15" x14ac:dyDescent="0.25">
      <c r="A125" s="317">
        <v>809</v>
      </c>
      <c r="B125" s="318" t="s">
        <v>519</v>
      </c>
      <c r="C125" s="332">
        <v>2</v>
      </c>
      <c r="D125" s="319">
        <v>0.15384615384615385</v>
      </c>
      <c r="E125" s="332">
        <v>1</v>
      </c>
      <c r="F125" s="319">
        <v>7.6923076923076927E-2</v>
      </c>
      <c r="G125" s="332">
        <v>0</v>
      </c>
      <c r="H125" s="319">
        <v>0</v>
      </c>
      <c r="I125" s="332">
        <v>2</v>
      </c>
      <c r="J125" s="319">
        <v>0.15384615384615385</v>
      </c>
      <c r="K125" s="332">
        <v>8</v>
      </c>
      <c r="L125" s="319">
        <v>0.61538461538461542</v>
      </c>
      <c r="M125" s="332">
        <v>0</v>
      </c>
      <c r="N125" s="319">
        <v>0</v>
      </c>
      <c r="O125" s="320">
        <v>13</v>
      </c>
    </row>
    <row r="126" spans="1:15" ht="15" x14ac:dyDescent="0.25">
      <c r="A126" s="317">
        <v>847</v>
      </c>
      <c r="B126" s="318" t="s">
        <v>520</v>
      </c>
      <c r="C126" s="332">
        <v>1</v>
      </c>
      <c r="D126" s="319">
        <v>9.5238095238095247E-3</v>
      </c>
      <c r="E126" s="332">
        <v>7</v>
      </c>
      <c r="F126" s="319">
        <v>6.6666666666666666E-2</v>
      </c>
      <c r="G126" s="332">
        <v>15</v>
      </c>
      <c r="H126" s="319">
        <v>0.14285714285714285</v>
      </c>
      <c r="I126" s="332">
        <v>31</v>
      </c>
      <c r="J126" s="319">
        <v>0.29523809523809524</v>
      </c>
      <c r="K126" s="332">
        <v>49</v>
      </c>
      <c r="L126" s="319">
        <v>0.46666666666666667</v>
      </c>
      <c r="M126" s="332">
        <v>2</v>
      </c>
      <c r="N126" s="319">
        <v>1.9047619047619049E-2</v>
      </c>
      <c r="O126" s="320">
        <v>105</v>
      </c>
    </row>
    <row r="127" spans="1:15" ht="15" x14ac:dyDescent="0.25">
      <c r="A127" s="317">
        <v>856</v>
      </c>
      <c r="B127" s="318" t="s">
        <v>521</v>
      </c>
      <c r="C127" s="332">
        <v>0</v>
      </c>
      <c r="D127" s="319">
        <v>0</v>
      </c>
      <c r="E127" s="332">
        <v>3</v>
      </c>
      <c r="F127" s="319">
        <v>0.25</v>
      </c>
      <c r="G127" s="332">
        <v>2</v>
      </c>
      <c r="H127" s="319">
        <v>0.16666666666666666</v>
      </c>
      <c r="I127" s="332">
        <v>0</v>
      </c>
      <c r="J127" s="319">
        <v>0</v>
      </c>
      <c r="K127" s="332">
        <v>7</v>
      </c>
      <c r="L127" s="319">
        <v>0.58333333333333337</v>
      </c>
      <c r="M127" s="332">
        <v>0</v>
      </c>
      <c r="N127" s="319">
        <v>0</v>
      </c>
      <c r="O127" s="320">
        <v>12</v>
      </c>
    </row>
    <row r="128" spans="1:15" ht="15" x14ac:dyDescent="0.25">
      <c r="A128" s="317">
        <v>861</v>
      </c>
      <c r="B128" s="318" t="s">
        <v>522</v>
      </c>
      <c r="C128" s="332">
        <v>5</v>
      </c>
      <c r="D128" s="319">
        <v>7.1428571428571425E-2</v>
      </c>
      <c r="E128" s="332">
        <v>16</v>
      </c>
      <c r="F128" s="319">
        <v>0.22857142857142856</v>
      </c>
      <c r="G128" s="332">
        <v>6</v>
      </c>
      <c r="H128" s="319">
        <v>8.5714285714285715E-2</v>
      </c>
      <c r="I128" s="332">
        <v>20</v>
      </c>
      <c r="J128" s="319">
        <v>0.2857142857142857</v>
      </c>
      <c r="K128" s="332">
        <v>22</v>
      </c>
      <c r="L128" s="319">
        <v>0.31428571428571428</v>
      </c>
      <c r="M128" s="332">
        <v>1</v>
      </c>
      <c r="N128" s="319">
        <v>1.4285714285714285E-2</v>
      </c>
      <c r="O128" s="320">
        <v>70</v>
      </c>
    </row>
    <row r="129" spans="1:15" x14ac:dyDescent="0.2">
      <c r="A129" s="311">
        <v>9</v>
      </c>
      <c r="B129" s="312" t="s">
        <v>523</v>
      </c>
      <c r="C129" s="315">
        <v>4249</v>
      </c>
      <c r="D129" s="314">
        <v>4.3151512689530505E-2</v>
      </c>
      <c r="E129" s="313">
        <v>14497</v>
      </c>
      <c r="F129" s="314">
        <v>0.14722698975291215</v>
      </c>
      <c r="G129" s="315">
        <v>11192</v>
      </c>
      <c r="H129" s="314">
        <v>0.11366244528623803</v>
      </c>
      <c r="I129" s="315">
        <v>23072</v>
      </c>
      <c r="J129" s="314">
        <v>0.23431200300608326</v>
      </c>
      <c r="K129" s="315">
        <v>41154</v>
      </c>
      <c r="L129" s="314">
        <v>0.41794712949516083</v>
      </c>
      <c r="M129" s="315">
        <v>4303</v>
      </c>
      <c r="N129" s="314">
        <v>4.369991977007525E-2</v>
      </c>
      <c r="O129" s="316">
        <v>98467</v>
      </c>
    </row>
    <row r="130" spans="1:15" ht="15" x14ac:dyDescent="0.25">
      <c r="A130" s="317">
        <v>1</v>
      </c>
      <c r="B130" s="318" t="s">
        <v>524</v>
      </c>
      <c r="C130" s="332">
        <v>3071</v>
      </c>
      <c r="D130" s="319">
        <v>4.5604395604395602E-2</v>
      </c>
      <c r="E130" s="332">
        <v>10052</v>
      </c>
      <c r="F130" s="319">
        <v>0.14927234927234928</v>
      </c>
      <c r="G130" s="332">
        <v>7613</v>
      </c>
      <c r="H130" s="319">
        <v>0.11305316305316306</v>
      </c>
      <c r="I130" s="332">
        <v>15804</v>
      </c>
      <c r="J130" s="319">
        <v>0.23468963468963469</v>
      </c>
      <c r="K130" s="332">
        <v>28154</v>
      </c>
      <c r="L130" s="319">
        <v>0.41808731808731808</v>
      </c>
      <c r="M130" s="332">
        <v>2646</v>
      </c>
      <c r="N130" s="319">
        <v>3.9293139293139295E-2</v>
      </c>
      <c r="O130" s="320">
        <v>67340</v>
      </c>
    </row>
    <row r="131" spans="1:15" ht="15" x14ac:dyDescent="0.25">
      <c r="A131" s="317">
        <v>79</v>
      </c>
      <c r="B131" s="318" t="s">
        <v>525</v>
      </c>
      <c r="C131" s="332">
        <v>56</v>
      </c>
      <c r="D131" s="319">
        <v>4.9689440993788817E-2</v>
      </c>
      <c r="E131" s="332">
        <v>174</v>
      </c>
      <c r="F131" s="319">
        <v>0.1543921916592724</v>
      </c>
      <c r="G131" s="332">
        <v>132</v>
      </c>
      <c r="H131" s="319">
        <v>0.11712511091393078</v>
      </c>
      <c r="I131" s="332">
        <v>277</v>
      </c>
      <c r="J131" s="319">
        <v>0.24578527062999111</v>
      </c>
      <c r="K131" s="332">
        <v>450</v>
      </c>
      <c r="L131" s="319">
        <v>0.39929015084294589</v>
      </c>
      <c r="M131" s="332">
        <v>38</v>
      </c>
      <c r="N131" s="319">
        <v>3.3717834960070983E-2</v>
      </c>
      <c r="O131" s="320">
        <v>1127</v>
      </c>
    </row>
    <row r="132" spans="1:15" ht="15" x14ac:dyDescent="0.25">
      <c r="A132" s="317">
        <v>88</v>
      </c>
      <c r="B132" s="318" t="s">
        <v>526</v>
      </c>
      <c r="C132" s="332">
        <v>531</v>
      </c>
      <c r="D132" s="319">
        <v>3.9703903095558546E-2</v>
      </c>
      <c r="E132" s="332">
        <v>2067</v>
      </c>
      <c r="F132" s="319">
        <v>0.15455361148497085</v>
      </c>
      <c r="G132" s="332">
        <v>1540</v>
      </c>
      <c r="H132" s="319">
        <v>0.11514879617167639</v>
      </c>
      <c r="I132" s="332">
        <v>3114</v>
      </c>
      <c r="J132" s="319">
        <v>0.23283983849259757</v>
      </c>
      <c r="K132" s="332">
        <v>5545</v>
      </c>
      <c r="L132" s="319">
        <v>0.41461043816360099</v>
      </c>
      <c r="M132" s="332">
        <v>577</v>
      </c>
      <c r="N132" s="319">
        <v>4.3143412591595633E-2</v>
      </c>
      <c r="O132" s="320">
        <v>13374</v>
      </c>
    </row>
    <row r="133" spans="1:15" ht="15" x14ac:dyDescent="0.25">
      <c r="A133" s="317">
        <v>129</v>
      </c>
      <c r="B133" s="318" t="s">
        <v>527</v>
      </c>
      <c r="C133" s="332">
        <v>60</v>
      </c>
      <c r="D133" s="319">
        <v>4.1666666666666664E-2</v>
      </c>
      <c r="E133" s="332">
        <v>220</v>
      </c>
      <c r="F133" s="319">
        <v>0.15277777777777779</v>
      </c>
      <c r="G133" s="332">
        <v>173</v>
      </c>
      <c r="H133" s="319">
        <v>0.12013888888888889</v>
      </c>
      <c r="I133" s="332">
        <v>355</v>
      </c>
      <c r="J133" s="319">
        <v>0.24652777777777779</v>
      </c>
      <c r="K133" s="332">
        <v>567</v>
      </c>
      <c r="L133" s="319">
        <v>0.39374999999999999</v>
      </c>
      <c r="M133" s="332">
        <v>65</v>
      </c>
      <c r="N133" s="319">
        <v>4.5138888888888888E-2</v>
      </c>
      <c r="O133" s="320">
        <v>1440</v>
      </c>
    </row>
    <row r="134" spans="1:15" ht="15" x14ac:dyDescent="0.25">
      <c r="A134" s="317">
        <v>212</v>
      </c>
      <c r="B134" s="318" t="s">
        <v>528</v>
      </c>
      <c r="C134" s="332">
        <v>43</v>
      </c>
      <c r="D134" s="319">
        <v>3.9019963702359349E-2</v>
      </c>
      <c r="E134" s="332">
        <v>162</v>
      </c>
      <c r="F134" s="319">
        <v>0.14700544464609799</v>
      </c>
      <c r="G134" s="332">
        <v>137</v>
      </c>
      <c r="H134" s="319">
        <v>0.12431941923774954</v>
      </c>
      <c r="I134" s="332">
        <v>244</v>
      </c>
      <c r="J134" s="319">
        <v>0.22141560798548093</v>
      </c>
      <c r="K134" s="332">
        <v>464</v>
      </c>
      <c r="L134" s="319">
        <v>0.42105263157894735</v>
      </c>
      <c r="M134" s="332">
        <v>52</v>
      </c>
      <c r="N134" s="319">
        <v>4.7186932849364795E-2</v>
      </c>
      <c r="O134" s="320">
        <v>1102</v>
      </c>
    </row>
    <row r="135" spans="1:15" ht="15" x14ac:dyDescent="0.25">
      <c r="A135" s="317">
        <v>266</v>
      </c>
      <c r="B135" s="318" t="s">
        <v>529</v>
      </c>
      <c r="C135" s="332">
        <v>49</v>
      </c>
      <c r="D135" s="319">
        <v>2.734375E-2</v>
      </c>
      <c r="E135" s="332">
        <v>218</v>
      </c>
      <c r="F135" s="319">
        <v>0.12165178571428571</v>
      </c>
      <c r="G135" s="332">
        <v>191</v>
      </c>
      <c r="H135" s="319">
        <v>0.10658482142857142</v>
      </c>
      <c r="I135" s="332">
        <v>369</v>
      </c>
      <c r="J135" s="319">
        <v>0.20591517857142858</v>
      </c>
      <c r="K135" s="332">
        <v>824</v>
      </c>
      <c r="L135" s="319">
        <v>0.45982142857142855</v>
      </c>
      <c r="M135" s="332">
        <v>141</v>
      </c>
      <c r="N135" s="319">
        <v>7.8683035714285712E-2</v>
      </c>
      <c r="O135" s="320">
        <v>1792</v>
      </c>
    </row>
    <row r="136" spans="1:15" ht="15" x14ac:dyDescent="0.25">
      <c r="A136" s="317">
        <v>308</v>
      </c>
      <c r="B136" s="318" t="s">
        <v>530</v>
      </c>
      <c r="C136" s="332">
        <v>39</v>
      </c>
      <c r="D136" s="319">
        <v>3.865213082259663E-2</v>
      </c>
      <c r="E136" s="332">
        <v>154</v>
      </c>
      <c r="F136" s="319">
        <v>0.15262636273538158</v>
      </c>
      <c r="G136" s="332">
        <v>138</v>
      </c>
      <c r="H136" s="319">
        <v>0.13676907829534193</v>
      </c>
      <c r="I136" s="332">
        <v>213</v>
      </c>
      <c r="J136" s="319">
        <v>0.21110009910802774</v>
      </c>
      <c r="K136" s="332">
        <v>424</v>
      </c>
      <c r="L136" s="319">
        <v>0.42021803766105054</v>
      </c>
      <c r="M136" s="332">
        <v>41</v>
      </c>
      <c r="N136" s="319">
        <v>4.0634291377601585E-2</v>
      </c>
      <c r="O136" s="320">
        <v>1009</v>
      </c>
    </row>
    <row r="137" spans="1:15" ht="15" x14ac:dyDescent="0.25">
      <c r="A137" s="317">
        <v>360</v>
      </c>
      <c r="B137" s="318" t="s">
        <v>531</v>
      </c>
      <c r="C137" s="332">
        <v>288</v>
      </c>
      <c r="D137" s="319">
        <v>3.7368625924484235E-2</v>
      </c>
      <c r="E137" s="332">
        <v>1042</v>
      </c>
      <c r="F137" s="319">
        <v>0.13520176462955755</v>
      </c>
      <c r="G137" s="332">
        <v>894</v>
      </c>
      <c r="H137" s="319">
        <v>0.11599844297391981</v>
      </c>
      <c r="I137" s="332">
        <v>1825</v>
      </c>
      <c r="J137" s="319">
        <v>0.23679771636174907</v>
      </c>
      <c r="K137" s="332">
        <v>3245</v>
      </c>
      <c r="L137" s="319">
        <v>0.42104580251719215</v>
      </c>
      <c r="M137" s="332">
        <v>413</v>
      </c>
      <c r="N137" s="319">
        <v>5.3587647593097185E-2</v>
      </c>
      <c r="O137" s="320">
        <v>7707</v>
      </c>
    </row>
    <row r="138" spans="1:15" ht="15" x14ac:dyDescent="0.25">
      <c r="A138" s="317">
        <v>380</v>
      </c>
      <c r="B138" s="318" t="s">
        <v>532</v>
      </c>
      <c r="C138" s="332">
        <v>47</v>
      </c>
      <c r="D138" s="319">
        <v>4.1519434628975262E-2</v>
      </c>
      <c r="E138" s="332">
        <v>163</v>
      </c>
      <c r="F138" s="319">
        <v>0.14399293286219081</v>
      </c>
      <c r="G138" s="332">
        <v>136</v>
      </c>
      <c r="H138" s="319">
        <v>0.12014134275618374</v>
      </c>
      <c r="I138" s="332">
        <v>251</v>
      </c>
      <c r="J138" s="319">
        <v>0.22173144876325088</v>
      </c>
      <c r="K138" s="332">
        <v>455</v>
      </c>
      <c r="L138" s="319">
        <v>0.40194346289752653</v>
      </c>
      <c r="M138" s="332">
        <v>80</v>
      </c>
      <c r="N138" s="319">
        <v>7.0671378091872794E-2</v>
      </c>
      <c r="O138" s="320">
        <v>1132</v>
      </c>
    </row>
    <row r="139" spans="1:15" ht="15.75" thickBot="1" x14ac:dyDescent="0.3">
      <c r="A139" s="321">
        <v>631</v>
      </c>
      <c r="B139" s="322" t="s">
        <v>533</v>
      </c>
      <c r="C139" s="332">
        <v>65</v>
      </c>
      <c r="D139" s="323">
        <v>2.6595744680851064E-2</v>
      </c>
      <c r="E139" s="333">
        <v>245</v>
      </c>
      <c r="F139" s="323">
        <v>0.10024549918166939</v>
      </c>
      <c r="G139" s="333">
        <v>238</v>
      </c>
      <c r="H139" s="323">
        <v>9.7381342062193121E-2</v>
      </c>
      <c r="I139" s="333">
        <v>620</v>
      </c>
      <c r="J139" s="323">
        <v>0.25368248772504093</v>
      </c>
      <c r="K139" s="333">
        <v>1026</v>
      </c>
      <c r="L139" s="323">
        <v>0.41980360065466449</v>
      </c>
      <c r="M139" s="333">
        <v>250</v>
      </c>
      <c r="N139" s="323">
        <v>0.10229132569558101</v>
      </c>
      <c r="O139" s="324">
        <v>2444</v>
      </c>
    </row>
    <row r="140" spans="1:15" x14ac:dyDescent="0.2">
      <c r="B140" s="1"/>
    </row>
    <row r="141" spans="1:15" x14ac:dyDescent="0.2">
      <c r="A141" s="327" t="s">
        <v>198</v>
      </c>
      <c r="B141" s="359" t="s">
        <v>558</v>
      </c>
      <c r="C141" s="328" t="s">
        <v>553</v>
      </c>
      <c r="D141" s="355"/>
      <c r="E141" s="355"/>
      <c r="F141" s="355"/>
      <c r="G141" s="355"/>
      <c r="H141" s="355"/>
      <c r="I141" s="355"/>
      <c r="J141" s="355"/>
      <c r="K141" s="355"/>
      <c r="L141" s="356"/>
    </row>
    <row r="142" spans="1:15" x14ac:dyDescent="0.2">
      <c r="A142" s="329" t="s">
        <v>537</v>
      </c>
      <c r="B142" s="357" t="s">
        <v>535</v>
      </c>
      <c r="C142" s="358"/>
      <c r="D142" s="358"/>
      <c r="E142" s="358"/>
      <c r="F142" s="358"/>
      <c r="G142" s="358"/>
      <c r="H142" s="358"/>
      <c r="I142" s="358"/>
      <c r="J142" s="358"/>
      <c r="K142" s="358"/>
      <c r="L142" s="358"/>
    </row>
    <row r="143" spans="1:15" x14ac:dyDescent="0.2">
      <c r="A143" s="326" t="s">
        <v>536</v>
      </c>
      <c r="B143" s="357" t="s">
        <v>358</v>
      </c>
      <c r="C143" s="358"/>
      <c r="D143" s="358"/>
      <c r="E143" s="358"/>
      <c r="F143" s="358"/>
      <c r="G143" s="358"/>
      <c r="H143" s="358"/>
      <c r="I143" s="358"/>
      <c r="J143" s="358"/>
      <c r="K143" s="358"/>
      <c r="L143" s="358"/>
    </row>
    <row r="144" spans="1:15" x14ac:dyDescent="0.2">
      <c r="B144" s="330"/>
    </row>
  </sheetData>
  <mergeCells count="5">
    <mergeCell ref="C1:N1"/>
    <mergeCell ref="A2:A5"/>
    <mergeCell ref="B2:B4"/>
    <mergeCell ref="C2:N3"/>
    <mergeCell ref="O2:O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9C0F-69EA-4D95-8CA5-E6E993BBBAD8}">
  <sheetPr>
    <tabColor rgb="FF33CCFF"/>
  </sheetPr>
  <dimension ref="A1:O144"/>
  <sheetViews>
    <sheetView workbookViewId="0">
      <pane xSplit="2" ySplit="4" topLeftCell="C140" activePane="bottomRight" state="frozen"/>
      <selection pane="topRight" activeCell="C1" sqref="C1"/>
      <selection pane="bottomLeft" activeCell="A5" sqref="A5"/>
      <selection pane="bottomRight" activeCell="C5" sqref="C5"/>
    </sheetView>
  </sheetViews>
  <sheetFormatPr baseColWidth="10" defaultColWidth="11.42578125" defaultRowHeight="12.75" x14ac:dyDescent="0.2"/>
  <cols>
    <col min="1" max="1" width="15.42578125" style="325" customWidth="1"/>
    <col min="2" max="2" width="31.7109375" style="331" customWidth="1"/>
    <col min="3" max="3" width="13.7109375" style="325" customWidth="1"/>
    <col min="4" max="4" width="9.140625" style="325" customWidth="1"/>
    <col min="5" max="5" width="11.42578125" style="325"/>
    <col min="6" max="6" width="6.7109375" style="325" customWidth="1"/>
    <col min="7" max="7" width="13.7109375" style="325" customWidth="1"/>
    <col min="8" max="8" width="7.7109375" style="325" customWidth="1"/>
    <col min="9" max="9" width="11.42578125" style="325"/>
    <col min="10" max="10" width="10.140625" style="325" customWidth="1"/>
    <col min="11" max="11" width="11.42578125" style="325"/>
    <col min="12" max="12" width="7.7109375" style="325" customWidth="1"/>
    <col min="13" max="13" width="11.42578125" style="325"/>
    <col min="14" max="14" width="8.42578125" style="325" customWidth="1"/>
    <col min="15" max="15" width="13.7109375" style="325" customWidth="1"/>
    <col min="16" max="16384" width="11.42578125" style="325"/>
  </cols>
  <sheetData>
    <row r="1" spans="1:15" ht="71.25" customHeight="1" thickBot="1" x14ac:dyDescent="0.25">
      <c r="A1" s="301"/>
      <c r="B1" s="302"/>
      <c r="C1" s="495" t="s">
        <v>550</v>
      </c>
      <c r="D1" s="495"/>
      <c r="E1" s="495"/>
      <c r="F1" s="495"/>
      <c r="G1" s="495"/>
      <c r="H1" s="495"/>
      <c r="I1" s="495"/>
      <c r="J1" s="495"/>
      <c r="K1" s="495"/>
      <c r="L1" s="495"/>
      <c r="M1" s="495"/>
      <c r="N1" s="495"/>
      <c r="O1" s="409" t="s">
        <v>553</v>
      </c>
    </row>
    <row r="2" spans="1:15" ht="12.75" customHeight="1" x14ac:dyDescent="0.2">
      <c r="A2" s="496" t="s">
        <v>394</v>
      </c>
      <c r="B2" s="498" t="s">
        <v>395</v>
      </c>
      <c r="C2" s="500" t="s">
        <v>548</v>
      </c>
      <c r="D2" s="500"/>
      <c r="E2" s="500"/>
      <c r="F2" s="500"/>
      <c r="G2" s="500"/>
      <c r="H2" s="500"/>
      <c r="I2" s="500"/>
      <c r="J2" s="500"/>
      <c r="K2" s="500"/>
      <c r="L2" s="500"/>
      <c r="M2" s="500"/>
      <c r="N2" s="500"/>
      <c r="O2" s="501" t="s">
        <v>396</v>
      </c>
    </row>
    <row r="3" spans="1:15" ht="12.75" customHeight="1" x14ac:dyDescent="0.2">
      <c r="A3" s="497"/>
      <c r="B3" s="499"/>
      <c r="C3" s="500"/>
      <c r="D3" s="500"/>
      <c r="E3" s="500"/>
      <c r="F3" s="500"/>
      <c r="G3" s="500"/>
      <c r="H3" s="500"/>
      <c r="I3" s="500"/>
      <c r="J3" s="500"/>
      <c r="K3" s="500"/>
      <c r="L3" s="500"/>
      <c r="M3" s="500"/>
      <c r="N3" s="500"/>
      <c r="O3" s="501"/>
    </row>
    <row r="4" spans="1:15" ht="33.75" customHeight="1" thickBot="1" x14ac:dyDescent="0.25">
      <c r="A4" s="497"/>
      <c r="B4" s="499"/>
      <c r="C4" s="360" t="s">
        <v>368</v>
      </c>
      <c r="D4" s="303" t="s">
        <v>306</v>
      </c>
      <c r="E4" s="303" t="s">
        <v>369</v>
      </c>
      <c r="F4" s="303" t="s">
        <v>306</v>
      </c>
      <c r="G4" s="303" t="s">
        <v>397</v>
      </c>
      <c r="H4" s="303" t="s">
        <v>306</v>
      </c>
      <c r="I4" s="303" t="s">
        <v>371</v>
      </c>
      <c r="J4" s="303" t="s">
        <v>306</v>
      </c>
      <c r="K4" s="303" t="s">
        <v>398</v>
      </c>
      <c r="L4" s="303" t="s">
        <v>306</v>
      </c>
      <c r="M4" s="303" t="s">
        <v>373</v>
      </c>
      <c r="N4" s="304" t="s">
        <v>306</v>
      </c>
      <c r="O4" s="502"/>
    </row>
    <row r="5" spans="1:15" ht="20.25" customHeight="1" x14ac:dyDescent="0.2">
      <c r="A5" s="497"/>
      <c r="B5" s="305" t="s">
        <v>399</v>
      </c>
      <c r="C5" s="339">
        <v>961</v>
      </c>
      <c r="D5" s="307">
        <v>1.2707438016528926E-2</v>
      </c>
      <c r="E5" s="306">
        <v>6738</v>
      </c>
      <c r="F5" s="307">
        <v>8.9097520661157031E-2</v>
      </c>
      <c r="G5" s="308">
        <v>5759</v>
      </c>
      <c r="H5" s="307">
        <v>7.615206611570248E-2</v>
      </c>
      <c r="I5" s="308">
        <v>19195</v>
      </c>
      <c r="J5" s="307">
        <v>0.25381818181818183</v>
      </c>
      <c r="K5" s="308">
        <v>40944</v>
      </c>
      <c r="L5" s="307">
        <v>0.54140826446280987</v>
      </c>
      <c r="M5" s="308">
        <v>2028</v>
      </c>
      <c r="N5" s="309">
        <v>2.6816528925619833E-2</v>
      </c>
      <c r="O5" s="310">
        <v>75625</v>
      </c>
    </row>
    <row r="6" spans="1:15" ht="24.75" customHeight="1" x14ac:dyDescent="0.2">
      <c r="A6" s="311">
        <v>1</v>
      </c>
      <c r="B6" s="312" t="s">
        <v>400</v>
      </c>
      <c r="C6" s="315">
        <v>4</v>
      </c>
      <c r="D6" s="314">
        <v>1.6326530612244899E-2</v>
      </c>
      <c r="E6" s="313">
        <v>19</v>
      </c>
      <c r="F6" s="314">
        <v>7.7551020408163265E-2</v>
      </c>
      <c r="G6" s="315">
        <v>12</v>
      </c>
      <c r="H6" s="314">
        <v>4.8979591836734691E-2</v>
      </c>
      <c r="I6" s="315">
        <v>49</v>
      </c>
      <c r="J6" s="314">
        <v>0.2</v>
      </c>
      <c r="K6" s="315">
        <v>154</v>
      </c>
      <c r="L6" s="314">
        <v>0.62857142857142856</v>
      </c>
      <c r="M6" s="315">
        <v>7</v>
      </c>
      <c r="N6" s="314">
        <v>2.8571428571428571E-2</v>
      </c>
      <c r="O6" s="316">
        <v>245</v>
      </c>
    </row>
    <row r="7" spans="1:15" ht="15" x14ac:dyDescent="0.25">
      <c r="A7" s="317">
        <v>142</v>
      </c>
      <c r="B7" s="318" t="s">
        <v>401</v>
      </c>
      <c r="C7" s="332">
        <v>0</v>
      </c>
      <c r="D7" s="319">
        <v>0</v>
      </c>
      <c r="E7" s="332">
        <v>0</v>
      </c>
      <c r="F7" s="319">
        <v>0</v>
      </c>
      <c r="G7" s="332">
        <v>0</v>
      </c>
      <c r="H7" s="319">
        <v>0</v>
      </c>
      <c r="I7" s="332">
        <v>1</v>
      </c>
      <c r="J7" s="319">
        <v>0.5</v>
      </c>
      <c r="K7" s="332">
        <v>1</v>
      </c>
      <c r="L7" s="319">
        <v>0.5</v>
      </c>
      <c r="M7" s="332">
        <v>0</v>
      </c>
      <c r="N7" s="319">
        <v>0</v>
      </c>
      <c r="O7" s="320">
        <v>2</v>
      </c>
    </row>
    <row r="8" spans="1:15" ht="15" x14ac:dyDescent="0.25">
      <c r="A8" s="317">
        <v>425</v>
      </c>
      <c r="B8" s="318" t="s">
        <v>402</v>
      </c>
      <c r="C8" s="332">
        <v>0</v>
      </c>
      <c r="D8" s="319">
        <v>0</v>
      </c>
      <c r="E8" s="332">
        <v>4</v>
      </c>
      <c r="F8" s="319">
        <v>0.14285714285714285</v>
      </c>
      <c r="G8" s="332">
        <v>2</v>
      </c>
      <c r="H8" s="319">
        <v>7.1428571428571425E-2</v>
      </c>
      <c r="I8" s="332">
        <v>5</v>
      </c>
      <c r="J8" s="319">
        <v>0.17857142857142858</v>
      </c>
      <c r="K8" s="332">
        <v>17</v>
      </c>
      <c r="L8" s="319">
        <v>0.6071428571428571</v>
      </c>
      <c r="M8" s="332">
        <v>0</v>
      </c>
      <c r="N8" s="319">
        <v>0</v>
      </c>
      <c r="O8" s="320">
        <v>28</v>
      </c>
    </row>
    <row r="9" spans="1:15" ht="15" x14ac:dyDescent="0.25">
      <c r="A9" s="317">
        <v>579</v>
      </c>
      <c r="B9" s="318" t="s">
        <v>403</v>
      </c>
      <c r="C9" s="332">
        <v>3</v>
      </c>
      <c r="D9" s="319">
        <v>2.8571428571428571E-2</v>
      </c>
      <c r="E9" s="332">
        <v>10</v>
      </c>
      <c r="F9" s="319">
        <v>9.5238095238095233E-2</v>
      </c>
      <c r="G9" s="332">
        <v>3</v>
      </c>
      <c r="H9" s="319">
        <v>2.8571428571428571E-2</v>
      </c>
      <c r="I9" s="332">
        <v>17</v>
      </c>
      <c r="J9" s="319">
        <v>0.16190476190476191</v>
      </c>
      <c r="K9" s="332">
        <v>69</v>
      </c>
      <c r="L9" s="319">
        <v>0.65714285714285714</v>
      </c>
      <c r="M9" s="332">
        <v>3</v>
      </c>
      <c r="N9" s="319">
        <v>2.8571428571428571E-2</v>
      </c>
      <c r="O9" s="320">
        <v>105</v>
      </c>
    </row>
    <row r="10" spans="1:15" ht="15" x14ac:dyDescent="0.25">
      <c r="A10" s="317">
        <v>585</v>
      </c>
      <c r="B10" s="318" t="s">
        <v>404</v>
      </c>
      <c r="C10" s="332">
        <v>0</v>
      </c>
      <c r="D10" s="319">
        <v>0</v>
      </c>
      <c r="E10" s="332">
        <v>0</v>
      </c>
      <c r="F10" s="319">
        <v>0</v>
      </c>
      <c r="G10" s="332">
        <v>0</v>
      </c>
      <c r="H10" s="319">
        <v>0</v>
      </c>
      <c r="I10" s="332">
        <v>1</v>
      </c>
      <c r="J10" s="319">
        <v>0.16666666666666666</v>
      </c>
      <c r="K10" s="332">
        <v>4</v>
      </c>
      <c r="L10" s="319">
        <v>0.66666666666666663</v>
      </c>
      <c r="M10" s="332">
        <v>1</v>
      </c>
      <c r="N10" s="319">
        <v>0.16666666666666666</v>
      </c>
      <c r="O10" s="320">
        <v>6</v>
      </c>
    </row>
    <row r="11" spans="1:15" ht="15" x14ac:dyDescent="0.25">
      <c r="A11" s="317">
        <v>591</v>
      </c>
      <c r="B11" s="318" t="s">
        <v>405</v>
      </c>
      <c r="C11" s="332">
        <v>1</v>
      </c>
      <c r="D11" s="319">
        <v>9.8039215686274508E-3</v>
      </c>
      <c r="E11" s="332">
        <v>5</v>
      </c>
      <c r="F11" s="319">
        <v>4.9019607843137254E-2</v>
      </c>
      <c r="G11" s="332">
        <v>7</v>
      </c>
      <c r="H11" s="319">
        <v>6.8627450980392163E-2</v>
      </c>
      <c r="I11" s="332">
        <v>24</v>
      </c>
      <c r="J11" s="319">
        <v>0.23529411764705882</v>
      </c>
      <c r="K11" s="332">
        <v>62</v>
      </c>
      <c r="L11" s="319">
        <v>0.60784313725490191</v>
      </c>
      <c r="M11" s="332">
        <v>3</v>
      </c>
      <c r="N11" s="319">
        <v>2.9411764705882353E-2</v>
      </c>
      <c r="O11" s="320">
        <v>102</v>
      </c>
    </row>
    <row r="12" spans="1:15" ht="15" x14ac:dyDescent="0.25">
      <c r="A12" s="317">
        <v>893</v>
      </c>
      <c r="B12" s="318" t="s">
        <v>406</v>
      </c>
      <c r="C12" s="332">
        <v>0</v>
      </c>
      <c r="D12" s="319">
        <v>0</v>
      </c>
      <c r="E12" s="332">
        <v>0</v>
      </c>
      <c r="F12" s="319">
        <v>0</v>
      </c>
      <c r="G12" s="332">
        <v>0</v>
      </c>
      <c r="H12" s="319">
        <v>0</v>
      </c>
      <c r="I12" s="332">
        <v>1</v>
      </c>
      <c r="J12" s="319">
        <v>0.5</v>
      </c>
      <c r="K12" s="332">
        <v>1</v>
      </c>
      <c r="L12" s="319">
        <v>0.5</v>
      </c>
      <c r="M12" s="332">
        <v>0</v>
      </c>
      <c r="N12" s="319">
        <v>0</v>
      </c>
      <c r="O12" s="320">
        <v>2</v>
      </c>
    </row>
    <row r="13" spans="1:15" x14ac:dyDescent="0.2">
      <c r="A13" s="311">
        <v>2</v>
      </c>
      <c r="B13" s="312" t="s">
        <v>407</v>
      </c>
      <c r="C13" s="315">
        <v>1</v>
      </c>
      <c r="D13" s="314">
        <v>8.9285714285714281E-3</v>
      </c>
      <c r="E13" s="313">
        <v>9</v>
      </c>
      <c r="F13" s="314">
        <v>8.0357142857142863E-2</v>
      </c>
      <c r="G13" s="315">
        <v>1</v>
      </c>
      <c r="H13" s="314">
        <v>8.9285714285714281E-3</v>
      </c>
      <c r="I13" s="315">
        <v>36</v>
      </c>
      <c r="J13" s="314">
        <v>0.32142857142857145</v>
      </c>
      <c r="K13" s="315">
        <v>65</v>
      </c>
      <c r="L13" s="314">
        <v>0.5803571428571429</v>
      </c>
      <c r="M13" s="315">
        <v>0</v>
      </c>
      <c r="N13" s="314">
        <v>0</v>
      </c>
      <c r="O13" s="316">
        <v>112</v>
      </c>
    </row>
    <row r="14" spans="1:15" ht="15" x14ac:dyDescent="0.25">
      <c r="A14" s="317">
        <v>120</v>
      </c>
      <c r="B14" s="318" t="s">
        <v>408</v>
      </c>
      <c r="C14" s="332">
        <v>0</v>
      </c>
      <c r="D14" s="319">
        <v>0</v>
      </c>
      <c r="E14" s="332">
        <v>0</v>
      </c>
      <c r="F14" s="319">
        <v>0</v>
      </c>
      <c r="G14" s="332">
        <v>0</v>
      </c>
      <c r="H14" s="319">
        <v>0</v>
      </c>
      <c r="I14" s="332">
        <v>1</v>
      </c>
      <c r="J14" s="319">
        <v>0.25</v>
      </c>
      <c r="K14" s="332">
        <v>3</v>
      </c>
      <c r="L14" s="319">
        <v>0.75</v>
      </c>
      <c r="M14" s="332">
        <v>0</v>
      </c>
      <c r="N14" s="319">
        <v>0</v>
      </c>
      <c r="O14" s="320">
        <v>4</v>
      </c>
    </row>
    <row r="15" spans="1:15" ht="15" x14ac:dyDescent="0.25">
      <c r="A15" s="317">
        <v>154</v>
      </c>
      <c r="B15" s="318" t="s">
        <v>409</v>
      </c>
      <c r="C15" s="332">
        <v>1</v>
      </c>
      <c r="D15" s="319">
        <v>1.2500000000000001E-2</v>
      </c>
      <c r="E15" s="332">
        <v>8</v>
      </c>
      <c r="F15" s="319">
        <v>0.1</v>
      </c>
      <c r="G15" s="332">
        <v>1</v>
      </c>
      <c r="H15" s="319">
        <v>1.2500000000000001E-2</v>
      </c>
      <c r="I15" s="332">
        <v>28</v>
      </c>
      <c r="J15" s="319">
        <v>0.35</v>
      </c>
      <c r="K15" s="332">
        <v>42</v>
      </c>
      <c r="L15" s="319">
        <v>0.52500000000000002</v>
      </c>
      <c r="M15" s="332">
        <v>0</v>
      </c>
      <c r="N15" s="319">
        <v>0</v>
      </c>
      <c r="O15" s="320">
        <v>80</v>
      </c>
    </row>
    <row r="16" spans="1:15" ht="15" x14ac:dyDescent="0.25">
      <c r="A16" s="317">
        <v>250</v>
      </c>
      <c r="B16" s="318" t="s">
        <v>410</v>
      </c>
      <c r="C16" s="332">
        <v>0</v>
      </c>
      <c r="D16" s="319">
        <v>0</v>
      </c>
      <c r="E16" s="332">
        <v>1</v>
      </c>
      <c r="F16" s="319">
        <v>6.6666666666666666E-2</v>
      </c>
      <c r="G16" s="332">
        <v>0</v>
      </c>
      <c r="H16" s="319">
        <v>0</v>
      </c>
      <c r="I16" s="332">
        <v>3</v>
      </c>
      <c r="J16" s="319">
        <v>0.2</v>
      </c>
      <c r="K16" s="332">
        <v>11</v>
      </c>
      <c r="L16" s="319">
        <v>0.73333333333333328</v>
      </c>
      <c r="M16" s="332">
        <v>0</v>
      </c>
      <c r="N16" s="319">
        <v>0</v>
      </c>
      <c r="O16" s="320">
        <v>15</v>
      </c>
    </row>
    <row r="17" spans="1:15" ht="15" x14ac:dyDescent="0.25">
      <c r="A17" s="317">
        <v>495</v>
      </c>
      <c r="B17" s="318" t="s">
        <v>411</v>
      </c>
      <c r="C17" s="332">
        <v>0</v>
      </c>
      <c r="D17" s="319">
        <v>0</v>
      </c>
      <c r="E17" s="332">
        <v>0</v>
      </c>
      <c r="F17" s="319">
        <v>0</v>
      </c>
      <c r="G17" s="332">
        <v>0</v>
      </c>
      <c r="H17" s="319">
        <v>0</v>
      </c>
      <c r="I17" s="332">
        <v>0</v>
      </c>
      <c r="J17" s="319">
        <v>0</v>
      </c>
      <c r="K17" s="332">
        <v>1</v>
      </c>
      <c r="L17" s="319">
        <v>1</v>
      </c>
      <c r="M17" s="332">
        <v>0</v>
      </c>
      <c r="N17" s="319">
        <v>0</v>
      </c>
      <c r="O17" s="320">
        <v>1</v>
      </c>
    </row>
    <row r="18" spans="1:15" ht="15" x14ac:dyDescent="0.25">
      <c r="A18" s="317">
        <v>790</v>
      </c>
      <c r="B18" s="318" t="s">
        <v>412</v>
      </c>
      <c r="C18" s="332">
        <v>0</v>
      </c>
      <c r="D18" s="319">
        <v>0</v>
      </c>
      <c r="E18" s="332">
        <v>0</v>
      </c>
      <c r="F18" s="319">
        <v>0</v>
      </c>
      <c r="G18" s="332">
        <v>0</v>
      </c>
      <c r="H18" s="319">
        <v>0</v>
      </c>
      <c r="I18" s="332">
        <v>1</v>
      </c>
      <c r="J18" s="319">
        <v>0.25</v>
      </c>
      <c r="K18" s="332">
        <v>3</v>
      </c>
      <c r="L18" s="319">
        <v>0.75</v>
      </c>
      <c r="M18" s="332">
        <v>0</v>
      </c>
      <c r="N18" s="319">
        <v>0</v>
      </c>
      <c r="O18" s="320">
        <v>4</v>
      </c>
    </row>
    <row r="19" spans="1:15" ht="15" x14ac:dyDescent="0.25">
      <c r="A19" s="317">
        <v>895</v>
      </c>
      <c r="B19" s="318" t="s">
        <v>413</v>
      </c>
      <c r="C19" s="332">
        <v>0</v>
      </c>
      <c r="D19" s="319">
        <v>0</v>
      </c>
      <c r="E19" s="332">
        <v>0</v>
      </c>
      <c r="F19" s="319">
        <v>0</v>
      </c>
      <c r="G19" s="332">
        <v>0</v>
      </c>
      <c r="H19" s="319">
        <v>0</v>
      </c>
      <c r="I19" s="332">
        <v>3</v>
      </c>
      <c r="J19" s="319">
        <v>0.375</v>
      </c>
      <c r="K19" s="332">
        <v>5</v>
      </c>
      <c r="L19" s="319">
        <v>0.625</v>
      </c>
      <c r="M19" s="332">
        <v>0</v>
      </c>
      <c r="N19" s="319">
        <v>0</v>
      </c>
      <c r="O19" s="320">
        <v>8</v>
      </c>
    </row>
    <row r="20" spans="1:15" x14ac:dyDescent="0.2">
      <c r="A20" s="311">
        <v>3</v>
      </c>
      <c r="B20" s="312" t="s">
        <v>414</v>
      </c>
      <c r="C20" s="315">
        <v>7</v>
      </c>
      <c r="D20" s="314">
        <v>7.1428571428571426E-3</v>
      </c>
      <c r="E20" s="313">
        <v>97</v>
      </c>
      <c r="F20" s="314">
        <v>9.8979591836734687E-2</v>
      </c>
      <c r="G20" s="315">
        <v>80</v>
      </c>
      <c r="H20" s="314">
        <v>8.1632653061224483E-2</v>
      </c>
      <c r="I20" s="315">
        <v>250</v>
      </c>
      <c r="J20" s="314">
        <v>0.25510204081632654</v>
      </c>
      <c r="K20" s="315">
        <v>535</v>
      </c>
      <c r="L20" s="314">
        <v>0.54591836734693877</v>
      </c>
      <c r="M20" s="315">
        <v>11</v>
      </c>
      <c r="N20" s="314">
        <v>1.1224489795918367E-2</v>
      </c>
      <c r="O20" s="316">
        <v>980</v>
      </c>
    </row>
    <row r="21" spans="1:15" ht="15" x14ac:dyDescent="0.25">
      <c r="A21" s="317">
        <v>45</v>
      </c>
      <c r="B21" s="318" t="s">
        <v>415</v>
      </c>
      <c r="C21" s="332">
        <v>3</v>
      </c>
      <c r="D21" s="319">
        <v>5.7915057915057912E-3</v>
      </c>
      <c r="E21" s="332">
        <v>60</v>
      </c>
      <c r="F21" s="319">
        <v>0.11583011583011583</v>
      </c>
      <c r="G21" s="332">
        <v>41</v>
      </c>
      <c r="H21" s="319">
        <v>7.9150579150579145E-2</v>
      </c>
      <c r="I21" s="332">
        <v>121</v>
      </c>
      <c r="J21" s="319">
        <v>0.2335907335907336</v>
      </c>
      <c r="K21" s="332">
        <v>287</v>
      </c>
      <c r="L21" s="319">
        <v>0.55405405405405406</v>
      </c>
      <c r="M21" s="332">
        <v>6</v>
      </c>
      <c r="N21" s="319">
        <v>1.1583011583011582E-2</v>
      </c>
      <c r="O21" s="320">
        <v>518</v>
      </c>
    </row>
    <row r="22" spans="1:15" ht="15" x14ac:dyDescent="0.25">
      <c r="A22" s="317">
        <v>51</v>
      </c>
      <c r="B22" s="318" t="s">
        <v>416</v>
      </c>
      <c r="C22" s="332">
        <v>0</v>
      </c>
      <c r="D22" s="319">
        <v>0</v>
      </c>
      <c r="E22" s="332">
        <v>2</v>
      </c>
      <c r="F22" s="319">
        <v>0.125</v>
      </c>
      <c r="G22" s="332">
        <v>0</v>
      </c>
      <c r="H22" s="319">
        <v>0</v>
      </c>
      <c r="I22" s="332">
        <v>4</v>
      </c>
      <c r="J22" s="319">
        <v>0.25</v>
      </c>
      <c r="K22" s="332">
        <v>10</v>
      </c>
      <c r="L22" s="319">
        <v>0.625</v>
      </c>
      <c r="M22" s="332">
        <v>0</v>
      </c>
      <c r="N22" s="319">
        <v>0</v>
      </c>
      <c r="O22" s="320">
        <v>16</v>
      </c>
    </row>
    <row r="23" spans="1:15" ht="15" x14ac:dyDescent="0.25">
      <c r="A23" s="317">
        <v>147</v>
      </c>
      <c r="B23" s="318" t="s">
        <v>417</v>
      </c>
      <c r="C23" s="332">
        <v>0</v>
      </c>
      <c r="D23" s="319">
        <v>0</v>
      </c>
      <c r="E23" s="332">
        <v>7</v>
      </c>
      <c r="F23" s="319">
        <v>6.8627450980392163E-2</v>
      </c>
      <c r="G23" s="332">
        <v>14</v>
      </c>
      <c r="H23" s="319">
        <v>0.13725490196078433</v>
      </c>
      <c r="I23" s="332">
        <v>24</v>
      </c>
      <c r="J23" s="319">
        <v>0.23529411764705882</v>
      </c>
      <c r="K23" s="332">
        <v>57</v>
      </c>
      <c r="L23" s="319">
        <v>0.55882352941176472</v>
      </c>
      <c r="M23" s="332">
        <v>0</v>
      </c>
      <c r="N23" s="319">
        <v>0</v>
      </c>
      <c r="O23" s="320">
        <v>102</v>
      </c>
    </row>
    <row r="24" spans="1:15" ht="15" x14ac:dyDescent="0.25">
      <c r="A24" s="317">
        <v>172</v>
      </c>
      <c r="B24" s="318" t="s">
        <v>418</v>
      </c>
      <c r="C24" s="332">
        <v>2</v>
      </c>
      <c r="D24" s="319">
        <v>1.5625E-2</v>
      </c>
      <c r="E24" s="332">
        <v>19</v>
      </c>
      <c r="F24" s="319">
        <v>0.1484375</v>
      </c>
      <c r="G24" s="332">
        <v>10</v>
      </c>
      <c r="H24" s="319">
        <v>7.8125E-2</v>
      </c>
      <c r="I24" s="332">
        <v>37</v>
      </c>
      <c r="J24" s="319">
        <v>0.2890625</v>
      </c>
      <c r="K24" s="332">
        <v>57</v>
      </c>
      <c r="L24" s="319">
        <v>0.4453125</v>
      </c>
      <c r="M24" s="332">
        <v>3</v>
      </c>
      <c r="N24" s="319">
        <v>2.34375E-2</v>
      </c>
      <c r="O24" s="320">
        <v>128</v>
      </c>
    </row>
    <row r="25" spans="1:15" ht="15" x14ac:dyDescent="0.25">
      <c r="A25" s="317">
        <v>475</v>
      </c>
      <c r="B25" s="318" t="s">
        <v>419</v>
      </c>
      <c r="C25" s="332">
        <v>0</v>
      </c>
      <c r="D25" s="319">
        <v>0</v>
      </c>
      <c r="E25" s="332">
        <v>0</v>
      </c>
      <c r="F25" s="319">
        <v>0</v>
      </c>
      <c r="G25" s="332">
        <v>0</v>
      </c>
      <c r="H25" s="319">
        <v>0</v>
      </c>
      <c r="I25" s="332">
        <v>0</v>
      </c>
      <c r="J25" s="319">
        <v>0</v>
      </c>
      <c r="K25" s="332">
        <v>0</v>
      </c>
      <c r="L25" s="319">
        <v>0</v>
      </c>
      <c r="M25" s="332">
        <v>0</v>
      </c>
      <c r="N25" s="319">
        <v>0</v>
      </c>
      <c r="O25" s="320">
        <v>0</v>
      </c>
    </row>
    <row r="26" spans="1:15" ht="15" x14ac:dyDescent="0.25">
      <c r="A26" s="317">
        <v>480</v>
      </c>
      <c r="B26" s="318" t="s">
        <v>420</v>
      </c>
      <c r="C26" s="332">
        <v>0</v>
      </c>
      <c r="D26" s="319">
        <v>0</v>
      </c>
      <c r="E26" s="332">
        <v>0</v>
      </c>
      <c r="F26" s="319">
        <v>0</v>
      </c>
      <c r="G26" s="332">
        <v>1</v>
      </c>
      <c r="H26" s="319">
        <v>5.2631578947368418E-2</v>
      </c>
      <c r="I26" s="332">
        <v>5</v>
      </c>
      <c r="J26" s="319">
        <v>0.26315789473684209</v>
      </c>
      <c r="K26" s="332">
        <v>13</v>
      </c>
      <c r="L26" s="319">
        <v>0.68421052631578949</v>
      </c>
      <c r="M26" s="332">
        <v>0</v>
      </c>
      <c r="N26" s="319">
        <v>0</v>
      </c>
      <c r="O26" s="320">
        <v>19</v>
      </c>
    </row>
    <row r="27" spans="1:15" ht="15" x14ac:dyDescent="0.25">
      <c r="A27" s="317">
        <v>490</v>
      </c>
      <c r="B27" s="318" t="s">
        <v>421</v>
      </c>
      <c r="C27" s="332">
        <v>0</v>
      </c>
      <c r="D27" s="319">
        <v>0</v>
      </c>
      <c r="E27" s="332">
        <v>0</v>
      </c>
      <c r="F27" s="319">
        <v>0</v>
      </c>
      <c r="G27" s="332">
        <v>0</v>
      </c>
      <c r="H27" s="319">
        <v>0</v>
      </c>
      <c r="I27" s="332">
        <v>4</v>
      </c>
      <c r="J27" s="319">
        <v>0.44444444444444442</v>
      </c>
      <c r="K27" s="332">
        <v>4</v>
      </c>
      <c r="L27" s="319">
        <v>0.44444444444444442</v>
      </c>
      <c r="M27" s="332">
        <v>1</v>
      </c>
      <c r="N27" s="319">
        <v>0.1111111111111111</v>
      </c>
      <c r="O27" s="320">
        <v>9</v>
      </c>
    </row>
    <row r="28" spans="1:15" ht="15" x14ac:dyDescent="0.25">
      <c r="A28" s="317">
        <v>659</v>
      </c>
      <c r="B28" s="318" t="s">
        <v>422</v>
      </c>
      <c r="C28" s="332">
        <v>0</v>
      </c>
      <c r="D28" s="319">
        <v>0</v>
      </c>
      <c r="E28" s="332">
        <v>0</v>
      </c>
      <c r="F28" s="319">
        <v>0</v>
      </c>
      <c r="G28" s="332">
        <v>1</v>
      </c>
      <c r="H28" s="319">
        <v>0.25</v>
      </c>
      <c r="I28" s="332">
        <v>2</v>
      </c>
      <c r="J28" s="319">
        <v>0.5</v>
      </c>
      <c r="K28" s="332">
        <v>1</v>
      </c>
      <c r="L28" s="319">
        <v>0.25</v>
      </c>
      <c r="M28" s="332">
        <v>0</v>
      </c>
      <c r="N28" s="319">
        <v>0</v>
      </c>
      <c r="O28" s="320">
        <v>4</v>
      </c>
    </row>
    <row r="29" spans="1:15" ht="15" x14ac:dyDescent="0.25">
      <c r="A29" s="317">
        <v>665</v>
      </c>
      <c r="B29" s="318" t="s">
        <v>423</v>
      </c>
      <c r="C29" s="332">
        <v>0</v>
      </c>
      <c r="D29" s="319">
        <v>0</v>
      </c>
      <c r="E29" s="332">
        <v>0</v>
      </c>
      <c r="F29" s="319">
        <v>0</v>
      </c>
      <c r="G29" s="332">
        <v>0</v>
      </c>
      <c r="H29" s="319">
        <v>0</v>
      </c>
      <c r="I29" s="332">
        <v>0</v>
      </c>
      <c r="J29" s="319">
        <v>0</v>
      </c>
      <c r="K29" s="332">
        <v>1</v>
      </c>
      <c r="L29" s="319">
        <v>1</v>
      </c>
      <c r="M29" s="332">
        <v>0</v>
      </c>
      <c r="N29" s="319">
        <v>0</v>
      </c>
      <c r="O29" s="320">
        <v>1</v>
      </c>
    </row>
    <row r="30" spans="1:15" ht="15" x14ac:dyDescent="0.25">
      <c r="A30" s="317">
        <v>837</v>
      </c>
      <c r="B30" s="318" t="s">
        <v>424</v>
      </c>
      <c r="C30" s="332">
        <v>2</v>
      </c>
      <c r="D30" s="319">
        <v>1.092896174863388E-2</v>
      </c>
      <c r="E30" s="332">
        <v>9</v>
      </c>
      <c r="F30" s="319">
        <v>4.9180327868852458E-2</v>
      </c>
      <c r="G30" s="332">
        <v>13</v>
      </c>
      <c r="H30" s="319">
        <v>7.1038251366120214E-2</v>
      </c>
      <c r="I30" s="332">
        <v>53</v>
      </c>
      <c r="J30" s="319">
        <v>0.2896174863387978</v>
      </c>
      <c r="K30" s="332">
        <v>105</v>
      </c>
      <c r="L30" s="319">
        <v>0.57377049180327866</v>
      </c>
      <c r="M30" s="332">
        <v>1</v>
      </c>
      <c r="N30" s="319">
        <v>5.4644808743169399E-3</v>
      </c>
      <c r="O30" s="320">
        <v>183</v>
      </c>
    </row>
    <row r="31" spans="1:15" ht="15" x14ac:dyDescent="0.25">
      <c r="A31" s="317">
        <v>873</v>
      </c>
      <c r="B31" s="318" t="s">
        <v>425</v>
      </c>
      <c r="C31" s="332">
        <v>0</v>
      </c>
      <c r="D31" s="319">
        <v>0</v>
      </c>
      <c r="E31" s="332">
        <v>0</v>
      </c>
      <c r="F31" s="319">
        <v>0</v>
      </c>
      <c r="G31" s="332">
        <v>0</v>
      </c>
      <c r="H31" s="319">
        <v>0</v>
      </c>
      <c r="I31" s="332">
        <v>0</v>
      </c>
      <c r="J31" s="319">
        <v>0</v>
      </c>
      <c r="K31" s="332">
        <v>0</v>
      </c>
      <c r="L31" s="319">
        <v>0</v>
      </c>
      <c r="M31" s="332">
        <v>0</v>
      </c>
      <c r="N31" s="319">
        <v>0</v>
      </c>
      <c r="O31" s="320">
        <v>0</v>
      </c>
    </row>
    <row r="32" spans="1:15" x14ac:dyDescent="0.2">
      <c r="A32" s="311">
        <v>4</v>
      </c>
      <c r="B32" s="312" t="s">
        <v>426</v>
      </c>
      <c r="C32" s="315">
        <v>3</v>
      </c>
      <c r="D32" s="314">
        <v>1.048951048951049E-2</v>
      </c>
      <c r="E32" s="313">
        <v>9</v>
      </c>
      <c r="F32" s="314">
        <v>3.1468531468531472E-2</v>
      </c>
      <c r="G32" s="315">
        <v>13</v>
      </c>
      <c r="H32" s="314">
        <v>4.5454545454545456E-2</v>
      </c>
      <c r="I32" s="315">
        <v>86</v>
      </c>
      <c r="J32" s="314">
        <v>0.30069930069930068</v>
      </c>
      <c r="K32" s="315">
        <v>173</v>
      </c>
      <c r="L32" s="314">
        <v>0.6048951048951049</v>
      </c>
      <c r="M32" s="315">
        <v>2</v>
      </c>
      <c r="N32" s="314">
        <v>6.993006993006993E-3</v>
      </c>
      <c r="O32" s="316">
        <v>286</v>
      </c>
    </row>
    <row r="33" spans="1:15" ht="15" x14ac:dyDescent="0.25">
      <c r="A33" s="317">
        <v>31</v>
      </c>
      <c r="B33" s="318" t="s">
        <v>427</v>
      </c>
      <c r="C33" s="332">
        <v>0</v>
      </c>
      <c r="D33" s="319">
        <v>0</v>
      </c>
      <c r="E33" s="332">
        <v>0</v>
      </c>
      <c r="F33" s="319">
        <v>0</v>
      </c>
      <c r="G33" s="332">
        <v>0</v>
      </c>
      <c r="H33" s="319">
        <v>0</v>
      </c>
      <c r="I33" s="332">
        <v>3</v>
      </c>
      <c r="J33" s="319">
        <v>0.27272727272727271</v>
      </c>
      <c r="K33" s="332">
        <v>8</v>
      </c>
      <c r="L33" s="319">
        <v>0.72727272727272729</v>
      </c>
      <c r="M33" s="332">
        <v>0</v>
      </c>
      <c r="N33" s="319">
        <v>0</v>
      </c>
      <c r="O33" s="320">
        <v>11</v>
      </c>
    </row>
    <row r="34" spans="1:15" ht="15" x14ac:dyDescent="0.25">
      <c r="A34" s="317">
        <v>40</v>
      </c>
      <c r="B34" s="318" t="s">
        <v>428</v>
      </c>
      <c r="C34" s="332">
        <v>0</v>
      </c>
      <c r="D34" s="319">
        <v>0</v>
      </c>
      <c r="E34" s="332">
        <v>0</v>
      </c>
      <c r="F34" s="319">
        <v>0</v>
      </c>
      <c r="G34" s="332">
        <v>0</v>
      </c>
      <c r="H34" s="319">
        <v>0</v>
      </c>
      <c r="I34" s="332">
        <v>0</v>
      </c>
      <c r="J34" s="319">
        <v>0</v>
      </c>
      <c r="K34" s="332">
        <v>0</v>
      </c>
      <c r="L34" s="319">
        <v>0</v>
      </c>
      <c r="M34" s="332">
        <v>0</v>
      </c>
      <c r="N34" s="319">
        <v>0</v>
      </c>
      <c r="O34" s="320">
        <v>0</v>
      </c>
    </row>
    <row r="35" spans="1:15" ht="15" x14ac:dyDescent="0.25">
      <c r="A35" s="317">
        <v>190</v>
      </c>
      <c r="B35" s="318" t="s">
        <v>429</v>
      </c>
      <c r="C35" s="332">
        <v>1</v>
      </c>
      <c r="D35" s="319">
        <v>0.04</v>
      </c>
      <c r="E35" s="332">
        <v>0</v>
      </c>
      <c r="F35" s="319">
        <v>0</v>
      </c>
      <c r="G35" s="332">
        <v>2</v>
      </c>
      <c r="H35" s="319">
        <v>0.08</v>
      </c>
      <c r="I35" s="332">
        <v>8</v>
      </c>
      <c r="J35" s="319">
        <v>0.32</v>
      </c>
      <c r="K35" s="332">
        <v>14</v>
      </c>
      <c r="L35" s="319">
        <v>0.56000000000000005</v>
      </c>
      <c r="M35" s="332">
        <v>0</v>
      </c>
      <c r="N35" s="319">
        <v>0</v>
      </c>
      <c r="O35" s="320">
        <v>25</v>
      </c>
    </row>
    <row r="36" spans="1:15" ht="15" x14ac:dyDescent="0.25">
      <c r="A36" s="317">
        <v>604</v>
      </c>
      <c r="B36" s="318" t="s">
        <v>430</v>
      </c>
      <c r="C36" s="332">
        <v>0</v>
      </c>
      <c r="D36" s="319">
        <v>0</v>
      </c>
      <c r="E36" s="332">
        <v>3</v>
      </c>
      <c r="F36" s="319">
        <v>0.06</v>
      </c>
      <c r="G36" s="332">
        <v>5</v>
      </c>
      <c r="H36" s="319">
        <v>0.1</v>
      </c>
      <c r="I36" s="332">
        <v>11</v>
      </c>
      <c r="J36" s="319">
        <v>0.22</v>
      </c>
      <c r="K36" s="332">
        <v>30</v>
      </c>
      <c r="L36" s="319">
        <v>0.6</v>
      </c>
      <c r="M36" s="332">
        <v>1</v>
      </c>
      <c r="N36" s="319">
        <v>0.02</v>
      </c>
      <c r="O36" s="320">
        <v>50</v>
      </c>
    </row>
    <row r="37" spans="1:15" ht="15" x14ac:dyDescent="0.25">
      <c r="A37" s="317">
        <v>670</v>
      </c>
      <c r="B37" s="318" t="s">
        <v>431</v>
      </c>
      <c r="C37" s="332">
        <v>1</v>
      </c>
      <c r="D37" s="319">
        <v>3.5714285714285712E-2</v>
      </c>
      <c r="E37" s="332">
        <v>3</v>
      </c>
      <c r="F37" s="319">
        <v>0.10714285714285714</v>
      </c>
      <c r="G37" s="332">
        <v>0</v>
      </c>
      <c r="H37" s="319">
        <v>0</v>
      </c>
      <c r="I37" s="332">
        <v>6</v>
      </c>
      <c r="J37" s="319">
        <v>0.21428571428571427</v>
      </c>
      <c r="K37" s="332">
        <v>18</v>
      </c>
      <c r="L37" s="319">
        <v>0.6428571428571429</v>
      </c>
      <c r="M37" s="332">
        <v>0</v>
      </c>
      <c r="N37" s="319">
        <v>0</v>
      </c>
      <c r="O37" s="320">
        <v>28</v>
      </c>
    </row>
    <row r="38" spans="1:15" ht="15" x14ac:dyDescent="0.25">
      <c r="A38" s="317">
        <v>690</v>
      </c>
      <c r="B38" s="318" t="s">
        <v>432</v>
      </c>
      <c r="C38" s="332">
        <v>0</v>
      </c>
      <c r="D38" s="319">
        <v>0</v>
      </c>
      <c r="E38" s="332">
        <v>1</v>
      </c>
      <c r="F38" s="319">
        <v>5.8823529411764705E-2</v>
      </c>
      <c r="G38" s="332">
        <v>1</v>
      </c>
      <c r="H38" s="319">
        <v>5.8823529411764705E-2</v>
      </c>
      <c r="I38" s="332">
        <v>4</v>
      </c>
      <c r="J38" s="319">
        <v>0.23529411764705882</v>
      </c>
      <c r="K38" s="332">
        <v>11</v>
      </c>
      <c r="L38" s="319">
        <v>0.6470588235294118</v>
      </c>
      <c r="M38" s="332">
        <v>0</v>
      </c>
      <c r="N38" s="319">
        <v>0</v>
      </c>
      <c r="O38" s="320">
        <v>17</v>
      </c>
    </row>
    <row r="39" spans="1:15" ht="15" x14ac:dyDescent="0.25">
      <c r="A39" s="317">
        <v>736</v>
      </c>
      <c r="B39" s="318" t="s">
        <v>433</v>
      </c>
      <c r="C39" s="332">
        <v>1</v>
      </c>
      <c r="D39" s="319">
        <v>8.8495575221238937E-3</v>
      </c>
      <c r="E39" s="332">
        <v>2</v>
      </c>
      <c r="F39" s="319">
        <v>1.7699115044247787E-2</v>
      </c>
      <c r="G39" s="332">
        <v>2</v>
      </c>
      <c r="H39" s="319">
        <v>1.7699115044247787E-2</v>
      </c>
      <c r="I39" s="332">
        <v>39</v>
      </c>
      <c r="J39" s="319">
        <v>0.34513274336283184</v>
      </c>
      <c r="K39" s="332">
        <v>68</v>
      </c>
      <c r="L39" s="319">
        <v>0.60176991150442483</v>
      </c>
      <c r="M39" s="332">
        <v>1</v>
      </c>
      <c r="N39" s="319">
        <v>8.8495575221238937E-3</v>
      </c>
      <c r="O39" s="320">
        <v>113</v>
      </c>
    </row>
    <row r="40" spans="1:15" ht="15" x14ac:dyDescent="0.25">
      <c r="A40" s="317">
        <v>858</v>
      </c>
      <c r="B40" s="318" t="s">
        <v>434</v>
      </c>
      <c r="C40" s="332">
        <v>0</v>
      </c>
      <c r="D40" s="319">
        <v>0</v>
      </c>
      <c r="E40" s="332">
        <v>0</v>
      </c>
      <c r="F40" s="319">
        <v>0</v>
      </c>
      <c r="G40" s="332">
        <v>0</v>
      </c>
      <c r="H40" s="319">
        <v>0</v>
      </c>
      <c r="I40" s="332">
        <v>2</v>
      </c>
      <c r="J40" s="319">
        <v>0.22222222222222221</v>
      </c>
      <c r="K40" s="332">
        <v>7</v>
      </c>
      <c r="L40" s="319">
        <v>0.77777777777777779</v>
      </c>
      <c r="M40" s="332">
        <v>0</v>
      </c>
      <c r="N40" s="319">
        <v>0</v>
      </c>
      <c r="O40" s="320">
        <v>9</v>
      </c>
    </row>
    <row r="41" spans="1:15" ht="15" x14ac:dyDescent="0.25">
      <c r="A41" s="317">
        <v>885</v>
      </c>
      <c r="B41" s="318" t="s">
        <v>435</v>
      </c>
      <c r="C41" s="332">
        <v>0</v>
      </c>
      <c r="D41" s="319">
        <v>0</v>
      </c>
      <c r="E41" s="332">
        <v>0</v>
      </c>
      <c r="F41" s="319">
        <v>0</v>
      </c>
      <c r="G41" s="332">
        <v>0</v>
      </c>
      <c r="H41" s="319">
        <v>0</v>
      </c>
      <c r="I41" s="332">
        <v>3</v>
      </c>
      <c r="J41" s="319">
        <v>0.42857142857142855</v>
      </c>
      <c r="K41" s="332">
        <v>4</v>
      </c>
      <c r="L41" s="319">
        <v>0.5714285714285714</v>
      </c>
      <c r="M41" s="332">
        <v>0</v>
      </c>
      <c r="N41" s="319">
        <v>0</v>
      </c>
      <c r="O41" s="320">
        <v>7</v>
      </c>
    </row>
    <row r="42" spans="1:15" ht="15" x14ac:dyDescent="0.25">
      <c r="A42" s="317">
        <v>890</v>
      </c>
      <c r="B42" s="318" t="s">
        <v>436</v>
      </c>
      <c r="C42" s="332">
        <v>0</v>
      </c>
      <c r="D42" s="319">
        <v>0</v>
      </c>
      <c r="E42" s="332">
        <v>0</v>
      </c>
      <c r="F42" s="319">
        <v>0</v>
      </c>
      <c r="G42" s="332">
        <v>3</v>
      </c>
      <c r="H42" s="319">
        <v>0.11538461538461539</v>
      </c>
      <c r="I42" s="332">
        <v>10</v>
      </c>
      <c r="J42" s="319">
        <v>0.38461538461538464</v>
      </c>
      <c r="K42" s="332">
        <v>13</v>
      </c>
      <c r="L42" s="319">
        <v>0.5</v>
      </c>
      <c r="M42" s="332">
        <v>0</v>
      </c>
      <c r="N42" s="319">
        <v>0</v>
      </c>
      <c r="O42" s="320">
        <v>26</v>
      </c>
    </row>
    <row r="43" spans="1:15" x14ac:dyDescent="0.2">
      <c r="A43" s="311">
        <v>5</v>
      </c>
      <c r="B43" s="312" t="s">
        <v>437</v>
      </c>
      <c r="C43" s="315">
        <v>11</v>
      </c>
      <c r="D43" s="314">
        <v>2.186878727634195E-2</v>
      </c>
      <c r="E43" s="313">
        <v>45</v>
      </c>
      <c r="F43" s="314">
        <v>8.9463220675944338E-2</v>
      </c>
      <c r="G43" s="315">
        <v>47</v>
      </c>
      <c r="H43" s="314">
        <v>9.3439363817097415E-2</v>
      </c>
      <c r="I43" s="315">
        <v>112</v>
      </c>
      <c r="J43" s="314">
        <v>0.22266401590457258</v>
      </c>
      <c r="K43" s="315">
        <v>287</v>
      </c>
      <c r="L43" s="314">
        <v>0.57057654075546715</v>
      </c>
      <c r="M43" s="315">
        <v>1</v>
      </c>
      <c r="N43" s="314">
        <v>1.9880715705765406E-3</v>
      </c>
      <c r="O43" s="316">
        <v>503</v>
      </c>
    </row>
    <row r="44" spans="1:15" ht="15" x14ac:dyDescent="0.25">
      <c r="A44" s="317">
        <v>4</v>
      </c>
      <c r="B44" s="318" t="s">
        <v>438</v>
      </c>
      <c r="C44" s="332">
        <v>0</v>
      </c>
      <c r="D44" s="319">
        <v>0</v>
      </c>
      <c r="E44" s="332">
        <v>0</v>
      </c>
      <c r="F44" s="319">
        <v>0</v>
      </c>
      <c r="G44" s="332">
        <v>0</v>
      </c>
      <c r="H44" s="319">
        <v>0</v>
      </c>
      <c r="I44" s="332">
        <v>1</v>
      </c>
      <c r="J44" s="319">
        <v>1</v>
      </c>
      <c r="K44" s="332">
        <v>0</v>
      </c>
      <c r="L44" s="319">
        <v>0</v>
      </c>
      <c r="M44" s="332">
        <v>0</v>
      </c>
      <c r="N44" s="319">
        <v>0</v>
      </c>
      <c r="O44" s="320">
        <v>1</v>
      </c>
    </row>
    <row r="45" spans="1:15" ht="15" x14ac:dyDescent="0.25">
      <c r="A45" s="317">
        <v>42</v>
      </c>
      <c r="B45" s="318" t="s">
        <v>439</v>
      </c>
      <c r="C45" s="332">
        <v>1</v>
      </c>
      <c r="D45" s="319">
        <v>8.5470085470085479E-3</v>
      </c>
      <c r="E45" s="332">
        <v>12</v>
      </c>
      <c r="F45" s="319">
        <v>0.10256410256410256</v>
      </c>
      <c r="G45" s="332">
        <v>12</v>
      </c>
      <c r="H45" s="319">
        <v>0.10256410256410256</v>
      </c>
      <c r="I45" s="332">
        <v>31</v>
      </c>
      <c r="J45" s="319">
        <v>0.26495726495726496</v>
      </c>
      <c r="K45" s="332">
        <v>61</v>
      </c>
      <c r="L45" s="319">
        <v>0.5213675213675214</v>
      </c>
      <c r="M45" s="332">
        <v>0</v>
      </c>
      <c r="N45" s="319">
        <v>0</v>
      </c>
      <c r="O45" s="320">
        <v>117</v>
      </c>
    </row>
    <row r="46" spans="1:15" ht="15" x14ac:dyDescent="0.25">
      <c r="A46" s="317">
        <v>44</v>
      </c>
      <c r="B46" s="318" t="s">
        <v>440</v>
      </c>
      <c r="C46" s="332">
        <v>0</v>
      </c>
      <c r="D46" s="319">
        <v>0</v>
      </c>
      <c r="E46" s="332">
        <v>0</v>
      </c>
      <c r="F46" s="319">
        <v>0</v>
      </c>
      <c r="G46" s="332">
        <v>0</v>
      </c>
      <c r="H46" s="319">
        <v>0</v>
      </c>
      <c r="I46" s="332">
        <v>0</v>
      </c>
      <c r="J46" s="319">
        <v>0</v>
      </c>
      <c r="K46" s="332">
        <v>3</v>
      </c>
      <c r="L46" s="319">
        <v>1</v>
      </c>
      <c r="M46" s="332">
        <v>0</v>
      </c>
      <c r="N46" s="319">
        <v>0</v>
      </c>
      <c r="O46" s="320">
        <v>3</v>
      </c>
    </row>
    <row r="47" spans="1:15" ht="15" x14ac:dyDescent="0.25">
      <c r="A47" s="317">
        <v>59</v>
      </c>
      <c r="B47" s="318" t="s">
        <v>441</v>
      </c>
      <c r="C47" s="332">
        <v>0</v>
      </c>
      <c r="D47" s="319">
        <v>0</v>
      </c>
      <c r="E47" s="332">
        <v>0</v>
      </c>
      <c r="F47" s="319">
        <v>0</v>
      </c>
      <c r="G47" s="332">
        <v>0</v>
      </c>
      <c r="H47" s="319">
        <v>0</v>
      </c>
      <c r="I47" s="332">
        <v>2</v>
      </c>
      <c r="J47" s="319">
        <v>0.25</v>
      </c>
      <c r="K47" s="332">
        <v>6</v>
      </c>
      <c r="L47" s="319">
        <v>0.75</v>
      </c>
      <c r="M47" s="332">
        <v>0</v>
      </c>
      <c r="N47" s="319">
        <v>0</v>
      </c>
      <c r="O47" s="320">
        <v>8</v>
      </c>
    </row>
    <row r="48" spans="1:15" ht="15" x14ac:dyDescent="0.25">
      <c r="A48" s="317">
        <v>113</v>
      </c>
      <c r="B48" s="318" t="s">
        <v>442</v>
      </c>
      <c r="C48" s="332">
        <v>0</v>
      </c>
      <c r="D48" s="319">
        <v>0</v>
      </c>
      <c r="E48" s="332">
        <v>0</v>
      </c>
      <c r="F48" s="319">
        <v>0</v>
      </c>
      <c r="G48" s="332">
        <v>0</v>
      </c>
      <c r="H48" s="319">
        <v>0</v>
      </c>
      <c r="I48" s="332">
        <v>0</v>
      </c>
      <c r="J48" s="319">
        <v>0</v>
      </c>
      <c r="K48" s="332">
        <v>4</v>
      </c>
      <c r="L48" s="319">
        <v>1</v>
      </c>
      <c r="M48" s="332">
        <v>0</v>
      </c>
      <c r="N48" s="319">
        <v>0</v>
      </c>
      <c r="O48" s="320">
        <v>4</v>
      </c>
    </row>
    <row r="49" spans="1:15" ht="15" x14ac:dyDescent="0.25">
      <c r="A49" s="317">
        <v>125</v>
      </c>
      <c r="B49" s="318" t="s">
        <v>443</v>
      </c>
      <c r="C49" s="332">
        <v>1</v>
      </c>
      <c r="D49" s="319">
        <v>0.125</v>
      </c>
      <c r="E49" s="332">
        <v>1</v>
      </c>
      <c r="F49" s="319">
        <v>0.125</v>
      </c>
      <c r="G49" s="332">
        <v>0</v>
      </c>
      <c r="H49" s="319">
        <v>0</v>
      </c>
      <c r="I49" s="332">
        <v>1</v>
      </c>
      <c r="J49" s="319">
        <v>0.125</v>
      </c>
      <c r="K49" s="332">
        <v>5</v>
      </c>
      <c r="L49" s="319">
        <v>0.625</v>
      </c>
      <c r="M49" s="332">
        <v>0</v>
      </c>
      <c r="N49" s="319">
        <v>0</v>
      </c>
      <c r="O49" s="320">
        <v>8</v>
      </c>
    </row>
    <row r="50" spans="1:15" ht="15" x14ac:dyDescent="0.25">
      <c r="A50" s="317">
        <v>138</v>
      </c>
      <c r="B50" s="318" t="s">
        <v>444</v>
      </c>
      <c r="C50" s="332">
        <v>0</v>
      </c>
      <c r="D50" s="319">
        <v>0</v>
      </c>
      <c r="E50" s="332">
        <v>0</v>
      </c>
      <c r="F50" s="319">
        <v>0</v>
      </c>
      <c r="G50" s="332">
        <v>0</v>
      </c>
      <c r="H50" s="319">
        <v>0</v>
      </c>
      <c r="I50" s="332">
        <v>4</v>
      </c>
      <c r="J50" s="319">
        <v>0.36363636363636365</v>
      </c>
      <c r="K50" s="332">
        <v>7</v>
      </c>
      <c r="L50" s="319">
        <v>0.63636363636363635</v>
      </c>
      <c r="M50" s="332">
        <v>0</v>
      </c>
      <c r="N50" s="319">
        <v>0</v>
      </c>
      <c r="O50" s="320">
        <v>11</v>
      </c>
    </row>
    <row r="51" spans="1:15" ht="15" x14ac:dyDescent="0.25">
      <c r="A51" s="317">
        <v>234</v>
      </c>
      <c r="B51" s="318" t="s">
        <v>445</v>
      </c>
      <c r="C51" s="332">
        <v>0</v>
      </c>
      <c r="D51" s="319">
        <v>0</v>
      </c>
      <c r="E51" s="332">
        <v>0</v>
      </c>
      <c r="F51" s="319">
        <v>0</v>
      </c>
      <c r="G51" s="332">
        <v>0</v>
      </c>
      <c r="H51" s="319">
        <v>0</v>
      </c>
      <c r="I51" s="332">
        <v>3</v>
      </c>
      <c r="J51" s="319">
        <v>0.375</v>
      </c>
      <c r="K51" s="332">
        <v>5</v>
      </c>
      <c r="L51" s="319">
        <v>0.625</v>
      </c>
      <c r="M51" s="332">
        <v>0</v>
      </c>
      <c r="N51" s="319">
        <v>0</v>
      </c>
      <c r="O51" s="320">
        <v>8</v>
      </c>
    </row>
    <row r="52" spans="1:15" ht="15" x14ac:dyDescent="0.25">
      <c r="A52" s="317">
        <v>240</v>
      </c>
      <c r="B52" s="318" t="s">
        <v>446</v>
      </c>
      <c r="C52" s="332">
        <v>0</v>
      </c>
      <c r="D52" s="319">
        <v>0</v>
      </c>
      <c r="E52" s="332">
        <v>0</v>
      </c>
      <c r="F52" s="319">
        <v>0</v>
      </c>
      <c r="G52" s="332">
        <v>0</v>
      </c>
      <c r="H52" s="319">
        <v>0</v>
      </c>
      <c r="I52" s="332">
        <v>0</v>
      </c>
      <c r="J52" s="319">
        <v>0</v>
      </c>
      <c r="K52" s="332">
        <v>1</v>
      </c>
      <c r="L52" s="319">
        <v>1</v>
      </c>
      <c r="M52" s="332">
        <v>0</v>
      </c>
      <c r="N52" s="319">
        <v>0</v>
      </c>
      <c r="O52" s="320">
        <v>1</v>
      </c>
    </row>
    <row r="53" spans="1:15" ht="15" x14ac:dyDescent="0.25">
      <c r="A53" s="317">
        <v>284</v>
      </c>
      <c r="B53" s="318" t="s">
        <v>447</v>
      </c>
      <c r="C53" s="332">
        <v>0</v>
      </c>
      <c r="D53" s="319">
        <v>0</v>
      </c>
      <c r="E53" s="332">
        <v>0</v>
      </c>
      <c r="F53" s="319">
        <v>0</v>
      </c>
      <c r="G53" s="332">
        <v>0</v>
      </c>
      <c r="H53" s="319">
        <v>0</v>
      </c>
      <c r="I53" s="332">
        <v>1</v>
      </c>
      <c r="J53" s="319">
        <v>0.1111111111111111</v>
      </c>
      <c r="K53" s="332">
        <v>8</v>
      </c>
      <c r="L53" s="319">
        <v>0.88888888888888884</v>
      </c>
      <c r="M53" s="332">
        <v>0</v>
      </c>
      <c r="N53" s="319">
        <v>0</v>
      </c>
      <c r="O53" s="320">
        <v>9</v>
      </c>
    </row>
    <row r="54" spans="1:15" ht="15" x14ac:dyDescent="0.25">
      <c r="A54" s="317">
        <v>306</v>
      </c>
      <c r="B54" s="318" t="s">
        <v>448</v>
      </c>
      <c r="C54" s="332">
        <v>0</v>
      </c>
      <c r="D54" s="319">
        <v>0</v>
      </c>
      <c r="E54" s="332">
        <v>0</v>
      </c>
      <c r="F54" s="319">
        <v>0</v>
      </c>
      <c r="G54" s="332">
        <v>0</v>
      </c>
      <c r="H54" s="319">
        <v>0</v>
      </c>
      <c r="I54" s="332">
        <v>0</v>
      </c>
      <c r="J54" s="319">
        <v>0</v>
      </c>
      <c r="K54" s="332">
        <v>4</v>
      </c>
      <c r="L54" s="319">
        <v>1</v>
      </c>
      <c r="M54" s="332">
        <v>0</v>
      </c>
      <c r="N54" s="319">
        <v>0</v>
      </c>
      <c r="O54" s="320">
        <v>4</v>
      </c>
    </row>
    <row r="55" spans="1:15" ht="15" x14ac:dyDescent="0.25">
      <c r="A55" s="317">
        <v>347</v>
      </c>
      <c r="B55" s="318" t="s">
        <v>449</v>
      </c>
      <c r="C55" s="332">
        <v>0</v>
      </c>
      <c r="D55" s="319">
        <v>0</v>
      </c>
      <c r="E55" s="332">
        <v>0</v>
      </c>
      <c r="F55" s="319">
        <v>0</v>
      </c>
      <c r="G55" s="332">
        <v>0</v>
      </c>
      <c r="H55" s="319">
        <v>0</v>
      </c>
      <c r="I55" s="332">
        <v>3</v>
      </c>
      <c r="J55" s="319">
        <v>0.42857142857142855</v>
      </c>
      <c r="K55" s="332">
        <v>4</v>
      </c>
      <c r="L55" s="319">
        <v>0.5714285714285714</v>
      </c>
      <c r="M55" s="332">
        <v>0</v>
      </c>
      <c r="N55" s="319">
        <v>0</v>
      </c>
      <c r="O55" s="320">
        <v>7</v>
      </c>
    </row>
    <row r="56" spans="1:15" ht="15" x14ac:dyDescent="0.25">
      <c r="A56" s="317">
        <v>411</v>
      </c>
      <c r="B56" s="318" t="s">
        <v>450</v>
      </c>
      <c r="C56" s="332">
        <v>0</v>
      </c>
      <c r="D56" s="319">
        <v>0</v>
      </c>
      <c r="E56" s="332">
        <v>0</v>
      </c>
      <c r="F56" s="319">
        <v>0</v>
      </c>
      <c r="G56" s="332">
        <v>0</v>
      </c>
      <c r="H56" s="319">
        <v>0</v>
      </c>
      <c r="I56" s="332">
        <v>0</v>
      </c>
      <c r="J56" s="319">
        <v>0</v>
      </c>
      <c r="K56" s="332">
        <v>0</v>
      </c>
      <c r="L56" s="319">
        <v>0</v>
      </c>
      <c r="M56" s="332">
        <v>0</v>
      </c>
      <c r="N56" s="319">
        <v>0</v>
      </c>
      <c r="O56" s="320">
        <v>0</v>
      </c>
    </row>
    <row r="57" spans="1:15" ht="15" x14ac:dyDescent="0.25">
      <c r="A57" s="317">
        <v>501</v>
      </c>
      <c r="B57" s="318" t="s">
        <v>451</v>
      </c>
      <c r="C57" s="332">
        <v>0</v>
      </c>
      <c r="D57" s="319">
        <v>0</v>
      </c>
      <c r="E57" s="332">
        <v>0</v>
      </c>
      <c r="F57" s="319">
        <v>0</v>
      </c>
      <c r="G57" s="332">
        <v>0</v>
      </c>
      <c r="H57" s="319">
        <v>0</v>
      </c>
      <c r="I57" s="332">
        <v>1</v>
      </c>
      <c r="J57" s="319">
        <v>0.5</v>
      </c>
      <c r="K57" s="332">
        <v>1</v>
      </c>
      <c r="L57" s="319">
        <v>0.5</v>
      </c>
      <c r="M57" s="332">
        <v>0</v>
      </c>
      <c r="N57" s="319">
        <v>0</v>
      </c>
      <c r="O57" s="320">
        <v>2</v>
      </c>
    </row>
    <row r="58" spans="1:15" ht="15" x14ac:dyDescent="0.25">
      <c r="A58" s="317">
        <v>543</v>
      </c>
      <c r="B58" s="318" t="s">
        <v>452</v>
      </c>
      <c r="C58" s="332">
        <v>0</v>
      </c>
      <c r="D58" s="319">
        <v>0</v>
      </c>
      <c r="E58" s="332">
        <v>0</v>
      </c>
      <c r="F58" s="319">
        <v>0</v>
      </c>
      <c r="G58" s="332">
        <v>0</v>
      </c>
      <c r="H58" s="319">
        <v>0</v>
      </c>
      <c r="I58" s="332">
        <v>0</v>
      </c>
      <c r="J58" s="319">
        <v>0</v>
      </c>
      <c r="K58" s="332">
        <v>0</v>
      </c>
      <c r="L58" s="319">
        <v>0</v>
      </c>
      <c r="M58" s="332">
        <v>0</v>
      </c>
      <c r="N58" s="319">
        <v>0</v>
      </c>
      <c r="O58" s="320">
        <v>0</v>
      </c>
    </row>
    <row r="59" spans="1:15" ht="15" x14ac:dyDescent="0.25">
      <c r="A59" s="317">
        <v>628</v>
      </c>
      <c r="B59" s="318" t="s">
        <v>453</v>
      </c>
      <c r="C59" s="332">
        <v>0</v>
      </c>
      <c r="D59" s="319">
        <v>0</v>
      </c>
      <c r="E59" s="332">
        <v>0</v>
      </c>
      <c r="F59" s="319">
        <v>0</v>
      </c>
      <c r="G59" s="332">
        <v>0</v>
      </c>
      <c r="H59" s="319">
        <v>0</v>
      </c>
      <c r="I59" s="332">
        <v>1</v>
      </c>
      <c r="J59" s="319">
        <v>1</v>
      </c>
      <c r="K59" s="332">
        <v>0</v>
      </c>
      <c r="L59" s="319">
        <v>0</v>
      </c>
      <c r="M59" s="332">
        <v>0</v>
      </c>
      <c r="N59" s="319">
        <v>0</v>
      </c>
      <c r="O59" s="320">
        <v>1</v>
      </c>
    </row>
    <row r="60" spans="1:15" ht="15" x14ac:dyDescent="0.25">
      <c r="A60" s="317">
        <v>656</v>
      </c>
      <c r="B60" s="318" t="s">
        <v>454</v>
      </c>
      <c r="C60" s="332">
        <v>6</v>
      </c>
      <c r="D60" s="319">
        <v>2.8708133971291867E-2</v>
      </c>
      <c r="E60" s="332">
        <v>23</v>
      </c>
      <c r="F60" s="319">
        <v>0.11004784688995216</v>
      </c>
      <c r="G60" s="332">
        <v>27</v>
      </c>
      <c r="H60" s="319">
        <v>0.12918660287081341</v>
      </c>
      <c r="I60" s="332">
        <v>36</v>
      </c>
      <c r="J60" s="319">
        <v>0.17224880382775121</v>
      </c>
      <c r="K60" s="332">
        <v>116</v>
      </c>
      <c r="L60" s="319">
        <v>0.55502392344497609</v>
      </c>
      <c r="M60" s="332">
        <v>1</v>
      </c>
      <c r="N60" s="319">
        <v>4.7846889952153108E-3</v>
      </c>
      <c r="O60" s="320">
        <v>209</v>
      </c>
    </row>
    <row r="61" spans="1:15" ht="15" x14ac:dyDescent="0.25">
      <c r="A61" s="317">
        <v>761</v>
      </c>
      <c r="B61" s="318" t="s">
        <v>455</v>
      </c>
      <c r="C61" s="332">
        <v>2</v>
      </c>
      <c r="D61" s="319">
        <v>1.9801980198019802E-2</v>
      </c>
      <c r="E61" s="332">
        <v>8</v>
      </c>
      <c r="F61" s="319">
        <v>7.9207920792079209E-2</v>
      </c>
      <c r="G61" s="332">
        <v>8</v>
      </c>
      <c r="H61" s="319">
        <v>7.9207920792079209E-2</v>
      </c>
      <c r="I61" s="332">
        <v>25</v>
      </c>
      <c r="J61" s="319">
        <v>0.24752475247524752</v>
      </c>
      <c r="K61" s="332">
        <v>58</v>
      </c>
      <c r="L61" s="319">
        <v>0.57425742574257421</v>
      </c>
      <c r="M61" s="332">
        <v>0</v>
      </c>
      <c r="N61" s="319">
        <v>0</v>
      </c>
      <c r="O61" s="320">
        <v>101</v>
      </c>
    </row>
    <row r="62" spans="1:15" ht="15" x14ac:dyDescent="0.25">
      <c r="A62" s="317">
        <v>842</v>
      </c>
      <c r="B62" s="318" t="s">
        <v>456</v>
      </c>
      <c r="C62" s="332">
        <v>1</v>
      </c>
      <c r="D62" s="319">
        <v>0.1111111111111111</v>
      </c>
      <c r="E62" s="332">
        <v>1</v>
      </c>
      <c r="F62" s="319">
        <v>0.1111111111111111</v>
      </c>
      <c r="G62" s="332">
        <v>0</v>
      </c>
      <c r="H62" s="319">
        <v>0</v>
      </c>
      <c r="I62" s="332">
        <v>3</v>
      </c>
      <c r="J62" s="319">
        <v>0.33333333333333331</v>
      </c>
      <c r="K62" s="332">
        <v>4</v>
      </c>
      <c r="L62" s="319">
        <v>0.44444444444444442</v>
      </c>
      <c r="M62" s="332">
        <v>0</v>
      </c>
      <c r="N62" s="319">
        <v>0</v>
      </c>
      <c r="O62" s="320">
        <v>9</v>
      </c>
    </row>
    <row r="63" spans="1:15" x14ac:dyDescent="0.2">
      <c r="A63" s="311">
        <v>6</v>
      </c>
      <c r="B63" s="312" t="s">
        <v>457</v>
      </c>
      <c r="C63" s="315">
        <v>14</v>
      </c>
      <c r="D63" s="314">
        <v>1.8111254851228976E-2</v>
      </c>
      <c r="E63" s="313">
        <v>70</v>
      </c>
      <c r="F63" s="314">
        <v>9.0556274256144889E-2</v>
      </c>
      <c r="G63" s="315">
        <v>77</v>
      </c>
      <c r="H63" s="314">
        <v>9.9611901681759374E-2</v>
      </c>
      <c r="I63" s="315">
        <v>185</v>
      </c>
      <c r="J63" s="314">
        <v>0.23932729624838292</v>
      </c>
      <c r="K63" s="315">
        <v>409</v>
      </c>
      <c r="L63" s="314">
        <v>0.52910737386804663</v>
      </c>
      <c r="M63" s="315">
        <v>18</v>
      </c>
      <c r="N63" s="314">
        <v>2.3285899094437259E-2</v>
      </c>
      <c r="O63" s="316">
        <v>773</v>
      </c>
    </row>
    <row r="64" spans="1:15" ht="15" x14ac:dyDescent="0.25">
      <c r="A64" s="317">
        <v>38</v>
      </c>
      <c r="B64" s="318" t="s">
        <v>458</v>
      </c>
      <c r="C64" s="332">
        <v>0</v>
      </c>
      <c r="D64" s="319">
        <v>0</v>
      </c>
      <c r="E64" s="332">
        <v>0</v>
      </c>
      <c r="F64" s="319">
        <v>0</v>
      </c>
      <c r="G64" s="332">
        <v>0</v>
      </c>
      <c r="H64" s="319">
        <v>0</v>
      </c>
      <c r="I64" s="332">
        <v>0</v>
      </c>
      <c r="J64" s="319">
        <v>0</v>
      </c>
      <c r="K64" s="332">
        <v>0</v>
      </c>
      <c r="L64" s="319">
        <v>0</v>
      </c>
      <c r="M64" s="332">
        <v>0</v>
      </c>
      <c r="N64" s="319">
        <v>0</v>
      </c>
      <c r="O64" s="320">
        <v>0</v>
      </c>
    </row>
    <row r="65" spans="1:15" ht="15" x14ac:dyDescent="0.25">
      <c r="A65" s="317">
        <v>86</v>
      </c>
      <c r="B65" s="318" t="s">
        <v>459</v>
      </c>
      <c r="C65" s="332">
        <v>0</v>
      </c>
      <c r="D65" s="319">
        <v>0</v>
      </c>
      <c r="E65" s="332">
        <v>0</v>
      </c>
      <c r="F65" s="319">
        <v>0</v>
      </c>
      <c r="G65" s="332">
        <v>0</v>
      </c>
      <c r="H65" s="319">
        <v>0</v>
      </c>
      <c r="I65" s="332">
        <v>1</v>
      </c>
      <c r="J65" s="319">
        <v>0.125</v>
      </c>
      <c r="K65" s="332">
        <v>7</v>
      </c>
      <c r="L65" s="319">
        <v>0.875</v>
      </c>
      <c r="M65" s="332">
        <v>0</v>
      </c>
      <c r="N65" s="319">
        <v>0</v>
      </c>
      <c r="O65" s="320">
        <v>8</v>
      </c>
    </row>
    <row r="66" spans="1:15" ht="15" x14ac:dyDescent="0.25">
      <c r="A66" s="317">
        <v>107</v>
      </c>
      <c r="B66" s="318" t="s">
        <v>460</v>
      </c>
      <c r="C66" s="332">
        <v>0</v>
      </c>
      <c r="D66" s="319">
        <v>0</v>
      </c>
      <c r="E66" s="332">
        <v>0</v>
      </c>
      <c r="F66" s="319">
        <v>0</v>
      </c>
      <c r="G66" s="332">
        <v>0</v>
      </c>
      <c r="H66" s="319">
        <v>0</v>
      </c>
      <c r="I66" s="332">
        <v>0</v>
      </c>
      <c r="J66" s="319">
        <v>0</v>
      </c>
      <c r="K66" s="332">
        <v>1</v>
      </c>
      <c r="L66" s="319">
        <v>1</v>
      </c>
      <c r="M66" s="332">
        <v>0</v>
      </c>
      <c r="N66" s="319">
        <v>0</v>
      </c>
      <c r="O66" s="320">
        <v>1</v>
      </c>
    </row>
    <row r="67" spans="1:15" ht="15" x14ac:dyDescent="0.25">
      <c r="A67" s="317">
        <v>134</v>
      </c>
      <c r="B67" s="318" t="s">
        <v>461</v>
      </c>
      <c r="C67" s="332">
        <v>0</v>
      </c>
      <c r="D67" s="319">
        <v>0</v>
      </c>
      <c r="E67" s="332">
        <v>0</v>
      </c>
      <c r="F67" s="319">
        <v>0</v>
      </c>
      <c r="G67" s="332">
        <v>0</v>
      </c>
      <c r="H67" s="319">
        <v>0</v>
      </c>
      <c r="I67" s="332">
        <v>0</v>
      </c>
      <c r="J67" s="319">
        <v>0</v>
      </c>
      <c r="K67" s="332">
        <v>0</v>
      </c>
      <c r="L67" s="319">
        <v>0</v>
      </c>
      <c r="M67" s="332">
        <v>0</v>
      </c>
      <c r="N67" s="319">
        <v>0</v>
      </c>
      <c r="O67" s="320">
        <v>0</v>
      </c>
    </row>
    <row r="68" spans="1:15" ht="15" x14ac:dyDescent="0.25">
      <c r="A68" s="317">
        <v>150</v>
      </c>
      <c r="B68" s="318" t="s">
        <v>462</v>
      </c>
      <c r="C68" s="332">
        <v>0</v>
      </c>
      <c r="D68" s="319">
        <v>0</v>
      </c>
      <c r="E68" s="332">
        <v>1</v>
      </c>
      <c r="F68" s="319">
        <v>0.14285714285714285</v>
      </c>
      <c r="G68" s="332">
        <v>0</v>
      </c>
      <c r="H68" s="319">
        <v>0</v>
      </c>
      <c r="I68" s="332">
        <v>3</v>
      </c>
      <c r="J68" s="319">
        <v>0.42857142857142855</v>
      </c>
      <c r="K68" s="332">
        <v>3</v>
      </c>
      <c r="L68" s="319">
        <v>0.42857142857142855</v>
      </c>
      <c r="M68" s="332">
        <v>0</v>
      </c>
      <c r="N68" s="319">
        <v>0</v>
      </c>
      <c r="O68" s="320">
        <v>7</v>
      </c>
    </row>
    <row r="69" spans="1:15" ht="15" x14ac:dyDescent="0.25">
      <c r="A69" s="317">
        <v>237</v>
      </c>
      <c r="B69" s="318" t="s">
        <v>463</v>
      </c>
      <c r="C69" s="332">
        <v>1</v>
      </c>
      <c r="D69" s="319">
        <v>5.8823529411764705E-3</v>
      </c>
      <c r="E69" s="332">
        <v>16</v>
      </c>
      <c r="F69" s="319">
        <v>9.4117647058823528E-2</v>
      </c>
      <c r="G69" s="332">
        <v>16</v>
      </c>
      <c r="H69" s="319">
        <v>9.4117647058823528E-2</v>
      </c>
      <c r="I69" s="332">
        <v>42</v>
      </c>
      <c r="J69" s="319">
        <v>0.24705882352941178</v>
      </c>
      <c r="K69" s="332">
        <v>91</v>
      </c>
      <c r="L69" s="319">
        <v>0.53529411764705881</v>
      </c>
      <c r="M69" s="332">
        <v>4</v>
      </c>
      <c r="N69" s="319">
        <v>2.3529411764705882E-2</v>
      </c>
      <c r="O69" s="320">
        <v>170</v>
      </c>
    </row>
    <row r="70" spans="1:15" ht="15" x14ac:dyDescent="0.25">
      <c r="A70" s="317">
        <v>264</v>
      </c>
      <c r="B70" s="318" t="s">
        <v>464</v>
      </c>
      <c r="C70" s="332">
        <v>2</v>
      </c>
      <c r="D70" s="319">
        <v>1.7241379310344827E-2</v>
      </c>
      <c r="E70" s="332">
        <v>14</v>
      </c>
      <c r="F70" s="319">
        <v>0.1206896551724138</v>
      </c>
      <c r="G70" s="332">
        <v>7</v>
      </c>
      <c r="H70" s="319">
        <v>6.0344827586206899E-2</v>
      </c>
      <c r="I70" s="332">
        <v>33</v>
      </c>
      <c r="J70" s="319">
        <v>0.28448275862068967</v>
      </c>
      <c r="K70" s="332">
        <v>57</v>
      </c>
      <c r="L70" s="319">
        <v>0.49137931034482757</v>
      </c>
      <c r="M70" s="332">
        <v>3</v>
      </c>
      <c r="N70" s="319">
        <v>2.5862068965517241E-2</v>
      </c>
      <c r="O70" s="320">
        <v>116</v>
      </c>
    </row>
    <row r="71" spans="1:15" ht="15" x14ac:dyDescent="0.25">
      <c r="A71" s="317">
        <v>310</v>
      </c>
      <c r="B71" s="318" t="s">
        <v>465</v>
      </c>
      <c r="C71" s="332">
        <v>0</v>
      </c>
      <c r="D71" s="319">
        <v>0</v>
      </c>
      <c r="E71" s="332">
        <v>0</v>
      </c>
      <c r="F71" s="319">
        <v>0</v>
      </c>
      <c r="G71" s="332">
        <v>1</v>
      </c>
      <c r="H71" s="319">
        <v>8.3333333333333329E-2</v>
      </c>
      <c r="I71" s="332">
        <v>2</v>
      </c>
      <c r="J71" s="319">
        <v>0.16666666666666666</v>
      </c>
      <c r="K71" s="332">
        <v>6</v>
      </c>
      <c r="L71" s="319">
        <v>0.5</v>
      </c>
      <c r="M71" s="332">
        <v>3</v>
      </c>
      <c r="N71" s="319">
        <v>0.25</v>
      </c>
      <c r="O71" s="320">
        <v>12</v>
      </c>
    </row>
    <row r="72" spans="1:15" ht="15" x14ac:dyDescent="0.25">
      <c r="A72" s="317">
        <v>315</v>
      </c>
      <c r="B72" s="318" t="s">
        <v>466</v>
      </c>
      <c r="C72" s="332">
        <v>0</v>
      </c>
      <c r="D72" s="319">
        <v>0</v>
      </c>
      <c r="E72" s="332">
        <v>0</v>
      </c>
      <c r="F72" s="319">
        <v>0</v>
      </c>
      <c r="G72" s="332">
        <v>0</v>
      </c>
      <c r="H72" s="319">
        <v>0</v>
      </c>
      <c r="I72" s="332">
        <v>0</v>
      </c>
      <c r="J72" s="319">
        <v>0</v>
      </c>
      <c r="K72" s="332">
        <v>3</v>
      </c>
      <c r="L72" s="319">
        <v>1</v>
      </c>
      <c r="M72" s="332">
        <v>0</v>
      </c>
      <c r="N72" s="319">
        <v>0</v>
      </c>
      <c r="O72" s="320">
        <v>3</v>
      </c>
    </row>
    <row r="73" spans="1:15" ht="15" x14ac:dyDescent="0.25">
      <c r="A73" s="317">
        <v>361</v>
      </c>
      <c r="B73" s="318" t="s">
        <v>467</v>
      </c>
      <c r="C73" s="332">
        <v>0</v>
      </c>
      <c r="D73" s="319">
        <v>0</v>
      </c>
      <c r="E73" s="332">
        <v>1</v>
      </c>
      <c r="F73" s="319">
        <v>0.2</v>
      </c>
      <c r="G73" s="332">
        <v>0</v>
      </c>
      <c r="H73" s="319">
        <v>0</v>
      </c>
      <c r="I73" s="332">
        <v>0</v>
      </c>
      <c r="J73" s="319">
        <v>0</v>
      </c>
      <c r="K73" s="332">
        <v>4</v>
      </c>
      <c r="L73" s="319">
        <v>0.8</v>
      </c>
      <c r="M73" s="332">
        <v>0</v>
      </c>
      <c r="N73" s="319">
        <v>0</v>
      </c>
      <c r="O73" s="320">
        <v>5</v>
      </c>
    </row>
    <row r="74" spans="1:15" ht="15" x14ac:dyDescent="0.25">
      <c r="A74" s="317">
        <v>647</v>
      </c>
      <c r="B74" s="318" t="s">
        <v>468</v>
      </c>
      <c r="C74" s="332">
        <v>0</v>
      </c>
      <c r="D74" s="319">
        <v>0</v>
      </c>
      <c r="E74" s="332">
        <v>0</v>
      </c>
      <c r="F74" s="319">
        <v>0</v>
      </c>
      <c r="G74" s="332">
        <v>0</v>
      </c>
      <c r="H74" s="319">
        <v>0</v>
      </c>
      <c r="I74" s="332">
        <v>4</v>
      </c>
      <c r="J74" s="319">
        <v>0.44444444444444442</v>
      </c>
      <c r="K74" s="332">
        <v>5</v>
      </c>
      <c r="L74" s="319">
        <v>0.55555555555555558</v>
      </c>
      <c r="M74" s="332">
        <v>0</v>
      </c>
      <c r="N74" s="319">
        <v>0</v>
      </c>
      <c r="O74" s="320">
        <v>9</v>
      </c>
    </row>
    <row r="75" spans="1:15" ht="15" x14ac:dyDescent="0.25">
      <c r="A75" s="317">
        <v>658</v>
      </c>
      <c r="B75" s="318" t="s">
        <v>469</v>
      </c>
      <c r="C75" s="332">
        <v>0</v>
      </c>
      <c r="D75" s="319">
        <v>0</v>
      </c>
      <c r="E75" s="332">
        <v>0</v>
      </c>
      <c r="F75" s="319">
        <v>0</v>
      </c>
      <c r="G75" s="332">
        <v>0</v>
      </c>
      <c r="H75" s="319">
        <v>0</v>
      </c>
      <c r="I75" s="332">
        <v>1</v>
      </c>
      <c r="J75" s="319">
        <v>0.5</v>
      </c>
      <c r="K75" s="332">
        <v>1</v>
      </c>
      <c r="L75" s="319">
        <v>0.5</v>
      </c>
      <c r="M75" s="332">
        <v>0</v>
      </c>
      <c r="N75" s="319">
        <v>0</v>
      </c>
      <c r="O75" s="320">
        <v>2</v>
      </c>
    </row>
    <row r="76" spans="1:15" ht="15" x14ac:dyDescent="0.25">
      <c r="A76" s="317">
        <v>664</v>
      </c>
      <c r="B76" s="318" t="s">
        <v>470</v>
      </c>
      <c r="C76" s="332">
        <v>4</v>
      </c>
      <c r="D76" s="319">
        <v>1.7391304347826087E-2</v>
      </c>
      <c r="E76" s="332">
        <v>24</v>
      </c>
      <c r="F76" s="319">
        <v>0.10434782608695652</v>
      </c>
      <c r="G76" s="332">
        <v>27</v>
      </c>
      <c r="H76" s="319">
        <v>0.11739130434782609</v>
      </c>
      <c r="I76" s="332">
        <v>50</v>
      </c>
      <c r="J76" s="319">
        <v>0.21739130434782608</v>
      </c>
      <c r="K76" s="332">
        <v>120</v>
      </c>
      <c r="L76" s="319">
        <v>0.52173913043478259</v>
      </c>
      <c r="M76" s="332">
        <v>5</v>
      </c>
      <c r="N76" s="319">
        <v>2.1739130434782608E-2</v>
      </c>
      <c r="O76" s="320">
        <v>230</v>
      </c>
    </row>
    <row r="77" spans="1:15" ht="15" x14ac:dyDescent="0.25">
      <c r="A77" s="317">
        <v>686</v>
      </c>
      <c r="B77" s="318" t="s">
        <v>471</v>
      </c>
      <c r="C77" s="332">
        <v>5</v>
      </c>
      <c r="D77" s="319">
        <v>3.0303030303030304E-2</v>
      </c>
      <c r="E77" s="332">
        <v>13</v>
      </c>
      <c r="F77" s="319">
        <v>7.8787878787878782E-2</v>
      </c>
      <c r="G77" s="332">
        <v>24</v>
      </c>
      <c r="H77" s="319">
        <v>0.14545454545454545</v>
      </c>
      <c r="I77" s="332">
        <v>34</v>
      </c>
      <c r="J77" s="319">
        <v>0.20606060606060606</v>
      </c>
      <c r="K77" s="332">
        <v>86</v>
      </c>
      <c r="L77" s="319">
        <v>0.52121212121212124</v>
      </c>
      <c r="M77" s="332">
        <v>3</v>
      </c>
      <c r="N77" s="319">
        <v>1.8181818181818181E-2</v>
      </c>
      <c r="O77" s="320">
        <v>165</v>
      </c>
    </row>
    <row r="78" spans="1:15" ht="15" x14ac:dyDescent="0.25">
      <c r="A78" s="317">
        <v>819</v>
      </c>
      <c r="B78" s="318" t="s">
        <v>472</v>
      </c>
      <c r="C78" s="332">
        <v>0</v>
      </c>
      <c r="D78" s="319">
        <v>0</v>
      </c>
      <c r="E78" s="332">
        <v>0</v>
      </c>
      <c r="F78" s="319">
        <v>0</v>
      </c>
      <c r="G78" s="332">
        <v>0</v>
      </c>
      <c r="H78" s="319">
        <v>0</v>
      </c>
      <c r="I78" s="332">
        <v>0</v>
      </c>
      <c r="J78" s="319">
        <v>0</v>
      </c>
      <c r="K78" s="332">
        <v>1</v>
      </c>
      <c r="L78" s="319">
        <v>1</v>
      </c>
      <c r="M78" s="332">
        <v>0</v>
      </c>
      <c r="N78" s="319">
        <v>0</v>
      </c>
      <c r="O78" s="320">
        <v>1</v>
      </c>
    </row>
    <row r="79" spans="1:15" ht="15" x14ac:dyDescent="0.25">
      <c r="A79" s="317">
        <v>854</v>
      </c>
      <c r="B79" s="318" t="s">
        <v>473</v>
      </c>
      <c r="C79" s="332">
        <v>1</v>
      </c>
      <c r="D79" s="319">
        <v>0.14285714285714285</v>
      </c>
      <c r="E79" s="332">
        <v>0</v>
      </c>
      <c r="F79" s="319">
        <v>0</v>
      </c>
      <c r="G79" s="332">
        <v>2</v>
      </c>
      <c r="H79" s="319">
        <v>0.2857142857142857</v>
      </c>
      <c r="I79" s="332">
        <v>2</v>
      </c>
      <c r="J79" s="319">
        <v>0.2857142857142857</v>
      </c>
      <c r="K79" s="332">
        <v>2</v>
      </c>
      <c r="L79" s="319">
        <v>0.2857142857142857</v>
      </c>
      <c r="M79" s="332">
        <v>0</v>
      </c>
      <c r="N79" s="319">
        <v>0</v>
      </c>
      <c r="O79" s="320">
        <v>7</v>
      </c>
    </row>
    <row r="80" spans="1:15" ht="15" x14ac:dyDescent="0.25">
      <c r="A80" s="317">
        <v>887</v>
      </c>
      <c r="B80" s="318" t="s">
        <v>474</v>
      </c>
      <c r="C80" s="332">
        <v>1</v>
      </c>
      <c r="D80" s="319">
        <v>2.7027027027027029E-2</v>
      </c>
      <c r="E80" s="332">
        <v>1</v>
      </c>
      <c r="F80" s="319">
        <v>2.7027027027027029E-2</v>
      </c>
      <c r="G80" s="332">
        <v>0</v>
      </c>
      <c r="H80" s="319">
        <v>0</v>
      </c>
      <c r="I80" s="332">
        <v>13</v>
      </c>
      <c r="J80" s="319">
        <v>0.35135135135135137</v>
      </c>
      <c r="K80" s="332">
        <v>22</v>
      </c>
      <c r="L80" s="319">
        <v>0.59459459459459463</v>
      </c>
      <c r="M80" s="332">
        <v>0</v>
      </c>
      <c r="N80" s="319">
        <v>0</v>
      </c>
      <c r="O80" s="320">
        <v>37</v>
      </c>
    </row>
    <row r="81" spans="1:15" x14ac:dyDescent="0.2">
      <c r="A81" s="311">
        <v>7</v>
      </c>
      <c r="B81" s="312" t="s">
        <v>475</v>
      </c>
      <c r="C81" s="315">
        <v>179</v>
      </c>
      <c r="D81" s="314">
        <v>1.5553045442697019E-2</v>
      </c>
      <c r="E81" s="313">
        <v>1037</v>
      </c>
      <c r="F81" s="314">
        <v>9.0103397341211228E-2</v>
      </c>
      <c r="G81" s="315">
        <v>836</v>
      </c>
      <c r="H81" s="314">
        <v>7.2638804413936914E-2</v>
      </c>
      <c r="I81" s="315">
        <v>3177</v>
      </c>
      <c r="J81" s="314">
        <v>0.27604483447736555</v>
      </c>
      <c r="K81" s="315">
        <v>6073</v>
      </c>
      <c r="L81" s="314">
        <v>0.52767399426535755</v>
      </c>
      <c r="M81" s="315">
        <v>207</v>
      </c>
      <c r="N81" s="314">
        <v>1.7985924059431748E-2</v>
      </c>
      <c r="O81" s="316">
        <v>11509</v>
      </c>
    </row>
    <row r="82" spans="1:15" ht="15" x14ac:dyDescent="0.25">
      <c r="A82" s="317">
        <v>2</v>
      </c>
      <c r="B82" s="318" t="s">
        <v>476</v>
      </c>
      <c r="C82" s="332">
        <v>0</v>
      </c>
      <c r="D82" s="319">
        <v>0</v>
      </c>
      <c r="E82" s="332">
        <v>4</v>
      </c>
      <c r="F82" s="319">
        <v>0.16</v>
      </c>
      <c r="G82" s="332">
        <v>0</v>
      </c>
      <c r="H82" s="319">
        <v>0</v>
      </c>
      <c r="I82" s="332">
        <v>5</v>
      </c>
      <c r="J82" s="319">
        <v>0.2</v>
      </c>
      <c r="K82" s="332">
        <v>16</v>
      </c>
      <c r="L82" s="319">
        <v>0.64</v>
      </c>
      <c r="M82" s="332">
        <v>0</v>
      </c>
      <c r="N82" s="319">
        <v>0</v>
      </c>
      <c r="O82" s="320">
        <v>25</v>
      </c>
    </row>
    <row r="83" spans="1:15" ht="15" x14ac:dyDescent="0.25">
      <c r="A83" s="317">
        <v>21</v>
      </c>
      <c r="B83" s="318" t="s">
        <v>477</v>
      </c>
      <c r="C83" s="332">
        <v>0</v>
      </c>
      <c r="D83" s="319">
        <v>0</v>
      </c>
      <c r="E83" s="332">
        <v>0</v>
      </c>
      <c r="F83" s="319">
        <v>0</v>
      </c>
      <c r="G83" s="332">
        <v>0</v>
      </c>
      <c r="H83" s="319">
        <v>0</v>
      </c>
      <c r="I83" s="332">
        <v>1</v>
      </c>
      <c r="J83" s="319">
        <v>1</v>
      </c>
      <c r="K83" s="332">
        <v>0</v>
      </c>
      <c r="L83" s="319">
        <v>0</v>
      </c>
      <c r="M83" s="332">
        <v>0</v>
      </c>
      <c r="N83" s="319">
        <v>0</v>
      </c>
      <c r="O83" s="320">
        <v>1</v>
      </c>
    </row>
    <row r="84" spans="1:15" ht="15" x14ac:dyDescent="0.25">
      <c r="A84" s="317">
        <v>55</v>
      </c>
      <c r="B84" s="318" t="s">
        <v>478</v>
      </c>
      <c r="C84" s="332">
        <v>0</v>
      </c>
      <c r="D84" s="319">
        <v>0</v>
      </c>
      <c r="E84" s="332">
        <v>1</v>
      </c>
      <c r="F84" s="319">
        <v>0.125</v>
      </c>
      <c r="G84" s="332">
        <v>0</v>
      </c>
      <c r="H84" s="319">
        <v>0</v>
      </c>
      <c r="I84" s="332">
        <v>3</v>
      </c>
      <c r="J84" s="319">
        <v>0.375</v>
      </c>
      <c r="K84" s="332">
        <v>4</v>
      </c>
      <c r="L84" s="319">
        <v>0.5</v>
      </c>
      <c r="M84" s="332">
        <v>0</v>
      </c>
      <c r="N84" s="319">
        <v>0</v>
      </c>
      <c r="O84" s="320">
        <v>8</v>
      </c>
    </row>
    <row r="85" spans="1:15" ht="15" x14ac:dyDescent="0.25">
      <c r="A85" s="317">
        <v>148</v>
      </c>
      <c r="B85" s="318" t="s">
        <v>479</v>
      </c>
      <c r="C85" s="332">
        <v>25</v>
      </c>
      <c r="D85" s="319">
        <v>2.0868113522537562E-2</v>
      </c>
      <c r="E85" s="332">
        <v>113</v>
      </c>
      <c r="F85" s="319">
        <v>9.4323873121869781E-2</v>
      </c>
      <c r="G85" s="332">
        <v>81</v>
      </c>
      <c r="H85" s="319">
        <v>6.7612687813021696E-2</v>
      </c>
      <c r="I85" s="332">
        <v>360</v>
      </c>
      <c r="J85" s="319">
        <v>0.30050083472454092</v>
      </c>
      <c r="K85" s="332">
        <v>604</v>
      </c>
      <c r="L85" s="319">
        <v>0.5041736227045075</v>
      </c>
      <c r="M85" s="332">
        <v>15</v>
      </c>
      <c r="N85" s="319">
        <v>1.2520868113522538E-2</v>
      </c>
      <c r="O85" s="320">
        <v>1198</v>
      </c>
    </row>
    <row r="86" spans="1:15" ht="15" x14ac:dyDescent="0.25">
      <c r="A86" s="317">
        <v>197</v>
      </c>
      <c r="B86" s="318" t="s">
        <v>480</v>
      </c>
      <c r="C86" s="332">
        <v>1</v>
      </c>
      <c r="D86" s="319">
        <v>2.8571428571428571E-2</v>
      </c>
      <c r="E86" s="332">
        <v>9</v>
      </c>
      <c r="F86" s="319">
        <v>0.25714285714285712</v>
      </c>
      <c r="G86" s="332">
        <v>0</v>
      </c>
      <c r="H86" s="319">
        <v>0</v>
      </c>
      <c r="I86" s="332">
        <v>7</v>
      </c>
      <c r="J86" s="319">
        <v>0.2</v>
      </c>
      <c r="K86" s="332">
        <v>18</v>
      </c>
      <c r="L86" s="319">
        <v>0.51428571428571423</v>
      </c>
      <c r="M86" s="332">
        <v>0</v>
      </c>
      <c r="N86" s="319">
        <v>0</v>
      </c>
      <c r="O86" s="320">
        <v>35</v>
      </c>
    </row>
    <row r="87" spans="1:15" ht="15" x14ac:dyDescent="0.25">
      <c r="A87" s="317">
        <v>206</v>
      </c>
      <c r="B87" s="318" t="s">
        <v>481</v>
      </c>
      <c r="C87" s="332">
        <v>0</v>
      </c>
      <c r="D87" s="319">
        <v>0</v>
      </c>
      <c r="E87" s="332">
        <v>1</v>
      </c>
      <c r="F87" s="319">
        <v>0.16666666666666666</v>
      </c>
      <c r="G87" s="332">
        <v>0</v>
      </c>
      <c r="H87" s="319">
        <v>0</v>
      </c>
      <c r="I87" s="332">
        <v>0</v>
      </c>
      <c r="J87" s="319">
        <v>0</v>
      </c>
      <c r="K87" s="332">
        <v>5</v>
      </c>
      <c r="L87" s="319">
        <v>0.83333333333333337</v>
      </c>
      <c r="M87" s="332">
        <v>0</v>
      </c>
      <c r="N87" s="319">
        <v>0</v>
      </c>
      <c r="O87" s="320">
        <v>6</v>
      </c>
    </row>
    <row r="88" spans="1:15" ht="15" x14ac:dyDescent="0.25">
      <c r="A88" s="317">
        <v>313</v>
      </c>
      <c r="B88" s="318" t="s">
        <v>482</v>
      </c>
      <c r="C88" s="332">
        <v>2</v>
      </c>
      <c r="D88" s="319">
        <v>3.5087719298245612E-2</v>
      </c>
      <c r="E88" s="332">
        <v>4</v>
      </c>
      <c r="F88" s="319">
        <v>7.0175438596491224E-2</v>
      </c>
      <c r="G88" s="332">
        <v>5</v>
      </c>
      <c r="H88" s="319">
        <v>8.771929824561403E-2</v>
      </c>
      <c r="I88" s="332">
        <v>21</v>
      </c>
      <c r="J88" s="319">
        <v>0.36842105263157893</v>
      </c>
      <c r="K88" s="332">
        <v>25</v>
      </c>
      <c r="L88" s="319">
        <v>0.43859649122807015</v>
      </c>
      <c r="M88" s="332">
        <v>0</v>
      </c>
      <c r="N88" s="319">
        <v>0</v>
      </c>
      <c r="O88" s="320">
        <v>57</v>
      </c>
    </row>
    <row r="89" spans="1:15" ht="15" x14ac:dyDescent="0.25">
      <c r="A89" s="317">
        <v>318</v>
      </c>
      <c r="B89" s="318" t="s">
        <v>483</v>
      </c>
      <c r="C89" s="332">
        <v>19</v>
      </c>
      <c r="D89" s="319">
        <v>1.8446601941747572E-2</v>
      </c>
      <c r="E89" s="332">
        <v>86</v>
      </c>
      <c r="F89" s="319">
        <v>8.3495145631067955E-2</v>
      </c>
      <c r="G89" s="332">
        <v>77</v>
      </c>
      <c r="H89" s="319">
        <v>7.4757281553398058E-2</v>
      </c>
      <c r="I89" s="332">
        <v>301</v>
      </c>
      <c r="J89" s="319">
        <v>0.29223300970873789</v>
      </c>
      <c r="K89" s="332">
        <v>534</v>
      </c>
      <c r="L89" s="319">
        <v>0.51844660194174752</v>
      </c>
      <c r="M89" s="332">
        <v>13</v>
      </c>
      <c r="N89" s="319">
        <v>1.262135922330097E-2</v>
      </c>
      <c r="O89" s="320">
        <v>1030</v>
      </c>
    </row>
    <row r="90" spans="1:15" ht="15" x14ac:dyDescent="0.25">
      <c r="A90" s="317">
        <v>321</v>
      </c>
      <c r="B90" s="318" t="s">
        <v>484</v>
      </c>
      <c r="C90" s="332">
        <v>4</v>
      </c>
      <c r="D90" s="319">
        <v>2.3255813953488372E-2</v>
      </c>
      <c r="E90" s="332">
        <v>6</v>
      </c>
      <c r="F90" s="319">
        <v>3.4883720930232558E-2</v>
      </c>
      <c r="G90" s="332">
        <v>9</v>
      </c>
      <c r="H90" s="319">
        <v>5.232558139534884E-2</v>
      </c>
      <c r="I90" s="332">
        <v>47</v>
      </c>
      <c r="J90" s="319">
        <v>0.27325581395348836</v>
      </c>
      <c r="K90" s="332">
        <v>104</v>
      </c>
      <c r="L90" s="319">
        <v>0.60465116279069764</v>
      </c>
      <c r="M90" s="332">
        <v>2</v>
      </c>
      <c r="N90" s="319">
        <v>1.1627906976744186E-2</v>
      </c>
      <c r="O90" s="320">
        <v>172</v>
      </c>
    </row>
    <row r="91" spans="1:15" ht="15" x14ac:dyDescent="0.25">
      <c r="A91" s="317">
        <v>376</v>
      </c>
      <c r="B91" s="318" t="s">
        <v>485</v>
      </c>
      <c r="C91" s="332">
        <v>15</v>
      </c>
      <c r="D91" s="319">
        <v>1.3440860215053764E-2</v>
      </c>
      <c r="E91" s="332">
        <v>103</v>
      </c>
      <c r="F91" s="319">
        <v>9.2293906810035839E-2</v>
      </c>
      <c r="G91" s="332">
        <v>77</v>
      </c>
      <c r="H91" s="319">
        <v>6.8996415770609318E-2</v>
      </c>
      <c r="I91" s="332">
        <v>338</v>
      </c>
      <c r="J91" s="319">
        <v>0.30286738351254483</v>
      </c>
      <c r="K91" s="332">
        <v>563</v>
      </c>
      <c r="L91" s="319">
        <v>0.50448028673835121</v>
      </c>
      <c r="M91" s="332">
        <v>20</v>
      </c>
      <c r="N91" s="319">
        <v>1.7921146953405017E-2</v>
      </c>
      <c r="O91" s="320">
        <v>1116</v>
      </c>
    </row>
    <row r="92" spans="1:15" ht="15" x14ac:dyDescent="0.25">
      <c r="A92" s="317">
        <v>400</v>
      </c>
      <c r="B92" s="318" t="s">
        <v>486</v>
      </c>
      <c r="C92" s="332">
        <v>3</v>
      </c>
      <c r="D92" s="319">
        <v>1.9607843137254902E-2</v>
      </c>
      <c r="E92" s="332">
        <v>18</v>
      </c>
      <c r="F92" s="319">
        <v>0.11764705882352941</v>
      </c>
      <c r="G92" s="332">
        <v>13</v>
      </c>
      <c r="H92" s="319">
        <v>8.4967320261437912E-2</v>
      </c>
      <c r="I92" s="332">
        <v>38</v>
      </c>
      <c r="J92" s="319">
        <v>0.24836601307189543</v>
      </c>
      <c r="K92" s="332">
        <v>81</v>
      </c>
      <c r="L92" s="319">
        <v>0.52941176470588236</v>
      </c>
      <c r="M92" s="332">
        <v>0</v>
      </c>
      <c r="N92" s="319">
        <v>0</v>
      </c>
      <c r="O92" s="320">
        <v>153</v>
      </c>
    </row>
    <row r="93" spans="1:15" ht="15" x14ac:dyDescent="0.25">
      <c r="A93" s="317">
        <v>440</v>
      </c>
      <c r="B93" s="318" t="s">
        <v>487</v>
      </c>
      <c r="C93" s="332">
        <v>25</v>
      </c>
      <c r="D93" s="319">
        <v>1.3123359580052493E-2</v>
      </c>
      <c r="E93" s="332">
        <v>177</v>
      </c>
      <c r="F93" s="319">
        <v>9.2913385826771652E-2</v>
      </c>
      <c r="G93" s="332">
        <v>128</v>
      </c>
      <c r="H93" s="319">
        <v>6.7191601049868765E-2</v>
      </c>
      <c r="I93" s="332">
        <v>560</v>
      </c>
      <c r="J93" s="319">
        <v>0.29396325459317585</v>
      </c>
      <c r="K93" s="332">
        <v>986</v>
      </c>
      <c r="L93" s="319">
        <v>0.51758530183727036</v>
      </c>
      <c r="M93" s="332">
        <v>29</v>
      </c>
      <c r="N93" s="319">
        <v>1.5223097112860892E-2</v>
      </c>
      <c r="O93" s="320">
        <v>1905</v>
      </c>
    </row>
    <row r="94" spans="1:15" ht="15" x14ac:dyDescent="0.25">
      <c r="A94" s="317">
        <v>483</v>
      </c>
      <c r="B94" s="318" t="s">
        <v>488</v>
      </c>
      <c r="C94" s="332">
        <v>0</v>
      </c>
      <c r="D94" s="319">
        <v>0</v>
      </c>
      <c r="E94" s="332">
        <v>0</v>
      </c>
      <c r="F94" s="319">
        <v>0</v>
      </c>
      <c r="G94" s="332">
        <v>0</v>
      </c>
      <c r="H94" s="319">
        <v>0</v>
      </c>
      <c r="I94" s="332">
        <v>0</v>
      </c>
      <c r="J94" s="319">
        <v>0</v>
      </c>
      <c r="K94" s="332">
        <v>0</v>
      </c>
      <c r="L94" s="319">
        <v>0</v>
      </c>
      <c r="M94" s="332">
        <v>0</v>
      </c>
      <c r="N94" s="319">
        <v>0</v>
      </c>
      <c r="O94" s="320">
        <v>0</v>
      </c>
    </row>
    <row r="95" spans="1:15" ht="15" x14ac:dyDescent="0.25">
      <c r="A95" s="317">
        <v>541</v>
      </c>
      <c r="B95" s="318" t="s">
        <v>489</v>
      </c>
      <c r="C95" s="332">
        <v>6</v>
      </c>
      <c r="D95" s="319">
        <v>2.5104602510460251E-2</v>
      </c>
      <c r="E95" s="332">
        <v>17</v>
      </c>
      <c r="F95" s="319">
        <v>7.1129707112970716E-2</v>
      </c>
      <c r="G95" s="332">
        <v>18</v>
      </c>
      <c r="H95" s="319">
        <v>7.5313807531380755E-2</v>
      </c>
      <c r="I95" s="332">
        <v>65</v>
      </c>
      <c r="J95" s="319">
        <v>0.27196652719665271</v>
      </c>
      <c r="K95" s="332">
        <v>129</v>
      </c>
      <c r="L95" s="319">
        <v>0.53974895397489542</v>
      </c>
      <c r="M95" s="332">
        <v>4</v>
      </c>
      <c r="N95" s="319">
        <v>1.6736401673640166E-2</v>
      </c>
      <c r="O95" s="320">
        <v>239</v>
      </c>
    </row>
    <row r="96" spans="1:15" ht="15" x14ac:dyDescent="0.25">
      <c r="A96" s="317">
        <v>607</v>
      </c>
      <c r="B96" s="318" t="s">
        <v>490</v>
      </c>
      <c r="C96" s="332">
        <v>15</v>
      </c>
      <c r="D96" s="319">
        <v>3.6231884057971016E-2</v>
      </c>
      <c r="E96" s="332">
        <v>43</v>
      </c>
      <c r="F96" s="319">
        <v>0.10386473429951691</v>
      </c>
      <c r="G96" s="332">
        <v>46</v>
      </c>
      <c r="H96" s="319">
        <v>0.1111111111111111</v>
      </c>
      <c r="I96" s="332">
        <v>89</v>
      </c>
      <c r="J96" s="319">
        <v>0.21497584541062803</v>
      </c>
      <c r="K96" s="332">
        <v>210</v>
      </c>
      <c r="L96" s="319">
        <v>0.50724637681159424</v>
      </c>
      <c r="M96" s="332">
        <v>11</v>
      </c>
      <c r="N96" s="319">
        <v>2.6570048309178744E-2</v>
      </c>
      <c r="O96" s="320">
        <v>414</v>
      </c>
    </row>
    <row r="97" spans="1:15" ht="15" x14ac:dyDescent="0.25">
      <c r="A97" s="317">
        <v>615</v>
      </c>
      <c r="B97" s="318" t="s">
        <v>491</v>
      </c>
      <c r="C97" s="332">
        <v>50</v>
      </c>
      <c r="D97" s="319">
        <v>1.1536686663590217E-2</v>
      </c>
      <c r="E97" s="332">
        <v>392</v>
      </c>
      <c r="F97" s="319">
        <v>9.0447623442547295E-2</v>
      </c>
      <c r="G97" s="332">
        <v>327</v>
      </c>
      <c r="H97" s="319">
        <v>7.544993077988002E-2</v>
      </c>
      <c r="I97" s="332">
        <v>1110</v>
      </c>
      <c r="J97" s="319">
        <v>0.2561144439317028</v>
      </c>
      <c r="K97" s="332">
        <v>2350</v>
      </c>
      <c r="L97" s="319">
        <v>0.54222427318874022</v>
      </c>
      <c r="M97" s="332">
        <v>105</v>
      </c>
      <c r="N97" s="319">
        <v>2.4227041993539457E-2</v>
      </c>
      <c r="O97" s="320">
        <v>4334</v>
      </c>
    </row>
    <row r="98" spans="1:15" ht="15" x14ac:dyDescent="0.25">
      <c r="A98" s="317">
        <v>649</v>
      </c>
      <c r="B98" s="318" t="s">
        <v>492</v>
      </c>
      <c r="C98" s="332">
        <v>0</v>
      </c>
      <c r="D98" s="319">
        <v>0</v>
      </c>
      <c r="E98" s="332">
        <v>1</v>
      </c>
      <c r="F98" s="319">
        <v>0.14285714285714285</v>
      </c>
      <c r="G98" s="332">
        <v>1</v>
      </c>
      <c r="H98" s="319">
        <v>0.14285714285714285</v>
      </c>
      <c r="I98" s="332">
        <v>0</v>
      </c>
      <c r="J98" s="319">
        <v>0</v>
      </c>
      <c r="K98" s="332">
        <v>5</v>
      </c>
      <c r="L98" s="319">
        <v>0.7142857142857143</v>
      </c>
      <c r="M98" s="332">
        <v>0</v>
      </c>
      <c r="N98" s="319">
        <v>0</v>
      </c>
      <c r="O98" s="320">
        <v>7</v>
      </c>
    </row>
    <row r="99" spans="1:15" ht="15" x14ac:dyDescent="0.25">
      <c r="A99" s="317">
        <v>652</v>
      </c>
      <c r="B99" s="318" t="s">
        <v>493</v>
      </c>
      <c r="C99" s="332">
        <v>0</v>
      </c>
      <c r="D99" s="319">
        <v>0</v>
      </c>
      <c r="E99" s="332">
        <v>0</v>
      </c>
      <c r="F99" s="319">
        <v>0</v>
      </c>
      <c r="G99" s="332">
        <v>0</v>
      </c>
      <c r="H99" s="319">
        <v>0</v>
      </c>
      <c r="I99" s="332">
        <v>0</v>
      </c>
      <c r="J99" s="319">
        <v>0</v>
      </c>
      <c r="K99" s="332">
        <v>1</v>
      </c>
      <c r="L99" s="319">
        <v>1</v>
      </c>
      <c r="M99" s="332">
        <v>0</v>
      </c>
      <c r="N99" s="319">
        <v>0</v>
      </c>
      <c r="O99" s="320">
        <v>1</v>
      </c>
    </row>
    <row r="100" spans="1:15" ht="15" x14ac:dyDescent="0.25">
      <c r="A100" s="317">
        <v>660</v>
      </c>
      <c r="B100" s="318" t="s">
        <v>494</v>
      </c>
      <c r="C100" s="332">
        <v>0</v>
      </c>
      <c r="D100" s="319">
        <v>0</v>
      </c>
      <c r="E100" s="332">
        <v>2</v>
      </c>
      <c r="F100" s="319">
        <v>8.6956521739130432E-2</v>
      </c>
      <c r="G100" s="332">
        <v>2</v>
      </c>
      <c r="H100" s="319">
        <v>8.6956521739130432E-2</v>
      </c>
      <c r="I100" s="332">
        <v>2</v>
      </c>
      <c r="J100" s="319">
        <v>8.6956521739130432E-2</v>
      </c>
      <c r="K100" s="332">
        <v>17</v>
      </c>
      <c r="L100" s="319">
        <v>0.73913043478260865</v>
      </c>
      <c r="M100" s="332">
        <v>0</v>
      </c>
      <c r="N100" s="319">
        <v>0</v>
      </c>
      <c r="O100" s="320">
        <v>23</v>
      </c>
    </row>
    <row r="101" spans="1:15" ht="15" x14ac:dyDescent="0.25">
      <c r="A101" s="317">
        <v>667</v>
      </c>
      <c r="B101" s="318" t="s">
        <v>495</v>
      </c>
      <c r="C101" s="332">
        <v>1</v>
      </c>
      <c r="D101" s="319">
        <v>5.8823529411764705E-2</v>
      </c>
      <c r="E101" s="332">
        <v>1</v>
      </c>
      <c r="F101" s="319">
        <v>5.8823529411764705E-2</v>
      </c>
      <c r="G101" s="332">
        <v>0</v>
      </c>
      <c r="H101" s="319">
        <v>0</v>
      </c>
      <c r="I101" s="332">
        <v>5</v>
      </c>
      <c r="J101" s="319">
        <v>0.29411764705882354</v>
      </c>
      <c r="K101" s="332">
        <v>10</v>
      </c>
      <c r="L101" s="319">
        <v>0.58823529411764708</v>
      </c>
      <c r="M101" s="332">
        <v>0</v>
      </c>
      <c r="N101" s="319">
        <v>0</v>
      </c>
      <c r="O101" s="320">
        <v>17</v>
      </c>
    </row>
    <row r="102" spans="1:15" ht="15" x14ac:dyDescent="0.25">
      <c r="A102" s="317">
        <v>674</v>
      </c>
      <c r="B102" s="318" t="s">
        <v>496</v>
      </c>
      <c r="C102" s="332">
        <v>0</v>
      </c>
      <c r="D102" s="319">
        <v>0</v>
      </c>
      <c r="E102" s="332">
        <v>4</v>
      </c>
      <c r="F102" s="319">
        <v>7.407407407407407E-2</v>
      </c>
      <c r="G102" s="332">
        <v>3</v>
      </c>
      <c r="H102" s="319">
        <v>5.5555555555555552E-2</v>
      </c>
      <c r="I102" s="332">
        <v>13</v>
      </c>
      <c r="J102" s="319">
        <v>0.24074074074074073</v>
      </c>
      <c r="K102" s="332">
        <v>32</v>
      </c>
      <c r="L102" s="319">
        <v>0.59259259259259256</v>
      </c>
      <c r="M102" s="332">
        <v>2</v>
      </c>
      <c r="N102" s="319">
        <v>3.7037037037037035E-2</v>
      </c>
      <c r="O102" s="320">
        <v>54</v>
      </c>
    </row>
    <row r="103" spans="1:15" ht="15" x14ac:dyDescent="0.25">
      <c r="A103" s="317">
        <v>697</v>
      </c>
      <c r="B103" s="318" t="s">
        <v>497</v>
      </c>
      <c r="C103" s="332">
        <v>12</v>
      </c>
      <c r="D103" s="319">
        <v>1.8489984591679508E-2</v>
      </c>
      <c r="E103" s="332">
        <v>50</v>
      </c>
      <c r="F103" s="319">
        <v>7.7041602465331274E-2</v>
      </c>
      <c r="G103" s="332">
        <v>45</v>
      </c>
      <c r="H103" s="319">
        <v>6.9337442218798145E-2</v>
      </c>
      <c r="I103" s="332">
        <v>201</v>
      </c>
      <c r="J103" s="319">
        <v>0.30970724191063176</v>
      </c>
      <c r="K103" s="332">
        <v>335</v>
      </c>
      <c r="L103" s="319">
        <v>0.51617873651771962</v>
      </c>
      <c r="M103" s="332">
        <v>6</v>
      </c>
      <c r="N103" s="319">
        <v>9.2449922958397542E-3</v>
      </c>
      <c r="O103" s="320">
        <v>649</v>
      </c>
    </row>
    <row r="104" spans="1:15" ht="15" x14ac:dyDescent="0.25">
      <c r="A104" s="317">
        <v>756</v>
      </c>
      <c r="B104" s="318" t="s">
        <v>498</v>
      </c>
      <c r="C104" s="332">
        <v>1</v>
      </c>
      <c r="D104" s="319">
        <v>1.5384615384615385E-2</v>
      </c>
      <c r="E104" s="332">
        <v>5</v>
      </c>
      <c r="F104" s="319">
        <v>7.6923076923076927E-2</v>
      </c>
      <c r="G104" s="332">
        <v>4</v>
      </c>
      <c r="H104" s="319">
        <v>6.1538461538461542E-2</v>
      </c>
      <c r="I104" s="332">
        <v>11</v>
      </c>
      <c r="J104" s="319">
        <v>0.16923076923076924</v>
      </c>
      <c r="K104" s="332">
        <v>44</v>
      </c>
      <c r="L104" s="319">
        <v>0.67692307692307696</v>
      </c>
      <c r="M104" s="332">
        <v>0</v>
      </c>
      <c r="N104" s="319">
        <v>0</v>
      </c>
      <c r="O104" s="320">
        <v>65</v>
      </c>
    </row>
    <row r="105" spans="1:15" x14ac:dyDescent="0.2">
      <c r="A105" s="311">
        <v>8</v>
      </c>
      <c r="B105" s="312" t="s">
        <v>499</v>
      </c>
      <c r="C105" s="315">
        <v>11</v>
      </c>
      <c r="D105" s="314">
        <v>1.6296296296296295E-2</v>
      </c>
      <c r="E105" s="313">
        <v>48</v>
      </c>
      <c r="F105" s="314">
        <v>7.1111111111111111E-2</v>
      </c>
      <c r="G105" s="315">
        <v>33</v>
      </c>
      <c r="H105" s="314">
        <v>4.8888888888888891E-2</v>
      </c>
      <c r="I105" s="315">
        <v>194</v>
      </c>
      <c r="J105" s="314">
        <v>0.28740740740740739</v>
      </c>
      <c r="K105" s="315">
        <v>383</v>
      </c>
      <c r="L105" s="314">
        <v>0.56740740740740736</v>
      </c>
      <c r="M105" s="315">
        <v>6</v>
      </c>
      <c r="N105" s="314">
        <v>8.8888888888888889E-3</v>
      </c>
      <c r="O105" s="316">
        <v>675</v>
      </c>
    </row>
    <row r="106" spans="1:15" ht="15" x14ac:dyDescent="0.25">
      <c r="A106" s="317">
        <v>30</v>
      </c>
      <c r="B106" s="318" t="s">
        <v>500</v>
      </c>
      <c r="C106" s="332">
        <v>3</v>
      </c>
      <c r="D106" s="319">
        <v>8.9820359281437123E-3</v>
      </c>
      <c r="E106" s="332">
        <v>37</v>
      </c>
      <c r="F106" s="319">
        <v>0.11077844311377245</v>
      </c>
      <c r="G106" s="332">
        <v>18</v>
      </c>
      <c r="H106" s="319">
        <v>5.3892215568862277E-2</v>
      </c>
      <c r="I106" s="332">
        <v>106</v>
      </c>
      <c r="J106" s="319">
        <v>0.31736526946107785</v>
      </c>
      <c r="K106" s="332">
        <v>169</v>
      </c>
      <c r="L106" s="319">
        <v>0.50598802395209586</v>
      </c>
      <c r="M106" s="332">
        <v>1</v>
      </c>
      <c r="N106" s="319">
        <v>2.9940119760479044E-3</v>
      </c>
      <c r="O106" s="320">
        <v>334</v>
      </c>
    </row>
    <row r="107" spans="1:15" ht="15" x14ac:dyDescent="0.25">
      <c r="A107" s="317">
        <v>34</v>
      </c>
      <c r="B107" s="318" t="s">
        <v>501</v>
      </c>
      <c r="C107" s="332">
        <v>2</v>
      </c>
      <c r="D107" s="319">
        <v>3.125E-2</v>
      </c>
      <c r="E107" s="332">
        <v>2</v>
      </c>
      <c r="F107" s="319">
        <v>3.125E-2</v>
      </c>
      <c r="G107" s="332">
        <v>1</v>
      </c>
      <c r="H107" s="319">
        <v>1.5625E-2</v>
      </c>
      <c r="I107" s="332">
        <v>22</v>
      </c>
      <c r="J107" s="319">
        <v>0.34375</v>
      </c>
      <c r="K107" s="332">
        <v>37</v>
      </c>
      <c r="L107" s="319">
        <v>0.578125</v>
      </c>
      <c r="M107" s="332">
        <v>0</v>
      </c>
      <c r="N107" s="319">
        <v>0</v>
      </c>
      <c r="O107" s="320">
        <v>64</v>
      </c>
    </row>
    <row r="108" spans="1:15" ht="15" x14ac:dyDescent="0.25">
      <c r="A108" s="317">
        <v>36</v>
      </c>
      <c r="B108" s="318" t="s">
        <v>502</v>
      </c>
      <c r="C108" s="332">
        <v>0</v>
      </c>
      <c r="D108" s="319">
        <v>0</v>
      </c>
      <c r="E108" s="332">
        <v>1</v>
      </c>
      <c r="F108" s="319">
        <v>3.7037037037037035E-2</v>
      </c>
      <c r="G108" s="332">
        <v>1</v>
      </c>
      <c r="H108" s="319">
        <v>3.7037037037037035E-2</v>
      </c>
      <c r="I108" s="332">
        <v>10</v>
      </c>
      <c r="J108" s="319">
        <v>0.37037037037037035</v>
      </c>
      <c r="K108" s="332">
        <v>15</v>
      </c>
      <c r="L108" s="319">
        <v>0.55555555555555558</v>
      </c>
      <c r="M108" s="332">
        <v>0</v>
      </c>
      <c r="N108" s="319">
        <v>0</v>
      </c>
      <c r="O108" s="320">
        <v>27</v>
      </c>
    </row>
    <row r="109" spans="1:15" ht="15" x14ac:dyDescent="0.25">
      <c r="A109" s="317">
        <v>91</v>
      </c>
      <c r="B109" s="318" t="s">
        <v>503</v>
      </c>
      <c r="C109" s="332">
        <v>0</v>
      </c>
      <c r="D109" s="319">
        <v>0</v>
      </c>
      <c r="E109" s="332">
        <v>0</v>
      </c>
      <c r="F109" s="319">
        <v>0</v>
      </c>
      <c r="G109" s="332">
        <v>0</v>
      </c>
      <c r="H109" s="319">
        <v>0</v>
      </c>
      <c r="I109" s="332">
        <v>0</v>
      </c>
      <c r="J109" s="319">
        <v>0</v>
      </c>
      <c r="K109" s="332">
        <v>1</v>
      </c>
      <c r="L109" s="319">
        <v>1</v>
      </c>
      <c r="M109" s="332">
        <v>0</v>
      </c>
      <c r="N109" s="319">
        <v>0</v>
      </c>
      <c r="O109" s="320">
        <v>1</v>
      </c>
    </row>
    <row r="110" spans="1:15" ht="15" x14ac:dyDescent="0.25">
      <c r="A110" s="317">
        <v>93</v>
      </c>
      <c r="B110" s="318" t="s">
        <v>504</v>
      </c>
      <c r="C110" s="332">
        <v>0</v>
      </c>
      <c r="D110" s="319">
        <v>0</v>
      </c>
      <c r="E110" s="332">
        <v>0</v>
      </c>
      <c r="F110" s="319">
        <v>0</v>
      </c>
      <c r="G110" s="332">
        <v>0</v>
      </c>
      <c r="H110" s="319">
        <v>0</v>
      </c>
      <c r="I110" s="332">
        <v>3</v>
      </c>
      <c r="J110" s="319">
        <v>0.5</v>
      </c>
      <c r="K110" s="332">
        <v>3</v>
      </c>
      <c r="L110" s="319">
        <v>0.5</v>
      </c>
      <c r="M110" s="332">
        <v>0</v>
      </c>
      <c r="N110" s="319">
        <v>0</v>
      </c>
      <c r="O110" s="320">
        <v>6</v>
      </c>
    </row>
    <row r="111" spans="1:15" ht="15" x14ac:dyDescent="0.25">
      <c r="A111" s="317">
        <v>101</v>
      </c>
      <c r="B111" s="318" t="s">
        <v>505</v>
      </c>
      <c r="C111" s="332">
        <v>1</v>
      </c>
      <c r="D111" s="319">
        <v>4.1666666666666664E-2</v>
      </c>
      <c r="E111" s="332">
        <v>0</v>
      </c>
      <c r="F111" s="319">
        <v>0</v>
      </c>
      <c r="G111" s="332">
        <v>2</v>
      </c>
      <c r="H111" s="319">
        <v>8.3333333333333329E-2</v>
      </c>
      <c r="I111" s="332">
        <v>6</v>
      </c>
      <c r="J111" s="319">
        <v>0.25</v>
      </c>
      <c r="K111" s="332">
        <v>15</v>
      </c>
      <c r="L111" s="319">
        <v>0.625</v>
      </c>
      <c r="M111" s="332">
        <v>0</v>
      </c>
      <c r="N111" s="319">
        <v>0</v>
      </c>
      <c r="O111" s="320">
        <v>24</v>
      </c>
    </row>
    <row r="112" spans="1:15" ht="15" x14ac:dyDescent="0.25">
      <c r="A112" s="317">
        <v>145</v>
      </c>
      <c r="B112" s="318" t="s">
        <v>506</v>
      </c>
      <c r="C112" s="332">
        <v>0</v>
      </c>
      <c r="D112" s="319">
        <v>0</v>
      </c>
      <c r="E112" s="332">
        <v>0</v>
      </c>
      <c r="F112" s="319">
        <v>0</v>
      </c>
      <c r="G112" s="332">
        <v>0</v>
      </c>
      <c r="H112" s="319">
        <v>0</v>
      </c>
      <c r="I112" s="332">
        <v>1</v>
      </c>
      <c r="J112" s="319">
        <v>0.5</v>
      </c>
      <c r="K112" s="332">
        <v>1</v>
      </c>
      <c r="L112" s="319">
        <v>0.5</v>
      </c>
      <c r="M112" s="332">
        <v>0</v>
      </c>
      <c r="N112" s="319">
        <v>0</v>
      </c>
      <c r="O112" s="320">
        <v>2</v>
      </c>
    </row>
    <row r="113" spans="1:15" ht="15" x14ac:dyDescent="0.25">
      <c r="A113" s="317">
        <v>209</v>
      </c>
      <c r="B113" s="318" t="s">
        <v>507</v>
      </c>
      <c r="C113" s="332">
        <v>0</v>
      </c>
      <c r="D113" s="319">
        <v>0</v>
      </c>
      <c r="E113" s="332">
        <v>2</v>
      </c>
      <c r="F113" s="319">
        <v>0.4</v>
      </c>
      <c r="G113" s="332">
        <v>0</v>
      </c>
      <c r="H113" s="319">
        <v>0</v>
      </c>
      <c r="I113" s="332">
        <v>1</v>
      </c>
      <c r="J113" s="319">
        <v>0.2</v>
      </c>
      <c r="K113" s="332">
        <v>2</v>
      </c>
      <c r="L113" s="319">
        <v>0.4</v>
      </c>
      <c r="M113" s="332">
        <v>0</v>
      </c>
      <c r="N113" s="319">
        <v>0</v>
      </c>
      <c r="O113" s="320">
        <v>5</v>
      </c>
    </row>
    <row r="114" spans="1:15" ht="15" x14ac:dyDescent="0.25">
      <c r="A114" s="317">
        <v>282</v>
      </c>
      <c r="B114" s="318" t="s">
        <v>508</v>
      </c>
      <c r="C114" s="332">
        <v>1</v>
      </c>
      <c r="D114" s="319">
        <v>2.5000000000000001E-2</v>
      </c>
      <c r="E114" s="332">
        <v>4</v>
      </c>
      <c r="F114" s="319">
        <v>0.1</v>
      </c>
      <c r="G114" s="332">
        <v>1</v>
      </c>
      <c r="H114" s="319">
        <v>2.5000000000000001E-2</v>
      </c>
      <c r="I114" s="332">
        <v>8</v>
      </c>
      <c r="J114" s="319">
        <v>0.2</v>
      </c>
      <c r="K114" s="332">
        <v>26</v>
      </c>
      <c r="L114" s="319">
        <v>0.65</v>
      </c>
      <c r="M114" s="332">
        <v>0</v>
      </c>
      <c r="N114" s="319">
        <v>0</v>
      </c>
      <c r="O114" s="320">
        <v>40</v>
      </c>
    </row>
    <row r="115" spans="1:15" ht="15" x14ac:dyDescent="0.25">
      <c r="A115" s="317">
        <v>353</v>
      </c>
      <c r="B115" s="318" t="s">
        <v>509</v>
      </c>
      <c r="C115" s="332">
        <v>0</v>
      </c>
      <c r="D115" s="319">
        <v>0</v>
      </c>
      <c r="E115" s="332">
        <v>0</v>
      </c>
      <c r="F115" s="319">
        <v>0</v>
      </c>
      <c r="G115" s="332">
        <v>0</v>
      </c>
      <c r="H115" s="319">
        <v>0</v>
      </c>
      <c r="I115" s="332">
        <v>1</v>
      </c>
      <c r="J115" s="319">
        <v>0.25</v>
      </c>
      <c r="K115" s="332">
        <v>3</v>
      </c>
      <c r="L115" s="319">
        <v>0.75</v>
      </c>
      <c r="M115" s="332">
        <v>0</v>
      </c>
      <c r="N115" s="319">
        <v>0</v>
      </c>
      <c r="O115" s="320">
        <v>4</v>
      </c>
    </row>
    <row r="116" spans="1:15" ht="15" x14ac:dyDescent="0.25">
      <c r="A116" s="317">
        <v>364</v>
      </c>
      <c r="B116" s="318" t="s">
        <v>510</v>
      </c>
      <c r="C116" s="332">
        <v>1</v>
      </c>
      <c r="D116" s="319">
        <v>3.4482758620689655E-2</v>
      </c>
      <c r="E116" s="332">
        <v>0</v>
      </c>
      <c r="F116" s="319">
        <v>0</v>
      </c>
      <c r="G116" s="332">
        <v>2</v>
      </c>
      <c r="H116" s="319">
        <v>6.8965517241379309E-2</v>
      </c>
      <c r="I116" s="332">
        <v>5</v>
      </c>
      <c r="J116" s="319">
        <v>0.17241379310344829</v>
      </c>
      <c r="K116" s="332">
        <v>20</v>
      </c>
      <c r="L116" s="319">
        <v>0.68965517241379315</v>
      </c>
      <c r="M116" s="332">
        <v>1</v>
      </c>
      <c r="N116" s="319">
        <v>3.4482758620689655E-2</v>
      </c>
      <c r="O116" s="320">
        <v>29</v>
      </c>
    </row>
    <row r="117" spans="1:15" ht="15" x14ac:dyDescent="0.25">
      <c r="A117" s="317">
        <v>368</v>
      </c>
      <c r="B117" s="318" t="s">
        <v>511</v>
      </c>
      <c r="C117" s="332">
        <v>1</v>
      </c>
      <c r="D117" s="319">
        <v>3.2258064516129031E-2</v>
      </c>
      <c r="E117" s="332">
        <v>0</v>
      </c>
      <c r="F117" s="319">
        <v>0</v>
      </c>
      <c r="G117" s="332">
        <v>2</v>
      </c>
      <c r="H117" s="319">
        <v>6.4516129032258063E-2</v>
      </c>
      <c r="I117" s="332">
        <v>5</v>
      </c>
      <c r="J117" s="319">
        <v>0.16129032258064516</v>
      </c>
      <c r="K117" s="332">
        <v>23</v>
      </c>
      <c r="L117" s="319">
        <v>0.74193548387096775</v>
      </c>
      <c r="M117" s="332">
        <v>0</v>
      </c>
      <c r="N117" s="319">
        <v>0</v>
      </c>
      <c r="O117" s="320">
        <v>31</v>
      </c>
    </row>
    <row r="118" spans="1:15" ht="15" x14ac:dyDescent="0.25">
      <c r="A118" s="317">
        <v>390</v>
      </c>
      <c r="B118" s="318" t="s">
        <v>512</v>
      </c>
      <c r="C118" s="332">
        <v>0</v>
      </c>
      <c r="D118" s="319">
        <v>0</v>
      </c>
      <c r="E118" s="332">
        <v>0</v>
      </c>
      <c r="F118" s="319">
        <v>0</v>
      </c>
      <c r="G118" s="332">
        <v>0</v>
      </c>
      <c r="H118" s="319">
        <v>0</v>
      </c>
      <c r="I118" s="332">
        <v>6</v>
      </c>
      <c r="J118" s="319">
        <v>0.375</v>
      </c>
      <c r="K118" s="332">
        <v>10</v>
      </c>
      <c r="L118" s="319">
        <v>0.625</v>
      </c>
      <c r="M118" s="332">
        <v>0</v>
      </c>
      <c r="N118" s="319">
        <v>0</v>
      </c>
      <c r="O118" s="320">
        <v>16</v>
      </c>
    </row>
    <row r="119" spans="1:15" ht="15" x14ac:dyDescent="0.25">
      <c r="A119" s="317">
        <v>467</v>
      </c>
      <c r="B119" s="318" t="s">
        <v>513</v>
      </c>
      <c r="C119" s="332">
        <v>0</v>
      </c>
      <c r="D119" s="319">
        <v>0</v>
      </c>
      <c r="E119" s="332">
        <v>0</v>
      </c>
      <c r="F119" s="319">
        <v>0</v>
      </c>
      <c r="G119" s="332">
        <v>0</v>
      </c>
      <c r="H119" s="319">
        <v>0</v>
      </c>
      <c r="I119" s="332">
        <v>2</v>
      </c>
      <c r="J119" s="319">
        <v>0.33333333333333331</v>
      </c>
      <c r="K119" s="332">
        <v>3</v>
      </c>
      <c r="L119" s="319">
        <v>0.5</v>
      </c>
      <c r="M119" s="332">
        <v>1</v>
      </c>
      <c r="N119" s="319">
        <v>0.16666666666666666</v>
      </c>
      <c r="O119" s="320">
        <v>6</v>
      </c>
    </row>
    <row r="120" spans="1:15" ht="15" x14ac:dyDescent="0.25">
      <c r="A120" s="317">
        <v>576</v>
      </c>
      <c r="B120" s="318" t="s">
        <v>514</v>
      </c>
      <c r="C120" s="332">
        <v>1</v>
      </c>
      <c r="D120" s="319">
        <v>0.33333333333333331</v>
      </c>
      <c r="E120" s="332">
        <v>0</v>
      </c>
      <c r="F120" s="319">
        <v>0</v>
      </c>
      <c r="G120" s="332">
        <v>0</v>
      </c>
      <c r="H120" s="319">
        <v>0</v>
      </c>
      <c r="I120" s="332">
        <v>0</v>
      </c>
      <c r="J120" s="319">
        <v>0</v>
      </c>
      <c r="K120" s="332">
        <v>2</v>
      </c>
      <c r="L120" s="319">
        <v>0.66666666666666663</v>
      </c>
      <c r="M120" s="332">
        <v>0</v>
      </c>
      <c r="N120" s="319">
        <v>0</v>
      </c>
      <c r="O120" s="320">
        <v>3</v>
      </c>
    </row>
    <row r="121" spans="1:15" ht="15" x14ac:dyDescent="0.25">
      <c r="A121" s="317">
        <v>642</v>
      </c>
      <c r="B121" s="318" t="s">
        <v>515</v>
      </c>
      <c r="C121" s="332">
        <v>0</v>
      </c>
      <c r="D121" s="319">
        <v>0</v>
      </c>
      <c r="E121" s="332">
        <v>0</v>
      </c>
      <c r="F121" s="319">
        <v>0</v>
      </c>
      <c r="G121" s="332">
        <v>0</v>
      </c>
      <c r="H121" s="319">
        <v>0</v>
      </c>
      <c r="I121" s="332">
        <v>5</v>
      </c>
      <c r="J121" s="319">
        <v>0.41666666666666669</v>
      </c>
      <c r="K121" s="332">
        <v>6</v>
      </c>
      <c r="L121" s="319">
        <v>0.5</v>
      </c>
      <c r="M121" s="332">
        <v>1</v>
      </c>
      <c r="N121" s="319">
        <v>8.3333333333333329E-2</v>
      </c>
      <c r="O121" s="320">
        <v>12</v>
      </c>
    </row>
    <row r="122" spans="1:15" ht="15" x14ac:dyDescent="0.25">
      <c r="A122" s="317">
        <v>679</v>
      </c>
      <c r="B122" s="318" t="s">
        <v>516</v>
      </c>
      <c r="C122" s="332">
        <v>0</v>
      </c>
      <c r="D122" s="319">
        <v>0</v>
      </c>
      <c r="E122" s="332">
        <v>0</v>
      </c>
      <c r="F122" s="319">
        <v>0</v>
      </c>
      <c r="G122" s="332">
        <v>0</v>
      </c>
      <c r="H122" s="319">
        <v>0</v>
      </c>
      <c r="I122" s="332">
        <v>6</v>
      </c>
      <c r="J122" s="319">
        <v>0.5</v>
      </c>
      <c r="K122" s="332">
        <v>6</v>
      </c>
      <c r="L122" s="319">
        <v>0.5</v>
      </c>
      <c r="M122" s="332">
        <v>0</v>
      </c>
      <c r="N122" s="319">
        <v>0</v>
      </c>
      <c r="O122" s="320">
        <v>12</v>
      </c>
    </row>
    <row r="123" spans="1:15" ht="15" x14ac:dyDescent="0.25">
      <c r="A123" s="317">
        <v>789</v>
      </c>
      <c r="B123" s="318" t="s">
        <v>517</v>
      </c>
      <c r="C123" s="332">
        <v>0</v>
      </c>
      <c r="D123" s="319">
        <v>0</v>
      </c>
      <c r="E123" s="332">
        <v>0</v>
      </c>
      <c r="F123" s="319">
        <v>0</v>
      </c>
      <c r="G123" s="332">
        <v>1</v>
      </c>
      <c r="H123" s="319">
        <v>0.1</v>
      </c>
      <c r="I123" s="332">
        <v>0</v>
      </c>
      <c r="J123" s="319">
        <v>0</v>
      </c>
      <c r="K123" s="332">
        <v>9</v>
      </c>
      <c r="L123" s="319">
        <v>0.9</v>
      </c>
      <c r="M123" s="332">
        <v>0</v>
      </c>
      <c r="N123" s="319">
        <v>0</v>
      </c>
      <c r="O123" s="320">
        <v>10</v>
      </c>
    </row>
    <row r="124" spans="1:15" ht="15" x14ac:dyDescent="0.25">
      <c r="A124" s="317">
        <v>792</v>
      </c>
      <c r="B124" s="318" t="s">
        <v>518</v>
      </c>
      <c r="C124" s="332">
        <v>0</v>
      </c>
      <c r="D124" s="319">
        <v>0</v>
      </c>
      <c r="E124" s="332">
        <v>0</v>
      </c>
      <c r="F124" s="319">
        <v>0</v>
      </c>
      <c r="G124" s="332">
        <v>0</v>
      </c>
      <c r="H124" s="319">
        <v>0</v>
      </c>
      <c r="I124" s="332">
        <v>0</v>
      </c>
      <c r="J124" s="319">
        <v>0</v>
      </c>
      <c r="K124" s="332">
        <v>0</v>
      </c>
      <c r="L124" s="319">
        <v>0</v>
      </c>
      <c r="M124" s="332">
        <v>0</v>
      </c>
      <c r="N124" s="319">
        <v>0</v>
      </c>
      <c r="O124" s="320">
        <v>0</v>
      </c>
    </row>
    <row r="125" spans="1:15" ht="15" x14ac:dyDescent="0.25">
      <c r="A125" s="317">
        <v>809</v>
      </c>
      <c r="B125" s="318" t="s">
        <v>519</v>
      </c>
      <c r="C125" s="332">
        <v>1</v>
      </c>
      <c r="D125" s="319">
        <v>7.1428571428571425E-2</v>
      </c>
      <c r="E125" s="332">
        <v>1</v>
      </c>
      <c r="F125" s="319">
        <v>7.1428571428571425E-2</v>
      </c>
      <c r="G125" s="332">
        <v>1</v>
      </c>
      <c r="H125" s="319">
        <v>7.1428571428571425E-2</v>
      </c>
      <c r="I125" s="332">
        <v>1</v>
      </c>
      <c r="J125" s="319">
        <v>7.1428571428571425E-2</v>
      </c>
      <c r="K125" s="332">
        <v>10</v>
      </c>
      <c r="L125" s="319">
        <v>0.7142857142857143</v>
      </c>
      <c r="M125" s="332">
        <v>0</v>
      </c>
      <c r="N125" s="319">
        <v>0</v>
      </c>
      <c r="O125" s="320">
        <v>14</v>
      </c>
    </row>
    <row r="126" spans="1:15" ht="15" x14ac:dyDescent="0.25">
      <c r="A126" s="317">
        <v>847</v>
      </c>
      <c r="B126" s="318" t="s">
        <v>520</v>
      </c>
      <c r="C126" s="332">
        <v>0</v>
      </c>
      <c r="D126" s="319">
        <v>0</v>
      </c>
      <c r="E126" s="332">
        <v>1</v>
      </c>
      <c r="F126" s="319">
        <v>0.1111111111111111</v>
      </c>
      <c r="G126" s="332">
        <v>1</v>
      </c>
      <c r="H126" s="319">
        <v>0.1111111111111111</v>
      </c>
      <c r="I126" s="332">
        <v>1</v>
      </c>
      <c r="J126" s="319">
        <v>0.1111111111111111</v>
      </c>
      <c r="K126" s="332">
        <v>6</v>
      </c>
      <c r="L126" s="319">
        <v>0.66666666666666663</v>
      </c>
      <c r="M126" s="332">
        <v>0</v>
      </c>
      <c r="N126" s="319">
        <v>0</v>
      </c>
      <c r="O126" s="320">
        <v>9</v>
      </c>
    </row>
    <row r="127" spans="1:15" ht="15" x14ac:dyDescent="0.25">
      <c r="A127" s="317">
        <v>856</v>
      </c>
      <c r="B127" s="318" t="s">
        <v>521</v>
      </c>
      <c r="C127" s="332">
        <v>0</v>
      </c>
      <c r="D127" s="319">
        <v>0</v>
      </c>
      <c r="E127" s="332">
        <v>0</v>
      </c>
      <c r="F127" s="319">
        <v>0</v>
      </c>
      <c r="G127" s="332">
        <v>0</v>
      </c>
      <c r="H127" s="319">
        <v>0</v>
      </c>
      <c r="I127" s="332">
        <v>0</v>
      </c>
      <c r="J127" s="319">
        <v>0</v>
      </c>
      <c r="K127" s="332">
        <v>4</v>
      </c>
      <c r="L127" s="319">
        <v>1</v>
      </c>
      <c r="M127" s="332">
        <v>0</v>
      </c>
      <c r="N127" s="319">
        <v>0</v>
      </c>
      <c r="O127" s="320">
        <v>4</v>
      </c>
    </row>
    <row r="128" spans="1:15" ht="15" x14ac:dyDescent="0.25">
      <c r="A128" s="317">
        <v>861</v>
      </c>
      <c r="B128" s="318" t="s">
        <v>522</v>
      </c>
      <c r="C128" s="332">
        <v>0</v>
      </c>
      <c r="D128" s="319">
        <v>0</v>
      </c>
      <c r="E128" s="332">
        <v>0</v>
      </c>
      <c r="F128" s="319">
        <v>0</v>
      </c>
      <c r="G128" s="332">
        <v>3</v>
      </c>
      <c r="H128" s="319">
        <v>0.13636363636363635</v>
      </c>
      <c r="I128" s="332">
        <v>5</v>
      </c>
      <c r="J128" s="319">
        <v>0.22727272727272727</v>
      </c>
      <c r="K128" s="332">
        <v>12</v>
      </c>
      <c r="L128" s="319">
        <v>0.54545454545454541</v>
      </c>
      <c r="M128" s="332">
        <v>2</v>
      </c>
      <c r="N128" s="319">
        <v>9.0909090909090912E-2</v>
      </c>
      <c r="O128" s="320">
        <v>22</v>
      </c>
    </row>
    <row r="129" spans="1:15" x14ac:dyDescent="0.2">
      <c r="A129" s="311">
        <v>9</v>
      </c>
      <c r="B129" s="312" t="s">
        <v>523</v>
      </c>
      <c r="C129" s="315">
        <v>731</v>
      </c>
      <c r="D129" s="314">
        <v>1.2074262495457698E-2</v>
      </c>
      <c r="E129" s="313">
        <v>5404</v>
      </c>
      <c r="F129" s="314">
        <v>8.9260348188034758E-2</v>
      </c>
      <c r="G129" s="315">
        <v>4660</v>
      </c>
      <c r="H129" s="314">
        <v>7.6971358726173569E-2</v>
      </c>
      <c r="I129" s="315">
        <v>15106</v>
      </c>
      <c r="J129" s="314">
        <v>0.24951273496085363</v>
      </c>
      <c r="K129" s="315">
        <v>32865</v>
      </c>
      <c r="L129" s="314">
        <v>0.54284628852697303</v>
      </c>
      <c r="M129" s="315">
        <v>1776</v>
      </c>
      <c r="N129" s="314">
        <v>2.933500710250735E-2</v>
      </c>
      <c r="O129" s="316">
        <v>60542</v>
      </c>
    </row>
    <row r="130" spans="1:15" ht="15" x14ac:dyDescent="0.25">
      <c r="A130" s="317">
        <v>1</v>
      </c>
      <c r="B130" s="318" t="s">
        <v>524</v>
      </c>
      <c r="C130" s="332">
        <v>466</v>
      </c>
      <c r="D130" s="319">
        <v>1.1547515797298971E-2</v>
      </c>
      <c r="E130" s="332">
        <v>3572</v>
      </c>
      <c r="F130" s="319">
        <v>8.8514434394746627E-2</v>
      </c>
      <c r="G130" s="332">
        <v>3000</v>
      </c>
      <c r="H130" s="319">
        <v>7.4340230454714412E-2</v>
      </c>
      <c r="I130" s="332">
        <v>10208</v>
      </c>
      <c r="J130" s="319">
        <v>0.25295502416057492</v>
      </c>
      <c r="K130" s="332">
        <v>22017</v>
      </c>
      <c r="L130" s="319">
        <v>0.54558295130714907</v>
      </c>
      <c r="M130" s="332">
        <v>1092</v>
      </c>
      <c r="N130" s="319">
        <v>2.7059843885516046E-2</v>
      </c>
      <c r="O130" s="320">
        <v>40355</v>
      </c>
    </row>
    <row r="131" spans="1:15" ht="15" x14ac:dyDescent="0.25">
      <c r="A131" s="317">
        <v>79</v>
      </c>
      <c r="B131" s="318" t="s">
        <v>525</v>
      </c>
      <c r="C131" s="332">
        <v>6</v>
      </c>
      <c r="D131" s="319">
        <v>2.097902097902098E-2</v>
      </c>
      <c r="E131" s="332">
        <v>24</v>
      </c>
      <c r="F131" s="319">
        <v>8.3916083916083919E-2</v>
      </c>
      <c r="G131" s="332">
        <v>14</v>
      </c>
      <c r="H131" s="319">
        <v>4.8951048951048952E-2</v>
      </c>
      <c r="I131" s="332">
        <v>86</v>
      </c>
      <c r="J131" s="319">
        <v>0.30069930069930068</v>
      </c>
      <c r="K131" s="332">
        <v>156</v>
      </c>
      <c r="L131" s="319">
        <v>0.54545454545454541</v>
      </c>
      <c r="M131" s="332">
        <v>0</v>
      </c>
      <c r="N131" s="319">
        <v>0</v>
      </c>
      <c r="O131" s="320">
        <v>286</v>
      </c>
    </row>
    <row r="132" spans="1:15" ht="15" x14ac:dyDescent="0.25">
      <c r="A132" s="317">
        <v>88</v>
      </c>
      <c r="B132" s="318" t="s">
        <v>526</v>
      </c>
      <c r="C132" s="332">
        <v>101</v>
      </c>
      <c r="D132" s="319">
        <v>1.4373132204354632E-2</v>
      </c>
      <c r="E132" s="332">
        <v>708</v>
      </c>
      <c r="F132" s="319">
        <v>0.10075423367012951</v>
      </c>
      <c r="G132" s="332">
        <v>600</v>
      </c>
      <c r="H132" s="319">
        <v>8.5384943788245335E-2</v>
      </c>
      <c r="I132" s="332">
        <v>1641</v>
      </c>
      <c r="J132" s="319">
        <v>0.233527821260851</v>
      </c>
      <c r="K132" s="332">
        <v>3814</v>
      </c>
      <c r="L132" s="319">
        <v>0.54276362601394623</v>
      </c>
      <c r="M132" s="332">
        <v>163</v>
      </c>
      <c r="N132" s="319">
        <v>2.3196243062473317E-2</v>
      </c>
      <c r="O132" s="320">
        <v>7027</v>
      </c>
    </row>
    <row r="133" spans="1:15" ht="15" x14ac:dyDescent="0.25">
      <c r="A133" s="317">
        <v>129</v>
      </c>
      <c r="B133" s="318" t="s">
        <v>527</v>
      </c>
      <c r="C133" s="332">
        <v>25</v>
      </c>
      <c r="D133" s="319">
        <v>2.2301516503122211E-2</v>
      </c>
      <c r="E133" s="332">
        <v>119</v>
      </c>
      <c r="F133" s="319">
        <v>0.10615521855486174</v>
      </c>
      <c r="G133" s="332">
        <v>88</v>
      </c>
      <c r="H133" s="319">
        <v>7.8501338090990191E-2</v>
      </c>
      <c r="I133" s="332">
        <v>264</v>
      </c>
      <c r="J133" s="319">
        <v>0.23550401427297057</v>
      </c>
      <c r="K133" s="332">
        <v>607</v>
      </c>
      <c r="L133" s="319">
        <v>0.54148082069580727</v>
      </c>
      <c r="M133" s="332">
        <v>18</v>
      </c>
      <c r="N133" s="319">
        <v>1.6057091882247992E-2</v>
      </c>
      <c r="O133" s="320">
        <v>1121</v>
      </c>
    </row>
    <row r="134" spans="1:15" ht="15" x14ac:dyDescent="0.25">
      <c r="A134" s="317">
        <v>212</v>
      </c>
      <c r="B134" s="318" t="s">
        <v>528</v>
      </c>
      <c r="C134" s="332">
        <v>7</v>
      </c>
      <c r="D134" s="319">
        <v>1.4736842105263158E-2</v>
      </c>
      <c r="E134" s="332">
        <v>44</v>
      </c>
      <c r="F134" s="319">
        <v>9.2631578947368426E-2</v>
      </c>
      <c r="G134" s="332">
        <v>36</v>
      </c>
      <c r="H134" s="319">
        <v>7.5789473684210532E-2</v>
      </c>
      <c r="I134" s="332">
        <v>131</v>
      </c>
      <c r="J134" s="319">
        <v>0.27578947368421053</v>
      </c>
      <c r="K134" s="332">
        <v>248</v>
      </c>
      <c r="L134" s="319">
        <v>0.52210526315789474</v>
      </c>
      <c r="M134" s="332">
        <v>9</v>
      </c>
      <c r="N134" s="319">
        <v>1.8947368421052633E-2</v>
      </c>
      <c r="O134" s="320">
        <v>475</v>
      </c>
    </row>
    <row r="135" spans="1:15" ht="15" x14ac:dyDescent="0.25">
      <c r="A135" s="317">
        <v>266</v>
      </c>
      <c r="B135" s="318" t="s">
        <v>529</v>
      </c>
      <c r="C135" s="332">
        <v>17</v>
      </c>
      <c r="D135" s="319">
        <v>8.1927710843373493E-3</v>
      </c>
      <c r="E135" s="332">
        <v>143</v>
      </c>
      <c r="F135" s="319">
        <v>6.8915662650602408E-2</v>
      </c>
      <c r="G135" s="332">
        <v>188</v>
      </c>
      <c r="H135" s="319">
        <v>9.0602409638554218E-2</v>
      </c>
      <c r="I135" s="332">
        <v>468</v>
      </c>
      <c r="J135" s="319">
        <v>0.22554216867469878</v>
      </c>
      <c r="K135" s="332">
        <v>1107</v>
      </c>
      <c r="L135" s="319">
        <v>0.53349397590361447</v>
      </c>
      <c r="M135" s="332">
        <v>152</v>
      </c>
      <c r="N135" s="319">
        <v>7.3253012048192775E-2</v>
      </c>
      <c r="O135" s="320">
        <v>2075</v>
      </c>
    </row>
    <row r="136" spans="1:15" ht="15" x14ac:dyDescent="0.25">
      <c r="A136" s="317">
        <v>308</v>
      </c>
      <c r="B136" s="318" t="s">
        <v>530</v>
      </c>
      <c r="C136" s="332">
        <v>8</v>
      </c>
      <c r="D136" s="319">
        <v>1.5533980582524271E-2</v>
      </c>
      <c r="E136" s="332">
        <v>48</v>
      </c>
      <c r="F136" s="319">
        <v>9.3203883495145634E-2</v>
      </c>
      <c r="G136" s="332">
        <v>36</v>
      </c>
      <c r="H136" s="319">
        <v>6.9902912621359226E-2</v>
      </c>
      <c r="I136" s="332">
        <v>128</v>
      </c>
      <c r="J136" s="319">
        <v>0.24854368932038834</v>
      </c>
      <c r="K136" s="332">
        <v>286</v>
      </c>
      <c r="L136" s="319">
        <v>0.55533980582524267</v>
      </c>
      <c r="M136" s="332">
        <v>9</v>
      </c>
      <c r="N136" s="319">
        <v>1.7475728155339806E-2</v>
      </c>
      <c r="O136" s="320">
        <v>515</v>
      </c>
    </row>
    <row r="137" spans="1:15" ht="15" x14ac:dyDescent="0.25">
      <c r="A137" s="317">
        <v>360</v>
      </c>
      <c r="B137" s="318" t="s">
        <v>531</v>
      </c>
      <c r="C137" s="332">
        <v>80</v>
      </c>
      <c r="D137" s="319">
        <v>1.2513686844986703E-2</v>
      </c>
      <c r="E137" s="332">
        <v>582</v>
      </c>
      <c r="F137" s="319">
        <v>9.1037071797278268E-2</v>
      </c>
      <c r="G137" s="332">
        <v>551</v>
      </c>
      <c r="H137" s="319">
        <v>8.6188018144845932E-2</v>
      </c>
      <c r="I137" s="332">
        <v>1597</v>
      </c>
      <c r="J137" s="319">
        <v>0.24980447364304709</v>
      </c>
      <c r="K137" s="332">
        <v>3408</v>
      </c>
      <c r="L137" s="319">
        <v>0.53308305959643365</v>
      </c>
      <c r="M137" s="332">
        <v>175</v>
      </c>
      <c r="N137" s="319">
        <v>2.7373689973408416E-2</v>
      </c>
      <c r="O137" s="320">
        <v>6393</v>
      </c>
    </row>
    <row r="138" spans="1:15" ht="15" x14ac:dyDescent="0.25">
      <c r="A138" s="317">
        <v>380</v>
      </c>
      <c r="B138" s="318" t="s">
        <v>532</v>
      </c>
      <c r="C138" s="332">
        <v>7</v>
      </c>
      <c r="D138" s="319">
        <v>8.9171974522292991E-3</v>
      </c>
      <c r="E138" s="332">
        <v>72</v>
      </c>
      <c r="F138" s="319">
        <v>9.171974522292993E-2</v>
      </c>
      <c r="G138" s="332">
        <v>61</v>
      </c>
      <c r="H138" s="319">
        <v>7.7707006369426748E-2</v>
      </c>
      <c r="I138" s="332">
        <v>193</v>
      </c>
      <c r="J138" s="319">
        <v>0.24585987261146497</v>
      </c>
      <c r="K138" s="332">
        <v>412</v>
      </c>
      <c r="L138" s="319">
        <v>0.52484076433121019</v>
      </c>
      <c r="M138" s="332">
        <v>40</v>
      </c>
      <c r="N138" s="319">
        <v>5.0955414012738856E-2</v>
      </c>
      <c r="O138" s="320">
        <v>785</v>
      </c>
    </row>
    <row r="139" spans="1:15" ht="15.75" thickBot="1" x14ac:dyDescent="0.3">
      <c r="A139" s="321">
        <v>631</v>
      </c>
      <c r="B139" s="322" t="s">
        <v>533</v>
      </c>
      <c r="C139" s="332">
        <v>14</v>
      </c>
      <c r="D139" s="323">
        <v>9.2715231788079479E-3</v>
      </c>
      <c r="E139" s="333">
        <v>92</v>
      </c>
      <c r="F139" s="323">
        <v>6.0927152317880796E-2</v>
      </c>
      <c r="G139" s="333">
        <v>86</v>
      </c>
      <c r="H139" s="323">
        <v>5.6953642384105961E-2</v>
      </c>
      <c r="I139" s="333">
        <v>390</v>
      </c>
      <c r="J139" s="323">
        <v>0.25827814569536423</v>
      </c>
      <c r="K139" s="333">
        <v>810</v>
      </c>
      <c r="L139" s="323">
        <v>0.53642384105960261</v>
      </c>
      <c r="M139" s="333">
        <v>118</v>
      </c>
      <c r="N139" s="323">
        <v>7.8145695364238404E-2</v>
      </c>
      <c r="O139" s="324">
        <v>1510</v>
      </c>
    </row>
    <row r="140" spans="1:15" x14ac:dyDescent="0.2">
      <c r="B140" s="1"/>
    </row>
    <row r="141" spans="1:15" x14ac:dyDescent="0.2">
      <c r="A141" s="327" t="s">
        <v>198</v>
      </c>
      <c r="B141" s="359" t="s">
        <v>557</v>
      </c>
      <c r="C141" s="328" t="s">
        <v>553</v>
      </c>
      <c r="D141" s="355"/>
      <c r="E141" s="355"/>
      <c r="F141" s="355"/>
      <c r="G141" s="355"/>
      <c r="H141" s="355"/>
      <c r="I141" s="355"/>
      <c r="J141" s="355"/>
      <c r="K141" s="355"/>
      <c r="L141" s="356"/>
    </row>
    <row r="142" spans="1:15" x14ac:dyDescent="0.2">
      <c r="A142" s="329" t="s">
        <v>537</v>
      </c>
      <c r="B142" s="357" t="s">
        <v>535</v>
      </c>
      <c r="C142" s="358"/>
      <c r="D142" s="358"/>
      <c r="E142" s="358"/>
      <c r="F142" s="358"/>
      <c r="G142" s="358"/>
      <c r="H142" s="358"/>
      <c r="I142" s="358"/>
      <c r="J142" s="358"/>
      <c r="K142" s="358"/>
      <c r="L142" s="358"/>
    </row>
    <row r="143" spans="1:15" x14ac:dyDescent="0.2">
      <c r="A143" s="326" t="s">
        <v>536</v>
      </c>
      <c r="B143" s="357" t="s">
        <v>358</v>
      </c>
      <c r="C143" s="358"/>
      <c r="D143" s="358"/>
      <c r="E143" s="358"/>
      <c r="F143" s="358"/>
      <c r="G143" s="358"/>
      <c r="H143" s="358"/>
      <c r="I143" s="358"/>
      <c r="J143" s="358"/>
      <c r="K143" s="358"/>
      <c r="L143" s="358"/>
    </row>
    <row r="144" spans="1:15" x14ac:dyDescent="0.2">
      <c r="B144" s="330"/>
    </row>
  </sheetData>
  <mergeCells count="5">
    <mergeCell ref="O2:O4"/>
    <mergeCell ref="C1:N1"/>
    <mergeCell ref="A2:A5"/>
    <mergeCell ref="B2:B4"/>
    <mergeCell ref="C2:N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Props1.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98ECD7-3784-4B82-8EA3-09C022DC3E31}">
  <ds:schemaRefs>
    <ds:schemaRef ds:uri="http://schemas.microsoft.com/sharepoint/v3/contenttype/forms"/>
  </ds:schemaRefs>
</ds:datastoreItem>
</file>

<file path=customXml/itemProps3.xml><?xml version="1.0" encoding="utf-8"?>
<ds:datastoreItem xmlns:ds="http://schemas.openxmlformats.org/officeDocument/2006/customXml" ds:itemID="{6925C298-26F4-4736-9801-DDD2B3960FE3}">
  <ds:schemaRefs>
    <ds:schemaRef ds:uri="http://schemas.microsoft.com/office/2006/metadata/properties"/>
    <ds:schemaRef ds:uri="http://purl.org/dc/terms/"/>
    <ds:schemaRef ds:uri="http://purl.org/dc/dcmitype/"/>
    <ds:schemaRef ds:uri="http://purl.org/dc/elements/1.1/"/>
    <ds:schemaRef ds:uri="http://www.w3.org/XML/1998/namespace"/>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CUADRO RESUMEN</vt:lpstr>
      <vt:lpstr>REGIONAL AFILIADOS</vt:lpstr>
      <vt:lpstr>1MIGRANTES  VEN SISBEN LC AFILI</vt:lpstr>
      <vt:lpstr>2.AFILIADOS  SGSSS MIG VEN</vt:lpstr>
      <vt:lpstr>3.Afiliados por EPS</vt:lpstr>
      <vt:lpstr> 4.Afiliados_ Mpio_RS</vt:lpstr>
      <vt:lpstr>5.Afiliados_ Mpio_RC </vt:lpstr>
      <vt:lpstr>6. RS_Curso_Vida</vt:lpstr>
      <vt:lpstr>7. RC_Curso_Vida</vt:lpstr>
      <vt:lpstr>8. GRAFICA X EDAD Y CICLOVIDA </vt:lpstr>
      <vt:lpstr>9_RC_GRUPOS DE EDAD</vt:lpstr>
      <vt:lpstr>10. RS_GRUPOS DE EDAD</vt:lpstr>
      <vt:lpstr>11. AFILIADOS POR GENERO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JAIME</cp:lastModifiedBy>
  <cp:revision/>
  <dcterms:created xsi:type="dcterms:W3CDTF">2020-08-11T19:48:39Z</dcterms:created>
  <dcterms:modified xsi:type="dcterms:W3CDTF">2024-03-26T14:57:14Z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