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D:\jjimenezl\ASEGURAMIENTO 2022\ESTADISTICAS DIANA\ENERO 2024\MIGRANTES ENERO2024\"/>
    </mc:Choice>
  </mc:AlternateContent>
  <xr:revisionPtr revIDLastSave="0" documentId="13_ncr:1_{2F242BF9-FBA9-41B4-80B1-CF25AF2651ED}" xr6:coauthVersionLast="36" xr6:coauthVersionMax="36" xr10:uidLastSave="{00000000-0000-0000-0000-000000000000}"/>
  <bookViews>
    <workbookView xWindow="0" yWindow="0" windowWidth="28800" windowHeight="12225" activeTab="2" xr2:uid="{00000000-000D-0000-FFFF-FFFF00000000}"/>
  </bookViews>
  <sheets>
    <sheet name="CUADRO RESUMEN" sheetId="31" r:id="rId1"/>
    <sheet name="REGIONAL AFILIADOS" sheetId="145" r:id="rId2"/>
    <sheet name="1MIGRANTES  VEN SISBEN LC AFILI" sheetId="129" r:id="rId3"/>
    <sheet name="2.AFILIADOS  SGSSS MIG VEN" sheetId="158" r:id="rId4"/>
    <sheet name="3.Afiliados por EPS" sheetId="149" r:id="rId5"/>
    <sheet name=" 4.Afiliados_ Mpio_RS" sheetId="5" r:id="rId6"/>
    <sheet name="5.Afiliados_ Mpio_RC " sheetId="2" r:id="rId7"/>
    <sheet name="6. RS_Curso_Vida" sheetId="168" r:id="rId8"/>
    <sheet name="7. RC_Curso_Vida" sheetId="165" r:id="rId9"/>
    <sheet name="8. GRAFICA X EDAD Y CICLOVIDA " sheetId="160" r:id="rId10"/>
    <sheet name="9_RC_GRUPOS DE EDAD" sheetId="162" r:id="rId11"/>
    <sheet name="10. RS_GRUPOS DE EDAD" sheetId="169" r:id="rId12"/>
  </sheets>
  <definedNames>
    <definedName name="_xlnm._FilterDatabase" localSheetId="5" hidden="1">' 4.Afiliados_ Mpio_RS'!$A$1:$R$144</definedName>
    <definedName name="_xlnm._FilterDatabase" localSheetId="2" hidden="1">'1MIGRANTES  VEN SISBEN LC AFILI'!$A$4:$AR$142</definedName>
    <definedName name="_xlnm._FilterDatabase" localSheetId="3" hidden="1">'2.AFILIADOS  SGSSS MIG VEN'!$A$4:$L$139</definedName>
    <definedName name="_xlnm._FilterDatabase" localSheetId="6" hidden="1">'5.Afiliados_ Mpio_RC '!#REF!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31" l="1"/>
  <c r="G5" i="145" l="1"/>
  <c r="G6" i="145"/>
  <c r="G7" i="145"/>
  <c r="G8" i="145"/>
  <c r="G9" i="145"/>
  <c r="G10" i="145"/>
  <c r="G11" i="145"/>
  <c r="G12" i="145"/>
  <c r="B5" i="145"/>
  <c r="B6" i="145"/>
  <c r="B7" i="145"/>
  <c r="G4" i="145" l="1"/>
  <c r="G3" i="145" s="1"/>
  <c r="B4" i="145" l="1"/>
  <c r="D19" i="31" l="1"/>
  <c r="D13" i="31" l="1"/>
  <c r="F6" i="145"/>
  <c r="E12" i="145"/>
  <c r="F7" i="145"/>
  <c r="E4" i="145"/>
  <c r="D18" i="31"/>
  <c r="F4" i="145"/>
  <c r="D11" i="145"/>
  <c r="F8" i="145"/>
  <c r="E5" i="145"/>
  <c r="E9" i="145"/>
  <c r="D6" i="145"/>
  <c r="F10" i="145"/>
  <c r="D15" i="31"/>
  <c r="E7" i="145"/>
  <c r="E8" i="145"/>
  <c r="D14" i="31"/>
  <c r="E10" i="145"/>
  <c r="E11" i="145"/>
  <c r="D22" i="31"/>
  <c r="D25" i="31"/>
  <c r="D17" i="31"/>
  <c r="D5" i="145"/>
  <c r="F5" i="145"/>
  <c r="D7" i="145"/>
  <c r="F12" i="145"/>
  <c r="D8" i="145"/>
  <c r="D9" i="31"/>
  <c r="E6" i="145"/>
  <c r="D10" i="145"/>
  <c r="D9" i="145"/>
  <c r="D4" i="145"/>
  <c r="F9" i="145"/>
  <c r="F11" i="145"/>
  <c r="D12" i="145"/>
  <c r="I5" i="145" l="1"/>
  <c r="I10" i="145"/>
  <c r="I12" i="145"/>
  <c r="H9" i="145"/>
  <c r="I11" i="145"/>
  <c r="I9" i="145"/>
  <c r="H10" i="145"/>
  <c r="I7" i="145"/>
  <c r="I6" i="145"/>
  <c r="I8" i="145"/>
  <c r="I4" i="145"/>
  <c r="H8" i="145"/>
  <c r="H6" i="145"/>
  <c r="J6" i="145" s="1"/>
  <c r="H7" i="145"/>
  <c r="H4" i="145"/>
  <c r="B12" i="145"/>
  <c r="H11" i="145"/>
  <c r="H5" i="145"/>
  <c r="J5" i="145" s="1"/>
  <c r="H12" i="145"/>
  <c r="E3" i="145"/>
  <c r="F3" i="145"/>
  <c r="D3" i="145"/>
  <c r="D16" i="31"/>
  <c r="D6" i="31"/>
  <c r="D12" i="31"/>
  <c r="D10" i="31"/>
  <c r="D7" i="31"/>
  <c r="C4" i="145"/>
  <c r="C5" i="145"/>
  <c r="C6" i="145"/>
  <c r="C7" i="145"/>
  <c r="C12" i="145"/>
  <c r="C10" i="145"/>
  <c r="C8" i="145"/>
  <c r="C9" i="145"/>
  <c r="C11" i="145"/>
  <c r="D26" i="31"/>
  <c r="D24" i="31" s="1"/>
  <c r="K4" i="145"/>
  <c r="D5" i="31"/>
  <c r="J11" i="145" l="1"/>
  <c r="J7" i="145"/>
  <c r="J9" i="145"/>
  <c r="J10" i="145"/>
  <c r="I3" i="145"/>
  <c r="J12" i="145"/>
  <c r="J4" i="145"/>
  <c r="J8" i="145"/>
  <c r="B8" i="145"/>
  <c r="B9" i="145"/>
  <c r="B10" i="145"/>
  <c r="B11" i="145"/>
  <c r="H3" i="145"/>
  <c r="C3" i="145"/>
  <c r="D4" i="31"/>
  <c r="D20" i="31"/>
  <c r="B3" i="145" l="1"/>
  <c r="J3" i="145"/>
  <c r="L4" i="145" s="1"/>
  <c r="D11" i="31"/>
  <c r="K3" i="145"/>
  <c r="L8" i="145"/>
  <c r="D3" i="31"/>
  <c r="L10" i="145"/>
  <c r="L11" i="145"/>
  <c r="L12" i="145"/>
  <c r="L9" i="145"/>
  <c r="L7" i="145"/>
  <c r="L5" i="145"/>
  <c r="D8" i="31"/>
  <c r="D23" i="31" l="1"/>
  <c r="L6" i="145"/>
  <c r="L3" i="145"/>
</calcChain>
</file>

<file path=xl/sharedStrings.xml><?xml version="1.0" encoding="utf-8"?>
<sst xmlns="http://schemas.openxmlformats.org/spreadsheetml/2006/main" count="1853" uniqueCount="579">
  <si>
    <t>Fuente/fecha</t>
  </si>
  <si>
    <t>Indicador</t>
  </si>
  <si>
    <t>Desagregación del indicador</t>
  </si>
  <si>
    <t>Valor</t>
  </si>
  <si>
    <t>Migración Colombia 30/06/2023 https://public.tableau.com/app/profile/migraci.n.colombia/viz/EstatutoTemporaldeProteccin-Prerregistros/Pre-registrosPublic</t>
  </si>
  <si>
    <t xml:space="preserve">Total población migrante venezolana en Antioquia en el Registro Único de Migrantes Venezolanos </t>
  </si>
  <si>
    <t>MINSALUD</t>
  </si>
  <si>
    <t>SIBEN IV</t>
  </si>
  <si>
    <t>ENCUESTADOS EN SISBEN CON PEP + PPT 30/06/2023</t>
  </si>
  <si>
    <t>Total Encuestados</t>
  </si>
  <si>
    <t>Nivel 1</t>
  </si>
  <si>
    <t>Nivel 2</t>
  </si>
  <si>
    <t>No pobre No Vulnerable</t>
  </si>
  <si>
    <t>ADRES</t>
  </si>
  <si>
    <t>Total afiliados al SGSSS al 31/07/2023</t>
  </si>
  <si>
    <t>Total afiliados al SGSSS con PPT + PEP</t>
  </si>
  <si>
    <t>Afiliados al régimen subsidiado migrantes venezolanos con PPT+ PEP</t>
  </si>
  <si>
    <t>Afiliados al régimen contributivo migrantes venezolanos con PPT+ PEP</t>
  </si>
  <si>
    <t>Porcentaje de Afiliación al Sistema General de Seguridad Social en Salud (Afiliados con PEP más Afiliados con PPT, al denominador se le suma la población que actualmente se encuentra afiliada con PEP para fines de calcular el indicador real)</t>
  </si>
  <si>
    <t>ENCUESTADOS EN SISBEN CON PPT  30/06/2023</t>
  </si>
  <si>
    <t>ENCUESTADOS EN SISBEN CON PEP  30/06/2023</t>
  </si>
  <si>
    <t>Total afiliados al SGSSS con PPT</t>
  </si>
  <si>
    <t>Afiliados al régimen subsidiado migrantes venezolanos con PPT</t>
  </si>
  <si>
    <t>Afiliados al régimen contributivo migrantes venezolanos con PPT</t>
  </si>
  <si>
    <t>Porcentaje de Afiliación al Sistema General de Seguridad Social en Salud con PPT</t>
  </si>
  <si>
    <t>Total afiliados al SGSSS con Permiso Especial de Permanencia</t>
  </si>
  <si>
    <t>El indicador  de Cobertura de Afiliación con PEP solo pudo ser calculado con corte a diciembre 31 del 2021. el cual quedó en un 86%, para el año 2022, la medición del indicador se debe hacer teniendo como base el número de migrantes Venezolanos con Permiso Por Protección Temporal</t>
  </si>
  <si>
    <t>Afiliados al régimen subsidiado migrantes venezolanos con PEP</t>
  </si>
  <si>
    <t>Afiliados al régimen contributivo migrantes venezolanos con PEP</t>
  </si>
  <si>
    <t xml:space="preserve">Elaboró Plantilla: </t>
  </si>
  <si>
    <t>Diana Milena López Valencia</t>
  </si>
  <si>
    <t>TOTAL ANTIOQUIA</t>
  </si>
  <si>
    <t>migrantes de venenezuela que recibieron PPT Antioquia (1)</t>
  </si>
  <si>
    <t xml:space="preserve"> encuestados en sisben Antioquia con PEP + PPT</t>
  </si>
  <si>
    <t>Colombiano retornado de venezuela</t>
  </si>
  <si>
    <t xml:space="preserve">
Total Afiliados con PEP</t>
  </si>
  <si>
    <t xml:space="preserve">
Total Afiliados con PPT</t>
  </si>
  <si>
    <t xml:space="preserve">
Total Afiliados</t>
  </si>
  <si>
    <t>% Afiliación con PPT</t>
  </si>
  <si>
    <t>% de particiapción</t>
  </si>
  <si>
    <t>Total</t>
  </si>
  <si>
    <t>No pobre No vulnerable</t>
  </si>
  <si>
    <t xml:space="preserve"> MAGDALENA MEDIO</t>
  </si>
  <si>
    <t xml:space="preserve"> BAJO CAUCA</t>
  </si>
  <si>
    <t xml:space="preserve"> URABA</t>
  </si>
  <si>
    <t xml:space="preserve">  NORDESTE</t>
  </si>
  <si>
    <t xml:space="preserve">  OCCIDENTE</t>
  </si>
  <si>
    <t xml:space="preserve"> NORTE</t>
  </si>
  <si>
    <t xml:space="preserve">  ORIENTE</t>
  </si>
  <si>
    <t xml:space="preserve">  SUROESTE</t>
  </si>
  <si>
    <t xml:space="preserve">POBLACIÓN MIGRANTE VENEZOLANA  IDENTIFICADA CON POR PROTECCION TEMPORAL ENCUESTADOS EN SISBEN,  REPORTADA EN LOS LISTADOS CENSALES  Y AFILIADA AL SGSSS EN EL DEPARTAMENTO DE ANTIOQUIA, POR SUBREGIÓN, MUNICIPIO Y RÉGIMEN. </t>
  </si>
  <si>
    <t>Total Antioquia</t>
  </si>
  <si>
    <t>COD</t>
  </si>
  <si>
    <t>MUNICIPIO</t>
  </si>
  <si>
    <t xml:space="preserve">SISBEN-DNP </t>
  </si>
  <si>
    <t>AFILIADA AL REGIMEN SUBSIDIADO Y CONTRIBUTIVO</t>
  </si>
  <si>
    <t>% Afiliación con PPT+ PEP</t>
  </si>
  <si>
    <t xml:space="preserve"> encuestados en sisben Antioquia con PEP</t>
  </si>
  <si>
    <t>a.
Regimen Subsidiado con PEP*</t>
  </si>
  <si>
    <t>b.
Regimen Subsidiado con PPT*</t>
  </si>
  <si>
    <t xml:space="preserve"> a+ b
total  migrantes  Venezolanos afiliados  al regimen subsidiado*</t>
  </si>
  <si>
    <t>% Afiliación con PPT al RS</t>
  </si>
  <si>
    <t>c.
Regimen Contributivo  con PEP</t>
  </si>
  <si>
    <t>d.
Regimen Contributivo  con PPT</t>
  </si>
  <si>
    <t>c+d
Total migrantes venzolanos  afiliados al regimen contributivo</t>
  </si>
  <si>
    <t>% Afiliación con PPT al RC</t>
  </si>
  <si>
    <t>a+c
Total Afiliados con PEP</t>
  </si>
  <si>
    <t>b+d
Total Afiliados con PPT</t>
  </si>
  <si>
    <t>a+b+c+d
Total Afiliados</t>
  </si>
  <si>
    <t xml:space="preserve"> Total MAGDALENA MEDIO</t>
  </si>
  <si>
    <t>Total general</t>
  </si>
  <si>
    <t>CARACOLI</t>
  </si>
  <si>
    <t>MACEO</t>
  </si>
  <si>
    <t>PUERTO BERRIO</t>
  </si>
  <si>
    <t>PUERTO NARE</t>
  </si>
  <si>
    <t>PUERTO TRIUNFO</t>
  </si>
  <si>
    <t>YONDO</t>
  </si>
  <si>
    <t xml:space="preserve"> Total BAJO CAUCA</t>
  </si>
  <si>
    <t>CACERES</t>
  </si>
  <si>
    <t>CAUCASIA</t>
  </si>
  <si>
    <t>EL BAGRE</t>
  </si>
  <si>
    <t>NECHI</t>
  </si>
  <si>
    <t>TARAZA</t>
  </si>
  <si>
    <t>ZARAGOZA</t>
  </si>
  <si>
    <t xml:space="preserve"> Total URABA</t>
  </si>
  <si>
    <t>APARTADO</t>
  </si>
  <si>
    <t>ARBOLETES</t>
  </si>
  <si>
    <t>CAREPA</t>
  </si>
  <si>
    <t>CHIGORODO</t>
  </si>
  <si>
    <t>MURINDO</t>
  </si>
  <si>
    <t>MUTATA</t>
  </si>
  <si>
    <t>NECOCLI</t>
  </si>
  <si>
    <t>SAN JUAN DE URABA</t>
  </si>
  <si>
    <t>SAN PEDRO DE URABA</t>
  </si>
  <si>
    <t>TURBO</t>
  </si>
  <si>
    <t>VIGIA DEL FUERTE</t>
  </si>
  <si>
    <t xml:space="preserve">  Total  NORDESTE</t>
  </si>
  <si>
    <t>AMALFI</t>
  </si>
  <si>
    <t>ANORI</t>
  </si>
  <si>
    <t>CISNEROS</t>
  </si>
  <si>
    <t>REMEDIOS</t>
  </si>
  <si>
    <t>SAN ROQUE</t>
  </si>
  <si>
    <t>SANTO DOMINGO</t>
  </si>
  <si>
    <t>SEGOVIA</t>
  </si>
  <si>
    <t>VEGACHI</t>
  </si>
  <si>
    <t>YALI</t>
  </si>
  <si>
    <t>YOLOMBO</t>
  </si>
  <si>
    <t xml:space="preserve">  Total  OCCIDENTE</t>
  </si>
  <si>
    <t>ABRIAQUI</t>
  </si>
  <si>
    <t>SANTAFE DE ANTIOQUIA</t>
  </si>
  <si>
    <t>ANZA</t>
  </si>
  <si>
    <t>ARMENIA</t>
  </si>
  <si>
    <t>BURITICA</t>
  </si>
  <si>
    <t>CAICEDO</t>
  </si>
  <si>
    <t>CAÑASGORDAS</t>
  </si>
  <si>
    <t>DABEIBA</t>
  </si>
  <si>
    <t>EBEJICO</t>
  </si>
  <si>
    <t>FRONTINO</t>
  </si>
  <si>
    <t>GIRALDO</t>
  </si>
  <si>
    <t>HELICONIA</t>
  </si>
  <si>
    <t>LIBORINA</t>
  </si>
  <si>
    <t>OLAYA</t>
  </si>
  <si>
    <t>PEQUE</t>
  </si>
  <si>
    <t>SABANALARGA</t>
  </si>
  <si>
    <t>SAN JERONIMO</t>
  </si>
  <si>
    <t>SOPETRAN</t>
  </si>
  <si>
    <t>URAMITA</t>
  </si>
  <si>
    <t xml:space="preserve">  Total  NORTE</t>
  </si>
  <si>
    <t>ANGOSTURA</t>
  </si>
  <si>
    <t>BELMIRA</t>
  </si>
  <si>
    <t>BRICEÑO</t>
  </si>
  <si>
    <t>CAMPAMENTO</t>
  </si>
  <si>
    <t>CAROLINA</t>
  </si>
  <si>
    <t>DON MATIAS</t>
  </si>
  <si>
    <t>ENTRERRIOS</t>
  </si>
  <si>
    <t xml:space="preserve">GOMEZ PLATA </t>
  </si>
  <si>
    <t>GUADALUPE</t>
  </si>
  <si>
    <t>ITUANGO</t>
  </si>
  <si>
    <t>SAN ANDRES DE CUERQUIA</t>
  </si>
  <si>
    <t>SAN JOSE DE LA MONTAÑA</t>
  </si>
  <si>
    <t>SAN PEDRO DE LOS MILAGROS</t>
  </si>
  <si>
    <t>SANTA ROSA DE OSOS</t>
  </si>
  <si>
    <t>TOLEDO</t>
  </si>
  <si>
    <t>VALDIVIA</t>
  </si>
  <si>
    <t>YARUMAL</t>
  </si>
  <si>
    <t xml:space="preserve">  Total  ORIENTE</t>
  </si>
  <si>
    <t>ABEJORRAL</t>
  </si>
  <si>
    <t>ALEJANDRIA</t>
  </si>
  <si>
    <t>ARGELIA</t>
  </si>
  <si>
    <t>EL CARMEN DE VIBORAL</t>
  </si>
  <si>
    <t>COCORNA</t>
  </si>
  <si>
    <t>CONCEPCION</t>
  </si>
  <si>
    <t>GRANADA</t>
  </si>
  <si>
    <t>GUARNE</t>
  </si>
  <si>
    <t>GUATAPE</t>
  </si>
  <si>
    <t>LA CEJA</t>
  </si>
  <si>
    <t>LA UNION</t>
  </si>
  <si>
    <t>MARINILLA</t>
  </si>
  <si>
    <t>NARIÑO</t>
  </si>
  <si>
    <t>EL PEÑOL</t>
  </si>
  <si>
    <t>EL RETIRO</t>
  </si>
  <si>
    <t>RIONEGRO</t>
  </si>
  <si>
    <t>SAN CARLOS</t>
  </si>
  <si>
    <t>SAN FRANCISCO</t>
  </si>
  <si>
    <t>SAN LUIS</t>
  </si>
  <si>
    <t>SAN RAFAEL</t>
  </si>
  <si>
    <t>SAN VICENTE</t>
  </si>
  <si>
    <t>EL SANTUARIO</t>
  </si>
  <si>
    <t>SONSON</t>
  </si>
  <si>
    <t xml:space="preserve">   Total SUROESTE</t>
  </si>
  <si>
    <t>AMAGA</t>
  </si>
  <si>
    <t>ANDES</t>
  </si>
  <si>
    <t>ANGELOPOLIS</t>
  </si>
  <si>
    <t>BETANIA</t>
  </si>
  <si>
    <t>BETULIA</t>
  </si>
  <si>
    <t>CIUDAD BOLIVAR</t>
  </si>
  <si>
    <t>CARAMANTA</t>
  </si>
  <si>
    <t>CONCORDIA</t>
  </si>
  <si>
    <t>FREDONIA</t>
  </si>
  <si>
    <t>HISPANIA</t>
  </si>
  <si>
    <t>JARDIN</t>
  </si>
  <si>
    <t>JERICO</t>
  </si>
  <si>
    <t>LA PINTADA</t>
  </si>
  <si>
    <t>MONTEBELLO</t>
  </si>
  <si>
    <t>PUEBLORRICO</t>
  </si>
  <si>
    <t>SALGAR</t>
  </si>
  <si>
    <t>SANTA BARBARA</t>
  </si>
  <si>
    <t>TAMESIS</t>
  </si>
  <si>
    <t>TARSO</t>
  </si>
  <si>
    <t>TITIRIBI</t>
  </si>
  <si>
    <t>URRAO</t>
  </si>
  <si>
    <t>VALPARAISO</t>
  </si>
  <si>
    <t>VENECIA</t>
  </si>
  <si>
    <t xml:space="preserve">   Total  VALLE ABURRA </t>
  </si>
  <si>
    <t>MEDELLIN</t>
  </si>
  <si>
    <t>BARBOSA</t>
  </si>
  <si>
    <t>BELLO</t>
  </si>
  <si>
    <t>CALDAS</t>
  </si>
  <si>
    <t>COPACABANA</t>
  </si>
  <si>
    <t>ENVIGADO</t>
  </si>
  <si>
    <t>GIRARDOTA</t>
  </si>
  <si>
    <t>ITAGÜI</t>
  </si>
  <si>
    <t>LA ESTRELLA</t>
  </si>
  <si>
    <t>SABANETA</t>
  </si>
  <si>
    <t>Fuentes:</t>
  </si>
  <si>
    <t>RC</t>
  </si>
  <si>
    <t>RS</t>
  </si>
  <si>
    <t>EPS037</t>
  </si>
  <si>
    <t>1</t>
  </si>
  <si>
    <t>EPS005</t>
  </si>
  <si>
    <t>PE</t>
  </si>
  <si>
    <t>ESSC24</t>
  </si>
  <si>
    <t>EAS016</t>
  </si>
  <si>
    <t>EPS002</t>
  </si>
  <si>
    <t>EPS008</t>
  </si>
  <si>
    <t>EPS010</t>
  </si>
  <si>
    <t>EPS040</t>
  </si>
  <si>
    <t>EPS041</t>
  </si>
  <si>
    <t>EPS042</t>
  </si>
  <si>
    <t>CCFC33</t>
  </si>
  <si>
    <t>EPSS10</t>
  </si>
  <si>
    <t>EPSS41</t>
  </si>
  <si>
    <t>EPSS02</t>
  </si>
  <si>
    <t>EPSS05</t>
  </si>
  <si>
    <t>EPSS08</t>
  </si>
  <si>
    <t>EPSS42</t>
  </si>
  <si>
    <t>ESS024</t>
  </si>
  <si>
    <t>EPSS37</t>
  </si>
  <si>
    <t>EPSS40</t>
  </si>
  <si>
    <t>EPSI03</t>
  </si>
  <si>
    <t xml:space="preserve">POBLACIÓN MIGRANTE VENEZOLANA  IDENTIFICADA CON POR PROTECCIÓN TEMPORAL Y PERMISO ESPECIAL DE PERMANENCIA AFILIADA AL SGSSS EN EL DEPARTAMENTO DE ANTIOQUIA, POR SUBREGIÓN, MUNICIPIO Y RÉGIMEN. </t>
  </si>
  <si>
    <t>Regimen Subsidiado con PEP*</t>
  </si>
  <si>
    <t>Regimen Subsidiado con PPT*</t>
  </si>
  <si>
    <t>total  migrantes  Venezolanos afiliados  al regimen subsidiado*</t>
  </si>
  <si>
    <t>%  de afiliación  RS con PPT</t>
  </si>
  <si>
    <t>Regimen Contributivo  con PEP</t>
  </si>
  <si>
    <t>Regimen Contributivo  con PPT</t>
  </si>
  <si>
    <t>Total migrantes venzolanos  afiliados al regimen contributivo</t>
  </si>
  <si>
    <t>%  de afiliación RC con PPT</t>
  </si>
  <si>
    <t>Cobertura  de Afiliación con PPT</t>
  </si>
  <si>
    <t xml:space="preserve">Total Afiliados  PEP </t>
  </si>
  <si>
    <t>Total Afiliados PPT</t>
  </si>
  <si>
    <t>Total Afiliados</t>
  </si>
  <si>
    <t xml:space="preserve"> Total Población  Migrante Venezolana  que han solicitado  PPT(3)*</t>
  </si>
  <si>
    <t>TOTAL DEPARTAMENTO</t>
  </si>
  <si>
    <t>TOTAL MAGDALENA MEDIO</t>
  </si>
  <si>
    <t>TOTAL BAJO CAUCA</t>
  </si>
  <si>
    <t>TOTAL URABA</t>
  </si>
  <si>
    <t>TOTAL  NORDESTE</t>
  </si>
  <si>
    <t>SANTA FE DE ANTIOQUIA</t>
  </si>
  <si>
    <t>DONMATIAS</t>
  </si>
  <si>
    <t>GOMEZ PLATA</t>
  </si>
  <si>
    <t>PEÑOL</t>
  </si>
  <si>
    <t>RETIRO</t>
  </si>
  <si>
    <t>SAN VICENTE FERRER</t>
  </si>
  <si>
    <t xml:space="preserve">Diligenció  y ajustó Plantilla :  </t>
  </si>
  <si>
    <t>mes</t>
  </si>
  <si>
    <t>Nro de Afiliados al SGSSS con PEP</t>
  </si>
  <si>
    <t>Nro de Afiliados al SGSSS PPT</t>
  </si>
  <si>
    <t>Total Afiliados al SGSSS</t>
  </si>
  <si>
    <t xml:space="preserve">Periodo </t>
  </si>
  <si>
    <t xml:space="preserve">Nro de Migrantes con PPT reportados por Minsalud </t>
  </si>
  <si>
    <t>Nro de Afiliados al SGSSS con PPT</t>
  </si>
  <si>
    <t>% Cobertura</t>
  </si>
  <si>
    <t>Total afiliados por EPS al Régimen Subsidiado</t>
  </si>
  <si>
    <t>Código Ministerio</t>
  </si>
  <si>
    <t>NOMBRE EPS-S</t>
  </si>
  <si>
    <t>PPT</t>
  </si>
  <si>
    <t>NRO. AFILIADOS</t>
  </si>
  <si>
    <t>% afiliados</t>
  </si>
  <si>
    <t>Savia Salud</t>
  </si>
  <si>
    <t>Coosalud</t>
  </si>
  <si>
    <t>SURA.</t>
  </si>
  <si>
    <t>La Nueva EPS</t>
  </si>
  <si>
    <t xml:space="preserve">Salud Total </t>
  </si>
  <si>
    <t>AIC</t>
  </si>
  <si>
    <t>Sanitas S.A.</t>
  </si>
  <si>
    <t>Compensar EPS</t>
  </si>
  <si>
    <t>CCF050</t>
  </si>
  <si>
    <t>Comfaoriente</t>
  </si>
  <si>
    <t>EPSS18</t>
  </si>
  <si>
    <t xml:space="preserve">Servicio Occidental </t>
  </si>
  <si>
    <t>CCF102</t>
  </si>
  <si>
    <t>Comfachocó</t>
  </si>
  <si>
    <t>ESS207</t>
  </si>
  <si>
    <t>Mutual SER</t>
  </si>
  <si>
    <t>CCF055</t>
  </si>
  <si>
    <t>Cajacopi</t>
  </si>
  <si>
    <t>CCF033</t>
  </si>
  <si>
    <t>Confasucre</t>
  </si>
  <si>
    <t>EPSS34</t>
  </si>
  <si>
    <t>Capital Salud EPS</t>
  </si>
  <si>
    <t>ESS118</t>
  </si>
  <si>
    <t>Emssanar SAS</t>
  </si>
  <si>
    <t>EPSI05</t>
  </si>
  <si>
    <t>MALLAMAS EPSI</t>
  </si>
  <si>
    <t>Total Afiliado Régimen Subsidiado</t>
  </si>
  <si>
    <t>Total Afiliados por EPS Régimen Contributivo</t>
  </si>
  <si>
    <t>EPM</t>
  </si>
  <si>
    <t>EPSIC3</t>
  </si>
  <si>
    <t>EPS018</t>
  </si>
  <si>
    <t>Familiar de Colombia</t>
  </si>
  <si>
    <t>CCFC55</t>
  </si>
  <si>
    <t>ESSC07</t>
  </si>
  <si>
    <t>Mutual Ser</t>
  </si>
  <si>
    <t>EPS017</t>
  </si>
  <si>
    <t xml:space="preserve">Famisanar </t>
  </si>
  <si>
    <t>EPSIC5</t>
  </si>
  <si>
    <t xml:space="preserve">Mallamas EPSI </t>
  </si>
  <si>
    <t>Total Afiliado Régimen Contributivo</t>
  </si>
  <si>
    <t>TOTAL AFILIADOS</t>
  </si>
  <si>
    <t>TOTAL POR TIPO DOC</t>
  </si>
  <si>
    <t>%</t>
  </si>
  <si>
    <t>EPS</t>
  </si>
  <si>
    <t>% De participación</t>
  </si>
  <si>
    <t>Régimen Subsidiado y Contributivo ADRES</t>
  </si>
  <si>
    <t>Actualizó plantilla</t>
  </si>
  <si>
    <t xml:space="preserve">POBLACIÓN MIGRANTE VENEZOLANA  IDENTIFICADA CON POR PROTECCIÓN TEMPORAL Y PERMISO ESPECIAL DE PERMANENCIA AFILIADA AL SGSSS EN EL DEPARTAMENTO DE ANTIOQUIA, POR SUBREGIÓN, MUNICIPIO Y RÉGIMEN. 
</t>
  </si>
  <si>
    <t>FECHA DE CORTE:</t>
  </si>
  <si>
    <t>AFILIADOS REGIMEN SUBSIDIADO</t>
  </si>
  <si>
    <t>TOTAL
Régimen Subsidiado</t>
  </si>
  <si>
    <t>SUBREGIÓN</t>
  </si>
  <si>
    <t>COD-MPIO</t>
  </si>
  <si>
    <t>SaviaSalud</t>
  </si>
  <si>
    <t>Ecoopsos</t>
  </si>
  <si>
    <t>La nuevaEPS
Subsidiada</t>
  </si>
  <si>
    <t>COOSALUD
Subsidiada</t>
  </si>
  <si>
    <t>SURA.
Subsidiada</t>
  </si>
  <si>
    <t>NuevaEPS</t>
  </si>
  <si>
    <t>Salud Total
Subsidiado</t>
  </si>
  <si>
    <t>Sanitas S.A.
Subsidiado</t>
  </si>
  <si>
    <t>compensar</t>
  </si>
  <si>
    <t>MUTUAL SER EPS -CM</t>
  </si>
  <si>
    <t>CAJACOPI</t>
  </si>
  <si>
    <t>ESS091</t>
  </si>
  <si>
    <t>Participacion de EPS en  municipios</t>
  </si>
  <si>
    <t>Total  Afiliados  en Antioquia</t>
  </si>
  <si>
    <t>Total Magdalena Medio</t>
  </si>
  <si>
    <t>Magdalena Medio</t>
  </si>
  <si>
    <t>Total  Bajo Cauca</t>
  </si>
  <si>
    <t>Bajo Cauca</t>
  </si>
  <si>
    <t>Total Uraba</t>
  </si>
  <si>
    <t>Urabá</t>
  </si>
  <si>
    <t>Total Nordeste</t>
  </si>
  <si>
    <t>Nordeste</t>
  </si>
  <si>
    <t>Total Occidente</t>
  </si>
  <si>
    <t>Occidente</t>
  </si>
  <si>
    <t>Total Norte</t>
  </si>
  <si>
    <t>Norte</t>
  </si>
  <si>
    <t>Total Oriente</t>
  </si>
  <si>
    <t>Oriente</t>
  </si>
  <si>
    <t>Total Suroeste</t>
  </si>
  <si>
    <t>Suroeste</t>
  </si>
  <si>
    <t>Total Valle de Aburra</t>
  </si>
  <si>
    <t>Valle de aburrá</t>
  </si>
  <si>
    <t>AFILIADOS  REGIMEN CONTRIBUTIVO</t>
  </si>
  <si>
    <t>TOTAL
Régimen Contributivo</t>
  </si>
  <si>
    <t>NUEVA EPS S.A.  Habilitada para RS</t>
  </si>
  <si>
    <t>Coosalud regimen contributivo</t>
  </si>
  <si>
    <t>Compensar</t>
  </si>
  <si>
    <t>AFILIADOS   BDUA</t>
  </si>
  <si>
    <t>TOTAL</t>
  </si>
  <si>
    <t>GRUPOS DE EDAD (EN AÑOS)</t>
  </si>
  <si>
    <t>Año</t>
  </si>
  <si>
    <t xml:space="preserve">Diligenció  y actualizó plantilla :  </t>
  </si>
  <si>
    <t>Jaime A. Jiménez Lotero</t>
  </si>
  <si>
    <t>Jaime A. Jiménez L.</t>
  </si>
  <si>
    <t xml:space="preserve">Diligenció  y actualizó Plantilla :  </t>
  </si>
  <si>
    <t>La Nueva EPS - CM</t>
  </si>
  <si>
    <t xml:space="preserve"> encuestados en sisben Antioquia con PPT</t>
  </si>
  <si>
    <t>SURA</t>
  </si>
  <si>
    <t xml:space="preserve">Diligenció  y actualizó la Plantilla :  </t>
  </si>
  <si>
    <t xml:space="preserve">  VALLE DE ABURRA </t>
  </si>
  <si>
    <t>Migrantes de venenezuela que recibieron PPT Antioquia (1)</t>
  </si>
  <si>
    <t xml:space="preserve">Diligenció y actualizó la plantilla :  </t>
  </si>
  <si>
    <t>Encuestados en Sisben Antioquia con PEP + PPT</t>
  </si>
  <si>
    <t>grupo_edad</t>
  </si>
  <si>
    <t>Primera Infancia</t>
  </si>
  <si>
    <t>Infancia</t>
  </si>
  <si>
    <t>Adolescencia</t>
  </si>
  <si>
    <t>Juventud</t>
  </si>
  <si>
    <t>Adultez</t>
  </si>
  <si>
    <t>Vejez</t>
  </si>
  <si>
    <t>Menor 1 año</t>
  </si>
  <si>
    <t>1-4 años</t>
  </si>
  <si>
    <t>5-14 años</t>
  </si>
  <si>
    <t>15-18 años</t>
  </si>
  <si>
    <t>19-44 años</t>
  </si>
  <si>
    <t>45-49 años</t>
  </si>
  <si>
    <t>50-54 años</t>
  </si>
  <si>
    <t>55-59 años</t>
  </si>
  <si>
    <t>60-64 años</t>
  </si>
  <si>
    <t>65-69 años</t>
  </si>
  <si>
    <t>70-74 años</t>
  </si>
  <si>
    <t>75-79 años</t>
  </si>
  <si>
    <t>80 años y más</t>
  </si>
  <si>
    <t>CICLO DE VIDA</t>
  </si>
  <si>
    <t>HOMBRE</t>
  </si>
  <si>
    <t>MUJER</t>
  </si>
  <si>
    <t>Afiliados al SGSSS  con PPT  al 31/12/2023</t>
  </si>
  <si>
    <t>Afiliados al SGSSS  con PEP  al 31/12/2023</t>
  </si>
  <si>
    <t>EPS048</t>
  </si>
  <si>
    <t>AFILIADOS AL SGSSS ENERO 2024</t>
  </si>
  <si>
    <t>ENERO  2024</t>
  </si>
  <si>
    <t>(1) MINISTERIO DE SALUD  PPT ENTREGADOS POR MIGRACION COLOMBIA 31/10/2022
(2) MINISTERIO DE SALUD  PPT ENTREGADOS POR MIGRACION COLOMBIA 31/01/2023
(3) MINISTERIO DE SALUD  PPT ENTREGADOS POR MIGRACION COLOMBIA 31/05/2023
(2) AFILIADOS BDUA MS Y MC 2023 * Se excluyen los usuarios con estado suspendidos en para el cálculo estadístico corte 31/01/2024</t>
  </si>
  <si>
    <t>* Se excluyen los usuarios con estado suspendidos en MS para el cálculo estadístico (enero 2024).</t>
  </si>
  <si>
    <t>Tendencia de la Afiliación al SGSSS de los  Migrantes Venzolanos  con Permiso Por Proteccion Temporal o Permiso Especial de Permanencia. Antioquia  Diciembre 2022 a Enero 2024</t>
  </si>
  <si>
    <t xml:space="preserve"> (1)MINISTERIO DE SALUD  PPT ENTREGADOS POR MIGRACION COLOMBIA 31/01/2023
(2) SISBEN 30 de Junio de 2023 2023-DNP
(3) LISTADO CENSAL Junio 2023-SSSA
(4) AFILIADOS 2023 BDUA * Se excluyen los usuarios con estado suspendidos CORTE 31/01/2024</t>
  </si>
  <si>
    <t>Total Afiliados por Tipo de Documento</t>
  </si>
  <si>
    <r>
      <t xml:space="preserve">AFILIADOS   BDUA  ADRES CORTE </t>
    </r>
    <r>
      <rPr>
        <b/>
        <sz val="10"/>
        <rFont val="Arial"/>
        <family val="2"/>
      </rPr>
      <t>ENERO 2024</t>
    </r>
  </si>
  <si>
    <t>ENERO 2024</t>
  </si>
  <si>
    <t xml:space="preserve"> El 85,39%  esta calculado sumando los afiliados por PPT y PE sobre los PPT entregados por migración Colombia de acuerdo a lo informado por el Ministerio de Salud al 31/05/2023 + los PEP afiliados a la fecha, esto para medir el porcentaje de afiliación de todos los afiliados y mientras que se hace el tránsito de PE a PPT.</t>
  </si>
  <si>
    <t>Total, PPT reportados por Ministerio de Salud como potenciales a la Afiliación (Dato Reportado por Ministerio de Salud con corte a 31 de mayo  del 2023)</t>
  </si>
  <si>
    <t xml:space="preserve"> El 85,38% de cobertura de afiliación solo por PPT esta calculado con la información entregada por Ministerio de Salud  PPT a 31/03/2023.</t>
  </si>
  <si>
    <t>Corte a 31/01/2024</t>
  </si>
  <si>
    <t>COD MPIO</t>
  </si>
  <si>
    <t>SUBREGIONES Y MUNICIPIOS</t>
  </si>
  <si>
    <t>TOTAL PERSONAS AFILIADAS</t>
  </si>
  <si>
    <t>Adolescente</t>
  </si>
  <si>
    <t>Adulto</t>
  </si>
  <si>
    <t>TOTAL DEPTO.</t>
  </si>
  <si>
    <t>MAGDALENA MEDIO</t>
  </si>
  <si>
    <t>Caracolí</t>
  </si>
  <si>
    <t>Maceo</t>
  </si>
  <si>
    <t>Puerto Berrío</t>
  </si>
  <si>
    <t>Puerto Nare</t>
  </si>
  <si>
    <t>Puerto Triunfo</t>
  </si>
  <si>
    <t>Yondó</t>
  </si>
  <si>
    <t>BAJO CAUCA</t>
  </si>
  <si>
    <t>Cáceres</t>
  </si>
  <si>
    <t>Caucasia</t>
  </si>
  <si>
    <t>El Bagre</t>
  </si>
  <si>
    <t>Nechí</t>
  </si>
  <si>
    <t>Tarazá</t>
  </si>
  <si>
    <t>Zaragoza</t>
  </si>
  <si>
    <t>URABÁ</t>
  </si>
  <si>
    <t>Apartadó</t>
  </si>
  <si>
    <t>Arboletes</t>
  </si>
  <si>
    <t>Carepa</t>
  </si>
  <si>
    <t>Chigorodó</t>
  </si>
  <si>
    <t>Murindó</t>
  </si>
  <si>
    <t>Mutatá</t>
  </si>
  <si>
    <t>Necoclí</t>
  </si>
  <si>
    <t>San Juan de Urabá</t>
  </si>
  <si>
    <t>San Pedro de Urabá</t>
  </si>
  <si>
    <t>Turbo</t>
  </si>
  <si>
    <t>Vigia del Fuerte</t>
  </si>
  <si>
    <t>NORDESTE</t>
  </si>
  <si>
    <t>Amalfi</t>
  </si>
  <si>
    <t>Anorí</t>
  </si>
  <si>
    <t>Cisneros</t>
  </si>
  <si>
    <t>Remedios</t>
  </si>
  <si>
    <t>San Roque</t>
  </si>
  <si>
    <t>Santo Domingo</t>
  </si>
  <si>
    <t>Segovia</t>
  </si>
  <si>
    <t>Vegachí</t>
  </si>
  <si>
    <t>Yalí</t>
  </si>
  <si>
    <t>Yolombó</t>
  </si>
  <si>
    <t>OCCIDENTE</t>
  </si>
  <si>
    <t>Abriaquí</t>
  </si>
  <si>
    <t>Santa Fe de Antioquia</t>
  </si>
  <si>
    <t>Anzá</t>
  </si>
  <si>
    <t>Armenia</t>
  </si>
  <si>
    <t>Buriticá</t>
  </si>
  <si>
    <t>Caicedo</t>
  </si>
  <si>
    <t>Cañasgordas</t>
  </si>
  <si>
    <t>Dabeiba</t>
  </si>
  <si>
    <t>Ebéjico</t>
  </si>
  <si>
    <t>Frontino</t>
  </si>
  <si>
    <t>Giraldo</t>
  </si>
  <si>
    <t>Heliconia</t>
  </si>
  <si>
    <t>Liborina</t>
  </si>
  <si>
    <t>Olaya</t>
  </si>
  <si>
    <t>Peque</t>
  </si>
  <si>
    <t>Sabanalarga</t>
  </si>
  <si>
    <t>San Jerónimo</t>
  </si>
  <si>
    <t>Sopetrán</t>
  </si>
  <si>
    <t>Uramita</t>
  </si>
  <si>
    <t>NORTE</t>
  </si>
  <si>
    <t>Angostura</t>
  </si>
  <si>
    <t>Belmira</t>
  </si>
  <si>
    <t xml:space="preserve">Briceño </t>
  </si>
  <si>
    <t>Campamento</t>
  </si>
  <si>
    <t>Carolina del Príncipe</t>
  </si>
  <si>
    <t>Donmatías</t>
  </si>
  <si>
    <t>Entrerríos</t>
  </si>
  <si>
    <t>Gómez Plata</t>
  </si>
  <si>
    <t>Guadalupe</t>
  </si>
  <si>
    <t>Ituango</t>
  </si>
  <si>
    <t>San Andrés de C.</t>
  </si>
  <si>
    <t>San José de la M.</t>
  </si>
  <si>
    <t>San Pedro de los M.</t>
  </si>
  <si>
    <t>Santa Rosa de Osos</t>
  </si>
  <si>
    <t>Toledo</t>
  </si>
  <si>
    <t>Valdivia</t>
  </si>
  <si>
    <t>Yarumal</t>
  </si>
  <si>
    <t>ORIENTE</t>
  </si>
  <si>
    <t>Abejorral</t>
  </si>
  <si>
    <t>Alejandría</t>
  </si>
  <si>
    <t xml:space="preserve">Argelia </t>
  </si>
  <si>
    <t>El Carmen de Viboral</t>
  </si>
  <si>
    <t>Cocorná</t>
  </si>
  <si>
    <t>Concepción</t>
  </si>
  <si>
    <t xml:space="preserve">Granada </t>
  </si>
  <si>
    <t>Guarne</t>
  </si>
  <si>
    <t>Guatapé</t>
  </si>
  <si>
    <t>La Ceja del Tambo</t>
  </si>
  <si>
    <t xml:space="preserve">La Unión </t>
  </si>
  <si>
    <t>Marinilla</t>
  </si>
  <si>
    <t>Nariño</t>
  </si>
  <si>
    <t>El Peñol</t>
  </si>
  <si>
    <t>El Retiro</t>
  </si>
  <si>
    <t xml:space="preserve">Rionegro </t>
  </si>
  <si>
    <t xml:space="preserve">San Carlos </t>
  </si>
  <si>
    <t>San Francisco</t>
  </si>
  <si>
    <t xml:space="preserve">San Luis </t>
  </si>
  <si>
    <t>San Rafael</t>
  </si>
  <si>
    <t>San Vicente</t>
  </si>
  <si>
    <t>El Santuario</t>
  </si>
  <si>
    <t>Sonsón</t>
  </si>
  <si>
    <t>SUROESTE</t>
  </si>
  <si>
    <t>Amagá</t>
  </si>
  <si>
    <t>Andes</t>
  </si>
  <si>
    <t>Angelópolis</t>
  </si>
  <si>
    <t>Betania</t>
  </si>
  <si>
    <t>Betulia</t>
  </si>
  <si>
    <t>Ciudad Bolivar</t>
  </si>
  <si>
    <t>Caramanta</t>
  </si>
  <si>
    <t>Concordia</t>
  </si>
  <si>
    <t>Fredonia</t>
  </si>
  <si>
    <t>Hispania</t>
  </si>
  <si>
    <t>Jardín</t>
  </si>
  <si>
    <t>Jericó</t>
  </si>
  <si>
    <t>La Pintada</t>
  </si>
  <si>
    <t>Montebello</t>
  </si>
  <si>
    <t>Pueblorrico</t>
  </si>
  <si>
    <t>Salgar</t>
  </si>
  <si>
    <t xml:space="preserve">Santa Bárbara </t>
  </si>
  <si>
    <t>Támesis</t>
  </si>
  <si>
    <t>Tarso</t>
  </si>
  <si>
    <t>Titiribí</t>
  </si>
  <si>
    <t>Urrao</t>
  </si>
  <si>
    <t>Valparaíso</t>
  </si>
  <si>
    <t>Venecia</t>
  </si>
  <si>
    <t>VALLE DE ABURRÁ</t>
  </si>
  <si>
    <t>Medellín</t>
  </si>
  <si>
    <t>Barbosa</t>
  </si>
  <si>
    <t>Bello</t>
  </si>
  <si>
    <t xml:space="preserve">Caldas </t>
  </si>
  <si>
    <t>Copacabana</t>
  </si>
  <si>
    <t>Envigado</t>
  </si>
  <si>
    <t>Girardota</t>
  </si>
  <si>
    <t>Itaguí</t>
  </si>
  <si>
    <t>La Estrella</t>
  </si>
  <si>
    <t>Sabaneta</t>
  </si>
  <si>
    <t>Elaborado por:</t>
  </si>
  <si>
    <t>Diana Milena Lopez</t>
  </si>
  <si>
    <t xml:space="preserve">Diligenció  y actualizó Plantilla:  </t>
  </si>
  <si>
    <t>Régimen Subsidiado y Contributivo: ADRES</t>
  </si>
  <si>
    <t>Elaborado  por:</t>
  </si>
  <si>
    <t>&lt; de 1</t>
  </si>
  <si>
    <t xml:space="preserve"> 1 - 4</t>
  </si>
  <si>
    <t xml:space="preserve"> 5 - 14</t>
  </si>
  <si>
    <t>15 - 44</t>
  </si>
  <si>
    <t>45 - 59</t>
  </si>
  <si>
    <t>60 - 79</t>
  </si>
  <si>
    <t>80 y más</t>
  </si>
  <si>
    <t xml:space="preserve">Régimen Subsidiado y Contributivo: ADRES </t>
  </si>
  <si>
    <t>GRUPOS POR CURSO DE VIDA</t>
  </si>
  <si>
    <r>
      <t xml:space="preserve">POBLACIÓN MIGRANTE VENEZOLANA  AFILIADA AL RÉGIMEN  SUBSIDIADO* POR CURSO DE VIDA, SUBREGIÓN Y MUNICIPIO EN EL DEPARTAMENTO DE ANTIOQUIA 
</t>
    </r>
    <r>
      <rPr>
        <b/>
        <sz val="9"/>
        <rFont val="Arial Narrow"/>
        <family val="2"/>
      </rPr>
      <t>* Población Afiliada al Régimen Subsidiado según BDUA</t>
    </r>
  </si>
  <si>
    <t>Corte a enero 2024</t>
  </si>
  <si>
    <t>DISTRIBUCIÓN POR GRUPOS DE EDAD DE LA POBLACIÓN MIGRANTE VENEZOLANA AFILIADA A SALUD - ANTIOQUIA ENERO 2024</t>
  </si>
  <si>
    <t>DISTRIBUCIÓN POR CICLO DE VIDA DE LA POBLACIÓN MIGRANTE VENEZOLANA AFILIADA A SALUD - ANTIOQUIA ENERO 2024</t>
  </si>
  <si>
    <t>Población Migrante Venezolana Afiliada a los Regímenes Contributivo y Subsidiado por Grupos de Edad – Total Antioquia corte enero 2024</t>
  </si>
  <si>
    <t>Población Migrante Venezolana Afiliada a los Regímenes Contributivo y Subsidiado por Cursos de Vida – Total Antioquia corte enero 2024</t>
  </si>
  <si>
    <r>
      <t xml:space="preserve">POBLACIÓN MIGRANTE VENEZOLANA  AFILIADA AL RÉGIMEN  CONTRIBUTIVO* POR CURSO DE VIDA, SUBREGIÓN Y MUNICIPIO EN EL DEPARTAMENTO DE ANTIOQUIA 
</t>
    </r>
    <r>
      <rPr>
        <b/>
        <sz val="9"/>
        <rFont val="Arial Narrow"/>
        <family val="2"/>
      </rPr>
      <t>* Población Afiliada al Régimen Contributivo según BDUA</t>
    </r>
  </si>
  <si>
    <t>Enero 2024</t>
  </si>
  <si>
    <t>POBLACIÓN MIGRANTE VENEZOLANA AFILIADA AL RÉGIMEN SUBSIDIADO* POR GRUPOS DE EDAD Y MUNICIPIOS.
ANTIOQUIA 
Población Afiliada al Régimen Contributivo BDUA</t>
  </si>
  <si>
    <t>POBLACIÓN MIGRANTE VENEZOLANA AFILIADA AL RÉGIMEN CONTRIBUTIVO* POR GRUPOS DE EDAD Y MUNICIPIOS.
ANTIOQUIA 
Población Afiliada al Régimen Contributivo BDUA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</si>
</sst>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_-* #,##0_-;\-* #,##0_-;_-* &quot;-&quot;??_-;_-@_-"/>
    <numFmt numFmtId="167" formatCode="0;0"/>
    <numFmt numFmtId="168" formatCode="0;000"/>
    <numFmt numFmtId="169" formatCode="0.0%"/>
    <numFmt numFmtId="170" formatCode="0.0"/>
    <numFmt numFmtId="171" formatCode="#.#"/>
  </numFmts>
  <fonts count="62"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name val="Arial"/>
      <family val="2"/>
    </font>
    <font>
      <b/>
      <sz val="10"/>
      <name val="Arial"/>
      <family val="2"/>
    </font>
    <font>
      <b/>
      <sz val="7"/>
      <name val="Arial"/>
      <family val="2"/>
    </font>
    <font>
      <b/>
      <sz val="8"/>
      <color theme="0"/>
      <name val="Arial"/>
      <family val="2"/>
    </font>
    <font>
      <b/>
      <sz val="8"/>
      <name val="Arial"/>
      <family val="2"/>
    </font>
    <font>
      <b/>
      <sz val="7"/>
      <color theme="0"/>
      <name val="Arial"/>
      <family val="2"/>
    </font>
    <font>
      <b/>
      <sz val="10"/>
      <color theme="0"/>
      <name val="Arial"/>
      <family val="2"/>
    </font>
    <font>
      <sz val="10"/>
      <color theme="0"/>
      <name val="Arial"/>
      <family val="2"/>
    </font>
    <font>
      <sz val="8"/>
      <name val="Verdana"/>
      <family val="2"/>
    </font>
    <font>
      <sz val="8"/>
      <name val="Arial"/>
      <family val="2"/>
    </font>
    <font>
      <sz val="11"/>
      <name val="Calibri"/>
      <family val="2"/>
      <scheme val="minor"/>
    </font>
    <font>
      <sz val="12"/>
      <color theme="0"/>
      <name val="Arial"/>
      <family val="2"/>
    </font>
    <font>
      <b/>
      <sz val="9"/>
      <color theme="0"/>
      <name val="Arial"/>
      <family val="2"/>
    </font>
    <font>
      <b/>
      <sz val="10"/>
      <color theme="0"/>
      <name val="Calibri"/>
      <family val="2"/>
      <scheme val="minor"/>
    </font>
    <font>
      <b/>
      <sz val="11"/>
      <color theme="0"/>
      <name val="Arial"/>
      <family val="2"/>
    </font>
    <font>
      <b/>
      <sz val="9"/>
      <color theme="0"/>
      <name val="Calibri"/>
      <family val="2"/>
      <scheme val="minor"/>
    </font>
    <font>
      <b/>
      <sz val="9"/>
      <name val="Arial"/>
      <family val="2"/>
    </font>
    <font>
      <sz val="9"/>
      <color theme="0"/>
      <name val="Arial"/>
      <family val="2"/>
    </font>
    <font>
      <sz val="10"/>
      <color theme="1"/>
      <name val="Calibri"/>
      <family val="2"/>
      <scheme val="minor"/>
    </font>
    <font>
      <b/>
      <sz val="10"/>
      <color rgb="FF000000"/>
      <name val="Arial"/>
      <family val="2"/>
    </font>
    <font>
      <sz val="10"/>
      <color rgb="FF000000"/>
      <name val="Arial"/>
      <family val="2"/>
    </font>
    <font>
      <sz val="9"/>
      <name val="Arial"/>
      <family val="2"/>
    </font>
    <font>
      <sz val="14"/>
      <color rgb="FF595959"/>
      <name val="Calibri"/>
      <family val="2"/>
      <scheme val="minor"/>
    </font>
    <font>
      <sz val="10"/>
      <color rgb="FF0099CC"/>
      <name val="Arial"/>
      <family val="2"/>
    </font>
    <font>
      <b/>
      <sz val="10"/>
      <color rgb="FF0099CC"/>
      <name val="Arial"/>
      <family val="2"/>
    </font>
    <font>
      <b/>
      <sz val="12"/>
      <color theme="1"/>
      <name val="Calibri"/>
      <family val="2"/>
      <scheme val="minor"/>
    </font>
    <font>
      <b/>
      <sz val="11"/>
      <color theme="1"/>
      <name val="Calibri"/>
      <family val="2"/>
      <scheme val="minor"/>
    </font>
    <font>
      <sz val="11"/>
      <color rgb="FF006100"/>
      <name val="Calibri"/>
      <family val="2"/>
      <scheme val="minor"/>
    </font>
    <font>
      <sz val="11"/>
      <color rgb="FF9C5700"/>
      <name val="Calibri"/>
      <family val="2"/>
      <scheme val="minor"/>
    </font>
    <font>
      <sz val="10"/>
      <color indexed="8"/>
      <name val="Arial"/>
      <family val="2"/>
    </font>
    <font>
      <sz val="11"/>
      <color indexed="8"/>
      <name val="Calibri"/>
      <family val="2"/>
    </font>
    <font>
      <b/>
      <sz val="18"/>
      <color indexed="56"/>
      <name val="Cambria"/>
      <family val="2"/>
    </font>
    <font>
      <b/>
      <sz val="16"/>
      <color indexed="56"/>
      <name val="Cambria"/>
      <family val="2"/>
    </font>
    <font>
      <b/>
      <sz val="11"/>
      <color theme="1"/>
      <name val="Arial"/>
      <family val="2"/>
    </font>
    <font>
      <b/>
      <sz val="11"/>
      <name val="Calibri"/>
      <family val="2"/>
      <scheme val="minor"/>
    </font>
    <font>
      <sz val="11"/>
      <color theme="0"/>
      <name val="Arial"/>
      <family val="2"/>
    </font>
    <font>
      <b/>
      <sz val="11"/>
      <color rgb="FF9C6500"/>
      <name val="Calibri"/>
      <family val="2"/>
      <scheme val="minor"/>
    </font>
    <font>
      <b/>
      <sz val="10"/>
      <color theme="1"/>
      <name val="Arial"/>
      <family val="2"/>
    </font>
    <font>
      <sz val="11"/>
      <color rgb="FF000000"/>
      <name val="Calibri"/>
      <family val="2"/>
      <scheme val="minor"/>
    </font>
    <font>
      <sz val="10"/>
      <name val="Calibri"/>
      <family val="2"/>
      <scheme val="minor"/>
    </font>
    <font>
      <b/>
      <sz val="11"/>
      <color indexed="8"/>
      <name val="Calibri"/>
      <family val="2"/>
    </font>
    <font>
      <b/>
      <sz val="14"/>
      <color theme="0"/>
      <name val="Calibri"/>
      <family val="2"/>
      <scheme val="minor"/>
    </font>
    <font>
      <b/>
      <sz val="14"/>
      <name val="Arial"/>
      <family val="2"/>
    </font>
    <font>
      <b/>
      <sz val="16"/>
      <color theme="1"/>
      <name val="Calibri"/>
      <family val="2"/>
      <scheme val="minor"/>
    </font>
    <font>
      <b/>
      <sz val="14"/>
      <name val="Arial Narrow"/>
      <family val="2"/>
    </font>
    <font>
      <b/>
      <sz val="9"/>
      <name val="Arial Narrow"/>
      <family val="2"/>
    </font>
    <font>
      <b/>
      <sz val="10"/>
      <name val="Arial Narrow"/>
      <family val="2"/>
    </font>
    <font>
      <b/>
      <sz val="11"/>
      <color rgb="FF006100"/>
      <name val="Calibri"/>
      <family val="2"/>
      <scheme val="minor"/>
    </font>
    <font>
      <sz val="10"/>
      <color rgb="FF006100"/>
      <name val="Calibri"/>
      <family val="2"/>
      <scheme val="minor"/>
    </font>
    <font>
      <b/>
      <sz val="9"/>
      <color theme="1"/>
      <name val="Arial"/>
      <family val="2"/>
    </font>
    <font>
      <b/>
      <sz val="10"/>
      <color theme="1"/>
      <name val="Calibri"/>
      <family val="2"/>
      <scheme val="minor"/>
    </font>
    <font>
      <b/>
      <sz val="9"/>
      <color indexed="9"/>
      <name val="Arial"/>
      <family val="2"/>
    </font>
    <font>
      <sz val="11"/>
      <color rgb="FF9C6500"/>
      <name val="Calibri"/>
      <family val="2"/>
      <scheme val="minor"/>
    </font>
    <font>
      <b/>
      <sz val="14"/>
      <color indexed="56"/>
      <name val="Cambria"/>
      <family val="2"/>
    </font>
    <font>
      <sz val="10"/>
      <name val="Arial Narrow"/>
      <family val="2"/>
    </font>
    <font>
      <b/>
      <sz val="12"/>
      <color indexed="56"/>
      <name val="Cambria"/>
      <family val="2"/>
    </font>
    <font>
      <b/>
      <sz val="14"/>
      <color indexed="8"/>
      <name val="Calibri"/>
      <family val="2"/>
    </font>
  </fonts>
  <fills count="33">
    <fill>
      <patternFill patternType="none"/>
    </fill>
    <fill>
      <patternFill patternType="gray125"/>
    </fill>
    <fill>
      <patternFill patternType="solid">
        <fgColor rgb="FF008000"/>
        <bgColor indexed="64"/>
      </patternFill>
    </fill>
    <fill>
      <patternFill patternType="solid">
        <fgColor rgb="FF006600"/>
        <bgColor indexed="64"/>
      </patternFill>
    </fill>
    <fill>
      <patternFill patternType="solid">
        <fgColor indexed="9"/>
        <bgColor indexed="64"/>
      </patternFill>
    </fill>
    <fill>
      <patternFill patternType="solid">
        <fgColor theme="0"/>
        <bgColor indexed="64"/>
      </patternFill>
    </fill>
    <fill>
      <patternFill patternType="solid">
        <fgColor rgb="FF00CC00"/>
        <bgColor theme="4" tint="0.79998168889431442"/>
      </patternFill>
    </fill>
    <fill>
      <patternFill patternType="solid">
        <fgColor rgb="FF00CC00"/>
        <bgColor indexed="64"/>
      </patternFill>
    </fill>
    <fill>
      <patternFill patternType="solid">
        <fgColor rgb="FF008000"/>
        <bgColor theme="4" tint="0.79998168889431442"/>
      </patternFill>
    </fill>
    <fill>
      <patternFill patternType="solid">
        <fgColor rgb="FF006600"/>
        <bgColor theme="4" tint="0.79998168889431442"/>
      </patternFill>
    </fill>
    <fill>
      <patternFill patternType="solid">
        <fgColor rgb="FFFFFF00"/>
        <bgColor indexed="64"/>
      </patternFill>
    </fill>
    <fill>
      <patternFill patternType="solid">
        <fgColor theme="0"/>
        <bgColor theme="4" tint="0.79998168889431442"/>
      </patternFill>
    </fill>
    <fill>
      <patternFill patternType="solid">
        <fgColor theme="4" tint="0.79998168889431442"/>
        <bgColor indexed="64"/>
      </patternFill>
    </fill>
    <fill>
      <patternFill patternType="solid">
        <fgColor rgb="FFC6EFCE"/>
      </patternFill>
    </fill>
    <fill>
      <patternFill patternType="solid">
        <fgColor rgb="FFFFEB9C"/>
      </patternFill>
    </fill>
    <fill>
      <patternFill patternType="solid">
        <fgColor indexed="22"/>
        <bgColor indexed="0"/>
      </patternFill>
    </fill>
    <fill>
      <gradientFill degree="90">
        <stop position="0">
          <color rgb="FF66FF33"/>
        </stop>
        <stop position="1">
          <color rgb="FF00CC00"/>
        </stop>
      </gradientFill>
    </fill>
    <fill>
      <gradientFill degree="90">
        <stop position="0">
          <color rgb="FF66FF33"/>
        </stop>
        <stop position="1">
          <color rgb="FF009900"/>
        </stop>
      </gradientFill>
    </fill>
    <fill>
      <patternFill patternType="solid">
        <fgColor rgb="FF009900"/>
        <bgColor auto="1"/>
      </patternFill>
    </fill>
    <fill>
      <patternFill patternType="solid">
        <fgColor theme="8" tint="0.79998168889431442"/>
        <bgColor indexed="64"/>
      </patternFill>
    </fill>
    <fill>
      <patternFill patternType="solid">
        <fgColor rgb="FFFFFFFF"/>
        <bgColor rgb="FF000000"/>
      </patternFill>
    </fill>
    <fill>
      <patternFill patternType="solid">
        <fgColor theme="7"/>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33CC33"/>
        <bgColor indexed="64"/>
      </patternFill>
    </fill>
    <fill>
      <patternFill patternType="solid">
        <fgColor theme="5" tint="0.59999389629810485"/>
        <bgColor indexed="64"/>
      </patternFill>
    </fill>
    <fill>
      <patternFill patternType="solid">
        <fgColor rgb="FF33CCFF"/>
        <bgColor indexed="64"/>
      </patternFill>
    </fill>
    <fill>
      <patternFill patternType="solid">
        <fgColor theme="8" tint="0.59999389629810485"/>
        <bgColor theme="4" tint="0.79998168889431442"/>
      </patternFill>
    </fill>
    <fill>
      <patternFill patternType="solid">
        <fgColor theme="8" tint="0.59999389629810485"/>
        <bgColor indexed="64"/>
      </patternFill>
    </fill>
    <fill>
      <patternFill patternType="solid">
        <fgColor theme="8" tint="0.59999389629810485"/>
        <bgColor indexed="0"/>
      </patternFill>
    </fill>
    <fill>
      <patternFill patternType="solid">
        <fgColor theme="0" tint="-4.9989318521683403E-2"/>
        <bgColor indexed="64"/>
      </patternFill>
    </fill>
    <fill>
      <gradientFill degree="90">
        <stop position="0">
          <color theme="0"/>
        </stop>
        <stop position="1">
          <color theme="4"/>
        </stop>
      </gradientFill>
    </fill>
    <fill>
      <patternFill patternType="solid">
        <fgColor indexed="17"/>
        <bgColor indexed="64"/>
      </patternFill>
    </fill>
  </fills>
  <borders count="59">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theme="4" tint="0.39997558519241921"/>
      </top>
      <bottom/>
      <diagonal/>
    </border>
    <border>
      <left style="thin">
        <color indexed="22"/>
      </left>
      <right style="thin">
        <color indexed="22"/>
      </right>
      <top style="thin">
        <color indexed="22"/>
      </top>
      <bottom style="thin">
        <color indexed="22"/>
      </bottom>
      <diagonal/>
    </border>
    <border>
      <left/>
      <right/>
      <top/>
      <bottom style="thin">
        <color theme="4" tint="0.39997558519241921"/>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thin">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22"/>
      </right>
      <top/>
      <bottom/>
      <diagonal/>
    </border>
  </borders>
  <cellStyleXfs count="20">
    <xf numFmtId="0" fontId="0" fillId="0" borderId="0"/>
    <xf numFmtId="0" fontId="5" fillId="0" borderId="0"/>
    <xf numFmtId="0" fontId="14" fillId="0" borderId="0"/>
    <xf numFmtId="0" fontId="5" fillId="0" borderId="0"/>
    <xf numFmtId="0" fontId="1" fillId="0" borderId="0"/>
    <xf numFmtId="9" fontId="5" fillId="0" borderId="0" applyFont="0" applyFill="0" applyBorder="0" applyAlignment="0" applyProtection="0"/>
    <xf numFmtId="0" fontId="32" fillId="13" borderId="0" applyNumberFormat="0" applyBorder="0" applyAlignment="0" applyProtection="0"/>
    <xf numFmtId="0" fontId="33" fillId="14" borderId="0" applyNumberFormat="0" applyBorder="0" applyAlignment="0" applyProtection="0"/>
    <xf numFmtId="0" fontId="36" fillId="0" borderId="0" applyNumberFormat="0" applyFill="0" applyBorder="0" applyAlignment="0" applyProtection="0"/>
    <xf numFmtId="0" fontId="34" fillId="0" borderId="0"/>
    <xf numFmtId="0" fontId="34" fillId="0" borderId="0"/>
    <xf numFmtId="0" fontId="34" fillId="0" borderId="0"/>
    <xf numFmtId="9" fontId="1" fillId="0" borderId="0" applyFont="0" applyFill="0" applyBorder="0" applyAlignment="0" applyProtection="0"/>
    <xf numFmtId="0" fontId="34" fillId="0" borderId="0"/>
    <xf numFmtId="0" fontId="34" fillId="0" borderId="0"/>
    <xf numFmtId="0" fontId="34" fillId="0" borderId="0"/>
    <xf numFmtId="0" fontId="5" fillId="0" borderId="0"/>
    <xf numFmtId="0" fontId="5" fillId="0" borderId="0"/>
    <xf numFmtId="0" fontId="1" fillId="0" borderId="0"/>
    <xf numFmtId="0" fontId="1" fillId="0" borderId="0"/>
  </cellStyleXfs>
  <cellXfs count="498">
    <xf numFmtId="0" fontId="0" fillId="0" borderId="0" xfId="0"/>
    <xf numFmtId="0" fontId="5" fillId="0" borderId="0" xfId="1"/>
    <xf numFmtId="1" fontId="11" fillId="2" borderId="3" xfId="1" applyNumberFormat="1" applyFont="1" applyFill="1" applyBorder="1" applyAlignment="1">
      <alignment vertical="center" wrapText="1" shrinkToFit="1"/>
    </xf>
    <xf numFmtId="1" fontId="11" fillId="3" borderId="4" xfId="1" applyNumberFormat="1" applyFont="1" applyFill="1" applyBorder="1" applyAlignment="1">
      <alignment horizontal="center" vertical="center" wrapText="1" shrinkToFit="1"/>
    </xf>
    <xf numFmtId="3" fontId="11" fillId="3" borderId="3" xfId="1" applyNumberFormat="1" applyFont="1" applyFill="1" applyBorder="1" applyAlignment="1">
      <alignment horizontal="center" vertical="center"/>
    </xf>
    <xf numFmtId="0" fontId="5" fillId="0" borderId="3" xfId="1" applyBorder="1"/>
    <xf numFmtId="1" fontId="5" fillId="0" borderId="4" xfId="1" applyNumberFormat="1" applyBorder="1" applyAlignment="1">
      <alignment wrapText="1" shrinkToFit="1"/>
    </xf>
    <xf numFmtId="0" fontId="5" fillId="0" borderId="4" xfId="1" applyBorder="1"/>
    <xf numFmtId="1" fontId="5" fillId="0" borderId="3" xfId="1" applyNumberFormat="1" applyBorder="1" applyAlignment="1">
      <alignment wrapText="1" shrinkToFit="1"/>
    </xf>
    <xf numFmtId="1" fontId="11" fillId="3" borderId="3" xfId="1" applyNumberFormat="1" applyFont="1" applyFill="1" applyBorder="1" applyAlignment="1">
      <alignment vertical="center" wrapText="1" shrinkToFit="1"/>
    </xf>
    <xf numFmtId="0" fontId="13" fillId="0" borderId="3" xfId="1" applyFont="1" applyBorder="1"/>
    <xf numFmtId="0" fontId="5" fillId="0" borderId="3" xfId="1" applyBorder="1" applyAlignment="1">
      <alignment vertical="center"/>
    </xf>
    <xf numFmtId="0" fontId="5" fillId="0" borderId="3" xfId="1" applyBorder="1" applyAlignment="1">
      <alignment horizontal="left"/>
    </xf>
    <xf numFmtId="1" fontId="5" fillId="4" borderId="3" xfId="2" applyNumberFormat="1" applyFont="1" applyFill="1" applyBorder="1" applyAlignment="1">
      <alignment horizontal="left" wrapText="1" shrinkToFit="1"/>
    </xf>
    <xf numFmtId="1" fontId="5" fillId="0" borderId="3" xfId="3" applyNumberFormat="1" applyBorder="1"/>
    <xf numFmtId="2" fontId="16" fillId="7" borderId="19" xfId="4" applyNumberFormat="1" applyFont="1" applyFill="1" applyBorder="1" applyAlignment="1">
      <alignment vertical="top"/>
    </xf>
    <xf numFmtId="2" fontId="16" fillId="7" borderId="5" xfId="4" applyNumberFormat="1" applyFont="1" applyFill="1" applyBorder="1" applyAlignment="1">
      <alignment vertical="top"/>
    </xf>
    <xf numFmtId="2" fontId="16" fillId="7" borderId="2" xfId="4" applyNumberFormat="1" applyFont="1" applyFill="1" applyBorder="1" applyAlignment="1">
      <alignment vertical="top"/>
    </xf>
    <xf numFmtId="2" fontId="16" fillId="2" borderId="19" xfId="4" applyNumberFormat="1" applyFont="1" applyFill="1" applyBorder="1" applyAlignment="1">
      <alignment vertical="top"/>
    </xf>
    <xf numFmtId="2" fontId="16" fillId="2" borderId="5" xfId="4" applyNumberFormat="1" applyFont="1" applyFill="1" applyBorder="1" applyAlignment="1">
      <alignment vertical="top"/>
    </xf>
    <xf numFmtId="1" fontId="5" fillId="0" borderId="13" xfId="1" applyNumberFormat="1" applyBorder="1"/>
    <xf numFmtId="0" fontId="1" fillId="0" borderId="3" xfId="4" applyBorder="1"/>
    <xf numFmtId="0" fontId="1" fillId="0" borderId="4" xfId="4" applyBorder="1" applyAlignment="1">
      <alignment horizontal="left"/>
    </xf>
    <xf numFmtId="3" fontId="1" fillId="0" borderId="3" xfId="4" applyNumberFormat="1" applyBorder="1" applyAlignment="1">
      <alignment horizontal="center"/>
    </xf>
    <xf numFmtId="0" fontId="5" fillId="0" borderId="13" xfId="1" applyBorder="1"/>
    <xf numFmtId="0" fontId="13" fillId="0" borderId="13" xfId="1" applyFont="1" applyBorder="1"/>
    <xf numFmtId="0" fontId="5" fillId="0" borderId="13" xfId="1" applyBorder="1" applyAlignment="1">
      <alignment vertical="center"/>
    </xf>
    <xf numFmtId="0" fontId="5" fillId="0" borderId="13" xfId="1" applyBorder="1" applyAlignment="1">
      <alignment horizontal="left"/>
    </xf>
    <xf numFmtId="1" fontId="5" fillId="0" borderId="13" xfId="2" applyNumberFormat="1" applyFont="1" applyBorder="1" applyAlignment="1">
      <alignment horizontal="left"/>
    </xf>
    <xf numFmtId="1" fontId="5" fillId="0" borderId="13" xfId="3" applyNumberFormat="1" applyBorder="1"/>
    <xf numFmtId="1" fontId="5" fillId="0" borderId="21" xfId="1" applyNumberFormat="1" applyBorder="1"/>
    <xf numFmtId="0" fontId="1" fillId="0" borderId="15" xfId="4" applyBorder="1"/>
    <xf numFmtId="0" fontId="1" fillId="0" borderId="22" xfId="4" applyBorder="1" applyAlignment="1">
      <alignment horizontal="left"/>
    </xf>
    <xf numFmtId="0" fontId="15" fillId="5" borderId="0" xfId="4" applyFont="1" applyFill="1"/>
    <xf numFmtId="0" fontId="3" fillId="5" borderId="0" xfId="4" applyFont="1" applyFill="1"/>
    <xf numFmtId="2" fontId="16" fillId="2" borderId="4" xfId="4" applyNumberFormat="1" applyFont="1" applyFill="1" applyBorder="1" applyAlignment="1">
      <alignment vertical="center"/>
    </xf>
    <xf numFmtId="1" fontId="5" fillId="0" borderId="3" xfId="2" applyNumberFormat="1" applyFont="1" applyBorder="1" applyAlignment="1">
      <alignment horizontal="left" wrapText="1" shrinkToFit="1"/>
    </xf>
    <xf numFmtId="3" fontId="12" fillId="3" borderId="3" xfId="1" applyNumberFormat="1" applyFont="1" applyFill="1" applyBorder="1" applyAlignment="1">
      <alignment horizontal="center" vertical="center"/>
    </xf>
    <xf numFmtId="0" fontId="18" fillId="3" borderId="13" xfId="4" applyFont="1" applyFill="1" applyBorder="1" applyAlignment="1">
      <alignment horizontal="center" vertical="center" wrapText="1"/>
    </xf>
    <xf numFmtId="0" fontId="18" fillId="3" borderId="3" xfId="4" applyFont="1" applyFill="1" applyBorder="1" applyAlignment="1">
      <alignment horizontal="center" vertical="center" wrapText="1"/>
    </xf>
    <xf numFmtId="0" fontId="19" fillId="3" borderId="13" xfId="4" applyFont="1" applyFill="1" applyBorder="1" applyAlignment="1">
      <alignment horizontal="center" vertical="center"/>
    </xf>
    <xf numFmtId="0" fontId="19" fillId="3" borderId="3" xfId="4" applyFont="1" applyFill="1" applyBorder="1" applyAlignment="1">
      <alignment horizontal="center" vertical="center"/>
    </xf>
    <xf numFmtId="0" fontId="20" fillId="3" borderId="3" xfId="4" applyFont="1" applyFill="1" applyBorder="1" applyAlignment="1">
      <alignment horizontal="center" vertical="center" wrapText="1"/>
    </xf>
    <xf numFmtId="0" fontId="12" fillId="3" borderId="13" xfId="4" applyFont="1" applyFill="1" applyBorder="1" applyAlignment="1">
      <alignment horizontal="center" vertical="center"/>
    </xf>
    <xf numFmtId="0" fontId="12" fillId="3" borderId="3" xfId="4" applyFont="1" applyFill="1" applyBorder="1" applyAlignment="1">
      <alignment horizontal="center" vertical="center"/>
    </xf>
    <xf numFmtId="1" fontId="11" fillId="3" borderId="4" xfId="1" applyNumberFormat="1" applyFont="1" applyFill="1" applyBorder="1" applyAlignment="1">
      <alignment horizontal="left" vertical="center" wrapText="1" shrinkToFit="1"/>
    </xf>
    <xf numFmtId="0" fontId="0" fillId="0" borderId="3" xfId="0" applyBorder="1"/>
    <xf numFmtId="0" fontId="0" fillId="0" borderId="0" xfId="0" applyAlignment="1">
      <alignment horizontal="left"/>
    </xf>
    <xf numFmtId="0" fontId="0" fillId="0" borderId="0" xfId="4" applyFont="1"/>
    <xf numFmtId="2" fontId="16" fillId="3" borderId="19" xfId="4" applyNumberFormat="1" applyFont="1" applyFill="1" applyBorder="1" applyAlignment="1">
      <alignment vertical="center"/>
    </xf>
    <xf numFmtId="2" fontId="16" fillId="3" borderId="6" xfId="4" applyNumberFormat="1" applyFont="1" applyFill="1" applyBorder="1" applyAlignment="1">
      <alignment vertical="center"/>
    </xf>
    <xf numFmtId="3" fontId="4" fillId="3" borderId="13" xfId="4" applyNumberFormat="1" applyFont="1" applyFill="1" applyBorder="1" applyAlignment="1">
      <alignment horizontal="center"/>
    </xf>
    <xf numFmtId="3" fontId="4" fillId="9" borderId="20" xfId="4" applyNumberFormat="1" applyFont="1" applyFill="1" applyBorder="1" applyAlignment="1">
      <alignment horizontal="right"/>
    </xf>
    <xf numFmtId="3" fontId="2" fillId="9" borderId="13" xfId="4" applyNumberFormat="1" applyFont="1" applyFill="1" applyBorder="1" applyAlignment="1">
      <alignment horizontal="center"/>
    </xf>
    <xf numFmtId="0" fontId="18" fillId="3" borderId="6" xfId="4" applyFont="1" applyFill="1" applyBorder="1" applyAlignment="1">
      <alignment horizontal="center" vertical="center" wrapText="1"/>
    </xf>
    <xf numFmtId="0" fontId="12" fillId="3" borderId="13" xfId="4" applyFont="1" applyFill="1" applyBorder="1" applyAlignment="1">
      <alignment horizontal="center" vertical="center" wrapText="1"/>
    </xf>
    <xf numFmtId="0" fontId="12" fillId="3" borderId="3" xfId="4" applyFont="1" applyFill="1" applyBorder="1" applyAlignment="1">
      <alignment horizontal="center" vertical="center" wrapText="1"/>
    </xf>
    <xf numFmtId="0" fontId="12" fillId="3" borderId="23" xfId="4" applyFont="1" applyFill="1" applyBorder="1" applyAlignment="1">
      <alignment horizontal="center" vertical="center" wrapText="1"/>
    </xf>
    <xf numFmtId="0" fontId="12" fillId="3" borderId="24" xfId="4" applyFont="1" applyFill="1" applyBorder="1" applyAlignment="1">
      <alignment horizontal="center" vertical="center" wrapText="1"/>
    </xf>
    <xf numFmtId="0" fontId="12" fillId="3" borderId="7" xfId="4" applyFont="1" applyFill="1" applyBorder="1" applyAlignment="1">
      <alignment horizontal="center" vertical="center" wrapText="1"/>
    </xf>
    <xf numFmtId="0" fontId="19" fillId="3" borderId="23" xfId="4" applyFont="1" applyFill="1" applyBorder="1" applyAlignment="1">
      <alignment horizontal="center" vertical="center"/>
    </xf>
    <xf numFmtId="0" fontId="19" fillId="3" borderId="25" xfId="4" applyFont="1" applyFill="1" applyBorder="1" applyAlignment="1">
      <alignment horizontal="center" vertical="center"/>
    </xf>
    <xf numFmtId="0" fontId="19" fillId="3" borderId="26" xfId="4" applyFont="1" applyFill="1" applyBorder="1" applyAlignment="1">
      <alignment horizontal="center" vertical="center"/>
    </xf>
    <xf numFmtId="2" fontId="16" fillId="3" borderId="1" xfId="4" applyNumberFormat="1" applyFont="1" applyFill="1" applyBorder="1" applyAlignment="1">
      <alignment vertical="top"/>
    </xf>
    <xf numFmtId="2" fontId="16" fillId="3" borderId="2" xfId="4" applyNumberFormat="1" applyFont="1" applyFill="1" applyBorder="1" applyAlignment="1">
      <alignment vertical="top"/>
    </xf>
    <xf numFmtId="2" fontId="16" fillId="3" borderId="4" xfId="4" applyNumberFormat="1" applyFont="1" applyFill="1" applyBorder="1" applyAlignment="1">
      <alignment vertical="top"/>
    </xf>
    <xf numFmtId="2" fontId="16" fillId="3" borderId="5" xfId="4" applyNumberFormat="1" applyFont="1" applyFill="1" applyBorder="1" applyAlignment="1">
      <alignment vertical="top"/>
    </xf>
    <xf numFmtId="3" fontId="1" fillId="0" borderId="0" xfId="4" applyNumberFormat="1"/>
    <xf numFmtId="3" fontId="0" fillId="0" borderId="0" xfId="0" applyNumberFormat="1"/>
    <xf numFmtId="3" fontId="15" fillId="0" borderId="6" xfId="4" applyNumberFormat="1" applyFont="1" applyBorder="1" applyAlignment="1">
      <alignment horizontal="center"/>
    </xf>
    <xf numFmtId="3" fontId="6" fillId="5" borderId="3" xfId="1" applyNumberFormat="1" applyFont="1" applyFill="1" applyBorder="1" applyAlignment="1">
      <alignment horizontal="center" vertical="center"/>
    </xf>
    <xf numFmtId="3" fontId="1" fillId="0" borderId="0" xfId="4" applyNumberFormat="1" applyAlignment="1">
      <alignment horizontal="center"/>
    </xf>
    <xf numFmtId="3" fontId="3" fillId="0" borderId="0" xfId="4" applyNumberFormat="1" applyFont="1" applyAlignment="1">
      <alignment horizontal="center"/>
    </xf>
    <xf numFmtId="0" fontId="3" fillId="0" borderId="0" xfId="0" applyFont="1" applyAlignment="1">
      <alignment horizontal="left"/>
    </xf>
    <xf numFmtId="3" fontId="12" fillId="3" borderId="3" xfId="1" applyNumberFormat="1" applyFont="1" applyFill="1" applyBorder="1"/>
    <xf numFmtId="0" fontId="18" fillId="3" borderId="4" xfId="4" applyFont="1" applyFill="1" applyBorder="1" applyAlignment="1">
      <alignment horizontal="center" vertical="center" wrapText="1"/>
    </xf>
    <xf numFmtId="0" fontId="12" fillId="3" borderId="4" xfId="4" applyFont="1" applyFill="1" applyBorder="1" applyAlignment="1">
      <alignment horizontal="center" vertical="center" wrapText="1"/>
    </xf>
    <xf numFmtId="0" fontId="19" fillId="3" borderId="4" xfId="4" applyFont="1" applyFill="1" applyBorder="1" applyAlignment="1">
      <alignment horizontal="center" vertical="center"/>
    </xf>
    <xf numFmtId="3" fontId="5" fillId="0" borderId="3" xfId="1" applyNumberFormat="1" applyBorder="1" applyAlignment="1">
      <alignment horizontal="center" vertical="center"/>
    </xf>
    <xf numFmtId="0" fontId="1" fillId="0" borderId="4" xfId="4" applyBorder="1"/>
    <xf numFmtId="2" fontId="16" fillId="2" borderId="5" xfId="4" applyNumberFormat="1" applyFont="1" applyFill="1" applyBorder="1" applyAlignment="1">
      <alignment vertical="center"/>
    </xf>
    <xf numFmtId="2" fontId="16" fillId="2" borderId="3" xfId="4" applyNumberFormat="1" applyFont="1" applyFill="1" applyBorder="1" applyAlignment="1">
      <alignment horizontal="center" vertical="center" wrapText="1"/>
    </xf>
    <xf numFmtId="3" fontId="4" fillId="3" borderId="3" xfId="4" applyNumberFormat="1" applyFont="1" applyFill="1" applyBorder="1" applyAlignment="1">
      <alignment horizontal="center"/>
    </xf>
    <xf numFmtId="1" fontId="6" fillId="5" borderId="3" xfId="1" applyNumberFormat="1" applyFont="1" applyFill="1" applyBorder="1" applyAlignment="1">
      <alignment horizontal="center" vertical="center" wrapText="1" shrinkToFit="1"/>
    </xf>
    <xf numFmtId="1" fontId="6" fillId="5" borderId="3" xfId="1" applyNumberFormat="1" applyFont="1" applyFill="1" applyBorder="1" applyAlignment="1">
      <alignment horizontal="left" vertical="center" wrapText="1" shrinkToFit="1"/>
    </xf>
    <xf numFmtId="3" fontId="12" fillId="3" borderId="5" xfId="1" applyNumberFormat="1" applyFont="1" applyFill="1" applyBorder="1" applyAlignment="1">
      <alignment horizontal="center" vertical="center"/>
    </xf>
    <xf numFmtId="3" fontId="5" fillId="5" borderId="3" xfId="1" applyNumberFormat="1" applyFill="1" applyBorder="1" applyAlignment="1">
      <alignment horizontal="center" vertical="center"/>
    </xf>
    <xf numFmtId="0" fontId="12" fillId="3" borderId="3" xfId="1" applyFont="1" applyFill="1" applyBorder="1"/>
    <xf numFmtId="3" fontId="12" fillId="3" borderId="6" xfId="1" applyNumberFormat="1" applyFont="1" applyFill="1" applyBorder="1" applyAlignment="1">
      <alignment horizontal="center" vertical="center"/>
    </xf>
    <xf numFmtId="4" fontId="11" fillId="3" borderId="3" xfId="1" applyNumberFormat="1" applyFont="1" applyFill="1" applyBorder="1" applyAlignment="1">
      <alignment horizontal="center" vertical="center"/>
    </xf>
    <xf numFmtId="3" fontId="5" fillId="0" borderId="0" xfId="1" applyNumberFormat="1" applyAlignment="1">
      <alignment horizontal="right" vertical="center"/>
    </xf>
    <xf numFmtId="2" fontId="12" fillId="3" borderId="3" xfId="1" applyNumberFormat="1" applyFont="1" applyFill="1" applyBorder="1" applyAlignment="1">
      <alignment horizontal="center" vertical="center"/>
    </xf>
    <xf numFmtId="0" fontId="2" fillId="3" borderId="0" xfId="4" applyFont="1" applyFill="1" applyAlignment="1">
      <alignment horizontal="center"/>
    </xf>
    <xf numFmtId="2" fontId="5" fillId="0" borderId="3" xfId="1" applyNumberFormat="1" applyBorder="1" applyAlignment="1">
      <alignment horizontal="center" vertical="center"/>
    </xf>
    <xf numFmtId="4" fontId="5" fillId="5" borderId="3" xfId="1" applyNumberFormat="1" applyFill="1" applyBorder="1" applyAlignment="1">
      <alignment horizontal="center" vertical="center"/>
    </xf>
    <xf numFmtId="4" fontId="12" fillId="3" borderId="3" xfId="1" applyNumberFormat="1" applyFont="1" applyFill="1" applyBorder="1" applyAlignment="1">
      <alignment horizontal="center" vertical="center"/>
    </xf>
    <xf numFmtId="49" fontId="17" fillId="3" borderId="5" xfId="1" applyNumberFormat="1" applyFont="1" applyFill="1" applyBorder="1" applyAlignment="1">
      <alignment horizontal="center" vertical="center"/>
    </xf>
    <xf numFmtId="3" fontId="21" fillId="5" borderId="0" xfId="1" applyNumberFormat="1" applyFont="1" applyFill="1" applyAlignment="1">
      <alignment vertical="center" wrapText="1"/>
    </xf>
    <xf numFmtId="3" fontId="17" fillId="3" borderId="3" xfId="1" applyNumberFormat="1" applyFont="1" applyFill="1" applyBorder="1" applyAlignment="1">
      <alignment horizontal="center" vertical="center"/>
    </xf>
    <xf numFmtId="4" fontId="17" fillId="3" borderId="3" xfId="1" applyNumberFormat="1" applyFont="1" applyFill="1" applyBorder="1" applyAlignment="1">
      <alignment horizontal="center" vertical="center"/>
    </xf>
    <xf numFmtId="0" fontId="26" fillId="0" borderId="0" xfId="1" applyFont="1" applyAlignment="1">
      <alignment horizontal="center" vertical="center"/>
    </xf>
    <xf numFmtId="1" fontId="17" fillId="2" borderId="4" xfId="1" applyNumberFormat="1" applyFont="1" applyFill="1" applyBorder="1" applyAlignment="1">
      <alignment horizontal="left" vertical="center" wrapText="1" shrinkToFit="1"/>
    </xf>
    <xf numFmtId="3" fontId="21" fillId="5" borderId="3" xfId="1" applyNumberFormat="1" applyFont="1" applyFill="1" applyBorder="1" applyAlignment="1">
      <alignment horizontal="center" vertical="center"/>
    </xf>
    <xf numFmtId="3" fontId="26" fillId="5" borderId="3" xfId="1" applyNumberFormat="1" applyFont="1" applyFill="1" applyBorder="1" applyAlignment="1">
      <alignment horizontal="center" vertical="center"/>
    </xf>
    <xf numFmtId="3" fontId="4" fillId="9" borderId="20" xfId="4" applyNumberFormat="1" applyFont="1" applyFill="1" applyBorder="1" applyAlignment="1">
      <alignment horizontal="center"/>
    </xf>
    <xf numFmtId="0" fontId="15" fillId="0" borderId="0" xfId="0" applyFont="1"/>
    <xf numFmtId="3" fontId="5" fillId="0" borderId="3" xfId="1" applyNumberFormat="1" applyBorder="1" applyAlignment="1">
      <alignment horizontal="center"/>
    </xf>
    <xf numFmtId="2" fontId="5" fillId="0" borderId="3" xfId="1" applyNumberFormat="1" applyBorder="1" applyAlignment="1">
      <alignment horizontal="center"/>
    </xf>
    <xf numFmtId="0" fontId="5" fillId="0" borderId="3" xfId="1" applyBorder="1" applyAlignment="1">
      <alignment horizontal="center"/>
    </xf>
    <xf numFmtId="2" fontId="12" fillId="3" borderId="3" xfId="1" applyNumberFormat="1" applyFont="1" applyFill="1" applyBorder="1" applyAlignment="1">
      <alignment horizontal="center"/>
    </xf>
    <xf numFmtId="3" fontId="12" fillId="3" borderId="3" xfId="1" applyNumberFormat="1" applyFont="1" applyFill="1" applyBorder="1" applyAlignment="1">
      <alignment horizontal="center"/>
    </xf>
    <xf numFmtId="0" fontId="12" fillId="3" borderId="3" xfId="1" applyFont="1" applyFill="1" applyBorder="1" applyAlignment="1">
      <alignment horizontal="center"/>
    </xf>
    <xf numFmtId="3" fontId="4" fillId="8" borderId="20" xfId="4" applyNumberFormat="1" applyFont="1" applyFill="1" applyBorder="1" applyAlignment="1">
      <alignment horizontal="center"/>
    </xf>
    <xf numFmtId="0" fontId="1" fillId="0" borderId="0" xfId="4" applyAlignment="1">
      <alignment horizontal="center"/>
    </xf>
    <xf numFmtId="3" fontId="17" fillId="3" borderId="3" xfId="1" applyNumberFormat="1" applyFont="1" applyFill="1" applyBorder="1" applyAlignment="1">
      <alignment horizontal="center" vertical="center" wrapText="1"/>
    </xf>
    <xf numFmtId="2" fontId="16" fillId="3" borderId="4" xfId="4" applyNumberFormat="1" applyFont="1" applyFill="1" applyBorder="1" applyAlignment="1">
      <alignment horizontal="center" vertical="center"/>
    </xf>
    <xf numFmtId="3" fontId="2" fillId="6" borderId="40" xfId="4" applyNumberFormat="1" applyFont="1" applyFill="1" applyBorder="1" applyAlignment="1">
      <alignment horizontal="center"/>
    </xf>
    <xf numFmtId="3" fontId="4" fillId="3" borderId="40" xfId="4" applyNumberFormat="1" applyFont="1" applyFill="1" applyBorder="1" applyAlignment="1">
      <alignment horizontal="center"/>
    </xf>
    <xf numFmtId="3" fontId="16" fillId="3" borderId="23" xfId="4" applyNumberFormat="1" applyFont="1" applyFill="1" applyBorder="1" applyAlignment="1">
      <alignment horizontal="center" vertical="center"/>
    </xf>
    <xf numFmtId="0" fontId="5" fillId="5" borderId="7" xfId="1" applyFill="1" applyBorder="1" applyAlignment="1">
      <alignment vertical="center"/>
    </xf>
    <xf numFmtId="0" fontId="5" fillId="5" borderId="0" xfId="1" applyFill="1" applyAlignment="1">
      <alignment vertical="center" wrapText="1"/>
    </xf>
    <xf numFmtId="0" fontId="5" fillId="5" borderId="3" xfId="1" applyFill="1" applyBorder="1" applyAlignment="1">
      <alignment vertical="center" wrapText="1"/>
    </xf>
    <xf numFmtId="0" fontId="5" fillId="5" borderId="4" xfId="1" applyFill="1" applyBorder="1"/>
    <xf numFmtId="0" fontId="5" fillId="5" borderId="6" xfId="1" applyFill="1" applyBorder="1"/>
    <xf numFmtId="0" fontId="2" fillId="3" borderId="27" xfId="4" applyFont="1" applyFill="1" applyBorder="1" applyAlignment="1">
      <alignment horizontal="center"/>
    </xf>
    <xf numFmtId="0" fontId="12" fillId="3" borderId="41" xfId="4" applyFont="1" applyFill="1" applyBorder="1" applyAlignment="1">
      <alignment horizontal="center" vertical="center"/>
    </xf>
    <xf numFmtId="3" fontId="15" fillId="0" borderId="5" xfId="4" applyNumberFormat="1" applyFont="1" applyBorder="1" applyAlignment="1">
      <alignment horizontal="center"/>
    </xf>
    <xf numFmtId="1" fontId="21" fillId="5" borderId="3" xfId="1" applyNumberFormat="1" applyFont="1" applyFill="1" applyBorder="1" applyAlignment="1">
      <alignment horizontal="center" vertical="center" wrapText="1" shrinkToFit="1"/>
    </xf>
    <xf numFmtId="164" fontId="5" fillId="5" borderId="3" xfId="1" applyNumberFormat="1" applyFill="1" applyBorder="1" applyAlignment="1">
      <alignment horizontal="center" vertical="center"/>
    </xf>
    <xf numFmtId="0" fontId="0" fillId="0" borderId="3" xfId="0" applyBorder="1" applyAlignment="1">
      <alignment horizontal="center"/>
    </xf>
    <xf numFmtId="3" fontId="23" fillId="5" borderId="0" xfId="0" applyNumberFormat="1" applyFont="1" applyFill="1"/>
    <xf numFmtId="0" fontId="24" fillId="5" borderId="0" xfId="0" applyFont="1" applyFill="1" applyAlignment="1">
      <alignment horizontal="left" vertical="center" wrapText="1"/>
    </xf>
    <xf numFmtId="0" fontId="0" fillId="0" borderId="0" xfId="0" pivotButton="1"/>
    <xf numFmtId="0" fontId="5" fillId="5" borderId="4" xfId="1" applyFill="1" applyBorder="1" applyAlignment="1">
      <alignment horizontal="left"/>
    </xf>
    <xf numFmtId="0" fontId="5" fillId="5" borderId="6" xfId="1" applyFill="1" applyBorder="1" applyAlignment="1">
      <alignment horizontal="left"/>
    </xf>
    <xf numFmtId="49" fontId="8" fillId="3" borderId="7" xfId="1" applyNumberFormat="1" applyFont="1" applyFill="1" applyBorder="1" applyAlignment="1">
      <alignment horizontal="center" vertical="center"/>
    </xf>
    <xf numFmtId="49" fontId="8" fillId="3" borderId="9" xfId="1" applyNumberFormat="1" applyFont="1" applyFill="1" applyBorder="1" applyAlignment="1">
      <alignment horizontal="center" vertical="center"/>
    </xf>
    <xf numFmtId="0" fontId="5" fillId="5" borderId="2" xfId="1" applyFill="1" applyBorder="1" applyAlignment="1">
      <alignment horizontal="center" vertical="center" wrapText="1"/>
    </xf>
    <xf numFmtId="0" fontId="5" fillId="5" borderId="5" xfId="1" applyFill="1" applyBorder="1" applyAlignment="1">
      <alignment horizontal="center" vertical="center" wrapText="1"/>
    </xf>
    <xf numFmtId="0" fontId="5" fillId="5" borderId="6" xfId="1" applyFill="1" applyBorder="1" applyAlignment="1">
      <alignment horizontal="center" vertical="center" wrapText="1"/>
    </xf>
    <xf numFmtId="17" fontId="17" fillId="3" borderId="5" xfId="1" applyNumberFormat="1" applyFont="1" applyFill="1" applyBorder="1" applyAlignment="1">
      <alignment horizontal="center" vertical="center" wrapText="1"/>
    </xf>
    <xf numFmtId="0" fontId="17" fillId="3" borderId="3" xfId="4" applyFont="1" applyFill="1" applyBorder="1" applyAlignment="1">
      <alignment horizontal="center" vertical="center" wrapText="1"/>
    </xf>
    <xf numFmtId="2" fontId="22" fillId="3" borderId="13" xfId="4" applyNumberFormat="1" applyFont="1" applyFill="1" applyBorder="1" applyAlignment="1">
      <alignment horizontal="center" vertical="center"/>
    </xf>
    <xf numFmtId="2" fontId="22" fillId="3" borderId="21" xfId="4" applyNumberFormat="1" applyFont="1" applyFill="1" applyBorder="1" applyAlignment="1">
      <alignment horizontal="center" vertical="center"/>
    </xf>
    <xf numFmtId="2" fontId="16" fillId="3" borderId="3" xfId="4" applyNumberFormat="1" applyFont="1" applyFill="1" applyBorder="1" applyAlignment="1">
      <alignment horizontal="center" vertical="center"/>
    </xf>
    <xf numFmtId="2" fontId="16" fillId="3" borderId="15" xfId="4" applyNumberFormat="1" applyFont="1" applyFill="1" applyBorder="1" applyAlignment="1">
      <alignment horizontal="center" vertical="center"/>
    </xf>
    <xf numFmtId="2" fontId="16" fillId="3" borderId="4" xfId="4" applyNumberFormat="1" applyFont="1" applyFill="1" applyBorder="1" applyAlignment="1">
      <alignment horizontal="center" vertical="center" wrapText="1"/>
    </xf>
    <xf numFmtId="2" fontId="16" fillId="3" borderId="22" xfId="4" applyNumberFormat="1" applyFont="1" applyFill="1" applyBorder="1" applyAlignment="1">
      <alignment horizontal="center" vertical="center" wrapText="1"/>
    </xf>
    <xf numFmtId="2" fontId="16" fillId="3" borderId="17" xfId="4" applyNumberFormat="1" applyFont="1" applyFill="1" applyBorder="1" applyAlignment="1">
      <alignment horizontal="left" vertical="top" wrapText="1"/>
    </xf>
    <xf numFmtId="2" fontId="16" fillId="3" borderId="18" xfId="4" applyNumberFormat="1" applyFont="1" applyFill="1" applyBorder="1" applyAlignment="1">
      <alignment horizontal="left" vertical="top" wrapText="1"/>
    </xf>
    <xf numFmtId="2" fontId="16" fillId="3" borderId="31" xfId="4" applyNumberFormat="1" applyFont="1" applyFill="1" applyBorder="1" applyAlignment="1">
      <alignment horizontal="left" vertical="top" wrapText="1"/>
    </xf>
    <xf numFmtId="2" fontId="16" fillId="3" borderId="12" xfId="4" applyNumberFormat="1" applyFont="1" applyFill="1" applyBorder="1" applyAlignment="1">
      <alignment horizontal="right" vertical="center"/>
    </xf>
    <xf numFmtId="2" fontId="16" fillId="3" borderId="14" xfId="4" applyNumberFormat="1" applyFont="1" applyFill="1" applyBorder="1" applyAlignment="1">
      <alignment horizontal="right" vertical="center"/>
    </xf>
    <xf numFmtId="2" fontId="16" fillId="3" borderId="16" xfId="4" applyNumberFormat="1" applyFont="1" applyFill="1" applyBorder="1" applyAlignment="1">
      <alignment horizontal="center" vertical="center"/>
    </xf>
    <xf numFmtId="17" fontId="8" fillId="3" borderId="39" xfId="1" applyNumberFormat="1" applyFont="1" applyFill="1" applyBorder="1" applyAlignment="1">
      <alignment horizontal="center" vertical="center" wrapText="1"/>
    </xf>
    <xf numFmtId="0" fontId="2" fillId="3" borderId="39" xfId="4" applyFont="1" applyFill="1" applyBorder="1" applyAlignment="1">
      <alignment horizontal="center"/>
    </xf>
    <xf numFmtId="0" fontId="8" fillId="17" borderId="3" xfId="0" applyFont="1" applyFill="1" applyBorder="1" applyAlignment="1">
      <alignment horizontal="center" vertical="center" wrapText="1"/>
    </xf>
    <xf numFmtId="0" fontId="11" fillId="17" borderId="3" xfId="0" applyFont="1" applyFill="1" applyBorder="1" applyAlignment="1">
      <alignment horizontal="center" vertical="center"/>
    </xf>
    <xf numFmtId="0" fontId="11" fillId="17" borderId="3" xfId="0" applyFont="1" applyFill="1" applyBorder="1" applyAlignment="1">
      <alignment horizontal="center" vertical="center" wrapText="1"/>
    </xf>
    <xf numFmtId="0" fontId="6" fillId="0" borderId="0" xfId="0" applyFont="1"/>
    <xf numFmtId="0" fontId="39" fillId="17" borderId="3" xfId="6" applyFont="1" applyFill="1" applyBorder="1" applyAlignment="1">
      <alignment vertical="center"/>
    </xf>
    <xf numFmtId="0" fontId="40" fillId="18" borderId="3" xfId="6" applyFont="1" applyFill="1" applyBorder="1" applyAlignment="1">
      <alignment vertical="center" wrapText="1"/>
    </xf>
    <xf numFmtId="3" fontId="41" fillId="12" borderId="3" xfId="7" applyNumberFormat="1" applyFont="1" applyFill="1" applyBorder="1"/>
    <xf numFmtId="2" fontId="41" fillId="12" borderId="3" xfId="7" applyNumberFormat="1" applyFont="1" applyFill="1" applyBorder="1" applyAlignment="1">
      <alignment horizontal="center" vertical="center" wrapText="1"/>
    </xf>
    <xf numFmtId="165" fontId="0" fillId="0" borderId="0" xfId="0" applyNumberFormat="1" applyAlignment="1">
      <alignment horizontal="left"/>
    </xf>
    <xf numFmtId="0" fontId="39" fillId="17" borderId="3" xfId="6" applyFont="1" applyFill="1" applyBorder="1" applyAlignment="1">
      <alignment wrapText="1"/>
    </xf>
    <xf numFmtId="0" fontId="39" fillId="17" borderId="3" xfId="6" applyFont="1" applyFill="1" applyBorder="1" applyAlignment="1">
      <alignment horizontal="left"/>
    </xf>
    <xf numFmtId="0" fontId="42" fillId="17" borderId="3" xfId="0" applyFont="1" applyFill="1" applyBorder="1" applyAlignment="1">
      <alignment horizontal="center" vertical="center"/>
    </xf>
    <xf numFmtId="3" fontId="38" fillId="17" borderId="3" xfId="0" applyNumberFormat="1" applyFont="1" applyFill="1" applyBorder="1" applyAlignment="1">
      <alignment vertical="center"/>
    </xf>
    <xf numFmtId="3" fontId="38" fillId="17" borderId="3" xfId="0" applyNumberFormat="1" applyFont="1" applyFill="1" applyBorder="1" applyAlignment="1">
      <alignment horizontal="center" vertical="center"/>
    </xf>
    <xf numFmtId="17" fontId="0" fillId="0" borderId="0" xfId="0" applyNumberFormat="1" applyAlignment="1">
      <alignment horizontal="center" vertical="center"/>
    </xf>
    <xf numFmtId="49" fontId="14" fillId="0" borderId="0" xfId="0" applyNumberFormat="1" applyFont="1" applyAlignment="1">
      <alignment vertical="center" wrapText="1"/>
    </xf>
    <xf numFmtId="17" fontId="14" fillId="0" borderId="0" xfId="0" applyNumberFormat="1" applyFont="1" applyAlignment="1">
      <alignment vertical="center" wrapText="1"/>
    </xf>
    <xf numFmtId="0" fontId="37" fillId="16" borderId="3" xfId="8" applyFont="1" applyFill="1" applyBorder="1" applyAlignment="1">
      <alignment horizontal="centerContinuous" vertical="center"/>
    </xf>
    <xf numFmtId="0" fontId="35" fillId="0" borderId="0" xfId="9" applyFont="1" applyAlignment="1">
      <alignment horizontal="right" wrapText="1"/>
    </xf>
    <xf numFmtId="0" fontId="35" fillId="0" borderId="0" xfId="9" applyFont="1" applyAlignment="1">
      <alignment wrapText="1"/>
    </xf>
    <xf numFmtId="0" fontId="35" fillId="0" borderId="44" xfId="10" applyFont="1" applyBorder="1" applyAlignment="1">
      <alignment wrapText="1"/>
    </xf>
    <xf numFmtId="0" fontId="35" fillId="0" borderId="44" xfId="11" applyFont="1" applyBorder="1" applyAlignment="1">
      <alignment horizontal="right" wrapText="1"/>
    </xf>
    <xf numFmtId="3" fontId="5" fillId="5" borderId="2" xfId="1" applyNumberFormat="1" applyFill="1" applyBorder="1" applyAlignment="1">
      <alignment horizontal="center" vertical="center" wrapText="1"/>
    </xf>
    <xf numFmtId="49" fontId="0" fillId="0" borderId="0" xfId="0" applyNumberFormat="1" applyAlignment="1">
      <alignment horizontal="left" vertical="center"/>
    </xf>
    <xf numFmtId="0" fontId="0" fillId="0" borderId="0" xfId="0" applyAlignment="1">
      <alignment horizontal="center"/>
    </xf>
    <xf numFmtId="3" fontId="0" fillId="0" borderId="3" xfId="4" applyNumberFormat="1" applyFont="1" applyBorder="1" applyAlignment="1">
      <alignment horizontal="center"/>
    </xf>
    <xf numFmtId="49" fontId="0" fillId="0" borderId="4" xfId="4" applyNumberFormat="1" applyFont="1" applyBorder="1" applyAlignment="1">
      <alignment horizontal="left"/>
    </xf>
    <xf numFmtId="0" fontId="12" fillId="3" borderId="3" xfId="1" applyFont="1" applyFill="1" applyBorder="1" applyAlignment="1">
      <alignment horizontal="center" vertical="center"/>
    </xf>
    <xf numFmtId="1" fontId="11" fillId="3" borderId="4" xfId="1" applyNumberFormat="1" applyFont="1" applyFill="1" applyBorder="1" applyAlignment="1">
      <alignment vertical="center" wrapText="1" shrinkToFit="1"/>
    </xf>
    <xf numFmtId="3" fontId="12" fillId="3" borderId="6" xfId="1" applyNumberFormat="1" applyFont="1" applyFill="1" applyBorder="1" applyAlignment="1">
      <alignment vertical="center" wrapText="1"/>
    </xf>
    <xf numFmtId="1" fontId="5" fillId="0" borderId="3" xfId="1" applyNumberFormat="1" applyBorder="1" applyAlignment="1">
      <alignment vertical="center" wrapText="1" shrinkToFit="1"/>
    </xf>
    <xf numFmtId="0" fontId="5" fillId="0" borderId="3" xfId="1" applyBorder="1" applyAlignment="1">
      <alignment horizontal="center" vertical="center"/>
    </xf>
    <xf numFmtId="0" fontId="0" fillId="0" borderId="0" xfId="0" applyAlignment="1">
      <alignment vertical="center"/>
    </xf>
    <xf numFmtId="0" fontId="43" fillId="0" borderId="0" xfId="0" applyFont="1"/>
    <xf numFmtId="0" fontId="43" fillId="0" borderId="24" xfId="0" applyFont="1" applyBorder="1"/>
    <xf numFmtId="164" fontId="22" fillId="3" borderId="3" xfId="1" applyNumberFormat="1" applyFont="1" applyFill="1" applyBorder="1" applyAlignment="1">
      <alignment horizontal="center" vertical="center"/>
    </xf>
    <xf numFmtId="1" fontId="17" fillId="2" borderId="4" xfId="1" applyNumberFormat="1" applyFont="1" applyFill="1" applyBorder="1" applyAlignment="1">
      <alignment horizontal="center" vertical="center" wrapText="1" shrinkToFit="1"/>
    </xf>
    <xf numFmtId="4" fontId="22" fillId="3" borderId="3" xfId="1" applyNumberFormat="1" applyFont="1" applyFill="1" applyBorder="1" applyAlignment="1">
      <alignment horizontal="center" vertical="center"/>
    </xf>
    <xf numFmtId="1" fontId="5" fillId="0" borderId="4" xfId="1" applyNumberFormat="1" applyBorder="1" applyAlignment="1">
      <alignment horizontal="center" wrapText="1" shrinkToFit="1"/>
    </xf>
    <xf numFmtId="0" fontId="5" fillId="0" borderId="6" xfId="1" applyBorder="1" applyAlignment="1">
      <alignment horizontal="center"/>
    </xf>
    <xf numFmtId="4" fontId="5" fillId="0" borderId="3" xfId="1" applyNumberFormat="1" applyBorder="1" applyAlignment="1">
      <alignment horizontal="center" vertical="center"/>
    </xf>
    <xf numFmtId="0" fontId="5" fillId="0" borderId="4" xfId="1" applyBorder="1" applyAlignment="1">
      <alignment horizontal="center"/>
    </xf>
    <xf numFmtId="1" fontId="5" fillId="0" borderId="3" xfId="1" applyNumberFormat="1" applyBorder="1" applyAlignment="1">
      <alignment horizontal="center" wrapText="1" shrinkToFit="1"/>
    </xf>
    <xf numFmtId="1" fontId="11" fillId="3" borderId="3" xfId="1" applyNumberFormat="1" applyFont="1" applyFill="1" applyBorder="1" applyAlignment="1">
      <alignment horizontal="center" vertical="center" wrapText="1" shrinkToFit="1"/>
    </xf>
    <xf numFmtId="164" fontId="12" fillId="3" borderId="3" xfId="1" applyNumberFormat="1" applyFont="1" applyFill="1" applyBorder="1" applyAlignment="1">
      <alignment horizontal="center" vertical="center"/>
    </xf>
    <xf numFmtId="1" fontId="5" fillId="4" borderId="3" xfId="2" applyNumberFormat="1" applyFont="1" applyFill="1" applyBorder="1" applyAlignment="1">
      <alignment horizontal="center" wrapText="1" shrinkToFit="1"/>
    </xf>
    <xf numFmtId="1" fontId="5" fillId="0" borderId="3" xfId="3" applyNumberFormat="1" applyBorder="1" applyAlignment="1">
      <alignment horizontal="center"/>
    </xf>
    <xf numFmtId="1" fontId="11" fillId="2" borderId="3" xfId="1" applyNumberFormat="1" applyFont="1" applyFill="1" applyBorder="1" applyAlignment="1">
      <alignment horizontal="center" vertical="center" wrapText="1" shrinkToFit="1"/>
    </xf>
    <xf numFmtId="0" fontId="0" fillId="0" borderId="3" xfId="0" applyBorder="1" applyAlignment="1">
      <alignment horizontal="center" vertical="center"/>
    </xf>
    <xf numFmtId="0" fontId="5" fillId="0" borderId="3" xfId="1" applyBorder="1" applyAlignment="1">
      <alignment horizontal="center" vertical="center" wrapText="1"/>
    </xf>
    <xf numFmtId="0" fontId="43" fillId="0" borderId="0" xfId="0" applyFont="1" applyAlignment="1">
      <alignment horizontal="center"/>
    </xf>
    <xf numFmtId="0" fontId="5" fillId="5" borderId="3" xfId="1" applyFill="1" applyBorder="1" applyAlignment="1">
      <alignment vertical="center"/>
    </xf>
    <xf numFmtId="0" fontId="5" fillId="5" borderId="3" xfId="1" applyFill="1" applyBorder="1" applyAlignment="1">
      <alignment horizontal="left"/>
    </xf>
    <xf numFmtId="0" fontId="6" fillId="0" borderId="3" xfId="1" applyFont="1" applyBorder="1" applyAlignment="1">
      <alignment horizontal="center" vertical="center"/>
    </xf>
    <xf numFmtId="0" fontId="6" fillId="0" borderId="3" xfId="1" applyFont="1" applyBorder="1" applyAlignment="1">
      <alignment horizontal="center" vertical="center" wrapText="1"/>
    </xf>
    <xf numFmtId="0" fontId="5" fillId="20" borderId="3" xfId="0" applyFont="1" applyFill="1" applyBorder="1" applyAlignment="1">
      <alignment horizontal="center" vertical="center"/>
    </xf>
    <xf numFmtId="17" fontId="0" fillId="0" borderId="3" xfId="0" applyNumberFormat="1" applyBorder="1" applyAlignment="1">
      <alignment horizontal="center" vertical="center"/>
    </xf>
    <xf numFmtId="17" fontId="6" fillId="0" borderId="3" xfId="1" applyNumberFormat="1" applyFont="1" applyBorder="1" applyAlignment="1">
      <alignment horizontal="center" vertical="center"/>
    </xf>
    <xf numFmtId="0" fontId="5" fillId="5" borderId="3" xfId="1" applyFill="1" applyBorder="1"/>
    <xf numFmtId="3" fontId="17" fillId="3" borderId="7" xfId="1" applyNumberFormat="1" applyFont="1" applyFill="1" applyBorder="1" applyAlignment="1">
      <alignment horizontal="center" vertical="center" wrapText="1"/>
    </xf>
    <xf numFmtId="3" fontId="17" fillId="3" borderId="8" xfId="1" applyNumberFormat="1" applyFont="1" applyFill="1" applyBorder="1" applyAlignment="1">
      <alignment horizontal="center" vertical="center" wrapText="1"/>
    </xf>
    <xf numFmtId="3" fontId="5" fillId="0" borderId="3" xfId="1" applyNumberFormat="1" applyBorder="1" applyAlignment="1">
      <alignment horizontal="center" vertical="center" wrapText="1"/>
    </xf>
    <xf numFmtId="3" fontId="5" fillId="5" borderId="3" xfId="1" applyNumberFormat="1" applyFill="1" applyBorder="1" applyAlignment="1">
      <alignment horizontal="center" vertical="center" wrapText="1"/>
    </xf>
    <xf numFmtId="0" fontId="5" fillId="5" borderId="3" xfId="1" applyFill="1" applyBorder="1" applyAlignment="1">
      <alignment horizontal="center" vertical="center" wrapText="1"/>
    </xf>
    <xf numFmtId="3" fontId="40" fillId="18" borderId="3" xfId="6" applyNumberFormat="1" applyFont="1" applyFill="1" applyBorder="1" applyAlignment="1">
      <alignment vertical="center" wrapText="1"/>
    </xf>
    <xf numFmtId="3" fontId="38" fillId="17" borderId="0" xfId="0" applyNumberFormat="1" applyFont="1" applyFill="1" applyAlignment="1">
      <alignment vertical="center"/>
    </xf>
    <xf numFmtId="3" fontId="38" fillId="17" borderId="0" xfId="0" applyNumberFormat="1" applyFont="1" applyFill="1" applyAlignment="1">
      <alignment horizontal="center" vertical="center"/>
    </xf>
    <xf numFmtId="0" fontId="6" fillId="0" borderId="3" xfId="0" applyFont="1" applyBorder="1"/>
    <xf numFmtId="0" fontId="15" fillId="5" borderId="0" xfId="0" applyFont="1" applyFill="1"/>
    <xf numFmtId="4" fontId="21" fillId="5" borderId="3" xfId="1" applyNumberFormat="1" applyFont="1" applyFill="1" applyBorder="1" applyAlignment="1">
      <alignment horizontal="center" vertical="center"/>
    </xf>
    <xf numFmtId="4" fontId="6" fillId="5" borderId="3" xfId="1" applyNumberFormat="1" applyFont="1" applyFill="1" applyBorder="1" applyAlignment="1">
      <alignment horizontal="center" vertical="center"/>
    </xf>
    <xf numFmtId="0" fontId="0" fillId="5" borderId="0" xfId="0" applyFill="1"/>
    <xf numFmtId="0" fontId="31" fillId="11" borderId="43" xfId="0" applyFont="1" applyFill="1" applyBorder="1"/>
    <xf numFmtId="0" fontId="23" fillId="5" borderId="0" xfId="0" applyFont="1" applyFill="1"/>
    <xf numFmtId="0" fontId="31" fillId="5" borderId="3" xfId="0" applyFont="1" applyFill="1" applyBorder="1" applyAlignment="1">
      <alignment horizontal="center" vertical="center"/>
    </xf>
    <xf numFmtId="10" fontId="35" fillId="0" borderId="3" xfId="12" applyNumberFormat="1" applyFont="1" applyBorder="1" applyAlignment="1">
      <alignment horizontal="right" wrapText="1"/>
    </xf>
    <xf numFmtId="10" fontId="0" fillId="0" borderId="3" xfId="0" applyNumberFormat="1" applyBorder="1"/>
    <xf numFmtId="49" fontId="14" fillId="24" borderId="3" xfId="0" applyNumberFormat="1" applyFont="1" applyFill="1" applyBorder="1" applyAlignment="1">
      <alignment vertical="center" wrapText="1"/>
    </xf>
    <xf numFmtId="17" fontId="14" fillId="24" borderId="3" xfId="0" applyNumberFormat="1" applyFont="1" applyFill="1" applyBorder="1" applyAlignment="1">
      <alignment vertical="center" wrapText="1"/>
    </xf>
    <xf numFmtId="3" fontId="0" fillId="23" borderId="3" xfId="0" applyNumberFormat="1" applyFill="1" applyBorder="1"/>
    <xf numFmtId="3" fontId="0" fillId="22" borderId="3" xfId="0" applyNumberFormat="1" applyFill="1" applyBorder="1"/>
    <xf numFmtId="3" fontId="0" fillId="21" borderId="3" xfId="0" applyNumberFormat="1" applyFill="1" applyBorder="1"/>
    <xf numFmtId="0" fontId="24" fillId="25" borderId="3" xfId="0" applyFont="1" applyFill="1" applyBorder="1" applyAlignment="1">
      <alignment horizontal="left" vertical="center" wrapText="1"/>
    </xf>
    <xf numFmtId="0" fontId="24" fillId="25" borderId="3" xfId="0" applyFont="1" applyFill="1" applyBorder="1" applyAlignment="1">
      <alignment vertical="center" wrapText="1"/>
    </xf>
    <xf numFmtId="3" fontId="5" fillId="25" borderId="3" xfId="0" applyNumberFormat="1" applyFont="1" applyFill="1" applyBorder="1" applyAlignment="1">
      <alignment horizontal="center" vertical="center"/>
    </xf>
    <xf numFmtId="0" fontId="25" fillId="25" borderId="3" xfId="0" applyFont="1" applyFill="1" applyBorder="1" applyAlignment="1">
      <alignment vertical="center" wrapText="1"/>
    </xf>
    <xf numFmtId="3" fontId="6" fillId="25" borderId="3" xfId="0" applyNumberFormat="1" applyFont="1" applyFill="1" applyBorder="1" applyAlignment="1">
      <alignment horizontal="center" vertical="center"/>
    </xf>
    <xf numFmtId="0" fontId="25" fillId="25" borderId="3" xfId="0" applyFont="1" applyFill="1" applyBorder="1" applyAlignment="1">
      <alignment vertical="center"/>
    </xf>
    <xf numFmtId="0" fontId="23" fillId="25" borderId="3" xfId="0" applyFont="1" applyFill="1" applyBorder="1"/>
    <xf numFmtId="0" fontId="24" fillId="25" borderId="7" xfId="0" applyFont="1" applyFill="1" applyBorder="1" applyAlignment="1">
      <alignment horizontal="left" vertical="center" wrapText="1"/>
    </xf>
    <xf numFmtId="0" fontId="24" fillId="25" borderId="9" xfId="0" applyFont="1" applyFill="1" applyBorder="1" applyAlignment="1">
      <alignment horizontal="left" vertical="center" wrapText="1"/>
    </xf>
    <xf numFmtId="0" fontId="25" fillId="25" borderId="7" xfId="0" applyFont="1" applyFill="1" applyBorder="1" applyAlignment="1">
      <alignment vertical="center" wrapText="1"/>
    </xf>
    <xf numFmtId="3" fontId="5" fillId="25" borderId="7" xfId="0" applyNumberFormat="1" applyFont="1" applyFill="1" applyBorder="1" applyAlignment="1">
      <alignment horizontal="center" vertical="center"/>
    </xf>
    <xf numFmtId="2" fontId="6" fillId="25" borderId="15" xfId="0" applyNumberFormat="1" applyFont="1" applyFill="1" applyBorder="1" applyAlignment="1">
      <alignment horizontal="center" vertical="center"/>
    </xf>
    <xf numFmtId="0" fontId="6" fillId="23" borderId="3" xfId="0" applyFont="1" applyFill="1" applyBorder="1" applyAlignment="1">
      <alignment vertical="center" wrapText="1"/>
    </xf>
    <xf numFmtId="0" fontId="5" fillId="23" borderId="3" xfId="0" applyFont="1" applyFill="1" applyBorder="1" applyAlignment="1">
      <alignment vertical="center" wrapText="1"/>
    </xf>
    <xf numFmtId="3" fontId="6" fillId="23" borderId="3" xfId="0" applyNumberFormat="1" applyFont="1" applyFill="1" applyBorder="1" applyAlignment="1">
      <alignment horizontal="center" vertical="center"/>
    </xf>
    <xf numFmtId="0" fontId="5" fillId="23" borderId="3" xfId="0" applyFont="1" applyFill="1" applyBorder="1" applyAlignment="1">
      <alignment vertical="center"/>
    </xf>
    <xf numFmtId="3" fontId="5" fillId="23" borderId="3" xfId="0" applyNumberFormat="1" applyFont="1" applyFill="1" applyBorder="1" applyAlignment="1">
      <alignment horizontal="center" vertical="center"/>
    </xf>
    <xf numFmtId="0" fontId="44" fillId="23" borderId="3" xfId="0" applyFont="1" applyFill="1" applyBorder="1"/>
    <xf numFmtId="0" fontId="24" fillId="19" borderId="32" xfId="0" applyFont="1" applyFill="1" applyBorder="1" applyAlignment="1">
      <alignment horizontal="left" vertical="center" wrapText="1"/>
    </xf>
    <xf numFmtId="0" fontId="24" fillId="19" borderId="33" xfId="0" applyFont="1" applyFill="1" applyBorder="1" applyAlignment="1">
      <alignment vertical="center" wrapText="1"/>
    </xf>
    <xf numFmtId="0" fontId="24" fillId="19" borderId="34" xfId="0" applyFont="1" applyFill="1" applyBorder="1" applyAlignment="1">
      <alignment horizontal="left" vertical="center" wrapText="1"/>
    </xf>
    <xf numFmtId="0" fontId="25" fillId="19" borderId="3" xfId="0" applyFont="1" applyFill="1" applyBorder="1" applyAlignment="1">
      <alignment vertical="center" wrapText="1"/>
    </xf>
    <xf numFmtId="0" fontId="24" fillId="19" borderId="14" xfId="0" applyFont="1" applyFill="1" applyBorder="1" applyAlignment="1">
      <alignment horizontal="left" vertical="center" wrapText="1"/>
    </xf>
    <xf numFmtId="0" fontId="25" fillId="19" borderId="15" xfId="0" applyFont="1" applyFill="1" applyBorder="1" applyAlignment="1">
      <alignment vertical="center" wrapText="1"/>
    </xf>
    <xf numFmtId="0" fontId="24" fillId="25" borderId="3" xfId="0" applyFont="1" applyFill="1" applyBorder="1" applyAlignment="1">
      <alignment horizontal="center" vertical="center" wrapText="1"/>
    </xf>
    <xf numFmtId="3" fontId="5" fillId="0" borderId="3" xfId="1" applyNumberFormat="1" applyFont="1" applyBorder="1" applyAlignment="1">
      <alignment horizontal="center" vertical="center"/>
    </xf>
    <xf numFmtId="3" fontId="5" fillId="0" borderId="3" xfId="1" applyNumberFormat="1" applyFont="1" applyBorder="1" applyAlignment="1">
      <alignment horizontal="center" vertical="center" wrapText="1"/>
    </xf>
    <xf numFmtId="4" fontId="5" fillId="0" borderId="3" xfId="1" applyNumberFormat="1" applyFont="1" applyBorder="1" applyAlignment="1">
      <alignment horizontal="center" vertical="center" wrapText="1"/>
    </xf>
    <xf numFmtId="2" fontId="5" fillId="0" borderId="3" xfId="1" applyNumberFormat="1" applyFont="1" applyBorder="1" applyAlignment="1">
      <alignment horizontal="center" vertical="center" wrapText="1"/>
    </xf>
    <xf numFmtId="3" fontId="5" fillId="5" borderId="3" xfId="1" applyNumberFormat="1" applyFont="1" applyFill="1" applyBorder="1" applyAlignment="1">
      <alignment horizontal="center" vertical="center"/>
    </xf>
    <xf numFmtId="2" fontId="5" fillId="5" borderId="3" xfId="1" applyNumberFormat="1" applyFont="1" applyFill="1" applyBorder="1" applyAlignment="1">
      <alignment horizontal="center" vertical="center"/>
    </xf>
    <xf numFmtId="3" fontId="0" fillId="0" borderId="3" xfId="0" applyNumberFormat="1" applyBorder="1" applyAlignment="1">
      <alignment horizontal="center"/>
    </xf>
    <xf numFmtId="4" fontId="0" fillId="0" borderId="3" xfId="0" applyNumberFormat="1" applyBorder="1" applyAlignment="1">
      <alignment horizontal="center"/>
    </xf>
    <xf numFmtId="0" fontId="46" fillId="3" borderId="27" xfId="4" applyFont="1" applyFill="1" applyBorder="1" applyAlignment="1">
      <alignment horizontal="center" vertical="center"/>
    </xf>
    <xf numFmtId="17" fontId="11" fillId="3" borderId="10" xfId="1" applyNumberFormat="1" applyFont="1" applyFill="1" applyBorder="1" applyAlignment="1">
      <alignment horizontal="center" vertical="center" wrapText="1"/>
    </xf>
    <xf numFmtId="17" fontId="11" fillId="3" borderId="10" xfId="1" applyNumberFormat="1" applyFont="1" applyFill="1" applyBorder="1" applyAlignment="1">
      <alignment horizontal="center" vertical="center"/>
    </xf>
    <xf numFmtId="0" fontId="2" fillId="3" borderId="39" xfId="4" applyFont="1" applyFill="1" applyBorder="1" applyAlignment="1">
      <alignment horizontal="center" vertical="center"/>
    </xf>
    <xf numFmtId="3" fontId="7" fillId="26" borderId="3" xfId="1" applyNumberFormat="1" applyFont="1" applyFill="1" applyBorder="1" applyAlignment="1">
      <alignment horizontal="center" vertical="center" wrapText="1"/>
    </xf>
    <xf numFmtId="3" fontId="6" fillId="26" borderId="3" xfId="1" applyNumberFormat="1" applyFont="1" applyFill="1" applyBorder="1" applyAlignment="1">
      <alignment horizontal="center" vertical="center" wrapText="1"/>
    </xf>
    <xf numFmtId="0" fontId="6" fillId="26" borderId="7" xfId="1" applyFont="1" applyFill="1" applyBorder="1" applyAlignment="1">
      <alignment horizontal="center" vertical="center" wrapText="1"/>
    </xf>
    <xf numFmtId="3" fontId="6" fillId="26" borderId="3" xfId="1" applyNumberFormat="1" applyFont="1" applyFill="1" applyBorder="1" applyAlignment="1">
      <alignment horizontal="center" vertical="center"/>
    </xf>
    <xf numFmtId="4" fontId="6" fillId="26" borderId="3" xfId="1" applyNumberFormat="1" applyFont="1" applyFill="1" applyBorder="1" applyAlignment="1">
      <alignment horizontal="center" vertical="center"/>
    </xf>
    <xf numFmtId="3" fontId="6" fillId="0" borderId="3" xfId="1" applyNumberFormat="1" applyFont="1" applyBorder="1" applyAlignment="1">
      <alignment horizontal="center" vertical="center" wrapText="1"/>
    </xf>
    <xf numFmtId="3" fontId="6" fillId="0" borderId="3" xfId="1" applyNumberFormat="1" applyFont="1" applyFill="1" applyBorder="1" applyAlignment="1">
      <alignment horizontal="center" vertical="center" wrapText="1"/>
    </xf>
    <xf numFmtId="3" fontId="19" fillId="24" borderId="3" xfId="1" applyNumberFormat="1" applyFont="1" applyFill="1" applyBorder="1" applyAlignment="1">
      <alignment horizontal="center" vertical="center"/>
    </xf>
    <xf numFmtId="4" fontId="19" fillId="24" borderId="3" xfId="1" applyNumberFormat="1" applyFont="1" applyFill="1" applyBorder="1" applyAlignment="1">
      <alignment horizontal="center" vertical="center"/>
    </xf>
    <xf numFmtId="2" fontId="30" fillId="0" borderId="3" xfId="0" applyNumberFormat="1" applyFont="1" applyBorder="1" applyAlignment="1">
      <alignment horizontal="center" vertical="center"/>
    </xf>
    <xf numFmtId="2" fontId="30" fillId="0" borderId="3" xfId="0" applyNumberFormat="1" applyFont="1" applyBorder="1" applyAlignment="1">
      <alignment horizontal="center"/>
    </xf>
    <xf numFmtId="0" fontId="0" fillId="10" borderId="0" xfId="0" applyFill="1"/>
    <xf numFmtId="167" fontId="0" fillId="0" borderId="3" xfId="0" applyNumberFormat="1" applyBorder="1" applyAlignment="1">
      <alignment horizontal="center"/>
    </xf>
    <xf numFmtId="0" fontId="35" fillId="15" borderId="10" xfId="14" applyFont="1" applyFill="1" applyBorder="1" applyAlignment="1">
      <alignment horizontal="center"/>
    </xf>
    <xf numFmtId="0" fontId="35" fillId="15" borderId="33" xfId="13" applyFont="1" applyFill="1" applyBorder="1" applyAlignment="1">
      <alignment horizontal="center"/>
    </xf>
    <xf numFmtId="0" fontId="35" fillId="15" borderId="50" xfId="15" applyFont="1" applyFill="1" applyBorder="1" applyAlignment="1">
      <alignment horizontal="center"/>
    </xf>
    <xf numFmtId="0" fontId="35" fillId="0" borderId="13" xfId="14" applyFont="1" applyFill="1" applyBorder="1" applyAlignment="1">
      <alignment wrapText="1"/>
    </xf>
    <xf numFmtId="0" fontId="31" fillId="27" borderId="21" xfId="0" applyFont="1" applyFill="1" applyBorder="1" applyAlignment="1">
      <alignment horizontal="left"/>
    </xf>
    <xf numFmtId="0" fontId="35" fillId="15" borderId="52" xfId="13" applyFont="1" applyFill="1" applyBorder="1" applyAlignment="1">
      <alignment horizontal="center"/>
    </xf>
    <xf numFmtId="0" fontId="35" fillId="15" borderId="53" xfId="13" applyFont="1" applyFill="1" applyBorder="1" applyAlignment="1">
      <alignment horizontal="center"/>
    </xf>
    <xf numFmtId="0" fontId="35" fillId="15" borderId="54" xfId="13" applyFont="1" applyFill="1" applyBorder="1" applyAlignment="1">
      <alignment horizontal="center"/>
    </xf>
    <xf numFmtId="0" fontId="35" fillId="0" borderId="13" xfId="13" applyFont="1" applyFill="1" applyBorder="1" applyAlignment="1">
      <alignment wrapText="1"/>
    </xf>
    <xf numFmtId="3" fontId="0" fillId="0" borderId="23" xfId="0" applyNumberFormat="1" applyBorder="1" applyAlignment="1">
      <alignment horizontal="center"/>
    </xf>
    <xf numFmtId="0" fontId="35" fillId="29" borderId="21" xfId="13" applyFont="1" applyFill="1" applyBorder="1" applyAlignment="1">
      <alignment horizontal="center"/>
    </xf>
    <xf numFmtId="3" fontId="0" fillId="28" borderId="15" xfId="0" applyNumberFormat="1" applyFill="1" applyBorder="1" applyAlignment="1">
      <alignment horizontal="center"/>
    </xf>
    <xf numFmtId="168" fontId="0" fillId="28" borderId="15" xfId="0" applyNumberFormat="1" applyFill="1" applyBorder="1" applyAlignment="1">
      <alignment horizontal="center"/>
    </xf>
    <xf numFmtId="0" fontId="27" fillId="0" borderId="0" xfId="0" applyFont="1" applyAlignment="1">
      <alignment vertical="center" wrapText="1"/>
    </xf>
    <xf numFmtId="17" fontId="5" fillId="0" borderId="3" xfId="1" applyNumberFormat="1" applyBorder="1" applyAlignment="1">
      <alignment horizontal="center"/>
    </xf>
    <xf numFmtId="17" fontId="5" fillId="0" borderId="3" xfId="1" applyNumberFormat="1" applyBorder="1" applyAlignment="1">
      <alignment horizontal="center" vertical="center"/>
    </xf>
    <xf numFmtId="49" fontId="31" fillId="10" borderId="0" xfId="0" applyNumberFormat="1" applyFont="1" applyFill="1"/>
    <xf numFmtId="0" fontId="0" fillId="0" borderId="0" xfId="0" applyFill="1"/>
    <xf numFmtId="17" fontId="31" fillId="10" borderId="0" xfId="0" applyNumberFormat="1" applyFont="1" applyFill="1"/>
    <xf numFmtId="165" fontId="0" fillId="0" borderId="0" xfId="0" applyNumberFormat="1"/>
    <xf numFmtId="0" fontId="6" fillId="24" borderId="3" xfId="0" applyFont="1" applyFill="1" applyBorder="1" applyAlignment="1">
      <alignment horizontal="center" vertical="center"/>
    </xf>
    <xf numFmtId="0" fontId="0" fillId="24" borderId="3" xfId="0" applyFill="1" applyBorder="1" applyAlignment="1">
      <alignment horizontal="center" vertical="center"/>
    </xf>
    <xf numFmtId="0" fontId="45" fillId="24" borderId="3" xfId="9" applyFont="1" applyFill="1" applyBorder="1" applyAlignment="1">
      <alignment horizontal="center" vertical="center" wrapText="1"/>
    </xf>
    <xf numFmtId="0" fontId="35" fillId="24" borderId="3" xfId="9" applyFont="1" applyFill="1" applyBorder="1" applyAlignment="1">
      <alignment horizontal="center" vertical="center" wrapText="1"/>
    </xf>
    <xf numFmtId="49" fontId="31" fillId="10" borderId="0" xfId="0" applyNumberFormat="1" applyFont="1" applyFill="1" applyAlignment="1">
      <alignment vertical="center"/>
    </xf>
    <xf numFmtId="49" fontId="0" fillId="10" borderId="0" xfId="0" applyNumberFormat="1" applyFill="1" applyAlignment="1">
      <alignment horizontal="center" vertical="center"/>
    </xf>
    <xf numFmtId="49" fontId="19" fillId="3" borderId="4" xfId="1" applyNumberFormat="1" applyFont="1" applyFill="1" applyBorder="1" applyAlignment="1">
      <alignment horizontal="center" vertical="center" wrapText="1"/>
    </xf>
    <xf numFmtId="3" fontId="6" fillId="19" borderId="50" xfId="0" applyNumberFormat="1" applyFont="1" applyFill="1" applyBorder="1" applyAlignment="1">
      <alignment horizontal="center" vertical="center"/>
    </xf>
    <xf numFmtId="3" fontId="5" fillId="19" borderId="23" xfId="0" applyNumberFormat="1" applyFont="1" applyFill="1" applyBorder="1" applyAlignment="1">
      <alignment horizontal="center" vertical="center"/>
    </xf>
    <xf numFmtId="2" fontId="6" fillId="19" borderId="51" xfId="0" applyNumberFormat="1" applyFont="1" applyFill="1" applyBorder="1" applyAlignment="1">
      <alignment horizontal="center" vertical="center"/>
    </xf>
    <xf numFmtId="3" fontId="5" fillId="19" borderId="51" xfId="0" applyNumberFormat="1" applyFont="1" applyFill="1" applyBorder="1" applyAlignment="1">
      <alignment horizontal="center" vertical="center"/>
    </xf>
    <xf numFmtId="0" fontId="49" fillId="0" borderId="48" xfId="1" applyFont="1" applyBorder="1" applyAlignment="1">
      <alignment vertical="center"/>
    </xf>
    <xf numFmtId="0" fontId="49" fillId="0" borderId="27" xfId="1" applyFont="1" applyBorder="1" applyAlignment="1">
      <alignment vertical="center"/>
    </xf>
    <xf numFmtId="3" fontId="52" fillId="31" borderId="15" xfId="6" applyNumberFormat="1" applyFont="1" applyFill="1" applyBorder="1" applyAlignment="1">
      <alignment horizontal="center" vertical="center" wrapText="1"/>
    </xf>
    <xf numFmtId="3" fontId="52" fillId="31" borderId="51" xfId="6" applyNumberFormat="1" applyFont="1" applyFill="1" applyBorder="1" applyAlignment="1">
      <alignment horizontal="center" vertical="center" wrapText="1"/>
    </xf>
    <xf numFmtId="0" fontId="54" fillId="17" borderId="4" xfId="1" applyFont="1" applyFill="1" applyBorder="1" applyAlignment="1">
      <alignment horizontal="center" vertical="center"/>
    </xf>
    <xf numFmtId="3" fontId="54" fillId="17" borderId="57" xfId="17" applyNumberFormat="1" applyFont="1" applyFill="1" applyBorder="1" applyAlignment="1">
      <alignment horizontal="center" vertical="center"/>
    </xf>
    <xf numFmtId="169" fontId="54" fillId="17" borderId="33" xfId="5" applyNumberFormat="1" applyFont="1" applyFill="1" applyBorder="1" applyAlignment="1">
      <alignment horizontal="center" vertical="center"/>
    </xf>
    <xf numFmtId="3" fontId="54" fillId="17" borderId="33" xfId="17" applyNumberFormat="1" applyFont="1" applyFill="1" applyBorder="1" applyAlignment="1">
      <alignment horizontal="center" vertical="center"/>
    </xf>
    <xf numFmtId="169" fontId="54" fillId="17" borderId="38" xfId="5" applyNumberFormat="1" applyFont="1" applyFill="1" applyBorder="1" applyAlignment="1">
      <alignment horizontal="center" vertical="center"/>
    </xf>
    <xf numFmtId="3" fontId="55" fillId="17" borderId="50" xfId="18" applyNumberFormat="1" applyFont="1" applyFill="1" applyBorder="1" applyAlignment="1">
      <alignment horizontal="center" vertical="center"/>
    </xf>
    <xf numFmtId="1" fontId="11" fillId="2" borderId="13" xfId="16" applyNumberFormat="1" applyFont="1" applyFill="1" applyBorder="1" applyAlignment="1">
      <alignment vertical="center" wrapText="1" shrinkToFit="1"/>
    </xf>
    <xf numFmtId="0" fontId="17" fillId="2" borderId="4" xfId="1" applyFont="1" applyFill="1" applyBorder="1" applyAlignment="1">
      <alignment vertical="center"/>
    </xf>
    <xf numFmtId="3" fontId="56" fillId="32" borderId="6" xfId="17" applyNumberFormat="1" applyFont="1" applyFill="1" applyBorder="1" applyAlignment="1">
      <alignment horizontal="center" vertical="center"/>
    </xf>
    <xf numFmtId="169" fontId="56" fillId="32" borderId="3" xfId="5" applyNumberFormat="1" applyFont="1" applyFill="1" applyBorder="1" applyAlignment="1">
      <alignment horizontal="center" vertical="center"/>
    </xf>
    <xf numFmtId="3" fontId="56" fillId="32" borderId="3" xfId="17" applyNumberFormat="1" applyFont="1" applyFill="1" applyBorder="1" applyAlignment="1">
      <alignment horizontal="center" vertical="center"/>
    </xf>
    <xf numFmtId="3" fontId="11" fillId="2" borderId="23" xfId="1" applyNumberFormat="1" applyFont="1" applyFill="1" applyBorder="1" applyAlignment="1">
      <alignment horizontal="center" vertical="center"/>
    </xf>
    <xf numFmtId="0" fontId="5" fillId="0" borderId="13" xfId="16" applyBorder="1"/>
    <xf numFmtId="0" fontId="32" fillId="13" borderId="4" xfId="6" applyBorder="1"/>
    <xf numFmtId="169" fontId="57" fillId="14" borderId="3" xfId="5" applyNumberFormat="1" applyFont="1" applyFill="1" applyBorder="1" applyAlignment="1">
      <alignment horizontal="center"/>
    </xf>
    <xf numFmtId="3" fontId="33" fillId="14" borderId="23" xfId="7" applyNumberFormat="1" applyBorder="1" applyAlignment="1">
      <alignment horizontal="center"/>
    </xf>
    <xf numFmtId="0" fontId="5" fillId="0" borderId="21" xfId="16" applyBorder="1"/>
    <xf numFmtId="0" fontId="32" fillId="13" borderId="22" xfId="6" applyBorder="1"/>
    <xf numFmtId="169" fontId="57" fillId="14" borderId="15" xfId="5" applyNumberFormat="1" applyFont="1" applyFill="1" applyBorder="1" applyAlignment="1">
      <alignment horizontal="center"/>
    </xf>
    <xf numFmtId="3" fontId="33" fillId="14" borderId="51" xfId="7" applyNumberFormat="1" applyBorder="1" applyAlignment="1">
      <alignment horizontal="center"/>
    </xf>
    <xf numFmtId="0" fontId="5" fillId="0" borderId="0" xfId="16"/>
    <xf numFmtId="0" fontId="14" fillId="28" borderId="3" xfId="16" applyFont="1" applyFill="1" applyBorder="1" applyAlignment="1">
      <alignment vertical="center"/>
    </xf>
    <xf numFmtId="0" fontId="5" fillId="28" borderId="3" xfId="0" applyFont="1" applyFill="1" applyBorder="1"/>
    <xf numFmtId="0" fontId="6" fillId="0" borderId="0" xfId="16" applyFont="1"/>
    <xf numFmtId="0" fontId="14" fillId="28" borderId="3" xfId="0" applyFont="1" applyFill="1" applyBorder="1" applyAlignment="1">
      <alignment vertical="center"/>
    </xf>
    <xf numFmtId="0" fontId="55" fillId="0" borderId="0" xfId="19" applyFont="1" applyAlignment="1">
      <alignment vertical="center"/>
    </xf>
    <xf numFmtId="0" fontId="59" fillId="0" borderId="0" xfId="1" applyFont="1"/>
    <xf numFmtId="0" fontId="58" fillId="10" borderId="50" xfId="8" applyFont="1" applyFill="1" applyBorder="1" applyAlignment="1">
      <alignment horizontal="center" vertical="center" wrapText="1"/>
    </xf>
    <xf numFmtId="3" fontId="33" fillId="14" borderId="3" xfId="7" applyNumberFormat="1" applyBorder="1" applyAlignment="1">
      <alignment horizontal="center"/>
    </xf>
    <xf numFmtId="3" fontId="33" fillId="14" borderId="15" xfId="7" applyNumberFormat="1" applyBorder="1" applyAlignment="1">
      <alignment horizontal="center"/>
    </xf>
    <xf numFmtId="0" fontId="49" fillId="0" borderId="2" xfId="1" applyFont="1" applyBorder="1" applyAlignment="1">
      <alignment vertical="center" wrapText="1"/>
    </xf>
    <xf numFmtId="0" fontId="49" fillId="0" borderId="2" xfId="1" applyFont="1" applyBorder="1" applyAlignment="1">
      <alignment vertical="center"/>
    </xf>
    <xf numFmtId="0" fontId="60" fillId="10" borderId="3" xfId="8" applyFont="1" applyFill="1" applyBorder="1" applyAlignment="1">
      <alignment horizontal="center" vertical="center" wrapText="1"/>
    </xf>
    <xf numFmtId="3" fontId="52" fillId="31" borderId="7" xfId="6" applyNumberFormat="1" applyFont="1" applyFill="1" applyBorder="1" applyAlignment="1">
      <alignment horizontal="center" vertical="center" wrapText="1"/>
    </xf>
    <xf numFmtId="0" fontId="54" fillId="17" borderId="3" xfId="1" applyFont="1" applyFill="1" applyBorder="1" applyAlignment="1">
      <alignment horizontal="center" vertical="center"/>
    </xf>
    <xf numFmtId="3" fontId="54" fillId="17" borderId="3" xfId="17" applyNumberFormat="1" applyFont="1" applyFill="1" applyBorder="1" applyAlignment="1">
      <alignment horizontal="center" vertical="center"/>
    </xf>
    <xf numFmtId="170" fontId="54" fillId="17" borderId="3" xfId="17" applyNumberFormat="1" applyFont="1" applyFill="1" applyBorder="1" applyAlignment="1">
      <alignment horizontal="center" vertical="center"/>
    </xf>
    <xf numFmtId="171" fontId="54" fillId="17" borderId="3" xfId="17" applyNumberFormat="1" applyFont="1" applyFill="1" applyBorder="1" applyAlignment="1">
      <alignment horizontal="center" vertical="center"/>
    </xf>
    <xf numFmtId="171" fontId="54" fillId="17" borderId="4" xfId="17" applyNumberFormat="1" applyFont="1" applyFill="1" applyBorder="1" applyAlignment="1">
      <alignment horizontal="center" vertical="center"/>
    </xf>
    <xf numFmtId="3" fontId="55" fillId="17" borderId="3" xfId="4" applyNumberFormat="1" applyFont="1" applyFill="1" applyBorder="1" applyAlignment="1">
      <alignment horizontal="center" vertical="center"/>
    </xf>
    <xf numFmtId="1" fontId="11" fillId="2" borderId="3" xfId="0" applyNumberFormat="1" applyFont="1" applyFill="1" applyBorder="1" applyAlignment="1">
      <alignment vertical="center" wrapText="1" shrinkToFit="1"/>
    </xf>
    <xf numFmtId="0" fontId="17" fillId="2" borderId="3" xfId="1" applyFont="1" applyFill="1" applyBorder="1" applyAlignment="1">
      <alignment vertical="center"/>
    </xf>
    <xf numFmtId="170" fontId="56" fillId="32" borderId="3" xfId="17" applyNumberFormat="1" applyFont="1" applyFill="1" applyBorder="1" applyAlignment="1">
      <alignment horizontal="center" vertical="center"/>
    </xf>
    <xf numFmtId="3" fontId="11" fillId="2" borderId="3" xfId="1" applyNumberFormat="1" applyFont="1" applyFill="1" applyBorder="1" applyAlignment="1">
      <alignment horizontal="center" vertical="center"/>
    </xf>
    <xf numFmtId="0" fontId="32" fillId="13" borderId="3" xfId="6" applyBorder="1"/>
    <xf numFmtId="170" fontId="33" fillId="14" borderId="3" xfId="7" applyNumberFormat="1" applyBorder="1" applyAlignment="1">
      <alignment horizontal="center"/>
    </xf>
    <xf numFmtId="170" fontId="11" fillId="2" borderId="3" xfId="16" applyNumberFormat="1" applyFont="1" applyFill="1" applyBorder="1" applyAlignment="1">
      <alignment horizontal="center"/>
    </xf>
    <xf numFmtId="170" fontId="11" fillId="2" borderId="9" xfId="16" applyNumberFormat="1" applyFont="1" applyFill="1" applyBorder="1" applyAlignment="1">
      <alignment horizontal="center"/>
    </xf>
    <xf numFmtId="3" fontId="11" fillId="2" borderId="3" xfId="1" applyNumberFormat="1" applyFont="1" applyFill="1" applyBorder="1" applyAlignment="1">
      <alignment horizontal="center"/>
    </xf>
    <xf numFmtId="0" fontId="32" fillId="13" borderId="13" xfId="6" applyBorder="1"/>
    <xf numFmtId="3" fontId="11" fillId="2" borderId="3" xfId="16" applyNumberFormat="1" applyFont="1" applyFill="1" applyBorder="1" applyAlignment="1">
      <alignment horizontal="center"/>
    </xf>
    <xf numFmtId="1" fontId="5" fillId="28" borderId="0" xfId="0" applyNumberFormat="1" applyFont="1" applyFill="1" applyAlignment="1">
      <alignment vertical="center" shrinkToFit="1"/>
    </xf>
    <xf numFmtId="1" fontId="5" fillId="28" borderId="58" xfId="0" applyNumberFormat="1" applyFont="1" applyFill="1" applyBorder="1" applyAlignment="1">
      <alignment vertical="center" shrinkToFit="1"/>
    </xf>
    <xf numFmtId="0" fontId="9" fillId="28" borderId="41" xfId="0" applyFont="1" applyFill="1" applyBorder="1" applyAlignment="1">
      <alignment vertical="center"/>
    </xf>
    <xf numFmtId="0" fontId="9" fillId="28" borderId="0" xfId="0" applyFont="1" applyFill="1" applyAlignment="1">
      <alignment vertical="center"/>
    </xf>
    <xf numFmtId="1" fontId="5" fillId="28" borderId="41" xfId="0" applyNumberFormat="1" applyFont="1" applyFill="1" applyBorder="1" applyAlignment="1">
      <alignment vertical="center" shrinkToFit="1"/>
    </xf>
    <xf numFmtId="3" fontId="52" fillId="31" borderId="3" xfId="6" applyNumberFormat="1" applyFont="1" applyFill="1" applyBorder="1" applyAlignment="1">
      <alignment horizontal="center" vertical="center" wrapText="1"/>
    </xf>
    <xf numFmtId="3" fontId="54" fillId="17" borderId="8" xfId="17" applyNumberFormat="1" applyFont="1" applyFill="1" applyBorder="1" applyAlignment="1">
      <alignment horizontal="center" vertical="center"/>
    </xf>
    <xf numFmtId="169" fontId="54" fillId="17" borderId="8" xfId="5" applyNumberFormat="1" applyFont="1" applyFill="1" applyBorder="1" applyAlignment="1">
      <alignment horizontal="center" vertical="center"/>
    </xf>
    <xf numFmtId="3" fontId="54" fillId="17" borderId="46" xfId="17" applyNumberFormat="1" applyFont="1" applyFill="1" applyBorder="1" applyAlignment="1">
      <alignment horizontal="center" vertical="center"/>
    </xf>
    <xf numFmtId="169" fontId="54" fillId="17" borderId="1" xfId="5" applyNumberFormat="1" applyFont="1" applyFill="1" applyBorder="1" applyAlignment="1">
      <alignment horizontal="center" vertical="center"/>
    </xf>
    <xf numFmtId="0" fontId="31" fillId="0" borderId="0" xfId="0" applyFont="1" applyAlignment="1">
      <alignment vertical="center"/>
    </xf>
    <xf numFmtId="49" fontId="31" fillId="10" borderId="0" xfId="0" applyNumberFormat="1" applyFont="1" applyFill="1" applyAlignment="1">
      <alignment horizontal="center" vertical="center"/>
    </xf>
    <xf numFmtId="3" fontId="6" fillId="5" borderId="3" xfId="1" applyNumberFormat="1" applyFont="1" applyFill="1" applyBorder="1" applyAlignment="1">
      <alignment horizontal="center" vertical="center" wrapText="1"/>
    </xf>
    <xf numFmtId="0" fontId="6" fillId="23" borderId="24" xfId="0" applyFont="1" applyFill="1" applyBorder="1" applyAlignment="1">
      <alignment horizontal="center" vertical="center" wrapText="1"/>
    </xf>
    <xf numFmtId="0" fontId="6" fillId="23" borderId="42" xfId="0" applyFont="1" applyFill="1" applyBorder="1" applyAlignment="1">
      <alignment horizontal="center" vertical="center" wrapText="1"/>
    </xf>
    <xf numFmtId="0" fontId="6" fillId="23" borderId="46" xfId="0" applyFont="1" applyFill="1" applyBorder="1" applyAlignment="1">
      <alignment horizontal="center" vertical="center" wrapText="1"/>
    </xf>
    <xf numFmtId="0" fontId="24" fillId="25" borderId="47" xfId="0" applyFont="1" applyFill="1" applyBorder="1" applyAlignment="1">
      <alignment horizontal="center" vertical="center" wrapText="1"/>
    </xf>
    <xf numFmtId="0" fontId="24" fillId="25" borderId="37" xfId="0" applyFont="1" applyFill="1" applyBorder="1" applyAlignment="1">
      <alignment horizontal="center" vertical="center" wrapText="1"/>
    </xf>
    <xf numFmtId="0" fontId="24" fillId="25" borderId="49" xfId="0" applyFont="1" applyFill="1" applyBorder="1" applyAlignment="1">
      <alignment horizontal="center" vertical="center" wrapText="1"/>
    </xf>
    <xf numFmtId="0" fontId="29" fillId="5" borderId="30" xfId="0" applyFont="1" applyFill="1" applyBorder="1" applyAlignment="1">
      <alignment horizontal="center" vertical="center" wrapText="1"/>
    </xf>
    <xf numFmtId="0" fontId="29" fillId="5" borderId="35" xfId="0" applyFont="1" applyFill="1" applyBorder="1" applyAlignment="1">
      <alignment horizontal="center" vertical="center" wrapText="1"/>
    </xf>
    <xf numFmtId="0" fontId="29" fillId="5" borderId="36"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29" fillId="5" borderId="37" xfId="0" applyFont="1" applyFill="1" applyBorder="1" applyAlignment="1">
      <alignment horizontal="center" vertical="center" wrapText="1"/>
    </xf>
    <xf numFmtId="0" fontId="29" fillId="5" borderId="29"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8" fillId="5" borderId="37"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4" fillId="25" borderId="4" xfId="0" applyFont="1" applyFill="1" applyBorder="1" applyAlignment="1">
      <alignment horizontal="center" vertical="center" wrapText="1"/>
    </xf>
    <xf numFmtId="0" fontId="24" fillId="25" borderId="6" xfId="0" applyFont="1" applyFill="1" applyBorder="1" applyAlignment="1">
      <alignment horizontal="center" vertical="center" wrapText="1"/>
    </xf>
    <xf numFmtId="0" fontId="25" fillId="25" borderId="4" xfId="0" applyFont="1" applyFill="1" applyBorder="1" applyAlignment="1">
      <alignment horizontal="center" vertical="center" wrapText="1"/>
    </xf>
    <xf numFmtId="0" fontId="25" fillId="25" borderId="6" xfId="0" applyFont="1" applyFill="1" applyBorder="1" applyAlignment="1">
      <alignment horizontal="center" vertical="center" wrapText="1"/>
    </xf>
    <xf numFmtId="0" fontId="24" fillId="25" borderId="7" xfId="0" applyFont="1" applyFill="1" applyBorder="1" applyAlignment="1">
      <alignment horizontal="center" vertical="center" wrapText="1"/>
    </xf>
    <xf numFmtId="0" fontId="24" fillId="25" borderId="9" xfId="0" applyFont="1" applyFill="1" applyBorder="1" applyAlignment="1">
      <alignment horizontal="center" vertical="center" wrapText="1"/>
    </xf>
    <xf numFmtId="0" fontId="24" fillId="25" borderId="8" xfId="0" applyFont="1" applyFill="1" applyBorder="1" applyAlignment="1">
      <alignment horizontal="center" vertical="center" wrapText="1"/>
    </xf>
    <xf numFmtId="0" fontId="24" fillId="25" borderId="24" xfId="0" applyFont="1" applyFill="1" applyBorder="1" applyAlignment="1">
      <alignment horizontal="center" vertical="center" wrapText="1"/>
    </xf>
    <xf numFmtId="0" fontId="24" fillId="25" borderId="42" xfId="0" applyFont="1" applyFill="1" applyBorder="1" applyAlignment="1">
      <alignment horizontal="center" vertical="center" wrapText="1"/>
    </xf>
    <xf numFmtId="0" fontId="24" fillId="25" borderId="46" xfId="0" applyFont="1" applyFill="1" applyBorder="1" applyAlignment="1">
      <alignment horizontal="center" vertical="center" wrapText="1"/>
    </xf>
    <xf numFmtId="3" fontId="6" fillId="0" borderId="3" xfId="1" applyNumberFormat="1" applyFont="1" applyFill="1" applyBorder="1" applyAlignment="1">
      <alignment horizontal="center" vertical="center" wrapText="1"/>
    </xf>
    <xf numFmtId="49" fontId="21" fillId="5" borderId="7" xfId="1" applyNumberFormat="1" applyFont="1" applyFill="1" applyBorder="1" applyAlignment="1">
      <alignment horizontal="center" vertical="center" wrapText="1"/>
    </xf>
    <xf numFmtId="49" fontId="21" fillId="5" borderId="9" xfId="1" applyNumberFormat="1" applyFont="1" applyFill="1" applyBorder="1" applyAlignment="1">
      <alignment horizontal="center" vertical="center" wrapText="1"/>
    </xf>
    <xf numFmtId="49" fontId="21" fillId="5" borderId="8" xfId="1" applyNumberFormat="1" applyFont="1" applyFill="1" applyBorder="1" applyAlignment="1">
      <alignment horizontal="center" vertical="center" wrapText="1"/>
    </xf>
    <xf numFmtId="3" fontId="6" fillId="0" borderId="7" xfId="1" applyNumberFormat="1" applyFont="1" applyFill="1" applyBorder="1" applyAlignment="1">
      <alignment horizontal="center" vertical="center" wrapText="1"/>
    </xf>
    <xf numFmtId="3" fontId="6" fillId="0" borderId="8" xfId="1" applyNumberFormat="1" applyFont="1" applyFill="1" applyBorder="1" applyAlignment="1">
      <alignment horizontal="center" vertical="center" wrapText="1"/>
    </xf>
    <xf numFmtId="0" fontId="22" fillId="3" borderId="0" xfId="1" applyFont="1" applyFill="1" applyAlignment="1">
      <alignment horizontal="center" vertical="center" wrapText="1"/>
    </xf>
    <xf numFmtId="0" fontId="22" fillId="3" borderId="2" xfId="1" applyFont="1" applyFill="1" applyBorder="1" applyAlignment="1">
      <alignment horizontal="center" vertical="center" wrapText="1"/>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49" fontId="17" fillId="3" borderId="4" xfId="1" applyNumberFormat="1" applyFont="1" applyFill="1" applyBorder="1" applyAlignment="1">
      <alignment horizontal="center" vertical="center" wrapText="1"/>
    </xf>
    <xf numFmtId="49" fontId="17" fillId="3" borderId="5" xfId="1" applyNumberFormat="1" applyFont="1" applyFill="1" applyBorder="1" applyAlignment="1">
      <alignment horizontal="center" vertical="center" wrapText="1"/>
    </xf>
    <xf numFmtId="49" fontId="17" fillId="3" borderId="6" xfId="1" applyNumberFormat="1" applyFont="1" applyFill="1" applyBorder="1" applyAlignment="1">
      <alignment horizontal="center" vertical="center" wrapText="1"/>
    </xf>
    <xf numFmtId="3" fontId="17" fillId="3" borderId="4" xfId="1" applyNumberFormat="1" applyFont="1" applyFill="1" applyBorder="1" applyAlignment="1">
      <alignment horizontal="center" vertical="center" wrapText="1"/>
    </xf>
    <xf numFmtId="3" fontId="17" fillId="3" borderId="5" xfId="1" applyNumberFormat="1" applyFont="1" applyFill="1" applyBorder="1" applyAlignment="1">
      <alignment horizontal="center" vertical="center" wrapText="1"/>
    </xf>
    <xf numFmtId="3" fontId="17" fillId="3" borderId="6" xfId="1" applyNumberFormat="1" applyFont="1" applyFill="1" applyBorder="1" applyAlignment="1">
      <alignment horizontal="center" vertical="center" wrapText="1"/>
    </xf>
    <xf numFmtId="3" fontId="17" fillId="3" borderId="7" xfId="1" applyNumberFormat="1" applyFont="1" applyFill="1" applyBorder="1" applyAlignment="1">
      <alignment horizontal="center" vertical="center" wrapText="1"/>
    </xf>
    <xf numFmtId="3" fontId="17" fillId="3" borderId="8" xfId="1" applyNumberFormat="1" applyFont="1" applyFill="1" applyBorder="1" applyAlignment="1">
      <alignment horizontal="center" vertical="center" wrapText="1"/>
    </xf>
    <xf numFmtId="0" fontId="5" fillId="5" borderId="3" xfId="1" applyFill="1" applyBorder="1" applyAlignment="1">
      <alignment vertical="center" wrapText="1"/>
    </xf>
    <xf numFmtId="0" fontId="5" fillId="5" borderId="3" xfId="1" applyFill="1" applyBorder="1" applyAlignment="1">
      <alignment horizontal="left" vertical="center" wrapText="1"/>
    </xf>
    <xf numFmtId="49" fontId="17" fillId="3" borderId="55" xfId="1" applyNumberFormat="1" applyFont="1" applyFill="1" applyBorder="1" applyAlignment="1">
      <alignment horizontal="center" vertical="center"/>
    </xf>
    <xf numFmtId="49" fontId="17" fillId="3" borderId="0" xfId="1" applyNumberFormat="1" applyFont="1" applyFill="1" applyBorder="1" applyAlignment="1">
      <alignment horizontal="center" vertical="center"/>
    </xf>
    <xf numFmtId="49" fontId="17" fillId="3" borderId="2" xfId="1" applyNumberFormat="1" applyFont="1" applyFill="1" applyBorder="1" applyAlignment="1">
      <alignment horizontal="center" vertical="center"/>
    </xf>
    <xf numFmtId="49" fontId="17" fillId="3" borderId="42" xfId="1" applyNumberFormat="1" applyFont="1" applyFill="1" applyBorder="1" applyAlignment="1">
      <alignment horizontal="center" vertical="center"/>
    </xf>
    <xf numFmtId="49" fontId="17" fillId="3" borderId="46" xfId="1" applyNumberFormat="1" applyFont="1" applyFill="1" applyBorder="1" applyAlignment="1">
      <alignment horizontal="center" vertical="center"/>
    </xf>
    <xf numFmtId="3" fontId="17" fillId="3" borderId="9" xfId="1" applyNumberFormat="1" applyFont="1" applyFill="1" applyBorder="1" applyAlignment="1">
      <alignment horizontal="center" vertical="center" wrapText="1"/>
    </xf>
    <xf numFmtId="3" fontId="17" fillId="3" borderId="16" xfId="1" applyNumberFormat="1" applyFont="1" applyFill="1" applyBorder="1" applyAlignment="1">
      <alignment horizontal="center" vertical="center" wrapText="1"/>
    </xf>
    <xf numFmtId="3" fontId="17" fillId="3" borderId="41" xfId="1" applyNumberFormat="1" applyFont="1" applyFill="1" applyBorder="1" applyAlignment="1">
      <alignment horizontal="center" vertical="center" wrapText="1"/>
    </xf>
    <xf numFmtId="3" fontId="17" fillId="3" borderId="1" xfId="1" applyNumberFormat="1" applyFont="1" applyFill="1" applyBorder="1" applyAlignment="1">
      <alignment horizontal="center" vertical="center" wrapText="1"/>
    </xf>
    <xf numFmtId="0" fontId="5" fillId="20" borderId="3" xfId="0" applyFont="1" applyFill="1" applyBorder="1" applyAlignment="1">
      <alignment horizontal="left" vertical="center"/>
    </xf>
    <xf numFmtId="0" fontId="5" fillId="20" borderId="3" xfId="0" applyFont="1" applyFill="1" applyBorder="1" applyAlignment="1">
      <alignment vertical="center" wrapText="1"/>
    </xf>
    <xf numFmtId="0" fontId="27" fillId="0" borderId="0" xfId="0" applyFont="1" applyAlignment="1">
      <alignment horizontal="center" vertical="center" wrapText="1"/>
    </xf>
    <xf numFmtId="0" fontId="5" fillId="20" borderId="3" xfId="0" applyFont="1" applyFill="1" applyBorder="1" applyAlignment="1">
      <alignment horizontal="center" vertical="center" wrapText="1"/>
    </xf>
    <xf numFmtId="0" fontId="0" fillId="24" borderId="3" xfId="0" applyFill="1" applyBorder="1" applyAlignment="1">
      <alignment horizontal="center" vertical="center"/>
    </xf>
    <xf numFmtId="49" fontId="14" fillId="0" borderId="0" xfId="0" applyNumberFormat="1" applyFont="1" applyAlignment="1">
      <alignment vertical="center" wrapText="1"/>
    </xf>
    <xf numFmtId="17" fontId="14" fillId="0" borderId="0" xfId="0" applyNumberFormat="1" applyFont="1" applyAlignment="1">
      <alignment vertical="center" wrapText="1"/>
    </xf>
    <xf numFmtId="0" fontId="37" fillId="16" borderId="3" xfId="8" applyFont="1" applyFill="1" applyBorder="1" applyAlignment="1">
      <alignment horizontal="center" vertical="center"/>
    </xf>
    <xf numFmtId="0" fontId="0" fillId="0" borderId="2" xfId="0" applyBorder="1" applyAlignment="1">
      <alignment horizontal="center"/>
    </xf>
    <xf numFmtId="0" fontId="35" fillId="24" borderId="3" xfId="9" applyFont="1" applyFill="1" applyBorder="1" applyAlignment="1">
      <alignment horizontal="center" vertical="center" wrapText="1"/>
    </xf>
    <xf numFmtId="17" fontId="14" fillId="24" borderId="4" xfId="0" applyNumberFormat="1" applyFont="1" applyFill="1" applyBorder="1" applyAlignment="1">
      <alignment horizontal="center" vertical="center" wrapText="1"/>
    </xf>
    <xf numFmtId="17" fontId="14" fillId="24" borderId="6" xfId="0" applyNumberFormat="1" applyFont="1" applyFill="1" applyBorder="1" applyAlignment="1">
      <alignment horizontal="center" vertical="center" wrapText="1"/>
    </xf>
    <xf numFmtId="0" fontId="47" fillId="0" borderId="0" xfId="0" applyFont="1" applyAlignment="1">
      <alignment horizontal="center" vertical="center"/>
    </xf>
    <xf numFmtId="0" fontId="48" fillId="0" borderId="0" xfId="0" applyFont="1" applyAlignment="1">
      <alignment horizontal="center" vertical="center"/>
    </xf>
    <xf numFmtId="17" fontId="6" fillId="0" borderId="0" xfId="1" applyNumberFormat="1" applyFont="1" applyAlignment="1">
      <alignment horizontal="center" vertical="center" wrapText="1"/>
    </xf>
    <xf numFmtId="0" fontId="5" fillId="5" borderId="4" xfId="1" applyFill="1" applyBorder="1" applyAlignment="1">
      <alignment vertical="center" wrapText="1"/>
    </xf>
    <xf numFmtId="0" fontId="5" fillId="5" borderId="5" xfId="1" applyFill="1" applyBorder="1" applyAlignment="1">
      <alignment vertical="center" wrapText="1"/>
    </xf>
    <xf numFmtId="0" fontId="17" fillId="3" borderId="7" xfId="4" applyFont="1" applyFill="1" applyBorder="1" applyAlignment="1">
      <alignment horizontal="center" vertical="center" wrapText="1"/>
    </xf>
    <xf numFmtId="0" fontId="17" fillId="3" borderId="9" xfId="4" applyFont="1" applyFill="1" applyBorder="1" applyAlignment="1">
      <alignment horizontal="center" vertical="center" wrapText="1"/>
    </xf>
    <xf numFmtId="0" fontId="17" fillId="3" borderId="8" xfId="4" applyFont="1" applyFill="1" applyBorder="1" applyAlignment="1">
      <alignment horizontal="center" vertical="center" wrapText="1"/>
    </xf>
    <xf numFmtId="0" fontId="5" fillId="5" borderId="4" xfId="1" applyFill="1" applyBorder="1" applyAlignment="1">
      <alignment horizontal="left" vertical="center" wrapText="1"/>
    </xf>
    <xf numFmtId="0" fontId="5" fillId="5" borderId="5" xfId="1" applyFill="1" applyBorder="1" applyAlignment="1">
      <alignment horizontal="left" vertical="center" wrapText="1"/>
    </xf>
    <xf numFmtId="0" fontId="5" fillId="5" borderId="6" xfId="1" applyFill="1" applyBorder="1" applyAlignment="1">
      <alignment horizontal="left" vertical="center" wrapText="1"/>
    </xf>
    <xf numFmtId="0" fontId="17" fillId="3" borderId="30" xfId="4" applyFont="1" applyFill="1" applyBorder="1" applyAlignment="1">
      <alignment horizontal="center" vertical="center" wrapText="1"/>
    </xf>
    <xf numFmtId="0" fontId="17" fillId="3" borderId="35" xfId="4" applyFont="1" applyFill="1" applyBorder="1" applyAlignment="1">
      <alignment horizontal="center" vertical="center" wrapText="1"/>
    </xf>
    <xf numFmtId="17" fontId="6" fillId="0" borderId="28" xfId="1" applyNumberFormat="1" applyFont="1" applyBorder="1" applyAlignment="1">
      <alignment horizontal="center" vertical="center" wrapText="1"/>
    </xf>
    <xf numFmtId="0" fontId="37" fillId="17" borderId="56" xfId="8" applyFont="1" applyFill="1" applyBorder="1" applyAlignment="1">
      <alignment horizontal="center" vertical="center" wrapText="1"/>
    </xf>
    <xf numFmtId="3" fontId="10" fillId="2" borderId="10" xfId="16" applyNumberFormat="1" applyFont="1" applyFill="1" applyBorder="1" applyAlignment="1">
      <alignment horizontal="center" vertical="center" wrapText="1"/>
    </xf>
    <xf numFmtId="3" fontId="10" fillId="2" borderId="13" xfId="16" applyNumberFormat="1" applyFont="1" applyFill="1" applyBorder="1" applyAlignment="1">
      <alignment horizontal="center" vertical="center" wrapText="1"/>
    </xf>
    <xf numFmtId="0" fontId="51" fillId="30" borderId="38" xfId="1" applyFont="1" applyFill="1" applyBorder="1" applyAlignment="1">
      <alignment horizontal="center" vertical="center" wrapText="1"/>
    </xf>
    <xf numFmtId="0" fontId="51" fillId="30" borderId="4" xfId="1" applyFont="1" applyFill="1" applyBorder="1" applyAlignment="1">
      <alignment horizontal="center" vertical="center" wrapText="1"/>
    </xf>
    <xf numFmtId="3" fontId="52" fillId="31" borderId="3" xfId="6" applyNumberFormat="1" applyFont="1" applyFill="1" applyBorder="1" applyAlignment="1" applyProtection="1">
      <alignment horizontal="center" vertical="center"/>
    </xf>
    <xf numFmtId="0" fontId="53" fillId="13" borderId="20" xfId="6" applyFont="1" applyBorder="1" applyAlignment="1">
      <alignment horizontal="center" vertical="center" wrapText="1"/>
    </xf>
    <xf numFmtId="0" fontId="53" fillId="13" borderId="47" xfId="6" applyFont="1" applyBorder="1" applyAlignment="1">
      <alignment horizontal="center" vertical="center" wrapText="1"/>
    </xf>
    <xf numFmtId="0" fontId="61" fillId="0" borderId="0" xfId="13" applyFont="1" applyFill="1" applyBorder="1" applyAlignment="1">
      <alignment horizontal="center" wrapText="1"/>
    </xf>
    <xf numFmtId="0" fontId="52" fillId="13" borderId="3" xfId="6" applyFont="1" applyBorder="1" applyAlignment="1">
      <alignment horizontal="center" vertical="center" wrapText="1"/>
    </xf>
    <xf numFmtId="0" fontId="37" fillId="17" borderId="2" xfId="8" applyFont="1" applyFill="1" applyBorder="1" applyAlignment="1">
      <alignment horizontal="center" vertical="center" wrapText="1"/>
    </xf>
    <xf numFmtId="0" fontId="37" fillId="17" borderId="46" xfId="8" applyFont="1" applyFill="1" applyBorder="1" applyAlignment="1">
      <alignment horizontal="center" vertical="center" wrapText="1"/>
    </xf>
    <xf numFmtId="3" fontId="10" fillId="2" borderId="3" xfId="0" applyNumberFormat="1" applyFont="1" applyFill="1" applyBorder="1" applyAlignment="1">
      <alignment horizontal="center" vertical="center" wrapText="1"/>
    </xf>
    <xf numFmtId="0" fontId="52" fillId="31" borderId="3" xfId="6" applyFont="1" applyFill="1" applyBorder="1" applyAlignment="1">
      <alignment horizontal="center" vertical="center" wrapText="1"/>
    </xf>
    <xf numFmtId="3" fontId="52" fillId="31" borderId="16" xfId="6" applyNumberFormat="1" applyFont="1" applyFill="1" applyBorder="1" applyAlignment="1" applyProtection="1">
      <alignment horizontal="center" vertical="center"/>
    </xf>
    <xf numFmtId="3" fontId="52" fillId="31" borderId="55" xfId="6" applyNumberFormat="1" applyFont="1" applyFill="1" applyBorder="1" applyAlignment="1" applyProtection="1">
      <alignment horizontal="center" vertical="center"/>
    </xf>
    <xf numFmtId="3" fontId="52" fillId="31" borderId="24" xfId="6" applyNumberFormat="1" applyFont="1" applyFill="1" applyBorder="1" applyAlignment="1" applyProtection="1">
      <alignment horizontal="center" vertical="center"/>
    </xf>
    <xf numFmtId="3" fontId="52" fillId="31" borderId="1" xfId="6" applyNumberFormat="1" applyFont="1" applyFill="1" applyBorder="1" applyAlignment="1" applyProtection="1">
      <alignment horizontal="center" vertical="center"/>
    </xf>
    <xf numFmtId="3" fontId="52" fillId="31" borderId="2" xfId="6" applyNumberFormat="1" applyFont="1" applyFill="1" applyBorder="1" applyAlignment="1" applyProtection="1">
      <alignment horizontal="center" vertical="center"/>
    </xf>
    <xf numFmtId="3" fontId="52" fillId="31" borderId="46" xfId="6" applyNumberFormat="1" applyFont="1" applyFill="1" applyBorder="1" applyAlignment="1" applyProtection="1">
      <alignment horizontal="center" vertical="center"/>
    </xf>
    <xf numFmtId="0" fontId="1" fillId="0" borderId="3" xfId="4" applyBorder="1" applyAlignment="1">
      <alignment horizontal="center"/>
    </xf>
    <xf numFmtId="49" fontId="21" fillId="26" borderId="3" xfId="1" applyNumberFormat="1" applyFont="1" applyFill="1" applyBorder="1" applyAlignment="1">
      <alignment horizontal="center" vertical="center" wrapText="1"/>
    </xf>
    <xf numFmtId="0" fontId="0" fillId="0" borderId="0" xfId="0" applyFill="1" applyAlignment="1">
      <alignment horizontal="center"/>
    </xf>
    <xf numFmtId="3" fontId="26" fillId="0" borderId="0" xfId="1" applyNumberFormat="1" applyFont="1" applyFill="1" applyAlignment="1">
      <alignment horizontal="center" vertical="center"/>
    </xf>
    <xf numFmtId="0" fontId="26" fillId="0" borderId="0" xfId="1" applyFont="1" applyFill="1" applyAlignment="1">
      <alignment horizontal="center" vertical="center"/>
    </xf>
    <xf numFmtId="0" fontId="31" fillId="0" borderId="45" xfId="0" applyFont="1" applyFill="1" applyBorder="1"/>
    <xf numFmtId="0" fontId="0" fillId="0" borderId="0" xfId="0" applyFill="1" applyAlignment="1">
      <alignment horizontal="left"/>
    </xf>
    <xf numFmtId="0" fontId="31" fillId="0" borderId="43" xfId="0" applyFont="1" applyFill="1" applyBorder="1"/>
    <xf numFmtId="0" fontId="31" fillId="0" borderId="43" xfId="0" applyFont="1" applyFill="1" applyBorder="1" applyAlignment="1">
      <alignment horizontal="left"/>
    </xf>
    <xf numFmtId="0" fontId="5" fillId="0" borderId="0" xfId="1" applyFill="1" applyAlignment="1">
      <alignment vertical="center"/>
    </xf>
    <xf numFmtId="0" fontId="5" fillId="0" borderId="0" xfId="1" applyFill="1"/>
  </cellXfs>
  <cellStyles count="20">
    <cellStyle name="Bueno" xfId="6" builtinId="26"/>
    <cellStyle name="Neutral" xfId="7" builtinId="28"/>
    <cellStyle name="Normal" xfId="0" builtinId="0"/>
    <cellStyle name="Normal 10 2" xfId="16" xr:uid="{D9DE61F5-B26D-4BA4-884C-410051DAA120}"/>
    <cellStyle name="Normal 12" xfId="4" xr:uid="{00000000-0005-0000-0000-000005000000}"/>
    <cellStyle name="Normal 12 5" xfId="18" xr:uid="{5E398585-A657-45C3-A5CE-65D3AD5C2BBC}"/>
    <cellStyle name="Normal 2 2" xfId="1" xr:uid="{00000000-0005-0000-0000-000006000000}"/>
    <cellStyle name="Normal 4 4 2" xfId="19" xr:uid="{168F28F3-669D-42A4-A8F5-5239184D5A14}"/>
    <cellStyle name="Normal_5.Gráfico_Afiliados_EPS_Régimen" xfId="10" xr:uid="{00000000-0005-0000-0000-000009000000}"/>
    <cellStyle name="Normal_6.Gráfico_Afiliados_EPS_Régimen_2" xfId="11" xr:uid="{00000000-0005-0000-0000-00000E000000}"/>
    <cellStyle name="Normal_afiliados subsidiado y contributivo 1999-2009" xfId="2" xr:uid="{00000000-0005-0000-0000-00000F000000}"/>
    <cellStyle name="Normal_DATOS MAYO_3" xfId="15" xr:uid="{7DE3D00A-D6A7-4B48-83D0-18E67F923BD8}"/>
    <cellStyle name="Normal_Hoja1" xfId="13" xr:uid="{3BF88771-4F03-4950-803B-3EC189A597C7}"/>
    <cellStyle name="Normal_Hoja1 2" xfId="17" xr:uid="{6B0C735B-3031-47E9-923F-6E3E2B733877}"/>
    <cellStyle name="Normal_Hoja1_1" xfId="14" xr:uid="{EB9D37F6-C119-4D40-BFF1-59E0FFF5A4AC}"/>
    <cellStyle name="Normal_INFORME AFILIADOS 2001-2006 ACTUALIZADOS enero 2007" xfId="3" xr:uid="{00000000-0005-0000-0000-000011000000}"/>
    <cellStyle name="Normal_TOTAL EPSS" xfId="9" xr:uid="{00000000-0005-0000-0000-000013000000}"/>
    <cellStyle name="Porcentaje" xfId="12" builtinId="5"/>
    <cellStyle name="Porcentaje 2" xfId="5" xr:uid="{00000000-0005-0000-0000-000015000000}"/>
    <cellStyle name="Título 4" xfId="8" xr:uid="{00000000-0005-0000-0000-000016000000}"/>
  </cellStyles>
  <dxfs count="0"/>
  <tableStyles count="0" defaultTableStyle="TableStyleMedium2" defaultPivotStyle="PivotStyleLight16"/>
  <colors>
    <mruColors>
      <color rgb="FF33CC33"/>
      <color rgb="FF00CCFF"/>
      <color rgb="FF33CCFF"/>
      <color rgb="FFFF99CC"/>
      <color rgb="FF006600"/>
      <color rgb="FF0099CC"/>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'2.AFILIADOS  SGSSS MIG VEN'!$E$147</c:f>
              <c:strCache>
                <c:ptCount val="1"/>
                <c:pt idx="0">
                  <c:v>Nro de Afiliados al SGSSS con PEP</c:v>
                </c:pt>
              </c:strCache>
            </c:strRef>
          </c:tx>
          <c:spPr>
            <a:solidFill>
              <a:schemeClr val="accent1"/>
            </a:solidFill>
            <a:ln>
              <a:noFill/>
            </a:ln>
            <a:effectLst/>
          </c:spPr>
          <c:invertIfNegative val="0"/>
          <c:cat>
            <c:numRef>
              <c:f>'2.AFILIADOS  SGSSS MIG VEN'!$D$148:$D$161</c:f>
              <c:numCache>
                <c:formatCode>mmm\-yy</c:formatCode>
                <c:ptCount val="14"/>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numCache>
            </c:numRef>
          </c:cat>
          <c:val>
            <c:numRef>
              <c:f>'2.AFILIADOS  SGSSS MIG VEN'!$E$148:$E$161</c:f>
              <c:numCache>
                <c:formatCode>#,##0</c:formatCode>
                <c:ptCount val="14"/>
                <c:pt idx="0">
                  <c:v>19713</c:v>
                </c:pt>
                <c:pt idx="1">
                  <c:v>18753</c:v>
                </c:pt>
                <c:pt idx="2">
                  <c:v>17862</c:v>
                </c:pt>
                <c:pt idx="3">
                  <c:v>16894</c:v>
                </c:pt>
                <c:pt idx="4">
                  <c:v>13411</c:v>
                </c:pt>
                <c:pt idx="5">
                  <c:v>12865</c:v>
                </c:pt>
                <c:pt idx="6">
                  <c:v>6877</c:v>
                </c:pt>
                <c:pt idx="7">
                  <c:v>1846</c:v>
                </c:pt>
                <c:pt idx="8">
                  <c:v>1112</c:v>
                </c:pt>
                <c:pt idx="9">
                  <c:v>964</c:v>
                </c:pt>
                <c:pt idx="10">
                  <c:v>874</c:v>
                </c:pt>
                <c:pt idx="11" formatCode="General">
                  <c:v>544</c:v>
                </c:pt>
                <c:pt idx="12" formatCode="General">
                  <c:v>492</c:v>
                </c:pt>
                <c:pt idx="13">
                  <c:v>300</c:v>
                </c:pt>
              </c:numCache>
            </c:numRef>
          </c:val>
          <c:extLst>
            <c:ext xmlns:c16="http://schemas.microsoft.com/office/drawing/2014/chart" uri="{C3380CC4-5D6E-409C-BE32-E72D297353CC}">
              <c16:uniqueId val="{00000000-62DA-4BAC-88B2-09EE1C27D5B3}"/>
            </c:ext>
          </c:extLst>
        </c:ser>
        <c:ser>
          <c:idx val="1"/>
          <c:order val="1"/>
          <c:tx>
            <c:strRef>
              <c:f>'2.AFILIADOS  SGSSS MIG VEN'!$F$147</c:f>
              <c:strCache>
                <c:ptCount val="1"/>
                <c:pt idx="0">
                  <c:v>Nro de Afiliados al SGSSS PPT</c:v>
                </c:pt>
              </c:strCache>
            </c:strRef>
          </c:tx>
          <c:spPr>
            <a:solidFill>
              <a:schemeClr val="accent2"/>
            </a:solidFill>
            <a:ln>
              <a:noFill/>
            </a:ln>
            <a:effectLst/>
          </c:spPr>
          <c:invertIfNegative val="0"/>
          <c:cat>
            <c:numRef>
              <c:f>'2.AFILIADOS  SGSSS MIG VEN'!$D$148:$D$161</c:f>
              <c:numCache>
                <c:formatCode>mmm\-yy</c:formatCode>
                <c:ptCount val="14"/>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numCache>
            </c:numRef>
          </c:cat>
          <c:val>
            <c:numRef>
              <c:f>'2.AFILIADOS  SGSSS MIG VEN'!$F$148:$F$161</c:f>
              <c:numCache>
                <c:formatCode>#,##0</c:formatCode>
                <c:ptCount val="14"/>
                <c:pt idx="0">
                  <c:v>157372</c:v>
                </c:pt>
                <c:pt idx="1">
                  <c:v>160416</c:v>
                </c:pt>
                <c:pt idx="2">
                  <c:v>164261</c:v>
                </c:pt>
                <c:pt idx="3">
                  <c:v>171077</c:v>
                </c:pt>
                <c:pt idx="4">
                  <c:v>178625</c:v>
                </c:pt>
                <c:pt idx="5">
                  <c:v>182754</c:v>
                </c:pt>
                <c:pt idx="6">
                  <c:v>188578</c:v>
                </c:pt>
                <c:pt idx="7">
                  <c:v>192533</c:v>
                </c:pt>
                <c:pt idx="8">
                  <c:v>198485</c:v>
                </c:pt>
                <c:pt idx="9">
                  <c:v>203073</c:v>
                </c:pt>
                <c:pt idx="10">
                  <c:v>206201</c:v>
                </c:pt>
                <c:pt idx="11">
                  <c:v>209898</c:v>
                </c:pt>
                <c:pt idx="12">
                  <c:v>211175</c:v>
                </c:pt>
                <c:pt idx="13">
                  <c:v>211578</c:v>
                </c:pt>
              </c:numCache>
            </c:numRef>
          </c:val>
          <c:extLst>
            <c:ext xmlns:c16="http://schemas.microsoft.com/office/drawing/2014/chart" uri="{C3380CC4-5D6E-409C-BE32-E72D297353CC}">
              <c16:uniqueId val="{00000001-62DA-4BAC-88B2-09EE1C27D5B3}"/>
            </c:ext>
          </c:extLst>
        </c:ser>
        <c:ser>
          <c:idx val="2"/>
          <c:order val="2"/>
          <c:tx>
            <c:strRef>
              <c:f>'2.AFILIADOS  SGSSS MIG VEN'!$G$147</c:f>
              <c:strCache>
                <c:ptCount val="1"/>
                <c:pt idx="0">
                  <c:v>Total Afiliados al SGSSS</c:v>
                </c:pt>
              </c:strCache>
            </c:strRef>
          </c:tx>
          <c:spPr>
            <a:solidFill>
              <a:srgbClr val="33CC33"/>
            </a:solidFill>
            <a:ln>
              <a:noFill/>
            </a:ln>
            <a:effectLst/>
          </c:spPr>
          <c:invertIfNegative val="0"/>
          <c:cat>
            <c:numRef>
              <c:f>'2.AFILIADOS  SGSSS MIG VEN'!$D$148:$D$161</c:f>
              <c:numCache>
                <c:formatCode>mmm\-yy</c:formatCode>
                <c:ptCount val="14"/>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numCache>
            </c:numRef>
          </c:cat>
          <c:val>
            <c:numRef>
              <c:f>'2.AFILIADOS  SGSSS MIG VEN'!$G$148:$G$161</c:f>
              <c:numCache>
                <c:formatCode>#,##0</c:formatCode>
                <c:ptCount val="14"/>
                <c:pt idx="0">
                  <c:v>177085</c:v>
                </c:pt>
                <c:pt idx="1">
                  <c:v>179169</c:v>
                </c:pt>
                <c:pt idx="2">
                  <c:v>182123</c:v>
                </c:pt>
                <c:pt idx="3">
                  <c:v>187971</c:v>
                </c:pt>
                <c:pt idx="4">
                  <c:v>192036</c:v>
                </c:pt>
                <c:pt idx="5">
                  <c:v>195619</c:v>
                </c:pt>
                <c:pt idx="6">
                  <c:v>195455</c:v>
                </c:pt>
                <c:pt idx="7">
                  <c:v>194379</c:v>
                </c:pt>
                <c:pt idx="8">
                  <c:v>199597</c:v>
                </c:pt>
                <c:pt idx="9">
                  <c:v>204037</c:v>
                </c:pt>
                <c:pt idx="10">
                  <c:v>207075</c:v>
                </c:pt>
                <c:pt idx="11">
                  <c:v>210442</c:v>
                </c:pt>
                <c:pt idx="12">
                  <c:v>211667</c:v>
                </c:pt>
                <c:pt idx="13">
                  <c:v>211878</c:v>
                </c:pt>
              </c:numCache>
            </c:numRef>
          </c:val>
          <c:extLst>
            <c:ext xmlns:c16="http://schemas.microsoft.com/office/drawing/2014/chart" uri="{C3380CC4-5D6E-409C-BE32-E72D297353CC}">
              <c16:uniqueId val="{00000002-62DA-4BAC-88B2-09EE1C27D5B3}"/>
            </c:ext>
          </c:extLst>
        </c:ser>
        <c:dLbls>
          <c:showLegendKey val="0"/>
          <c:showVal val="0"/>
          <c:showCatName val="0"/>
          <c:showSerName val="0"/>
          <c:showPercent val="0"/>
          <c:showBubbleSize val="0"/>
        </c:dLbls>
        <c:gapWidth val="150"/>
        <c:axId val="284052176"/>
        <c:axId val="284052736"/>
      </c:barChart>
      <c:dateAx>
        <c:axId val="2840521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s-CO"/>
          </a:p>
        </c:txPr>
        <c:crossAx val="284052736"/>
        <c:crosses val="autoZero"/>
        <c:auto val="1"/>
        <c:lblOffset val="100"/>
        <c:baseTimeUnit val="months"/>
      </c:dateAx>
      <c:valAx>
        <c:axId val="284052736"/>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O"/>
          </a:p>
        </c:txPr>
        <c:crossAx val="284052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600"/>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9646407038951583"/>
          <c:y val="0"/>
          <c:w val="0.7927816718265609"/>
          <c:h val="0.81528693412337283"/>
        </c:manualLayout>
      </c:layout>
      <c:bar3DChart>
        <c:barDir val="col"/>
        <c:grouping val="clustered"/>
        <c:varyColors val="0"/>
        <c:ser>
          <c:idx val="0"/>
          <c:order val="0"/>
          <c:tx>
            <c:strRef>
              <c:f>'2.AFILIADOS  SGSSS MIG VEN'!$E$165</c:f>
              <c:strCache>
                <c:ptCount val="1"/>
                <c:pt idx="0">
                  <c:v>Nro de Migrantes con PPT reportados por Minsalud </c:v>
                </c:pt>
              </c:strCache>
            </c:strRef>
          </c:tx>
          <c:spPr>
            <a:solidFill>
              <a:schemeClr val="accent1"/>
            </a:solidFill>
            <a:ln>
              <a:noFill/>
            </a:ln>
            <a:effectLst/>
            <a:sp3d/>
          </c:spPr>
          <c:invertIfNegative val="0"/>
          <c:cat>
            <c:numRef>
              <c:f>'2.AFILIADOS  SGSSS MIG VEN'!$D$166:$D$179</c:f>
              <c:numCache>
                <c:formatCode>mmm\-yy</c:formatCode>
                <c:ptCount val="14"/>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numCache>
            </c:numRef>
          </c:cat>
          <c:val>
            <c:numRef>
              <c:f>'2.AFILIADOS  SGSSS MIG VEN'!$E$166:$E$179</c:f>
              <c:numCache>
                <c:formatCode>#,##0</c:formatCode>
                <c:ptCount val="14"/>
                <c:pt idx="0">
                  <c:v>234864</c:v>
                </c:pt>
                <c:pt idx="1">
                  <c:v>247821</c:v>
                </c:pt>
                <c:pt idx="2">
                  <c:v>246878</c:v>
                </c:pt>
                <c:pt idx="3">
                  <c:v>246878</c:v>
                </c:pt>
                <c:pt idx="4">
                  <c:v>246878</c:v>
                </c:pt>
                <c:pt idx="5">
                  <c:v>247821</c:v>
                </c:pt>
                <c:pt idx="6">
                  <c:v>247821</c:v>
                </c:pt>
                <c:pt idx="7">
                  <c:v>247821</c:v>
                </c:pt>
                <c:pt idx="8">
                  <c:v>247821</c:v>
                </c:pt>
                <c:pt idx="9">
                  <c:v>247821</c:v>
                </c:pt>
                <c:pt idx="10">
                  <c:v>247821</c:v>
                </c:pt>
                <c:pt idx="11">
                  <c:v>247821</c:v>
                </c:pt>
                <c:pt idx="12">
                  <c:v>247821</c:v>
                </c:pt>
                <c:pt idx="13">
                  <c:v>247821</c:v>
                </c:pt>
              </c:numCache>
            </c:numRef>
          </c:val>
          <c:extLst>
            <c:ext xmlns:c16="http://schemas.microsoft.com/office/drawing/2014/chart" uri="{C3380CC4-5D6E-409C-BE32-E72D297353CC}">
              <c16:uniqueId val="{00000000-3BCA-4B3C-84BF-24DD845B70D4}"/>
            </c:ext>
          </c:extLst>
        </c:ser>
        <c:ser>
          <c:idx val="1"/>
          <c:order val="1"/>
          <c:tx>
            <c:strRef>
              <c:f>'2.AFILIADOS  SGSSS MIG VEN'!$F$165</c:f>
              <c:strCache>
                <c:ptCount val="1"/>
                <c:pt idx="0">
                  <c:v>Nro de Afiliados al SGSSS con PPT</c:v>
                </c:pt>
              </c:strCache>
            </c:strRef>
          </c:tx>
          <c:spPr>
            <a:solidFill>
              <a:schemeClr val="accent2"/>
            </a:solidFill>
            <a:ln>
              <a:noFill/>
            </a:ln>
            <a:effectLst/>
            <a:sp3d/>
          </c:spPr>
          <c:invertIfNegative val="0"/>
          <c:cat>
            <c:numRef>
              <c:f>'2.AFILIADOS  SGSSS MIG VEN'!$D$166:$D$179</c:f>
              <c:numCache>
                <c:formatCode>mmm\-yy</c:formatCode>
                <c:ptCount val="14"/>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numCache>
            </c:numRef>
          </c:cat>
          <c:val>
            <c:numRef>
              <c:f>'2.AFILIADOS  SGSSS MIG VEN'!$F$166:$F$179</c:f>
              <c:numCache>
                <c:formatCode>#,##0</c:formatCode>
                <c:ptCount val="14"/>
                <c:pt idx="0">
                  <c:v>157372</c:v>
                </c:pt>
                <c:pt idx="1">
                  <c:v>160416</c:v>
                </c:pt>
                <c:pt idx="2">
                  <c:v>164261</c:v>
                </c:pt>
                <c:pt idx="3">
                  <c:v>171077</c:v>
                </c:pt>
                <c:pt idx="4">
                  <c:v>178625</c:v>
                </c:pt>
                <c:pt idx="5">
                  <c:v>182754</c:v>
                </c:pt>
                <c:pt idx="6">
                  <c:v>188578</c:v>
                </c:pt>
                <c:pt idx="7">
                  <c:v>192533</c:v>
                </c:pt>
                <c:pt idx="8">
                  <c:v>198485</c:v>
                </c:pt>
                <c:pt idx="9">
                  <c:v>203073</c:v>
                </c:pt>
                <c:pt idx="10">
                  <c:v>206201</c:v>
                </c:pt>
                <c:pt idx="11">
                  <c:v>209898</c:v>
                </c:pt>
                <c:pt idx="12">
                  <c:v>211175</c:v>
                </c:pt>
                <c:pt idx="13">
                  <c:v>211578</c:v>
                </c:pt>
              </c:numCache>
            </c:numRef>
          </c:val>
          <c:extLst>
            <c:ext xmlns:c16="http://schemas.microsoft.com/office/drawing/2014/chart" uri="{C3380CC4-5D6E-409C-BE32-E72D297353CC}">
              <c16:uniqueId val="{00000001-3BCA-4B3C-84BF-24DD845B70D4}"/>
            </c:ext>
          </c:extLst>
        </c:ser>
        <c:ser>
          <c:idx val="2"/>
          <c:order val="2"/>
          <c:tx>
            <c:strRef>
              <c:f>'2.AFILIADOS  SGSSS MIG VEN'!$G$165</c:f>
              <c:strCache>
                <c:ptCount val="1"/>
                <c:pt idx="0">
                  <c:v>% Cobertura</c:v>
                </c:pt>
              </c:strCache>
            </c:strRef>
          </c:tx>
          <c:spPr>
            <a:solidFill>
              <a:schemeClr val="accent3"/>
            </a:solidFill>
            <a:ln>
              <a:noFill/>
            </a:ln>
            <a:effectLst/>
            <a:sp3d/>
          </c:spPr>
          <c:invertIfNegative val="0"/>
          <c:cat>
            <c:numRef>
              <c:f>'2.AFILIADOS  SGSSS MIG VEN'!$D$166:$D$179</c:f>
              <c:numCache>
                <c:formatCode>mmm\-yy</c:formatCode>
                <c:ptCount val="14"/>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numCache>
            </c:numRef>
          </c:cat>
          <c:val>
            <c:numRef>
              <c:f>'2.AFILIADOS  SGSSS MIG VEN'!$G$166:$G$179</c:f>
              <c:numCache>
                <c:formatCode>0.00</c:formatCode>
                <c:ptCount val="14"/>
                <c:pt idx="0">
                  <c:v>67.005586211594789</c:v>
                </c:pt>
                <c:pt idx="1">
                  <c:v>68.301655426118941</c:v>
                </c:pt>
                <c:pt idx="2">
                  <c:v>66.535292735683214</c:v>
                </c:pt>
                <c:pt idx="3">
                  <c:v>83.205620185537143</c:v>
                </c:pt>
                <c:pt idx="4" formatCode="#,##0.00">
                  <c:v>83.205620185537143</c:v>
                </c:pt>
                <c:pt idx="5">
                  <c:v>73.744355805198097</c:v>
                </c:pt>
                <c:pt idx="6">
                  <c:v>76.094439131469898</c:v>
                </c:pt>
                <c:pt idx="7">
                  <c:v>77.690349082603973</c:v>
                </c:pt>
                <c:pt idx="8">
                  <c:v>80.092082591870749</c:v>
                </c:pt>
                <c:pt idx="9" formatCode="#,##0.00">
                  <c:v>81.943418838597211</c:v>
                </c:pt>
                <c:pt idx="10">
                  <c:v>83.205620185537143</c:v>
                </c:pt>
                <c:pt idx="11">
                  <c:v>84.697422736571966</c:v>
                </c:pt>
                <c:pt idx="12">
                  <c:v>85.212714015357861</c:v>
                </c:pt>
                <c:pt idx="13">
                  <c:v>85.375331388381127</c:v>
                </c:pt>
              </c:numCache>
            </c:numRef>
          </c:val>
          <c:extLst>
            <c:ext xmlns:c16="http://schemas.microsoft.com/office/drawing/2014/chart" uri="{C3380CC4-5D6E-409C-BE32-E72D297353CC}">
              <c16:uniqueId val="{00000002-3BCA-4B3C-84BF-24DD845B70D4}"/>
            </c:ext>
          </c:extLst>
        </c:ser>
        <c:dLbls>
          <c:showLegendKey val="0"/>
          <c:showVal val="0"/>
          <c:showCatName val="0"/>
          <c:showSerName val="0"/>
          <c:showPercent val="0"/>
          <c:showBubbleSize val="0"/>
        </c:dLbls>
        <c:gapWidth val="150"/>
        <c:shape val="box"/>
        <c:axId val="284057216"/>
        <c:axId val="284057776"/>
        <c:axId val="0"/>
      </c:bar3DChart>
      <c:dateAx>
        <c:axId val="284057216"/>
        <c:scaling>
          <c:orientation val="minMax"/>
        </c:scaling>
        <c:delete val="0"/>
        <c:axPos val="b"/>
        <c:numFmt formatCode="mmm\-yy"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284057776"/>
        <c:crosses val="autoZero"/>
        <c:auto val="1"/>
        <c:lblOffset val="100"/>
        <c:baseTimeUnit val="months"/>
      </c:dateAx>
      <c:valAx>
        <c:axId val="284057776"/>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840572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398689857138221"/>
          <c:y val="1.495556900640852E-2"/>
          <c:w val="0.83597912024868104"/>
          <c:h val="0.75941973333521862"/>
        </c:manualLayout>
      </c:layout>
      <c:barChart>
        <c:barDir val="col"/>
        <c:grouping val="clustered"/>
        <c:varyColors val="0"/>
        <c:ser>
          <c:idx val="0"/>
          <c:order val="0"/>
          <c:tx>
            <c:strRef>
              <c:f>'3.Afiliados por EPS'!$C$2</c:f>
              <c:strCache>
                <c:ptCount val="1"/>
                <c:pt idx="0">
                  <c:v>PE</c:v>
                </c:pt>
              </c:strCache>
            </c:strRef>
          </c:tx>
          <c:spPr>
            <a:solidFill>
              <a:schemeClr val="accent1"/>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EPS'!$C$3:$C$10</c:f>
              <c:numCache>
                <c:formatCode>#,##0</c:formatCode>
                <c:ptCount val="8"/>
                <c:pt idx="0">
                  <c:v>13</c:v>
                </c:pt>
                <c:pt idx="1">
                  <c:v>39</c:v>
                </c:pt>
                <c:pt idx="2">
                  <c:v>3</c:v>
                </c:pt>
                <c:pt idx="3">
                  <c:v>0</c:v>
                </c:pt>
                <c:pt idx="4">
                  <c:v>0</c:v>
                </c:pt>
                <c:pt idx="5">
                  <c:v>0</c:v>
                </c:pt>
                <c:pt idx="6">
                  <c:v>0</c:v>
                </c:pt>
                <c:pt idx="7">
                  <c:v>0</c:v>
                </c:pt>
              </c:numCache>
            </c:numRef>
          </c:val>
          <c:extLst>
            <c:ext xmlns:c16="http://schemas.microsoft.com/office/drawing/2014/chart" uri="{C3380CC4-5D6E-409C-BE32-E72D297353CC}">
              <c16:uniqueId val="{00000000-DF72-4C68-B516-2026552D25ED}"/>
            </c:ext>
          </c:extLst>
        </c:ser>
        <c:ser>
          <c:idx val="1"/>
          <c:order val="1"/>
          <c:tx>
            <c:strRef>
              <c:f>'3.Afiliados por EPS'!$D$2</c:f>
              <c:strCache>
                <c:ptCount val="1"/>
                <c:pt idx="0">
                  <c:v>PPT</c:v>
                </c:pt>
              </c:strCache>
            </c:strRef>
          </c:tx>
          <c:spPr>
            <a:solidFill>
              <a:schemeClr val="accent2"/>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EPS'!$D$3:$D$10</c:f>
              <c:numCache>
                <c:formatCode>#,##0</c:formatCode>
                <c:ptCount val="8"/>
                <c:pt idx="0">
                  <c:v>109365</c:v>
                </c:pt>
                <c:pt idx="1">
                  <c:v>6510</c:v>
                </c:pt>
                <c:pt idx="2">
                  <c:v>8115</c:v>
                </c:pt>
                <c:pt idx="3">
                  <c:v>7088</c:v>
                </c:pt>
                <c:pt idx="4">
                  <c:v>4841</c:v>
                </c:pt>
                <c:pt idx="5">
                  <c:v>16</c:v>
                </c:pt>
                <c:pt idx="6">
                  <c:v>355</c:v>
                </c:pt>
                <c:pt idx="7">
                  <c:v>59</c:v>
                </c:pt>
              </c:numCache>
            </c:numRef>
          </c:val>
          <c:extLst>
            <c:ext xmlns:c16="http://schemas.microsoft.com/office/drawing/2014/chart" uri="{C3380CC4-5D6E-409C-BE32-E72D297353CC}">
              <c16:uniqueId val="{00000001-DF72-4C68-B516-2026552D25ED}"/>
            </c:ext>
          </c:extLst>
        </c:ser>
        <c:ser>
          <c:idx val="2"/>
          <c:order val="2"/>
          <c:tx>
            <c:strRef>
              <c:f>'3.Afiliados por EPS'!$E$2</c:f>
              <c:strCache>
                <c:ptCount val="1"/>
                <c:pt idx="0">
                  <c:v>NRO. AFILIADOS</c:v>
                </c:pt>
              </c:strCache>
            </c:strRef>
          </c:tx>
          <c:spPr>
            <a:solidFill>
              <a:schemeClr val="accent3"/>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EPS'!$E$3:$E$10</c:f>
              <c:numCache>
                <c:formatCode>#,##0</c:formatCode>
                <c:ptCount val="8"/>
                <c:pt idx="0">
                  <c:v>109378</c:v>
                </c:pt>
                <c:pt idx="1">
                  <c:v>6549</c:v>
                </c:pt>
                <c:pt idx="2">
                  <c:v>8118</c:v>
                </c:pt>
                <c:pt idx="3">
                  <c:v>7088</c:v>
                </c:pt>
                <c:pt idx="4">
                  <c:v>4841</c:v>
                </c:pt>
                <c:pt idx="5">
                  <c:v>16</c:v>
                </c:pt>
                <c:pt idx="6">
                  <c:v>355</c:v>
                </c:pt>
                <c:pt idx="7">
                  <c:v>59</c:v>
                </c:pt>
              </c:numCache>
            </c:numRef>
          </c:val>
          <c:extLst>
            <c:ext xmlns:c16="http://schemas.microsoft.com/office/drawing/2014/chart" uri="{C3380CC4-5D6E-409C-BE32-E72D297353CC}">
              <c16:uniqueId val="{00000002-DF72-4C68-B516-2026552D25ED}"/>
            </c:ext>
          </c:extLst>
        </c:ser>
        <c:ser>
          <c:idx val="3"/>
          <c:order val="3"/>
          <c:tx>
            <c:strRef>
              <c:f>'3.Afiliados por EPS'!$F$2</c:f>
              <c:strCache>
                <c:ptCount val="1"/>
                <c:pt idx="0">
                  <c:v>% afiliados</c:v>
                </c:pt>
              </c:strCache>
            </c:strRef>
          </c:tx>
          <c:spPr>
            <a:solidFill>
              <a:schemeClr val="accent4"/>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EPS'!$F$3:$F$10</c:f>
              <c:numCache>
                <c:formatCode>0.00</c:formatCode>
                <c:ptCount val="8"/>
                <c:pt idx="0">
                  <c:v>80.186798041113164</c:v>
                </c:pt>
                <c:pt idx="1">
                  <c:v>4.8011788510600857</c:v>
                </c:pt>
                <c:pt idx="2">
                  <c:v>5.9514383742412242</c:v>
                </c:pt>
                <c:pt idx="3">
                  <c:v>5.1963285534148556</c:v>
                </c:pt>
                <c:pt idx="4">
                  <c:v>3.549016157883933</c:v>
                </c:pt>
                <c:pt idx="5">
                  <c:v>1.1729861294390194E-2</c:v>
                </c:pt>
                <c:pt idx="6">
                  <c:v>0.26025629746928242</c:v>
                </c:pt>
                <c:pt idx="7">
                  <c:v>4.3253863523063839E-2</c:v>
                </c:pt>
              </c:numCache>
            </c:numRef>
          </c:val>
          <c:extLst>
            <c:ext xmlns:c16="http://schemas.microsoft.com/office/drawing/2014/chart" uri="{C3380CC4-5D6E-409C-BE32-E72D297353CC}">
              <c16:uniqueId val="{00000003-DF72-4C68-B516-2026552D25ED}"/>
            </c:ext>
          </c:extLst>
        </c:ser>
        <c:dLbls>
          <c:showLegendKey val="0"/>
          <c:showVal val="0"/>
          <c:showCatName val="0"/>
          <c:showSerName val="0"/>
          <c:showPercent val="0"/>
          <c:showBubbleSize val="0"/>
        </c:dLbls>
        <c:gapWidth val="219"/>
        <c:overlap val="-27"/>
        <c:axId val="1153081248"/>
        <c:axId val="1133668944"/>
      </c:barChart>
      <c:catAx>
        <c:axId val="1153081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33668944"/>
        <c:crosses val="autoZero"/>
        <c:auto val="1"/>
        <c:lblAlgn val="ctr"/>
        <c:lblOffset val="100"/>
        <c:noMultiLvlLbl val="0"/>
      </c:catAx>
      <c:valAx>
        <c:axId val="1133668944"/>
        <c:scaling>
          <c:orientation val="minMax"/>
        </c:scaling>
        <c:delete val="1"/>
        <c:axPos val="l"/>
        <c:numFmt formatCode="#,##0" sourceLinked="1"/>
        <c:majorTickMark val="none"/>
        <c:minorTickMark val="none"/>
        <c:tickLblPos val="nextTo"/>
        <c:crossAx val="1153081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layout>
        <c:manualLayout>
          <c:xMode val="edge"/>
          <c:yMode val="edge"/>
          <c:x val="0.32587276503072871"/>
          <c:y val="4.3513150629786571E-2"/>
          <c:w val="0.29348936039215268"/>
          <c:h val="4.7351149134887166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98352563013348"/>
          <c:y val="2.8534370946822308E-2"/>
          <c:w val="0.8371687080235739"/>
          <c:h val="0.75806387042086665"/>
        </c:manualLayout>
      </c:layout>
      <c:barChart>
        <c:barDir val="col"/>
        <c:grouping val="clustered"/>
        <c:varyColors val="0"/>
        <c:ser>
          <c:idx val="0"/>
          <c:order val="0"/>
          <c:tx>
            <c:strRef>
              <c:f>'3.Afiliados por EPS'!$C$26</c:f>
              <c:strCache>
                <c:ptCount val="1"/>
                <c:pt idx="0">
                  <c:v>PE</c:v>
                </c:pt>
              </c:strCache>
            </c:strRef>
          </c:tx>
          <c:spPr>
            <a:solidFill>
              <a:schemeClr val="accent1"/>
            </a:solidFill>
            <a:ln>
              <a:noFill/>
            </a:ln>
            <a:effectLst/>
          </c:spPr>
          <c:invertIfNegative val="0"/>
          <c:cat>
            <c:strRef>
              <c:f>'3.Afiliados por EPS'!$B$27:$B$36</c:f>
              <c:strCache>
                <c:ptCount val="10"/>
                <c:pt idx="0">
                  <c:v>SURA</c:v>
                </c:pt>
                <c:pt idx="1">
                  <c:v>Salud Total </c:v>
                </c:pt>
                <c:pt idx="2">
                  <c:v>La Nueva EPS</c:v>
                </c:pt>
                <c:pt idx="3">
                  <c:v>Savia Salud</c:v>
                </c:pt>
                <c:pt idx="4">
                  <c:v>Sanitas S.A.</c:v>
                </c:pt>
                <c:pt idx="5">
                  <c:v>Coosalud</c:v>
                </c:pt>
                <c:pt idx="6">
                  <c:v>Compensar EPS</c:v>
                </c:pt>
                <c:pt idx="7">
                  <c:v>EPM</c:v>
                </c:pt>
                <c:pt idx="8">
                  <c:v>Familiar de Colombia</c:v>
                </c:pt>
                <c:pt idx="9">
                  <c:v>Mutual SER</c:v>
                </c:pt>
              </c:strCache>
            </c:strRef>
          </c:cat>
          <c:val>
            <c:numRef>
              <c:f>'3.Afiliados por EPS'!$C$27:$C$36</c:f>
              <c:numCache>
                <c:formatCode>General</c:formatCode>
                <c:ptCount val="10"/>
                <c:pt idx="0">
                  <c:v>170</c:v>
                </c:pt>
                <c:pt idx="1">
                  <c:v>31</c:v>
                </c:pt>
                <c:pt idx="2">
                  <c:v>5</c:v>
                </c:pt>
                <c:pt idx="3">
                  <c:v>6</c:v>
                </c:pt>
                <c:pt idx="4">
                  <c:v>29</c:v>
                </c:pt>
                <c:pt idx="5">
                  <c:v>3</c:v>
                </c:pt>
                <c:pt idx="6">
                  <c:v>1</c:v>
                </c:pt>
                <c:pt idx="7">
                  <c:v>0</c:v>
                </c:pt>
                <c:pt idx="8">
                  <c:v>0</c:v>
                </c:pt>
                <c:pt idx="9">
                  <c:v>0</c:v>
                </c:pt>
              </c:numCache>
            </c:numRef>
          </c:val>
          <c:extLst>
            <c:ext xmlns:c16="http://schemas.microsoft.com/office/drawing/2014/chart" uri="{C3380CC4-5D6E-409C-BE32-E72D297353CC}">
              <c16:uniqueId val="{00000000-682B-4146-9042-B49044EDC75E}"/>
            </c:ext>
          </c:extLst>
        </c:ser>
        <c:ser>
          <c:idx val="1"/>
          <c:order val="1"/>
          <c:tx>
            <c:strRef>
              <c:f>'3.Afiliados por EPS'!$D$26</c:f>
              <c:strCache>
                <c:ptCount val="1"/>
                <c:pt idx="0">
                  <c:v>PPT</c:v>
                </c:pt>
              </c:strCache>
            </c:strRef>
          </c:tx>
          <c:spPr>
            <a:solidFill>
              <a:schemeClr val="accent2"/>
            </a:solidFill>
            <a:ln>
              <a:noFill/>
            </a:ln>
            <a:effectLst/>
          </c:spPr>
          <c:invertIfNegative val="0"/>
          <c:cat>
            <c:strRef>
              <c:f>'3.Afiliados por EPS'!$B$27:$B$36</c:f>
              <c:strCache>
                <c:ptCount val="10"/>
                <c:pt idx="0">
                  <c:v>SURA</c:v>
                </c:pt>
                <c:pt idx="1">
                  <c:v>Salud Total </c:v>
                </c:pt>
                <c:pt idx="2">
                  <c:v>La Nueva EPS</c:v>
                </c:pt>
                <c:pt idx="3">
                  <c:v>Savia Salud</c:v>
                </c:pt>
                <c:pt idx="4">
                  <c:v>Sanitas S.A.</c:v>
                </c:pt>
                <c:pt idx="5">
                  <c:v>Coosalud</c:v>
                </c:pt>
                <c:pt idx="6">
                  <c:v>Compensar EPS</c:v>
                </c:pt>
                <c:pt idx="7">
                  <c:v>EPM</c:v>
                </c:pt>
                <c:pt idx="8">
                  <c:v>Familiar de Colombia</c:v>
                </c:pt>
                <c:pt idx="9">
                  <c:v>Mutual SER</c:v>
                </c:pt>
              </c:strCache>
            </c:strRef>
          </c:cat>
          <c:val>
            <c:numRef>
              <c:f>'3.Afiliados por EPS'!$D$27:$D$36</c:f>
              <c:numCache>
                <c:formatCode>General</c:formatCode>
                <c:ptCount val="10"/>
                <c:pt idx="0">
                  <c:v>33652</c:v>
                </c:pt>
                <c:pt idx="1">
                  <c:v>16984</c:v>
                </c:pt>
                <c:pt idx="2">
                  <c:v>12557</c:v>
                </c:pt>
                <c:pt idx="3">
                  <c:v>9833</c:v>
                </c:pt>
                <c:pt idx="4">
                  <c:v>1584</c:v>
                </c:pt>
                <c:pt idx="5">
                  <c:v>536</c:v>
                </c:pt>
                <c:pt idx="6">
                  <c:v>78</c:v>
                </c:pt>
                <c:pt idx="7">
                  <c:v>2</c:v>
                </c:pt>
                <c:pt idx="8">
                  <c:v>2</c:v>
                </c:pt>
                <c:pt idx="9">
                  <c:v>1</c:v>
                </c:pt>
              </c:numCache>
            </c:numRef>
          </c:val>
          <c:extLst>
            <c:ext xmlns:c16="http://schemas.microsoft.com/office/drawing/2014/chart" uri="{C3380CC4-5D6E-409C-BE32-E72D297353CC}">
              <c16:uniqueId val="{00000001-682B-4146-9042-B49044EDC75E}"/>
            </c:ext>
          </c:extLst>
        </c:ser>
        <c:ser>
          <c:idx val="2"/>
          <c:order val="2"/>
          <c:tx>
            <c:strRef>
              <c:f>'3.Afiliados por EPS'!$E$26</c:f>
              <c:strCache>
                <c:ptCount val="1"/>
                <c:pt idx="0">
                  <c:v>NRO. AFILIADOS</c:v>
                </c:pt>
              </c:strCache>
            </c:strRef>
          </c:tx>
          <c:spPr>
            <a:solidFill>
              <a:schemeClr val="accent3"/>
            </a:solidFill>
            <a:ln>
              <a:noFill/>
            </a:ln>
            <a:effectLst/>
          </c:spPr>
          <c:invertIfNegative val="0"/>
          <c:cat>
            <c:strRef>
              <c:f>'3.Afiliados por EPS'!$B$27:$B$36</c:f>
              <c:strCache>
                <c:ptCount val="10"/>
                <c:pt idx="0">
                  <c:v>SURA</c:v>
                </c:pt>
                <c:pt idx="1">
                  <c:v>Salud Total </c:v>
                </c:pt>
                <c:pt idx="2">
                  <c:v>La Nueva EPS</c:v>
                </c:pt>
                <c:pt idx="3">
                  <c:v>Savia Salud</c:v>
                </c:pt>
                <c:pt idx="4">
                  <c:v>Sanitas S.A.</c:v>
                </c:pt>
                <c:pt idx="5">
                  <c:v>Coosalud</c:v>
                </c:pt>
                <c:pt idx="6">
                  <c:v>Compensar EPS</c:v>
                </c:pt>
                <c:pt idx="7">
                  <c:v>EPM</c:v>
                </c:pt>
                <c:pt idx="8">
                  <c:v>Familiar de Colombia</c:v>
                </c:pt>
                <c:pt idx="9">
                  <c:v>Mutual SER</c:v>
                </c:pt>
              </c:strCache>
            </c:strRef>
          </c:cat>
          <c:val>
            <c:numRef>
              <c:f>'3.Afiliados por EPS'!$E$27:$E$36</c:f>
              <c:numCache>
                <c:formatCode>#,##0</c:formatCode>
                <c:ptCount val="10"/>
                <c:pt idx="0">
                  <c:v>33822</c:v>
                </c:pt>
                <c:pt idx="1">
                  <c:v>17015</c:v>
                </c:pt>
                <c:pt idx="2">
                  <c:v>12562</c:v>
                </c:pt>
                <c:pt idx="3">
                  <c:v>9839</c:v>
                </c:pt>
                <c:pt idx="4">
                  <c:v>1613</c:v>
                </c:pt>
                <c:pt idx="5">
                  <c:v>539</c:v>
                </c:pt>
                <c:pt idx="6">
                  <c:v>79</c:v>
                </c:pt>
                <c:pt idx="7">
                  <c:v>2</c:v>
                </c:pt>
                <c:pt idx="8">
                  <c:v>2</c:v>
                </c:pt>
                <c:pt idx="9">
                  <c:v>1</c:v>
                </c:pt>
              </c:numCache>
            </c:numRef>
          </c:val>
          <c:extLst>
            <c:ext xmlns:c16="http://schemas.microsoft.com/office/drawing/2014/chart" uri="{C3380CC4-5D6E-409C-BE32-E72D297353CC}">
              <c16:uniqueId val="{00000002-682B-4146-9042-B49044EDC75E}"/>
            </c:ext>
          </c:extLst>
        </c:ser>
        <c:ser>
          <c:idx val="3"/>
          <c:order val="3"/>
          <c:tx>
            <c:strRef>
              <c:f>'3.Afiliados por EPS'!$F$26</c:f>
              <c:strCache>
                <c:ptCount val="1"/>
                <c:pt idx="0">
                  <c:v>% afiliados</c:v>
                </c:pt>
              </c:strCache>
            </c:strRef>
          </c:tx>
          <c:spPr>
            <a:solidFill>
              <a:schemeClr val="accent4"/>
            </a:solidFill>
            <a:ln>
              <a:noFill/>
            </a:ln>
            <a:effectLst/>
          </c:spPr>
          <c:invertIfNegative val="0"/>
          <c:cat>
            <c:strRef>
              <c:f>'3.Afiliados por EPS'!$B$27:$B$36</c:f>
              <c:strCache>
                <c:ptCount val="10"/>
                <c:pt idx="0">
                  <c:v>SURA</c:v>
                </c:pt>
                <c:pt idx="1">
                  <c:v>Salud Total </c:v>
                </c:pt>
                <c:pt idx="2">
                  <c:v>La Nueva EPS</c:v>
                </c:pt>
                <c:pt idx="3">
                  <c:v>Savia Salud</c:v>
                </c:pt>
                <c:pt idx="4">
                  <c:v>Sanitas S.A.</c:v>
                </c:pt>
                <c:pt idx="5">
                  <c:v>Coosalud</c:v>
                </c:pt>
                <c:pt idx="6">
                  <c:v>Compensar EPS</c:v>
                </c:pt>
                <c:pt idx="7">
                  <c:v>EPM</c:v>
                </c:pt>
                <c:pt idx="8">
                  <c:v>Familiar de Colombia</c:v>
                </c:pt>
                <c:pt idx="9">
                  <c:v>Mutual SER</c:v>
                </c:pt>
              </c:strCache>
            </c:strRef>
          </c:cat>
          <c:val>
            <c:numRef>
              <c:f>'3.Afiliados por EPS'!$F$27:$F$36</c:f>
              <c:numCache>
                <c:formatCode>0.00</c:formatCode>
                <c:ptCount val="10"/>
                <c:pt idx="0">
                  <c:v>44.812783210112087</c:v>
                </c:pt>
                <c:pt idx="1">
                  <c:v>22.54418740228423</c:v>
                </c:pt>
                <c:pt idx="2">
                  <c:v>16.644142353658214</c:v>
                </c:pt>
                <c:pt idx="3">
                  <c:v>13.036277393539496</c:v>
                </c:pt>
                <c:pt idx="4">
                  <c:v>2.137159816625593</c:v>
                </c:pt>
                <c:pt idx="5">
                  <c:v>0.71415321832684098</c:v>
                </c:pt>
                <c:pt idx="6">
                  <c:v>0.10467180750987094</c:v>
                </c:pt>
                <c:pt idx="7">
                  <c:v>2.649919177465087E-3</c:v>
                </c:pt>
                <c:pt idx="8">
                  <c:v>2.649919177465087E-3</c:v>
                </c:pt>
                <c:pt idx="9">
                  <c:v>1.3249595887325435E-3</c:v>
                </c:pt>
              </c:numCache>
            </c:numRef>
          </c:val>
          <c:extLst>
            <c:ext xmlns:c16="http://schemas.microsoft.com/office/drawing/2014/chart" uri="{C3380CC4-5D6E-409C-BE32-E72D297353CC}">
              <c16:uniqueId val="{00000003-682B-4146-9042-B49044EDC75E}"/>
            </c:ext>
          </c:extLst>
        </c:ser>
        <c:dLbls>
          <c:showLegendKey val="0"/>
          <c:showVal val="0"/>
          <c:showCatName val="0"/>
          <c:showSerName val="0"/>
          <c:showPercent val="0"/>
          <c:showBubbleSize val="0"/>
        </c:dLbls>
        <c:gapWidth val="219"/>
        <c:overlap val="-27"/>
        <c:axId val="1320135296"/>
        <c:axId val="1307434288"/>
      </c:barChart>
      <c:catAx>
        <c:axId val="132013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434288"/>
        <c:crosses val="autoZero"/>
        <c:auto val="1"/>
        <c:lblAlgn val="ctr"/>
        <c:lblOffset val="100"/>
        <c:noMultiLvlLbl val="0"/>
      </c:catAx>
      <c:valAx>
        <c:axId val="1307434288"/>
        <c:scaling>
          <c:orientation val="minMax"/>
        </c:scaling>
        <c:delete val="1"/>
        <c:axPos val="l"/>
        <c:numFmt formatCode="General" sourceLinked="1"/>
        <c:majorTickMark val="none"/>
        <c:minorTickMark val="none"/>
        <c:tickLblPos val="nextTo"/>
        <c:crossAx val="13201352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layout>
        <c:manualLayout>
          <c:xMode val="edge"/>
          <c:yMode val="edge"/>
          <c:x val="0.47166574468112288"/>
          <c:y val="7.4253908922863293E-2"/>
          <c:w val="0.37143808026001268"/>
          <c:h val="4.3774625448083582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14340427455676"/>
          <c:y val="2.3660401261436426E-2"/>
          <c:w val="0.85018511307866562"/>
          <c:h val="0.83027650659341035"/>
        </c:manualLayout>
      </c:layout>
      <c:barChart>
        <c:barDir val="col"/>
        <c:grouping val="clustered"/>
        <c:varyColors val="0"/>
        <c:ser>
          <c:idx val="1"/>
          <c:order val="0"/>
          <c:tx>
            <c:strRef>
              <c:f>'3.Afiliados por EPS'!$C$51</c:f>
              <c:strCache>
                <c:ptCount val="1"/>
                <c:pt idx="0">
                  <c:v>PE</c:v>
                </c:pt>
              </c:strCache>
            </c:strRef>
          </c:tx>
          <c:spPr>
            <a:solidFill>
              <a:schemeClr val="accent2"/>
            </a:solidFill>
            <a:ln>
              <a:noFill/>
            </a:ln>
            <a:effectLst/>
          </c:spPr>
          <c:invertIfNegative val="0"/>
          <c:cat>
            <c:strRef>
              <c:f>'3.Afiliados por EPS'!$A$52:$A$61</c:f>
              <c:strCache>
                <c:ptCount val="10"/>
                <c:pt idx="0">
                  <c:v>Savia Salud</c:v>
                </c:pt>
                <c:pt idx="1">
                  <c:v>SURA</c:v>
                </c:pt>
                <c:pt idx="2">
                  <c:v>Salud Total </c:v>
                </c:pt>
                <c:pt idx="3">
                  <c:v>La Nueva EPS</c:v>
                </c:pt>
                <c:pt idx="4">
                  <c:v>Coosalud</c:v>
                </c:pt>
                <c:pt idx="5">
                  <c:v>Sanitas S.A.</c:v>
                </c:pt>
                <c:pt idx="6">
                  <c:v>Compensar EPS</c:v>
                </c:pt>
                <c:pt idx="7">
                  <c:v>AIC</c:v>
                </c:pt>
                <c:pt idx="8">
                  <c:v>EPM</c:v>
                </c:pt>
                <c:pt idx="9">
                  <c:v>Familiar de Colombia</c:v>
                </c:pt>
              </c:strCache>
            </c:strRef>
          </c:cat>
          <c:val>
            <c:numRef>
              <c:f>'3.Afiliados por EPS'!$C$52:$C$61</c:f>
              <c:numCache>
                <c:formatCode>#,##0</c:formatCode>
                <c:ptCount val="10"/>
                <c:pt idx="0">
                  <c:v>19</c:v>
                </c:pt>
                <c:pt idx="1">
                  <c:v>173</c:v>
                </c:pt>
                <c:pt idx="2">
                  <c:v>31</c:v>
                </c:pt>
                <c:pt idx="3">
                  <c:v>5</c:v>
                </c:pt>
                <c:pt idx="4">
                  <c:v>42</c:v>
                </c:pt>
                <c:pt idx="5">
                  <c:v>29</c:v>
                </c:pt>
                <c:pt idx="6">
                  <c:v>1</c:v>
                </c:pt>
                <c:pt idx="7">
                  <c:v>0</c:v>
                </c:pt>
                <c:pt idx="8">
                  <c:v>0</c:v>
                </c:pt>
                <c:pt idx="9">
                  <c:v>0</c:v>
                </c:pt>
              </c:numCache>
            </c:numRef>
          </c:val>
          <c:extLst>
            <c:ext xmlns:c16="http://schemas.microsoft.com/office/drawing/2014/chart" uri="{C3380CC4-5D6E-409C-BE32-E72D297353CC}">
              <c16:uniqueId val="{00000001-E083-49CE-9BF1-C396B647BF53}"/>
            </c:ext>
          </c:extLst>
        </c:ser>
        <c:ser>
          <c:idx val="2"/>
          <c:order val="1"/>
          <c:tx>
            <c:strRef>
              <c:f>'3.Afiliados por EPS'!$D$51</c:f>
              <c:strCache>
                <c:ptCount val="1"/>
                <c:pt idx="0">
                  <c:v>PPT</c:v>
                </c:pt>
              </c:strCache>
            </c:strRef>
          </c:tx>
          <c:spPr>
            <a:solidFill>
              <a:srgbClr val="00B050"/>
            </a:solidFill>
            <a:ln>
              <a:noFill/>
            </a:ln>
            <a:effectLst/>
          </c:spPr>
          <c:invertIfNegative val="0"/>
          <c:cat>
            <c:strRef>
              <c:f>'3.Afiliados por EPS'!$A$52:$A$61</c:f>
              <c:strCache>
                <c:ptCount val="10"/>
                <c:pt idx="0">
                  <c:v>Savia Salud</c:v>
                </c:pt>
                <c:pt idx="1">
                  <c:v>SURA</c:v>
                </c:pt>
                <c:pt idx="2">
                  <c:v>Salud Total </c:v>
                </c:pt>
                <c:pt idx="3">
                  <c:v>La Nueva EPS</c:v>
                </c:pt>
                <c:pt idx="4">
                  <c:v>Coosalud</c:v>
                </c:pt>
                <c:pt idx="5">
                  <c:v>Sanitas S.A.</c:v>
                </c:pt>
                <c:pt idx="6">
                  <c:v>Compensar EPS</c:v>
                </c:pt>
                <c:pt idx="7">
                  <c:v>AIC</c:v>
                </c:pt>
                <c:pt idx="8">
                  <c:v>EPM</c:v>
                </c:pt>
                <c:pt idx="9">
                  <c:v>Familiar de Colombia</c:v>
                </c:pt>
              </c:strCache>
            </c:strRef>
          </c:cat>
          <c:val>
            <c:numRef>
              <c:f>'3.Afiliados por EPS'!$D$52:$D$61</c:f>
              <c:numCache>
                <c:formatCode>#,##0</c:formatCode>
                <c:ptCount val="10"/>
                <c:pt idx="0">
                  <c:v>119198</c:v>
                </c:pt>
                <c:pt idx="1">
                  <c:v>41767</c:v>
                </c:pt>
                <c:pt idx="2">
                  <c:v>21825</c:v>
                </c:pt>
                <c:pt idx="3">
                  <c:v>19645</c:v>
                </c:pt>
                <c:pt idx="4">
                  <c:v>7046</c:v>
                </c:pt>
                <c:pt idx="5">
                  <c:v>1939</c:v>
                </c:pt>
                <c:pt idx="6">
                  <c:v>137</c:v>
                </c:pt>
                <c:pt idx="7">
                  <c:v>16</c:v>
                </c:pt>
                <c:pt idx="8">
                  <c:v>2</c:v>
                </c:pt>
                <c:pt idx="9">
                  <c:v>2</c:v>
                </c:pt>
              </c:numCache>
            </c:numRef>
          </c:val>
          <c:extLst>
            <c:ext xmlns:c16="http://schemas.microsoft.com/office/drawing/2014/chart" uri="{C3380CC4-5D6E-409C-BE32-E72D297353CC}">
              <c16:uniqueId val="{00000002-E083-49CE-9BF1-C396B647BF53}"/>
            </c:ext>
          </c:extLst>
        </c:ser>
        <c:ser>
          <c:idx val="0"/>
          <c:order val="2"/>
          <c:tx>
            <c:strRef>
              <c:f>'3.Afiliados por EPS'!$B$51</c:f>
              <c:strCache>
                <c:ptCount val="1"/>
                <c:pt idx="0">
                  <c:v>TOTAL AFILIADOS</c:v>
                </c:pt>
              </c:strCache>
            </c:strRef>
          </c:tx>
          <c:spPr>
            <a:solidFill>
              <a:schemeClr val="accent1"/>
            </a:solidFill>
            <a:ln>
              <a:noFill/>
            </a:ln>
            <a:effectLst/>
          </c:spPr>
          <c:invertIfNegative val="0"/>
          <c:cat>
            <c:strRef>
              <c:f>'3.Afiliados por EPS'!$A$52:$A$61</c:f>
              <c:strCache>
                <c:ptCount val="10"/>
                <c:pt idx="0">
                  <c:v>Savia Salud</c:v>
                </c:pt>
                <c:pt idx="1">
                  <c:v>SURA</c:v>
                </c:pt>
                <c:pt idx="2">
                  <c:v>Salud Total </c:v>
                </c:pt>
                <c:pt idx="3">
                  <c:v>La Nueva EPS</c:v>
                </c:pt>
                <c:pt idx="4">
                  <c:v>Coosalud</c:v>
                </c:pt>
                <c:pt idx="5">
                  <c:v>Sanitas S.A.</c:v>
                </c:pt>
                <c:pt idx="6">
                  <c:v>Compensar EPS</c:v>
                </c:pt>
                <c:pt idx="7">
                  <c:v>AIC</c:v>
                </c:pt>
                <c:pt idx="8">
                  <c:v>EPM</c:v>
                </c:pt>
                <c:pt idx="9">
                  <c:v>Familiar de Colombia</c:v>
                </c:pt>
              </c:strCache>
            </c:strRef>
          </c:cat>
          <c:val>
            <c:numRef>
              <c:f>'3.Afiliados por EPS'!$B$52:$B$61</c:f>
              <c:numCache>
                <c:formatCode>#,##0</c:formatCode>
                <c:ptCount val="10"/>
                <c:pt idx="0">
                  <c:v>119217</c:v>
                </c:pt>
                <c:pt idx="1">
                  <c:v>41940</c:v>
                </c:pt>
                <c:pt idx="2">
                  <c:v>21856</c:v>
                </c:pt>
                <c:pt idx="3">
                  <c:v>19650</c:v>
                </c:pt>
                <c:pt idx="4">
                  <c:v>7088</c:v>
                </c:pt>
                <c:pt idx="5">
                  <c:v>1968</c:v>
                </c:pt>
                <c:pt idx="6">
                  <c:v>138</c:v>
                </c:pt>
                <c:pt idx="7">
                  <c:v>16</c:v>
                </c:pt>
                <c:pt idx="8">
                  <c:v>2</c:v>
                </c:pt>
                <c:pt idx="9">
                  <c:v>2</c:v>
                </c:pt>
              </c:numCache>
            </c:numRef>
          </c:val>
          <c:extLst>
            <c:ext xmlns:c16="http://schemas.microsoft.com/office/drawing/2014/chart" uri="{C3380CC4-5D6E-409C-BE32-E72D297353CC}">
              <c16:uniqueId val="{00000000-E083-49CE-9BF1-C396B647BF53}"/>
            </c:ext>
          </c:extLst>
        </c:ser>
        <c:dLbls>
          <c:showLegendKey val="0"/>
          <c:showVal val="0"/>
          <c:showCatName val="0"/>
          <c:showSerName val="0"/>
          <c:showPercent val="0"/>
          <c:showBubbleSize val="0"/>
        </c:dLbls>
        <c:gapWidth val="219"/>
        <c:overlap val="-27"/>
        <c:axId val="904989104"/>
        <c:axId val="594788320"/>
      </c:barChart>
      <c:catAx>
        <c:axId val="90498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4788320"/>
        <c:crosses val="autoZero"/>
        <c:auto val="1"/>
        <c:lblAlgn val="ctr"/>
        <c:lblOffset val="100"/>
        <c:noMultiLvlLbl val="0"/>
      </c:catAx>
      <c:valAx>
        <c:axId val="594788320"/>
        <c:scaling>
          <c:orientation val="minMax"/>
        </c:scaling>
        <c:delete val="1"/>
        <c:axPos val="l"/>
        <c:numFmt formatCode="#,##0" sourceLinked="1"/>
        <c:majorTickMark val="none"/>
        <c:minorTickMark val="none"/>
        <c:tickLblPos val="nextTo"/>
        <c:crossAx val="9049891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layout>
        <c:manualLayout>
          <c:xMode val="edge"/>
          <c:yMode val="edge"/>
          <c:x val="0.42877165303629095"/>
          <c:y val="4.3097835843898938E-2"/>
          <c:w val="0.23774143777124138"/>
          <c:h val="4.0204898736192457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61565964694544"/>
          <c:y val="3.0942334739803096E-2"/>
          <c:w val="0.8347293022868979"/>
          <c:h val="0.86358948802285795"/>
        </c:manualLayout>
      </c:layout>
      <c:barChart>
        <c:barDir val="bar"/>
        <c:grouping val="clustered"/>
        <c:varyColors val="0"/>
        <c:ser>
          <c:idx val="0"/>
          <c:order val="0"/>
          <c:tx>
            <c:strRef>
              <c:f>'8. GRAFICA X EDAD Y CICLOVIDA '!$B$2</c:f>
              <c:strCache>
                <c:ptCount val="1"/>
                <c:pt idx="0">
                  <c:v>HOMBRE</c:v>
                </c:pt>
              </c:strCache>
            </c:strRef>
          </c:tx>
          <c:spPr>
            <a:solidFill>
              <a:srgbClr val="00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CICLOVIDA '!$A$3:$A$15</c:f>
              <c:strCache>
                <c:ptCount val="13"/>
                <c:pt idx="0">
                  <c:v>Menor 1 año</c:v>
                </c:pt>
                <c:pt idx="1">
                  <c:v>1-4 años</c:v>
                </c:pt>
                <c:pt idx="2">
                  <c:v>5-14 años</c:v>
                </c:pt>
                <c:pt idx="3">
                  <c:v>15-18 años</c:v>
                </c:pt>
                <c:pt idx="4">
                  <c:v>19-44 años</c:v>
                </c:pt>
                <c:pt idx="5">
                  <c:v>45-49 años</c:v>
                </c:pt>
                <c:pt idx="6">
                  <c:v>50-54 años</c:v>
                </c:pt>
                <c:pt idx="7">
                  <c:v>55-59 años</c:v>
                </c:pt>
                <c:pt idx="8">
                  <c:v>60-64 años</c:v>
                </c:pt>
                <c:pt idx="9">
                  <c:v>65-69 años</c:v>
                </c:pt>
                <c:pt idx="10">
                  <c:v>70-74 años</c:v>
                </c:pt>
                <c:pt idx="11">
                  <c:v>75-79 años</c:v>
                </c:pt>
                <c:pt idx="12">
                  <c:v>80 años y más</c:v>
                </c:pt>
              </c:strCache>
            </c:strRef>
          </c:cat>
          <c:val>
            <c:numRef>
              <c:f>'8. GRAFICA X EDAD Y CICLOVIDA '!$C$3:$C$15</c:f>
              <c:numCache>
                <c:formatCode>0;0</c:formatCode>
                <c:ptCount val="13"/>
                <c:pt idx="0">
                  <c:v>-3</c:v>
                </c:pt>
                <c:pt idx="1">
                  <c:v>-1649</c:v>
                </c:pt>
                <c:pt idx="2">
                  <c:v>-21002</c:v>
                </c:pt>
                <c:pt idx="3">
                  <c:v>-6254</c:v>
                </c:pt>
                <c:pt idx="4">
                  <c:v>-56875</c:v>
                </c:pt>
                <c:pt idx="5">
                  <c:v>-5109</c:v>
                </c:pt>
                <c:pt idx="6">
                  <c:v>-3599</c:v>
                </c:pt>
                <c:pt idx="7">
                  <c:v>-2250</c:v>
                </c:pt>
                <c:pt idx="8">
                  <c:v>-1333</c:v>
                </c:pt>
                <c:pt idx="9">
                  <c:v>-752</c:v>
                </c:pt>
                <c:pt idx="10">
                  <c:v>-377</c:v>
                </c:pt>
                <c:pt idx="11">
                  <c:v>-148</c:v>
                </c:pt>
                <c:pt idx="12">
                  <c:v>-91</c:v>
                </c:pt>
              </c:numCache>
            </c:numRef>
          </c:val>
          <c:extLst>
            <c:ext xmlns:c16="http://schemas.microsoft.com/office/drawing/2014/chart" uri="{C3380CC4-5D6E-409C-BE32-E72D297353CC}">
              <c16:uniqueId val="{00000000-E0EE-41C4-BBBE-0CBCCD0CD15D}"/>
            </c:ext>
          </c:extLst>
        </c:ser>
        <c:ser>
          <c:idx val="1"/>
          <c:order val="1"/>
          <c:tx>
            <c:strRef>
              <c:f>'8. GRAFICA X EDAD Y CICLOVIDA '!$D$2</c:f>
              <c:strCache>
                <c:ptCount val="1"/>
                <c:pt idx="0">
                  <c:v>MUJER</c:v>
                </c:pt>
              </c:strCache>
            </c:strRef>
          </c:tx>
          <c:spPr>
            <a:solidFill>
              <a:srgbClr val="FF99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CICLOVIDA '!$A$3:$A$15</c:f>
              <c:strCache>
                <c:ptCount val="13"/>
                <c:pt idx="0">
                  <c:v>Menor 1 año</c:v>
                </c:pt>
                <c:pt idx="1">
                  <c:v>1-4 años</c:v>
                </c:pt>
                <c:pt idx="2">
                  <c:v>5-14 años</c:v>
                </c:pt>
                <c:pt idx="3">
                  <c:v>15-18 años</c:v>
                </c:pt>
                <c:pt idx="4">
                  <c:v>19-44 años</c:v>
                </c:pt>
                <c:pt idx="5">
                  <c:v>45-49 años</c:v>
                </c:pt>
                <c:pt idx="6">
                  <c:v>50-54 años</c:v>
                </c:pt>
                <c:pt idx="7">
                  <c:v>55-59 años</c:v>
                </c:pt>
                <c:pt idx="8">
                  <c:v>60-64 años</c:v>
                </c:pt>
                <c:pt idx="9">
                  <c:v>65-69 años</c:v>
                </c:pt>
                <c:pt idx="10">
                  <c:v>70-74 años</c:v>
                </c:pt>
                <c:pt idx="11">
                  <c:v>75-79 años</c:v>
                </c:pt>
                <c:pt idx="12">
                  <c:v>80 años y más</c:v>
                </c:pt>
              </c:strCache>
            </c:strRef>
          </c:cat>
          <c:val>
            <c:numRef>
              <c:f>'8. GRAFICA X EDAD Y CICLOVIDA '!$D$3:$D$15</c:f>
              <c:numCache>
                <c:formatCode>#,##0</c:formatCode>
                <c:ptCount val="13"/>
                <c:pt idx="0">
                  <c:v>4</c:v>
                </c:pt>
                <c:pt idx="1">
                  <c:v>1551</c:v>
                </c:pt>
                <c:pt idx="2">
                  <c:v>20802</c:v>
                </c:pt>
                <c:pt idx="3">
                  <c:v>6668</c:v>
                </c:pt>
                <c:pt idx="4">
                  <c:v>64749</c:v>
                </c:pt>
                <c:pt idx="5">
                  <c:v>5922</c:v>
                </c:pt>
                <c:pt idx="6">
                  <c:v>4531</c:v>
                </c:pt>
                <c:pt idx="7">
                  <c:v>3375</c:v>
                </c:pt>
                <c:pt idx="8">
                  <c:v>2296</c:v>
                </c:pt>
                <c:pt idx="9">
                  <c:v>1299</c:v>
                </c:pt>
                <c:pt idx="10">
                  <c:v>784</c:v>
                </c:pt>
                <c:pt idx="11">
                  <c:v>284</c:v>
                </c:pt>
                <c:pt idx="12">
                  <c:v>171</c:v>
                </c:pt>
              </c:numCache>
            </c:numRef>
          </c:val>
          <c:extLst>
            <c:ext xmlns:c16="http://schemas.microsoft.com/office/drawing/2014/chart" uri="{C3380CC4-5D6E-409C-BE32-E72D297353CC}">
              <c16:uniqueId val="{00000001-E0EE-41C4-BBBE-0CBCCD0CD15D}"/>
            </c:ext>
          </c:extLst>
        </c:ser>
        <c:dLbls>
          <c:showLegendKey val="0"/>
          <c:showVal val="0"/>
          <c:showCatName val="0"/>
          <c:showSerName val="0"/>
          <c:showPercent val="0"/>
          <c:showBubbleSize val="0"/>
        </c:dLbls>
        <c:gapWidth val="0"/>
        <c:overlap val="97"/>
        <c:axId val="1087650352"/>
        <c:axId val="2138712448"/>
      </c:barChart>
      <c:catAx>
        <c:axId val="1087650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8712448"/>
        <c:crosses val="autoZero"/>
        <c:auto val="1"/>
        <c:lblAlgn val="ctr"/>
        <c:lblOffset val="100"/>
        <c:noMultiLvlLbl val="0"/>
      </c:catAx>
      <c:valAx>
        <c:axId val="2138712448"/>
        <c:scaling>
          <c:orientation val="minMax"/>
          <c:max val="65000"/>
          <c:min val="-6500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87650352"/>
        <c:crosses val="autoZero"/>
        <c:crossBetween val="between"/>
      </c:valAx>
      <c:spPr>
        <a:noFill/>
        <a:ln>
          <a:noFill/>
        </a:ln>
        <a:effectLst/>
      </c:spPr>
    </c:plotArea>
    <c:legend>
      <c:legendPos val="r"/>
      <c:layout>
        <c:manualLayout>
          <c:xMode val="edge"/>
          <c:yMode val="edge"/>
          <c:x val="0.89593268892583378"/>
          <c:y val="2.0968581458963197E-2"/>
          <c:w val="9.9559318748017767E-2"/>
          <c:h val="9.671860637673455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61565964694544"/>
          <c:y val="3.0942334739803096E-2"/>
          <c:w val="0.83527038581933633"/>
          <c:h val="0.8876042980815243"/>
        </c:manualLayout>
      </c:layout>
      <c:barChart>
        <c:barDir val="bar"/>
        <c:grouping val="clustered"/>
        <c:varyColors val="0"/>
        <c:ser>
          <c:idx val="0"/>
          <c:order val="0"/>
          <c:tx>
            <c:strRef>
              <c:f>'8. GRAFICA X EDAD Y CICLOVIDA '!$B$30</c:f>
              <c:strCache>
                <c:ptCount val="1"/>
                <c:pt idx="0">
                  <c:v>HOMBRE</c:v>
                </c:pt>
              </c:strCache>
            </c:strRef>
          </c:tx>
          <c:spPr>
            <a:solidFill>
              <a:srgbClr val="00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CICLOVIDA '!$A$31:$A$36</c:f>
              <c:strCache>
                <c:ptCount val="6"/>
                <c:pt idx="0">
                  <c:v>Primera Infancia</c:v>
                </c:pt>
                <c:pt idx="1">
                  <c:v>Infancia</c:v>
                </c:pt>
                <c:pt idx="2">
                  <c:v>Adolescencia</c:v>
                </c:pt>
                <c:pt idx="3">
                  <c:v>Juventud</c:v>
                </c:pt>
                <c:pt idx="4">
                  <c:v>Adultez</c:v>
                </c:pt>
                <c:pt idx="5">
                  <c:v>Vejez</c:v>
                </c:pt>
              </c:strCache>
            </c:strRef>
          </c:cat>
          <c:val>
            <c:numRef>
              <c:f>'8. GRAFICA X EDAD Y CICLOVIDA '!$C$31:$C$36</c:f>
              <c:numCache>
                <c:formatCode>0;0</c:formatCode>
                <c:ptCount val="6"/>
                <c:pt idx="0">
                  <c:v>-3615</c:v>
                </c:pt>
                <c:pt idx="1">
                  <c:v>-13418</c:v>
                </c:pt>
                <c:pt idx="2">
                  <c:v>-10513</c:v>
                </c:pt>
                <c:pt idx="3">
                  <c:v>-22815</c:v>
                </c:pt>
                <c:pt idx="4">
                  <c:v>-46380</c:v>
                </c:pt>
                <c:pt idx="5">
                  <c:v>-2701</c:v>
                </c:pt>
              </c:numCache>
            </c:numRef>
          </c:val>
          <c:extLst>
            <c:ext xmlns:c16="http://schemas.microsoft.com/office/drawing/2014/chart" uri="{C3380CC4-5D6E-409C-BE32-E72D297353CC}">
              <c16:uniqueId val="{00000000-6970-448E-8B5B-E3D11F33AAC5}"/>
            </c:ext>
          </c:extLst>
        </c:ser>
        <c:ser>
          <c:idx val="1"/>
          <c:order val="1"/>
          <c:tx>
            <c:strRef>
              <c:f>'8. GRAFICA X EDAD Y CICLOVIDA '!$D$30</c:f>
              <c:strCache>
                <c:ptCount val="1"/>
                <c:pt idx="0">
                  <c:v>MUJER</c:v>
                </c:pt>
              </c:strCache>
            </c:strRef>
          </c:tx>
          <c:spPr>
            <a:solidFill>
              <a:srgbClr val="FF99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CICLOVIDA '!$A$31:$A$36</c:f>
              <c:strCache>
                <c:ptCount val="6"/>
                <c:pt idx="0">
                  <c:v>Primera Infancia</c:v>
                </c:pt>
                <c:pt idx="1">
                  <c:v>Infancia</c:v>
                </c:pt>
                <c:pt idx="2">
                  <c:v>Adolescencia</c:v>
                </c:pt>
                <c:pt idx="3">
                  <c:v>Juventud</c:v>
                </c:pt>
                <c:pt idx="4">
                  <c:v>Adultez</c:v>
                </c:pt>
                <c:pt idx="5">
                  <c:v>Vejez</c:v>
                </c:pt>
              </c:strCache>
            </c:strRef>
          </c:cat>
          <c:val>
            <c:numRef>
              <c:f>'8. GRAFICA X EDAD Y CICLOVIDA '!$D$31:$D$36</c:f>
              <c:numCache>
                <c:formatCode>#,##0</c:formatCode>
                <c:ptCount val="6"/>
                <c:pt idx="0">
                  <c:v>3436</c:v>
                </c:pt>
                <c:pt idx="1">
                  <c:v>13275</c:v>
                </c:pt>
                <c:pt idx="2">
                  <c:v>10739</c:v>
                </c:pt>
                <c:pt idx="3">
                  <c:v>29168</c:v>
                </c:pt>
                <c:pt idx="4">
                  <c:v>50984</c:v>
                </c:pt>
                <c:pt idx="5">
                  <c:v>4834</c:v>
                </c:pt>
              </c:numCache>
            </c:numRef>
          </c:val>
          <c:extLst>
            <c:ext xmlns:c16="http://schemas.microsoft.com/office/drawing/2014/chart" uri="{C3380CC4-5D6E-409C-BE32-E72D297353CC}">
              <c16:uniqueId val="{00000001-6970-448E-8B5B-E3D11F33AAC5}"/>
            </c:ext>
          </c:extLst>
        </c:ser>
        <c:dLbls>
          <c:showLegendKey val="0"/>
          <c:showVal val="0"/>
          <c:showCatName val="0"/>
          <c:showSerName val="0"/>
          <c:showPercent val="0"/>
          <c:showBubbleSize val="0"/>
        </c:dLbls>
        <c:gapWidth val="0"/>
        <c:overlap val="97"/>
        <c:axId val="1087650352"/>
        <c:axId val="2138712448"/>
      </c:barChart>
      <c:catAx>
        <c:axId val="1087650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8712448"/>
        <c:crosses val="autoZero"/>
        <c:auto val="1"/>
        <c:lblAlgn val="ctr"/>
        <c:lblOffset val="100"/>
        <c:noMultiLvlLbl val="0"/>
      </c:catAx>
      <c:valAx>
        <c:axId val="2138712448"/>
        <c:scaling>
          <c:orientation val="minMax"/>
          <c:max val="53000"/>
          <c:min val="-5300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87650352"/>
        <c:crosses val="autoZero"/>
        <c:crossBetween val="between"/>
      </c:valAx>
      <c:spPr>
        <a:noFill/>
        <a:ln>
          <a:noFill/>
        </a:ln>
        <a:effectLst/>
      </c:spPr>
    </c:plotArea>
    <c:legend>
      <c:legendPos val="r"/>
      <c:layout>
        <c:manualLayout>
          <c:xMode val="edge"/>
          <c:yMode val="edge"/>
          <c:x val="0.88675693158751756"/>
          <c:y val="9.0813648293963211E-4"/>
          <c:w val="0.11135449428594797"/>
          <c:h val="0.1492948381452318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0</xdr:colOff>
      <xdr:row>146</xdr:row>
      <xdr:rowOff>11206</xdr:rowOff>
    </xdr:from>
    <xdr:to>
      <xdr:col>19</xdr:col>
      <xdr:colOff>145676</xdr:colOff>
      <xdr:row>162</xdr:row>
      <xdr:rowOff>2802</xdr:rowOff>
    </xdr:to>
    <xdr:graphicFrame macro="">
      <xdr:nvGraphicFramePr>
        <xdr:cNvPr id="2" name="Gráfico 1">
          <a:extLst>
            <a:ext uri="{FF2B5EF4-FFF2-40B4-BE49-F238E27FC236}">
              <a16:creationId xmlns:a16="http://schemas.microsoft.com/office/drawing/2014/main" id="{99E22848-2CE4-4BBA-A373-3BCB5944D2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11206</xdr:colOff>
      <xdr:row>163</xdr:row>
      <xdr:rowOff>11206</xdr:rowOff>
    </xdr:from>
    <xdr:to>
      <xdr:col>19</xdr:col>
      <xdr:colOff>123265</xdr:colOff>
      <xdr:row>185</xdr:row>
      <xdr:rowOff>145677</xdr:rowOff>
    </xdr:to>
    <xdr:graphicFrame macro="">
      <xdr:nvGraphicFramePr>
        <xdr:cNvPr id="3" name="Gráfico 2">
          <a:extLst>
            <a:ext uri="{FF2B5EF4-FFF2-40B4-BE49-F238E27FC236}">
              <a16:creationId xmlns:a16="http://schemas.microsoft.com/office/drawing/2014/main" id="{CBEADEBF-E039-416B-BF5C-11B0E69A0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11206</xdr:colOff>
      <xdr:row>2</xdr:row>
      <xdr:rowOff>23530</xdr:rowOff>
    </xdr:from>
    <xdr:to>
      <xdr:col>16</xdr:col>
      <xdr:colOff>683559</xdr:colOff>
      <xdr:row>21</xdr:row>
      <xdr:rowOff>0</xdr:rowOff>
    </xdr:to>
    <xdr:graphicFrame macro="">
      <xdr:nvGraphicFramePr>
        <xdr:cNvPr id="2" name="Gráfico 1">
          <a:extLst>
            <a:ext uri="{FF2B5EF4-FFF2-40B4-BE49-F238E27FC236}">
              <a16:creationId xmlns:a16="http://schemas.microsoft.com/office/drawing/2014/main" id="{4AEA9FDF-2809-4F1C-8890-8A4ACFA45A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5602</xdr:colOff>
      <xdr:row>26</xdr:row>
      <xdr:rowOff>23533</xdr:rowOff>
    </xdr:from>
    <xdr:to>
      <xdr:col>17</xdr:col>
      <xdr:colOff>0</xdr:colOff>
      <xdr:row>44</xdr:row>
      <xdr:rowOff>11207</xdr:rowOff>
    </xdr:to>
    <xdr:graphicFrame macro="">
      <xdr:nvGraphicFramePr>
        <xdr:cNvPr id="13" name="Gráfico 12">
          <a:extLst>
            <a:ext uri="{FF2B5EF4-FFF2-40B4-BE49-F238E27FC236}">
              <a16:creationId xmlns:a16="http://schemas.microsoft.com/office/drawing/2014/main" id="{CB4CE17C-D821-4391-9B70-2D14A5A7FE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16808</xdr:colOff>
      <xdr:row>49</xdr:row>
      <xdr:rowOff>34737</xdr:rowOff>
    </xdr:from>
    <xdr:to>
      <xdr:col>20</xdr:col>
      <xdr:colOff>11206</xdr:colOff>
      <xdr:row>75</xdr:row>
      <xdr:rowOff>100852</xdr:rowOff>
    </xdr:to>
    <xdr:graphicFrame macro="">
      <xdr:nvGraphicFramePr>
        <xdr:cNvPr id="14" name="Gráfico 13">
          <a:extLst>
            <a:ext uri="{FF2B5EF4-FFF2-40B4-BE49-F238E27FC236}">
              <a16:creationId xmlns:a16="http://schemas.microsoft.com/office/drawing/2014/main" id="{7B141882-F3EB-4C8E-A112-8199BF4D9E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285749</xdr:colOff>
      <xdr:row>0</xdr:row>
      <xdr:rowOff>152401</xdr:rowOff>
    </xdr:from>
    <xdr:to>
      <xdr:col>1</xdr:col>
      <xdr:colOff>2009774</xdr:colOff>
      <xdr:row>0</xdr:row>
      <xdr:rowOff>914401</xdr:rowOff>
    </xdr:to>
    <xdr:pic>
      <xdr:nvPicPr>
        <xdr:cNvPr id="2" name="Imagen 1" descr="C:\Users\acorreaz\AppData\Local\Microsoft\Windows\INetCache\Content.MSO\C6145428.tmp">
          <a:extLst>
            <a:ext uri="{FF2B5EF4-FFF2-40B4-BE49-F238E27FC236}">
              <a16:creationId xmlns:a16="http://schemas.microsoft.com/office/drawing/2014/main" id="{26106966-A1A7-4B75-80AB-75F9C45C2BA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3549" y="152401"/>
          <a:ext cx="1724025" cy="7620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266700</xdr:colOff>
      <xdr:row>0</xdr:row>
      <xdr:rowOff>0</xdr:rowOff>
    </xdr:from>
    <xdr:to>
      <xdr:col>1</xdr:col>
      <xdr:colOff>1778794</xdr:colOff>
      <xdr:row>0</xdr:row>
      <xdr:rowOff>1028700</xdr:rowOff>
    </xdr:to>
    <xdr:pic>
      <xdr:nvPicPr>
        <xdr:cNvPr id="2" name="Imagen 1" descr="C:\Users\acorreaz\AppData\Local\Microsoft\Windows\INetCache\Content.MSO\C6145428.tmp">
          <a:extLst>
            <a:ext uri="{FF2B5EF4-FFF2-40B4-BE49-F238E27FC236}">
              <a16:creationId xmlns:a16="http://schemas.microsoft.com/office/drawing/2014/main" id="{74F0F6CC-8149-47F4-8AC2-4D4625AC444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0" y="0"/>
          <a:ext cx="1512094" cy="10287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9524</xdr:colOff>
      <xdr:row>1</xdr:row>
      <xdr:rowOff>19050</xdr:rowOff>
    </xdr:from>
    <xdr:to>
      <xdr:col>15</xdr:col>
      <xdr:colOff>761999</xdr:colOff>
      <xdr:row>26</xdr:row>
      <xdr:rowOff>76200</xdr:rowOff>
    </xdr:to>
    <xdr:graphicFrame macro="">
      <xdr:nvGraphicFramePr>
        <xdr:cNvPr id="2" name="Gráfico 1">
          <a:extLst>
            <a:ext uri="{FF2B5EF4-FFF2-40B4-BE49-F238E27FC236}">
              <a16:creationId xmlns:a16="http://schemas.microsoft.com/office/drawing/2014/main" id="{B145A645-7A7F-4371-95BF-D9D9614A9E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9526</xdr:colOff>
      <xdr:row>28</xdr:row>
      <xdr:rowOff>9525</xdr:rowOff>
    </xdr:from>
    <xdr:to>
      <xdr:col>15</xdr:col>
      <xdr:colOff>752476</xdr:colOff>
      <xdr:row>47</xdr:row>
      <xdr:rowOff>161925</xdr:rowOff>
    </xdr:to>
    <xdr:graphicFrame macro="">
      <xdr:nvGraphicFramePr>
        <xdr:cNvPr id="3" name="Gráfico 2">
          <a:extLst>
            <a:ext uri="{FF2B5EF4-FFF2-40B4-BE49-F238E27FC236}">
              <a16:creationId xmlns:a16="http://schemas.microsoft.com/office/drawing/2014/main" id="{CB48D628-C002-4914-B0FB-1A6C388D00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0.30683</cdr:x>
      <cdr:y>0.09916</cdr:y>
    </cdr:from>
    <cdr:to>
      <cdr:x>0.44073</cdr:x>
      <cdr:y>0.30169</cdr:y>
    </cdr:to>
    <cdr:pic>
      <cdr:nvPicPr>
        <cdr:cNvPr id="3" name="Gráfico 2" descr="Perfil de hombre">
          <a:extLst xmlns:a="http://schemas.openxmlformats.org/drawingml/2006/main">
            <a:ext uri="{FF2B5EF4-FFF2-40B4-BE49-F238E27FC236}">
              <a16:creationId xmlns:a16="http://schemas.microsoft.com/office/drawing/2014/main" id="{C7F2A480-4DA1-4B6D-BD5E-1B49C9B2218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xmlns:a="http://schemas.openxmlformats.org/drawingml/2006/main">
          <a:fillRect/>
        </a:stretch>
      </cdr:blipFill>
      <cdr:spPr>
        <a:xfrm xmlns:a="http://schemas.openxmlformats.org/drawingml/2006/main">
          <a:off x="2095500" y="447675"/>
          <a:ext cx="914400" cy="914400"/>
        </a:xfrm>
        <a:prstGeom xmlns:a="http://schemas.openxmlformats.org/drawingml/2006/main" prst="rect">
          <a:avLst/>
        </a:prstGeom>
      </cdr:spPr>
    </cdr:pic>
  </cdr:relSizeAnchor>
  <cdr:relSizeAnchor xmlns:cdr="http://schemas.openxmlformats.org/drawingml/2006/chartDrawing">
    <cdr:from>
      <cdr:x>0.71827</cdr:x>
      <cdr:y>0.09705</cdr:y>
    </cdr:from>
    <cdr:to>
      <cdr:x>0.85216</cdr:x>
      <cdr:y>0.29958</cdr:y>
    </cdr:to>
    <cdr:pic>
      <cdr:nvPicPr>
        <cdr:cNvPr id="5" name="Gráfico 4" descr="Perfil de mujer">
          <a:extLst xmlns:a="http://schemas.openxmlformats.org/drawingml/2006/main">
            <a:ext uri="{FF2B5EF4-FFF2-40B4-BE49-F238E27FC236}">
              <a16:creationId xmlns:a16="http://schemas.microsoft.com/office/drawing/2014/main" id="{F263CB84-00C1-4829-9188-E11D1066C6B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xmlns:a="http://schemas.openxmlformats.org/drawingml/2006/main">
          <a:fillRect/>
        </a:stretch>
      </cdr:blipFill>
      <cdr:spPr>
        <a:xfrm xmlns:a="http://schemas.openxmlformats.org/drawingml/2006/main">
          <a:off x="4905375" y="438150"/>
          <a:ext cx="914400" cy="914400"/>
        </a:xfrm>
        <a:prstGeom xmlns:a="http://schemas.openxmlformats.org/drawingml/2006/main" prst="rect">
          <a:avLst/>
        </a:prstGeom>
      </cdr:spPr>
    </cdr:pic>
  </cdr:relSizeAnchor>
  <cdr:relSizeAnchor xmlns:cdr="http://schemas.openxmlformats.org/drawingml/2006/chartDrawing">
    <cdr:from>
      <cdr:x>0.32218</cdr:x>
      <cdr:y>0.28059</cdr:y>
    </cdr:from>
    <cdr:to>
      <cdr:x>0.42399</cdr:x>
      <cdr:y>0.34177</cdr:y>
    </cdr:to>
    <cdr:sp macro="" textlink="'8. GRAFICA X EDAD Y CICLOVIDA '!$B$16">
      <cdr:nvSpPr>
        <cdr:cNvPr id="6" name="Rectángulo: esquinas redondeadas 5">
          <a:extLst xmlns:a="http://schemas.openxmlformats.org/drawingml/2006/main">
            <a:ext uri="{FF2B5EF4-FFF2-40B4-BE49-F238E27FC236}">
              <a16:creationId xmlns:a16="http://schemas.microsoft.com/office/drawing/2014/main" id="{1626EC0A-1AF6-4AC3-B1D7-76F0CC2A0F9A}"/>
            </a:ext>
          </a:extLst>
        </cdr:cNvPr>
        <cdr:cNvSpPr/>
      </cdr:nvSpPr>
      <cdr:spPr>
        <a:xfrm xmlns:a="http://schemas.openxmlformats.org/drawingml/2006/main">
          <a:off x="2200276" y="1266825"/>
          <a:ext cx="695325" cy="276225"/>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marL="0" indent="0" algn="ctr"/>
          <a:fld id="{2226A682-5F2A-42B6-96C5-43A7EAD40E7A}" type="TxLink">
            <a:rPr lang="en-US" sz="1100" b="1" i="0" u="none" strike="noStrike">
              <a:solidFill>
                <a:srgbClr val="000000"/>
              </a:solidFill>
              <a:latin typeface="Calibri"/>
              <a:ea typeface="+mn-ea"/>
              <a:cs typeface="Calibri"/>
            </a:rPr>
            <a:pPr marL="0" indent="0" algn="ctr"/>
            <a:t>99.442</a:t>
          </a:fld>
          <a:endParaRPr lang="es-CO" sz="1200" b="1" i="0" u="none" strike="noStrike">
            <a:solidFill>
              <a:srgbClr val="000000"/>
            </a:solidFill>
            <a:latin typeface="Calibri"/>
            <a:ea typeface="+mn-ea"/>
            <a:cs typeface="Calibri"/>
          </a:endParaRPr>
        </a:p>
      </cdr:txBody>
    </cdr:sp>
  </cdr:relSizeAnchor>
  <cdr:relSizeAnchor xmlns:cdr="http://schemas.openxmlformats.org/drawingml/2006/chartDrawing">
    <cdr:from>
      <cdr:x>0.73547</cdr:x>
      <cdr:y>0.27707</cdr:y>
    </cdr:from>
    <cdr:to>
      <cdr:x>0.83728</cdr:x>
      <cdr:y>0.33826</cdr:y>
    </cdr:to>
    <cdr:sp macro="" textlink="'8. GRAFICA X EDAD Y CICLOVIDA '!$D$16">
      <cdr:nvSpPr>
        <cdr:cNvPr id="7" name="Rectángulo: esquinas redondeadas 6">
          <a:extLst xmlns:a="http://schemas.openxmlformats.org/drawingml/2006/main">
            <a:ext uri="{FF2B5EF4-FFF2-40B4-BE49-F238E27FC236}">
              <a16:creationId xmlns:a16="http://schemas.microsoft.com/office/drawing/2014/main" id="{E794FBEA-F615-49F2-915D-0212FD48F600}"/>
            </a:ext>
          </a:extLst>
        </cdr:cNvPr>
        <cdr:cNvSpPr/>
      </cdr:nvSpPr>
      <cdr:spPr>
        <a:xfrm xmlns:a="http://schemas.openxmlformats.org/drawingml/2006/main">
          <a:off x="5022850" y="1250950"/>
          <a:ext cx="695325" cy="276225"/>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fld id="{80307283-E609-46E8-91B8-39E3A8702BE7}" type="TxLink">
            <a:rPr lang="en-US" sz="1100" b="1" i="0" u="none" strike="noStrike">
              <a:solidFill>
                <a:srgbClr val="000000"/>
              </a:solidFill>
              <a:latin typeface="Calibri"/>
              <a:cs typeface="Calibri"/>
            </a:rPr>
            <a:pPr algn="ctr"/>
            <a:t>112.436</a:t>
          </a:fld>
          <a:endParaRPr lang="es-CO" sz="1400" b="1"/>
        </a:p>
      </cdr:txBody>
    </cdr:sp>
  </cdr:relSizeAnchor>
</c:userShapes>
</file>

<file path=xl/drawings/drawing7.xml><?xml version="1.0" encoding="utf-8"?>
<c:userShapes xmlns:c="http://schemas.openxmlformats.org/drawingml/2006/chart">
  <cdr:relSizeAnchor xmlns:cdr="http://schemas.openxmlformats.org/drawingml/2006/chartDrawing">
    <cdr:from>
      <cdr:x>0.15244</cdr:x>
      <cdr:y>0.39249</cdr:y>
    </cdr:from>
    <cdr:to>
      <cdr:x>0.28634</cdr:x>
      <cdr:y>0.59502</cdr:y>
    </cdr:to>
    <cdr:pic>
      <cdr:nvPicPr>
        <cdr:cNvPr id="3" name="Gráfico 2" descr="Perfil de hombre">
          <a:extLst xmlns:a="http://schemas.openxmlformats.org/drawingml/2006/main">
            <a:ext uri="{FF2B5EF4-FFF2-40B4-BE49-F238E27FC236}">
              <a16:creationId xmlns:a16="http://schemas.microsoft.com/office/drawing/2014/main" id="{C7F2A480-4DA1-4B6D-BD5E-1B49C9B2218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xmlns:a="http://schemas.openxmlformats.org/drawingml/2006/main">
          <a:fillRect/>
        </a:stretch>
      </cdr:blipFill>
      <cdr:spPr>
        <a:xfrm xmlns:a="http://schemas.openxmlformats.org/drawingml/2006/main">
          <a:off x="1025099" y="1121550"/>
          <a:ext cx="900431" cy="578729"/>
        </a:xfrm>
        <a:prstGeom xmlns:a="http://schemas.openxmlformats.org/drawingml/2006/main" prst="rect">
          <a:avLst/>
        </a:prstGeom>
      </cdr:spPr>
    </cdr:pic>
  </cdr:relSizeAnchor>
  <cdr:relSizeAnchor xmlns:cdr="http://schemas.openxmlformats.org/drawingml/2006/chartDrawing">
    <cdr:from>
      <cdr:x>0.82592</cdr:x>
      <cdr:y>0.39038</cdr:y>
    </cdr:from>
    <cdr:to>
      <cdr:x>0.95981</cdr:x>
      <cdr:y>0.59291</cdr:y>
    </cdr:to>
    <cdr:pic>
      <cdr:nvPicPr>
        <cdr:cNvPr id="5" name="Gráfico 4" descr="Perfil de mujer">
          <a:extLst xmlns:a="http://schemas.openxmlformats.org/drawingml/2006/main">
            <a:ext uri="{FF2B5EF4-FFF2-40B4-BE49-F238E27FC236}">
              <a16:creationId xmlns:a16="http://schemas.microsoft.com/office/drawing/2014/main" id="{F263CB84-00C1-4829-9188-E11D1066C6B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xmlns:a="http://schemas.openxmlformats.org/drawingml/2006/main">
          <a:fillRect/>
        </a:stretch>
      </cdr:blipFill>
      <cdr:spPr>
        <a:xfrm xmlns:a="http://schemas.openxmlformats.org/drawingml/2006/main">
          <a:off x="5554014" y="1115520"/>
          <a:ext cx="900364" cy="578730"/>
        </a:xfrm>
        <a:prstGeom xmlns:a="http://schemas.openxmlformats.org/drawingml/2006/main" prst="rect">
          <a:avLst/>
        </a:prstGeom>
      </cdr:spPr>
    </cdr:pic>
  </cdr:relSizeAnchor>
  <cdr:relSizeAnchor xmlns:cdr="http://schemas.openxmlformats.org/drawingml/2006/chartDrawing">
    <cdr:from>
      <cdr:x>0.16354</cdr:x>
      <cdr:y>0.61392</cdr:y>
    </cdr:from>
    <cdr:to>
      <cdr:x>0.26535</cdr:x>
      <cdr:y>0.69333</cdr:y>
    </cdr:to>
    <cdr:sp macro="" textlink="'8. GRAFICA X EDAD Y CICLOVIDA '!$B$37">
      <cdr:nvSpPr>
        <cdr:cNvPr id="6" name="Rectángulo: esquinas redondeadas 5">
          <a:extLst xmlns:a="http://schemas.openxmlformats.org/drawingml/2006/main">
            <a:ext uri="{FF2B5EF4-FFF2-40B4-BE49-F238E27FC236}">
              <a16:creationId xmlns:a16="http://schemas.microsoft.com/office/drawing/2014/main" id="{1626EC0A-1AF6-4AC3-B1D7-76F0CC2A0F9A}"/>
            </a:ext>
          </a:extLst>
        </cdr:cNvPr>
        <cdr:cNvSpPr/>
      </cdr:nvSpPr>
      <cdr:spPr>
        <a:xfrm xmlns:a="http://schemas.openxmlformats.org/drawingml/2006/main">
          <a:off x="1099748" y="1754286"/>
          <a:ext cx="684636" cy="226914"/>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marL="0" indent="0" algn="ctr"/>
          <a:fld id="{5A8E5AB3-ED7F-42CC-BDF4-31CD2C79ABFE}" type="TxLink">
            <a:rPr lang="en-US" sz="1100" b="1" i="0" u="none" strike="noStrike">
              <a:solidFill>
                <a:srgbClr val="000000"/>
              </a:solidFill>
              <a:latin typeface="Calibri"/>
              <a:ea typeface="+mn-ea"/>
              <a:cs typeface="Calibri"/>
            </a:rPr>
            <a:pPr marL="0" indent="0" algn="ctr"/>
            <a:t>99.442</a:t>
          </a:fld>
          <a:endParaRPr lang="es-CO" sz="1400" b="1" i="0" u="none" strike="noStrike">
            <a:solidFill>
              <a:srgbClr val="000000"/>
            </a:solidFill>
            <a:latin typeface="Calibri"/>
            <a:ea typeface="+mn-ea"/>
            <a:cs typeface="Calibri"/>
          </a:endParaRPr>
        </a:p>
      </cdr:txBody>
    </cdr:sp>
  </cdr:relSizeAnchor>
  <cdr:relSizeAnchor xmlns:cdr="http://schemas.openxmlformats.org/drawingml/2006/chartDrawing">
    <cdr:from>
      <cdr:x>0.83994</cdr:x>
      <cdr:y>0.59707</cdr:y>
    </cdr:from>
    <cdr:to>
      <cdr:x>0.94068</cdr:x>
      <cdr:y>0.67333</cdr:y>
    </cdr:to>
    <cdr:sp macro="" textlink="'8. GRAFICA X EDAD Y CICLOVIDA '!$D$37">
      <cdr:nvSpPr>
        <cdr:cNvPr id="7" name="Rectángulo: esquinas redondeadas 6">
          <a:extLst xmlns:a="http://schemas.openxmlformats.org/drawingml/2006/main">
            <a:ext uri="{FF2B5EF4-FFF2-40B4-BE49-F238E27FC236}">
              <a16:creationId xmlns:a16="http://schemas.microsoft.com/office/drawing/2014/main" id="{E794FBEA-F615-49F2-915D-0212FD48F600}"/>
            </a:ext>
          </a:extLst>
        </cdr:cNvPr>
        <cdr:cNvSpPr/>
      </cdr:nvSpPr>
      <cdr:spPr>
        <a:xfrm xmlns:a="http://schemas.openxmlformats.org/drawingml/2006/main">
          <a:off x="5648325" y="1706128"/>
          <a:ext cx="677415" cy="217922"/>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fld id="{C687CAB4-FAF3-4B12-AB2F-AEC4E672B3D6}" type="TxLink">
            <a:rPr lang="en-US" sz="1100" b="1" i="0" u="none" strike="noStrike">
              <a:solidFill>
                <a:srgbClr val="000000"/>
              </a:solidFill>
              <a:latin typeface="Calibri"/>
              <a:cs typeface="Calibri"/>
            </a:rPr>
            <a:pPr algn="ctr"/>
            <a:t>112.436</a:t>
          </a:fld>
          <a:endParaRPr lang="es-CO" sz="1600" b="1"/>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1</xdr:col>
      <xdr:colOff>66675</xdr:colOff>
      <xdr:row>0</xdr:row>
      <xdr:rowOff>76200</xdr:rowOff>
    </xdr:from>
    <xdr:to>
      <xdr:col>1</xdr:col>
      <xdr:colOff>1578769</xdr:colOff>
      <xdr:row>0</xdr:row>
      <xdr:rowOff>1123950</xdr:rowOff>
    </xdr:to>
    <xdr:pic>
      <xdr:nvPicPr>
        <xdr:cNvPr id="2" name="Imagen 1" descr="C:\Users\acorreaz\AppData\Local\Microsoft\Windows\INetCache\Content.MSO\C6145428.tmp">
          <a:extLst>
            <a:ext uri="{FF2B5EF4-FFF2-40B4-BE49-F238E27FC236}">
              <a16:creationId xmlns:a16="http://schemas.microsoft.com/office/drawing/2014/main" id="{97CB2A81-7FFE-43F6-B50F-02017A75A1C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76200"/>
          <a:ext cx="1512094" cy="10477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171450</xdr:colOff>
      <xdr:row>0</xdr:row>
      <xdr:rowOff>133350</xdr:rowOff>
    </xdr:from>
    <xdr:to>
      <xdr:col>1</xdr:col>
      <xdr:colOff>1914525</xdr:colOff>
      <xdr:row>0</xdr:row>
      <xdr:rowOff>990600</xdr:rowOff>
    </xdr:to>
    <xdr:pic>
      <xdr:nvPicPr>
        <xdr:cNvPr id="2" name="Imagen 1" descr="C:\Users\acorreaz\AppData\Local\Microsoft\Windows\INetCache\Content.MSO\C6145428.tmp">
          <a:extLst>
            <a:ext uri="{FF2B5EF4-FFF2-40B4-BE49-F238E27FC236}">
              <a16:creationId xmlns:a16="http://schemas.microsoft.com/office/drawing/2014/main" id="{7630AE48-5774-48C3-B7E8-9D4C2EB56AD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133350"/>
          <a:ext cx="1743075" cy="8572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CC33"/>
  </sheetPr>
  <dimension ref="A1:Z31"/>
  <sheetViews>
    <sheetView workbookViewId="0">
      <selection activeCell="A32" sqref="A32:XFD68"/>
    </sheetView>
  </sheetViews>
  <sheetFormatPr baseColWidth="10" defaultColWidth="62.85546875" defaultRowHeight="18" customHeight="1" x14ac:dyDescent="0.25"/>
  <cols>
    <col min="1" max="1" width="17" style="227" customWidth="1"/>
    <col min="2" max="2" width="44" style="227" customWidth="1"/>
    <col min="3" max="3" width="62.85546875" style="227"/>
    <col min="4" max="4" width="20.7109375" style="227" customWidth="1"/>
    <col min="5" max="5" width="66.5703125" style="227" customWidth="1"/>
    <col min="6" max="16384" width="62.85546875" style="227"/>
  </cols>
  <sheetData>
    <row r="1" spans="1:7" ht="18" customHeight="1" x14ac:dyDescent="0.25">
      <c r="A1" s="230" t="s">
        <v>0</v>
      </c>
      <c r="B1" s="230" t="s">
        <v>1</v>
      </c>
      <c r="C1" s="230" t="s">
        <v>2</v>
      </c>
      <c r="D1" s="230" t="s">
        <v>3</v>
      </c>
    </row>
    <row r="2" spans="1:7" ht="60.75" customHeight="1" x14ac:dyDescent="0.25">
      <c r="A2" s="238" t="s">
        <v>4</v>
      </c>
      <c r="B2" s="402" t="s">
        <v>5</v>
      </c>
      <c r="C2" s="403"/>
      <c r="D2" s="240">
        <v>341458</v>
      </c>
    </row>
    <row r="3" spans="1:7" ht="39" customHeight="1" x14ac:dyDescent="0.25">
      <c r="A3" s="262" t="s">
        <v>6</v>
      </c>
      <c r="B3" s="404" t="s">
        <v>412</v>
      </c>
      <c r="C3" s="405"/>
      <c r="D3" s="240">
        <f>+'1MIGRANTES  VEN SISBEN LC AFILI'!D5</f>
        <v>247821</v>
      </c>
      <c r="F3" s="228"/>
      <c r="G3" s="228">
        <v>81715</v>
      </c>
    </row>
    <row r="4" spans="1:7" ht="33.75" customHeight="1" x14ac:dyDescent="0.25">
      <c r="A4" s="409" t="s">
        <v>7</v>
      </c>
      <c r="B4" s="406" t="s">
        <v>8</v>
      </c>
      <c r="C4" s="241" t="s">
        <v>9</v>
      </c>
      <c r="D4" s="242">
        <f>+D5+D6+D7</f>
        <v>110212</v>
      </c>
    </row>
    <row r="5" spans="1:7" ht="18" customHeight="1" x14ac:dyDescent="0.25">
      <c r="A5" s="410"/>
      <c r="B5" s="407"/>
      <c r="C5" s="243" t="s">
        <v>10</v>
      </c>
      <c r="D5" s="240">
        <f>+'1MIGRANTES  VEN SISBEN LC AFILI'!N5</f>
        <v>60636</v>
      </c>
      <c r="E5" s="229"/>
    </row>
    <row r="6" spans="1:7" ht="18" customHeight="1" x14ac:dyDescent="0.25">
      <c r="A6" s="410"/>
      <c r="B6" s="407"/>
      <c r="C6" s="243" t="s">
        <v>11</v>
      </c>
      <c r="D6" s="240">
        <f>+'1MIGRANTES  VEN SISBEN LC AFILI'!O5</f>
        <v>39518</v>
      </c>
    </row>
    <row r="7" spans="1:7" ht="18" customHeight="1" thickBot="1" x14ac:dyDescent="0.3">
      <c r="A7" s="411"/>
      <c r="B7" s="408"/>
      <c r="C7" s="244" t="s">
        <v>12</v>
      </c>
      <c r="D7" s="240">
        <f>+'1MIGRANTES  VEN SISBEN LC AFILI'!P5</f>
        <v>10058</v>
      </c>
    </row>
    <row r="8" spans="1:7" ht="18" customHeight="1" x14ac:dyDescent="0.25">
      <c r="A8" s="406" t="s">
        <v>13</v>
      </c>
      <c r="B8" s="245" t="s">
        <v>14</v>
      </c>
      <c r="C8" s="239" t="s">
        <v>15</v>
      </c>
      <c r="D8" s="242">
        <f>+'1MIGRANTES  VEN SISBEN LC AFILI'!AB5</f>
        <v>211878</v>
      </c>
      <c r="E8" s="393" t="s">
        <v>411</v>
      </c>
    </row>
    <row r="9" spans="1:7" ht="24" customHeight="1" x14ac:dyDescent="0.25">
      <c r="A9" s="407"/>
      <c r="B9" s="246"/>
      <c r="C9" s="241" t="s">
        <v>16</v>
      </c>
      <c r="D9" s="240">
        <f>+'1MIGRANTES  VEN SISBEN LC AFILI'!T5</f>
        <v>136404</v>
      </c>
      <c r="E9" s="394"/>
    </row>
    <row r="10" spans="1:7" ht="21" customHeight="1" x14ac:dyDescent="0.25">
      <c r="A10" s="407"/>
      <c r="B10" s="246"/>
      <c r="C10" s="247" t="s">
        <v>17</v>
      </c>
      <c r="D10" s="248">
        <f>+'1MIGRANTES  VEN SISBEN LC AFILI'!X5</f>
        <v>75474</v>
      </c>
      <c r="E10" s="394"/>
    </row>
    <row r="11" spans="1:7" ht="56.25" customHeight="1" thickBot="1" x14ac:dyDescent="0.3">
      <c r="A11" s="408"/>
      <c r="B11" s="246"/>
      <c r="C11" s="247" t="s">
        <v>18</v>
      </c>
      <c r="D11" s="249">
        <f>+'1MIGRANTES  VEN SISBEN LC AFILI'!AD5</f>
        <v>85.393013892415397</v>
      </c>
      <c r="E11" s="395"/>
    </row>
    <row r="12" spans="1:7" ht="28.5" customHeight="1" x14ac:dyDescent="0.25">
      <c r="A12" s="387" t="s">
        <v>7</v>
      </c>
      <c r="B12" s="250" t="s">
        <v>19</v>
      </c>
      <c r="C12" s="251" t="s">
        <v>9</v>
      </c>
      <c r="D12" s="252">
        <f>+D13+D14+D15</f>
        <v>91370</v>
      </c>
    </row>
    <row r="13" spans="1:7" ht="18" customHeight="1" x14ac:dyDescent="0.25">
      <c r="A13" s="388"/>
      <c r="B13" s="250"/>
      <c r="C13" s="253" t="s">
        <v>10</v>
      </c>
      <c r="D13" s="254">
        <f>+'1MIGRANTES  VEN SISBEN LC AFILI'!J5</f>
        <v>53828</v>
      </c>
    </row>
    <row r="14" spans="1:7" ht="18" customHeight="1" x14ac:dyDescent="0.25">
      <c r="A14" s="388"/>
      <c r="B14" s="250"/>
      <c r="C14" s="253" t="s">
        <v>11</v>
      </c>
      <c r="D14" s="254">
        <f>+'1MIGRANTES  VEN SISBEN LC AFILI'!K5</f>
        <v>30987</v>
      </c>
    </row>
    <row r="15" spans="1:7" ht="18" customHeight="1" x14ac:dyDescent="0.25">
      <c r="A15" s="388"/>
      <c r="B15" s="250"/>
      <c r="C15" s="255" t="s">
        <v>12</v>
      </c>
      <c r="D15" s="254">
        <f>+'1MIGRANTES  VEN SISBEN LC AFILI'!L5</f>
        <v>6555</v>
      </c>
    </row>
    <row r="16" spans="1:7" ht="30" customHeight="1" x14ac:dyDescent="0.25">
      <c r="A16" s="388"/>
      <c r="B16" s="250" t="s">
        <v>20</v>
      </c>
      <c r="C16" s="251" t="s">
        <v>9</v>
      </c>
      <c r="D16" s="252">
        <f>+D17+D18+D19</f>
        <v>18842</v>
      </c>
    </row>
    <row r="17" spans="1:26" ht="18" customHeight="1" x14ac:dyDescent="0.25">
      <c r="A17" s="388"/>
      <c r="B17" s="250"/>
      <c r="C17" s="253" t="s">
        <v>10</v>
      </c>
      <c r="D17" s="254">
        <f>+'1MIGRANTES  VEN SISBEN LC AFILI'!F5</f>
        <v>6808</v>
      </c>
    </row>
    <row r="18" spans="1:26" ht="18" customHeight="1" x14ac:dyDescent="0.25">
      <c r="A18" s="388"/>
      <c r="B18" s="250"/>
      <c r="C18" s="253" t="s">
        <v>11</v>
      </c>
      <c r="D18" s="254">
        <f>+'1MIGRANTES  VEN SISBEN LC AFILI'!G5</f>
        <v>8531</v>
      </c>
    </row>
    <row r="19" spans="1:26" ht="18" customHeight="1" thickBot="1" x14ac:dyDescent="0.3">
      <c r="A19" s="389"/>
      <c r="B19" s="250"/>
      <c r="C19" s="255" t="s">
        <v>12</v>
      </c>
      <c r="D19" s="254">
        <f>+'1MIGRANTES  VEN SISBEN LC AFILI'!H5</f>
        <v>3503</v>
      </c>
    </row>
    <row r="20" spans="1:26" ht="18" customHeight="1" x14ac:dyDescent="0.25">
      <c r="A20" s="390" t="s">
        <v>13</v>
      </c>
      <c r="B20" s="256" t="s">
        <v>399</v>
      </c>
      <c r="C20" s="257" t="s">
        <v>21</v>
      </c>
      <c r="D20" s="315">
        <f>+'1MIGRANTES  VEN SISBEN LC AFILI'!AA5</f>
        <v>211578</v>
      </c>
      <c r="E20" s="396" t="s">
        <v>413</v>
      </c>
    </row>
    <row r="21" spans="1:26" ht="18" customHeight="1" x14ac:dyDescent="0.25">
      <c r="A21" s="391"/>
      <c r="B21" s="258"/>
      <c r="C21" s="259" t="s">
        <v>22</v>
      </c>
      <c r="D21" s="316">
        <f>+'1MIGRANTES  VEN SISBEN LC AFILI'!S5</f>
        <v>136349</v>
      </c>
      <c r="E21" s="397"/>
    </row>
    <row r="22" spans="1:26" ht="18" customHeight="1" x14ac:dyDescent="0.25">
      <c r="A22" s="391"/>
      <c r="B22" s="258"/>
      <c r="C22" s="259" t="s">
        <v>23</v>
      </c>
      <c r="D22" s="316">
        <f>+'1MIGRANTES  VEN SISBEN LC AFILI'!W5</f>
        <v>75229</v>
      </c>
      <c r="E22" s="397"/>
    </row>
    <row r="23" spans="1:26" ht="26.25" thickBot="1" x14ac:dyDescent="0.3">
      <c r="A23" s="391"/>
      <c r="B23" s="260"/>
      <c r="C23" s="261" t="s">
        <v>24</v>
      </c>
      <c r="D23" s="317">
        <f>+'1MIGRANTES  VEN SISBEN LC AFILI'!AC5</f>
        <v>85.375331388381127</v>
      </c>
      <c r="E23" s="398"/>
    </row>
    <row r="24" spans="1:26" ht="18" customHeight="1" x14ac:dyDescent="0.25">
      <c r="A24" s="391"/>
      <c r="B24" s="256" t="s">
        <v>400</v>
      </c>
      <c r="C24" s="257" t="s">
        <v>25</v>
      </c>
      <c r="D24" s="315">
        <f>+D25+D26</f>
        <v>300</v>
      </c>
      <c r="E24" s="399" t="s">
        <v>26</v>
      </c>
    </row>
    <row r="25" spans="1:26" ht="18" customHeight="1" x14ac:dyDescent="0.25">
      <c r="A25" s="391"/>
      <c r="B25" s="258"/>
      <c r="C25" s="259" t="s">
        <v>27</v>
      </c>
      <c r="D25" s="316">
        <f>+'1MIGRANTES  VEN SISBEN LC AFILI'!$R$5</f>
        <v>55</v>
      </c>
      <c r="E25" s="400"/>
    </row>
    <row r="26" spans="1:26" ht="18" customHeight="1" thickBot="1" x14ac:dyDescent="0.3">
      <c r="A26" s="392"/>
      <c r="B26" s="260"/>
      <c r="C26" s="261" t="s">
        <v>28</v>
      </c>
      <c r="D26" s="318">
        <f>+'1MIGRANTES  VEN SISBEN LC AFILI'!V5</f>
        <v>245</v>
      </c>
      <c r="E26" s="401"/>
    </row>
    <row r="27" spans="1:26" ht="18" customHeight="1" x14ac:dyDescent="0.25">
      <c r="D27" s="130"/>
    </row>
    <row r="28" spans="1:26" ht="18" customHeight="1" x14ac:dyDescent="0.25">
      <c r="B28" s="131"/>
      <c r="D28" s="130"/>
    </row>
    <row r="29" spans="1:26" ht="22.5" customHeight="1" x14ac:dyDescent="0.25">
      <c r="B29" s="133" t="s">
        <v>29</v>
      </c>
      <c r="C29" s="134"/>
      <c r="D29" s="121" t="s">
        <v>30</v>
      </c>
      <c r="E29" s="121"/>
      <c r="F29" s="121"/>
      <c r="G29" s="121"/>
      <c r="H29" s="121"/>
      <c r="I29" s="121"/>
      <c r="J29" s="121"/>
      <c r="K29" s="121"/>
      <c r="L29" s="121"/>
      <c r="M29" s="121"/>
      <c r="N29" s="121"/>
      <c r="O29" s="121"/>
      <c r="P29" s="121"/>
      <c r="Q29" s="121"/>
      <c r="R29" s="121"/>
      <c r="S29" s="121"/>
      <c r="T29" s="121"/>
      <c r="U29" s="121"/>
      <c r="V29" s="121"/>
      <c r="W29" s="121"/>
      <c r="X29" s="121"/>
      <c r="Y29" s="121"/>
      <c r="Z29" s="121"/>
    </row>
    <row r="30" spans="1:26" ht="21" customHeight="1" x14ac:dyDescent="0.25">
      <c r="B30" s="133" t="s">
        <v>374</v>
      </c>
      <c r="C30" s="134"/>
      <c r="D30" s="121" t="s">
        <v>366</v>
      </c>
      <c r="E30" s="121"/>
      <c r="F30" s="121"/>
      <c r="G30" s="121"/>
      <c r="H30" s="121"/>
      <c r="I30" s="121"/>
      <c r="J30" s="121"/>
      <c r="K30" s="121"/>
      <c r="L30" s="121"/>
      <c r="M30" s="121"/>
      <c r="N30" s="121"/>
      <c r="O30" s="121"/>
      <c r="P30" s="121"/>
      <c r="Q30" s="121"/>
      <c r="R30" s="121"/>
      <c r="S30" s="121"/>
      <c r="T30" s="121"/>
      <c r="U30" s="121"/>
      <c r="V30" s="121"/>
      <c r="W30" s="121"/>
      <c r="X30" s="121"/>
      <c r="Y30" s="121"/>
      <c r="Z30" s="121"/>
    </row>
    <row r="31" spans="1:26" ht="18" customHeight="1" x14ac:dyDescent="0.25">
      <c r="B31" s="227" t="s">
        <v>414</v>
      </c>
    </row>
  </sheetData>
  <mergeCells count="10">
    <mergeCell ref="B2:C2"/>
    <mergeCell ref="B3:C3"/>
    <mergeCell ref="B4:B7"/>
    <mergeCell ref="A4:A7"/>
    <mergeCell ref="A8:A11"/>
    <mergeCell ref="A12:A19"/>
    <mergeCell ref="A20:A26"/>
    <mergeCell ref="E8:E11"/>
    <mergeCell ref="E20:E23"/>
    <mergeCell ref="E24:E26"/>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5754F-EDA4-410A-A6CC-94763D870CA1}">
  <sheetPr>
    <tabColor rgb="FF33CC33"/>
  </sheetPr>
  <dimension ref="A1:AB51"/>
  <sheetViews>
    <sheetView showGridLines="0" workbookViewId="0">
      <selection activeCell="R27" sqref="R27"/>
    </sheetView>
  </sheetViews>
  <sheetFormatPr baseColWidth="10" defaultRowHeight="15" x14ac:dyDescent="0.25"/>
  <cols>
    <col min="1" max="1" width="23.28515625" customWidth="1"/>
    <col min="2" max="2" width="11.42578125" hidden="1" customWidth="1"/>
    <col min="5" max="5" width="14" customWidth="1"/>
    <col min="6" max="6" width="3.85546875" customWidth="1"/>
  </cols>
  <sheetData>
    <row r="1" spans="1:16" ht="57.75" customHeight="1" thickBot="1" x14ac:dyDescent="0.35">
      <c r="A1" s="475" t="s">
        <v>573</v>
      </c>
      <c r="B1" s="475"/>
      <c r="C1" s="475"/>
      <c r="D1" s="475"/>
      <c r="E1" s="475"/>
      <c r="G1" s="384" t="s">
        <v>571</v>
      </c>
      <c r="H1" s="188"/>
      <c r="I1" s="188"/>
      <c r="J1" s="188"/>
      <c r="K1" s="188"/>
      <c r="L1" s="188"/>
      <c r="M1" s="188"/>
      <c r="N1" s="188"/>
      <c r="O1" s="188"/>
      <c r="P1" s="188"/>
    </row>
    <row r="2" spans="1:16" x14ac:dyDescent="0.25">
      <c r="A2" s="288" t="s">
        <v>376</v>
      </c>
      <c r="B2" s="289" t="s">
        <v>397</v>
      </c>
      <c r="C2" s="289" t="s">
        <v>397</v>
      </c>
      <c r="D2" s="289" t="s">
        <v>398</v>
      </c>
      <c r="E2" s="290" t="s">
        <v>70</v>
      </c>
    </row>
    <row r="3" spans="1:16" x14ac:dyDescent="0.25">
      <c r="A3" s="291" t="s">
        <v>383</v>
      </c>
      <c r="B3" s="269">
        <v>3</v>
      </c>
      <c r="C3" s="287">
        <v>-3</v>
      </c>
      <c r="D3" s="269">
        <v>4</v>
      </c>
      <c r="E3" s="297">
        <v>7</v>
      </c>
    </row>
    <row r="4" spans="1:16" x14ac:dyDescent="0.25">
      <c r="A4" s="291" t="s">
        <v>384</v>
      </c>
      <c r="B4" s="269">
        <v>1649</v>
      </c>
      <c r="C4" s="287">
        <v>-1649</v>
      </c>
      <c r="D4" s="269">
        <v>1551</v>
      </c>
      <c r="E4" s="297">
        <v>3200</v>
      </c>
    </row>
    <row r="5" spans="1:16" x14ac:dyDescent="0.25">
      <c r="A5" s="291" t="s">
        <v>385</v>
      </c>
      <c r="B5" s="269">
        <v>21002</v>
      </c>
      <c r="C5" s="287">
        <v>-21002</v>
      </c>
      <c r="D5" s="269">
        <v>20802</v>
      </c>
      <c r="E5" s="297">
        <v>41804</v>
      </c>
    </row>
    <row r="6" spans="1:16" x14ac:dyDescent="0.25">
      <c r="A6" s="291" t="s">
        <v>386</v>
      </c>
      <c r="B6" s="269">
        <v>6254</v>
      </c>
      <c r="C6" s="287">
        <v>-6254</v>
      </c>
      <c r="D6" s="269">
        <v>6668</v>
      </c>
      <c r="E6" s="297">
        <v>12922</v>
      </c>
    </row>
    <row r="7" spans="1:16" x14ac:dyDescent="0.25">
      <c r="A7" s="291" t="s">
        <v>387</v>
      </c>
      <c r="B7" s="269">
        <v>56875</v>
      </c>
      <c r="C7" s="287">
        <v>-56875</v>
      </c>
      <c r="D7" s="269">
        <v>64749</v>
      </c>
      <c r="E7" s="297">
        <v>121624</v>
      </c>
    </row>
    <row r="8" spans="1:16" x14ac:dyDescent="0.25">
      <c r="A8" s="291" t="s">
        <v>388</v>
      </c>
      <c r="B8" s="269">
        <v>5109</v>
      </c>
      <c r="C8" s="287">
        <v>-5109</v>
      </c>
      <c r="D8" s="269">
        <v>5922</v>
      </c>
      <c r="E8" s="297">
        <v>11031</v>
      </c>
    </row>
    <row r="9" spans="1:16" x14ac:dyDescent="0.25">
      <c r="A9" s="291" t="s">
        <v>389</v>
      </c>
      <c r="B9" s="269">
        <v>3599</v>
      </c>
      <c r="C9" s="287">
        <v>-3599</v>
      </c>
      <c r="D9" s="269">
        <v>4531</v>
      </c>
      <c r="E9" s="297">
        <v>8130</v>
      </c>
    </row>
    <row r="10" spans="1:16" x14ac:dyDescent="0.25">
      <c r="A10" s="291" t="s">
        <v>390</v>
      </c>
      <c r="B10" s="269">
        <v>2250</v>
      </c>
      <c r="C10" s="287">
        <v>-2250</v>
      </c>
      <c r="D10" s="269">
        <v>3375</v>
      </c>
      <c r="E10" s="297">
        <v>5625</v>
      </c>
    </row>
    <row r="11" spans="1:16" x14ac:dyDescent="0.25">
      <c r="A11" s="291" t="s">
        <v>391</v>
      </c>
      <c r="B11" s="269">
        <v>1333</v>
      </c>
      <c r="C11" s="287">
        <v>-1333</v>
      </c>
      <c r="D11" s="269">
        <v>2296</v>
      </c>
      <c r="E11" s="297">
        <v>3629</v>
      </c>
    </row>
    <row r="12" spans="1:16" x14ac:dyDescent="0.25">
      <c r="A12" s="291" t="s">
        <v>392</v>
      </c>
      <c r="B12" s="269">
        <v>752</v>
      </c>
      <c r="C12" s="287">
        <v>-752</v>
      </c>
      <c r="D12" s="269">
        <v>1299</v>
      </c>
      <c r="E12" s="297">
        <v>2051</v>
      </c>
    </row>
    <row r="13" spans="1:16" x14ac:dyDescent="0.25">
      <c r="A13" s="291" t="s">
        <v>393</v>
      </c>
      <c r="B13" s="269">
        <v>377</v>
      </c>
      <c r="C13" s="287">
        <v>-377</v>
      </c>
      <c r="D13" s="269">
        <v>784</v>
      </c>
      <c r="E13" s="297">
        <v>1161</v>
      </c>
    </row>
    <row r="14" spans="1:16" x14ac:dyDescent="0.25">
      <c r="A14" s="291" t="s">
        <v>394</v>
      </c>
      <c r="B14" s="269">
        <v>148</v>
      </c>
      <c r="C14" s="287">
        <v>-148</v>
      </c>
      <c r="D14" s="269">
        <v>284</v>
      </c>
      <c r="E14" s="297">
        <v>432</v>
      </c>
    </row>
    <row r="15" spans="1:16" x14ac:dyDescent="0.25">
      <c r="A15" s="291" t="s">
        <v>395</v>
      </c>
      <c r="B15" s="269">
        <v>91</v>
      </c>
      <c r="C15" s="287">
        <v>-91</v>
      </c>
      <c r="D15" s="269">
        <v>171</v>
      </c>
      <c r="E15" s="297">
        <v>262</v>
      </c>
    </row>
    <row r="16" spans="1:16" ht="15.75" thickBot="1" x14ac:dyDescent="0.3">
      <c r="A16" s="292" t="s">
        <v>361</v>
      </c>
      <c r="B16" s="299">
        <v>99442</v>
      </c>
      <c r="C16" s="299">
        <v>99442</v>
      </c>
      <c r="D16" s="299">
        <v>112436</v>
      </c>
      <c r="E16" s="299">
        <v>211878</v>
      </c>
    </row>
    <row r="17" spans="1:7" x14ac:dyDescent="0.25">
      <c r="A17" s="304" t="s">
        <v>570</v>
      </c>
    </row>
    <row r="28" spans="1:7" ht="54.75" customHeight="1" x14ac:dyDescent="0.3">
      <c r="A28" s="475" t="s">
        <v>574</v>
      </c>
      <c r="B28" s="475"/>
      <c r="C28" s="475"/>
      <c r="D28" s="475"/>
      <c r="E28" s="475"/>
      <c r="G28" s="384" t="s">
        <v>572</v>
      </c>
    </row>
    <row r="29" spans="1:7" ht="15.75" thickBot="1" x14ac:dyDescent="0.3"/>
    <row r="30" spans="1:7" x14ac:dyDescent="0.25">
      <c r="A30" s="293" t="s">
        <v>396</v>
      </c>
      <c r="B30" s="294" t="s">
        <v>397</v>
      </c>
      <c r="C30" s="294" t="s">
        <v>397</v>
      </c>
      <c r="D30" s="294" t="s">
        <v>398</v>
      </c>
      <c r="E30" s="295" t="s">
        <v>70</v>
      </c>
    </row>
    <row r="31" spans="1:7" x14ac:dyDescent="0.25">
      <c r="A31" s="296" t="s">
        <v>377</v>
      </c>
      <c r="B31" s="269">
        <v>3615</v>
      </c>
      <c r="C31" s="287">
        <v>-3615</v>
      </c>
      <c r="D31" s="269">
        <v>3436</v>
      </c>
      <c r="E31" s="297">
        <v>7051</v>
      </c>
    </row>
    <row r="32" spans="1:7" x14ac:dyDescent="0.25">
      <c r="A32" s="296" t="s">
        <v>378</v>
      </c>
      <c r="B32" s="269">
        <v>13418</v>
      </c>
      <c r="C32" s="287">
        <v>-13418</v>
      </c>
      <c r="D32" s="269">
        <v>13275</v>
      </c>
      <c r="E32" s="297">
        <v>26693</v>
      </c>
    </row>
    <row r="33" spans="1:5" x14ac:dyDescent="0.25">
      <c r="A33" s="296" t="s">
        <v>379</v>
      </c>
      <c r="B33" s="269">
        <v>10513</v>
      </c>
      <c r="C33" s="287">
        <v>-10513</v>
      </c>
      <c r="D33" s="269">
        <v>10739</v>
      </c>
      <c r="E33" s="297">
        <v>21252</v>
      </c>
    </row>
    <row r="34" spans="1:5" x14ac:dyDescent="0.25">
      <c r="A34" s="296" t="s">
        <v>380</v>
      </c>
      <c r="B34" s="269">
        <v>22815</v>
      </c>
      <c r="C34" s="287">
        <v>-22815</v>
      </c>
      <c r="D34" s="269">
        <v>29168</v>
      </c>
      <c r="E34" s="297">
        <v>51983</v>
      </c>
    </row>
    <row r="35" spans="1:5" x14ac:dyDescent="0.25">
      <c r="A35" s="296" t="s">
        <v>381</v>
      </c>
      <c r="B35" s="269">
        <v>46380</v>
      </c>
      <c r="C35" s="287">
        <v>-46380</v>
      </c>
      <c r="D35" s="269">
        <v>50984</v>
      </c>
      <c r="E35" s="297">
        <v>97364</v>
      </c>
    </row>
    <row r="36" spans="1:5" x14ac:dyDescent="0.25">
      <c r="A36" s="296" t="s">
        <v>382</v>
      </c>
      <c r="B36" s="269">
        <v>2701</v>
      </c>
      <c r="C36" s="287">
        <v>-2701</v>
      </c>
      <c r="D36" s="269">
        <v>4834</v>
      </c>
      <c r="E36" s="297">
        <v>7535</v>
      </c>
    </row>
    <row r="37" spans="1:5" ht="15.75" thickBot="1" x14ac:dyDescent="0.3">
      <c r="A37" s="298" t="s">
        <v>361</v>
      </c>
      <c r="B37" s="299">
        <v>99442</v>
      </c>
      <c r="C37" s="300">
        <v>-99442</v>
      </c>
      <c r="D37" s="299">
        <v>112436</v>
      </c>
      <c r="E37" s="299">
        <v>211878</v>
      </c>
    </row>
    <row r="38" spans="1:5" x14ac:dyDescent="0.25">
      <c r="A38" s="304" t="s">
        <v>570</v>
      </c>
    </row>
    <row r="49" spans="1:28" ht="62.25" customHeight="1" x14ac:dyDescent="0.25">
      <c r="A49" s="207" t="s">
        <v>204</v>
      </c>
      <c r="B49" s="431" t="s">
        <v>407</v>
      </c>
      <c r="C49" s="431"/>
      <c r="D49" s="431"/>
      <c r="E49" s="431"/>
      <c r="F49" s="431"/>
      <c r="G49" s="431"/>
      <c r="H49" s="431"/>
      <c r="I49" s="431"/>
      <c r="J49" s="431"/>
      <c r="K49" s="431"/>
      <c r="L49" s="431"/>
      <c r="M49" s="431"/>
      <c r="N49" s="431"/>
      <c r="O49" s="431"/>
      <c r="P49" s="431"/>
      <c r="Q49" s="431"/>
      <c r="R49" s="431"/>
      <c r="S49" s="431"/>
      <c r="T49" s="431"/>
      <c r="U49" s="431"/>
      <c r="V49" s="431"/>
      <c r="W49" s="431"/>
      <c r="X49" s="431"/>
      <c r="Y49" s="431"/>
      <c r="Z49" s="431"/>
      <c r="AA49" s="431"/>
      <c r="AB49" s="431"/>
    </row>
    <row r="50" spans="1:28" x14ac:dyDescent="0.25">
      <c r="A50" s="208" t="s">
        <v>29</v>
      </c>
      <c r="B50" s="208"/>
      <c r="C50" s="431" t="s">
        <v>30</v>
      </c>
      <c r="D50" s="431"/>
      <c r="E50" s="431"/>
      <c r="F50" s="431"/>
      <c r="G50" s="431"/>
      <c r="H50" s="431"/>
      <c r="I50" s="431"/>
      <c r="J50" s="431"/>
      <c r="K50" s="431"/>
      <c r="L50" s="431"/>
      <c r="M50" s="431"/>
      <c r="N50" s="431"/>
      <c r="O50" s="431"/>
      <c r="P50" s="431"/>
      <c r="Q50" s="431"/>
      <c r="R50" s="431"/>
      <c r="S50" s="431"/>
      <c r="T50" s="431"/>
      <c r="U50" s="431"/>
      <c r="V50" s="431"/>
      <c r="W50" s="431"/>
      <c r="X50" s="431"/>
      <c r="Y50" s="431"/>
      <c r="Z50" s="431"/>
      <c r="AA50" s="431"/>
      <c r="AB50" s="431"/>
    </row>
    <row r="51" spans="1:28" ht="22.5" customHeight="1" x14ac:dyDescent="0.25">
      <c r="A51" s="208" t="s">
        <v>371</v>
      </c>
      <c r="B51" s="208"/>
      <c r="C51" s="461" t="s">
        <v>366</v>
      </c>
      <c r="D51" s="462"/>
      <c r="E51" s="462"/>
      <c r="F51" s="462"/>
      <c r="G51" s="462"/>
      <c r="H51" s="462"/>
      <c r="I51" s="462"/>
      <c r="J51" s="462"/>
      <c r="K51" s="462"/>
      <c r="L51" s="462"/>
      <c r="M51" s="462"/>
      <c r="N51" s="462"/>
      <c r="O51" s="462"/>
      <c r="P51" s="462"/>
      <c r="Q51" s="462"/>
      <c r="R51" s="462"/>
      <c r="S51" s="462"/>
      <c r="T51" s="462"/>
      <c r="U51" s="462"/>
      <c r="V51" s="462"/>
      <c r="W51" s="462"/>
      <c r="X51" s="462"/>
      <c r="Y51" s="462"/>
      <c r="Z51" s="462"/>
      <c r="AA51" s="462"/>
      <c r="AB51" s="463"/>
    </row>
  </sheetData>
  <mergeCells count="5">
    <mergeCell ref="A1:E1"/>
    <mergeCell ref="A28:E28"/>
    <mergeCell ref="B49:AB49"/>
    <mergeCell ref="C50:AB50"/>
    <mergeCell ref="C51:AB51"/>
  </mergeCells>
  <pageMargins left="0.7" right="0.7" top="0.75" bottom="0.75" header="0.3" footer="0.3"/>
  <pageSetup orientation="portrait"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05FCD-0CC1-419A-B855-348414EE3912}">
  <sheetPr>
    <tabColor rgb="FF33CC33"/>
  </sheetPr>
  <dimension ref="A1:T144"/>
  <sheetViews>
    <sheetView workbookViewId="0">
      <selection activeCell="C1" sqref="C1:P1"/>
    </sheetView>
  </sheetViews>
  <sheetFormatPr baseColWidth="10" defaultColWidth="8.7109375" defaultRowHeight="15" x14ac:dyDescent="0.25"/>
  <cols>
    <col min="2" max="2" width="26.42578125" style="349" customWidth="1"/>
    <col min="3" max="15" width="8.7109375" style="343"/>
    <col min="16" max="16" width="10" style="343" customWidth="1"/>
    <col min="17" max="17" width="13.85546875" style="343" customWidth="1"/>
    <col min="18" max="16384" width="8.7109375" style="343"/>
  </cols>
  <sheetData>
    <row r="1" spans="1:20" ht="90.75" customHeight="1" x14ac:dyDescent="0.2">
      <c r="A1" s="353"/>
      <c r="B1" s="354"/>
      <c r="C1" s="477" t="s">
        <v>578</v>
      </c>
      <c r="D1" s="477"/>
      <c r="E1" s="477"/>
      <c r="F1" s="477"/>
      <c r="G1" s="477"/>
      <c r="H1" s="477"/>
      <c r="I1" s="477"/>
      <c r="J1" s="477"/>
      <c r="K1" s="477"/>
      <c r="L1" s="477"/>
      <c r="M1" s="477"/>
      <c r="N1" s="477"/>
      <c r="O1" s="477"/>
      <c r="P1" s="478"/>
      <c r="Q1" s="355" t="s">
        <v>410</v>
      </c>
    </row>
    <row r="2" spans="1:20" ht="15" customHeight="1" x14ac:dyDescent="0.2">
      <c r="A2" s="479"/>
      <c r="B2" s="480" t="s">
        <v>416</v>
      </c>
      <c r="C2" s="481" t="s">
        <v>362</v>
      </c>
      <c r="D2" s="482"/>
      <c r="E2" s="482"/>
      <c r="F2" s="482"/>
      <c r="G2" s="482"/>
      <c r="H2" s="482"/>
      <c r="I2" s="482"/>
      <c r="J2" s="482"/>
      <c r="K2" s="482"/>
      <c r="L2" s="482"/>
      <c r="M2" s="482"/>
      <c r="N2" s="482"/>
      <c r="O2" s="482"/>
      <c r="P2" s="483"/>
      <c r="Q2" s="476" t="s">
        <v>417</v>
      </c>
    </row>
    <row r="3" spans="1:20" ht="12.75" customHeight="1" x14ac:dyDescent="0.2">
      <c r="A3" s="479"/>
      <c r="B3" s="480"/>
      <c r="C3" s="484"/>
      <c r="D3" s="485"/>
      <c r="E3" s="485"/>
      <c r="F3" s="485"/>
      <c r="G3" s="485"/>
      <c r="H3" s="485"/>
      <c r="I3" s="485"/>
      <c r="J3" s="485"/>
      <c r="K3" s="485"/>
      <c r="L3" s="485"/>
      <c r="M3" s="485"/>
      <c r="N3" s="485"/>
      <c r="O3" s="485"/>
      <c r="P3" s="486"/>
      <c r="Q3" s="476"/>
    </row>
    <row r="4" spans="1:20" ht="18.75" customHeight="1" x14ac:dyDescent="0.2">
      <c r="A4" s="479"/>
      <c r="B4" s="480"/>
      <c r="C4" s="356" t="s">
        <v>560</v>
      </c>
      <c r="D4" s="356" t="s">
        <v>312</v>
      </c>
      <c r="E4" s="356" t="s">
        <v>561</v>
      </c>
      <c r="F4" s="356" t="s">
        <v>312</v>
      </c>
      <c r="G4" s="356" t="s">
        <v>562</v>
      </c>
      <c r="H4" s="356" t="s">
        <v>312</v>
      </c>
      <c r="I4" s="356" t="s">
        <v>563</v>
      </c>
      <c r="J4" s="356" t="s">
        <v>312</v>
      </c>
      <c r="K4" s="356" t="s">
        <v>564</v>
      </c>
      <c r="L4" s="356" t="s">
        <v>312</v>
      </c>
      <c r="M4" s="356" t="s">
        <v>565</v>
      </c>
      <c r="N4" s="356" t="s">
        <v>312</v>
      </c>
      <c r="O4" s="356" t="s">
        <v>566</v>
      </c>
      <c r="P4" s="356" t="s">
        <v>312</v>
      </c>
      <c r="Q4" s="476"/>
    </row>
    <row r="5" spans="1:20" ht="20.25" customHeight="1" x14ac:dyDescent="0.2">
      <c r="A5" s="479"/>
      <c r="B5" s="357" t="s">
        <v>420</v>
      </c>
      <c r="C5" s="358">
        <v>0</v>
      </c>
      <c r="D5" s="359">
        <v>0</v>
      </c>
      <c r="E5" s="358">
        <v>405</v>
      </c>
      <c r="F5" s="359">
        <v>0.53660863343668019</v>
      </c>
      <c r="G5" s="358">
        <v>10399</v>
      </c>
      <c r="H5" s="359">
        <v>13.778254763229722</v>
      </c>
      <c r="I5" s="358">
        <v>53953</v>
      </c>
      <c r="J5" s="360">
        <v>71.485544690886925</v>
      </c>
      <c r="K5" s="358">
        <v>8715</v>
      </c>
      <c r="L5" s="360">
        <v>11.547022815804118</v>
      </c>
      <c r="M5" s="358">
        <v>1915</v>
      </c>
      <c r="N5" s="361">
        <v>2.537297612422821</v>
      </c>
      <c r="O5" s="358">
        <v>87</v>
      </c>
      <c r="P5" s="359">
        <v>0.1152714842197313</v>
      </c>
      <c r="Q5" s="362">
        <v>75474</v>
      </c>
    </row>
    <row r="6" spans="1:20" ht="24.75" customHeight="1" x14ac:dyDescent="0.25">
      <c r="A6" s="363">
        <v>1</v>
      </c>
      <c r="B6" s="364" t="s">
        <v>421</v>
      </c>
      <c r="C6" s="333">
        <v>0</v>
      </c>
      <c r="D6" s="365">
        <v>0</v>
      </c>
      <c r="E6" s="333">
        <v>0</v>
      </c>
      <c r="F6" s="365">
        <v>0</v>
      </c>
      <c r="G6" s="333">
        <v>30</v>
      </c>
      <c r="H6" s="365">
        <v>11.952191235059761</v>
      </c>
      <c r="I6" s="333">
        <v>181</v>
      </c>
      <c r="J6" s="365">
        <v>72.111553784860561</v>
      </c>
      <c r="K6" s="333">
        <v>34</v>
      </c>
      <c r="L6" s="365">
        <v>13.545816733067728</v>
      </c>
      <c r="M6" s="333">
        <v>6</v>
      </c>
      <c r="N6" s="365">
        <v>2.3904382470119523</v>
      </c>
      <c r="O6" s="333">
        <v>0</v>
      </c>
      <c r="P6" s="365">
        <v>0</v>
      </c>
      <c r="Q6" s="366">
        <v>251</v>
      </c>
      <c r="R6"/>
      <c r="S6"/>
      <c r="T6"/>
    </row>
    <row r="7" spans="1:20" x14ac:dyDescent="0.25">
      <c r="A7" s="367">
        <v>142</v>
      </c>
      <c r="B7" s="367" t="s">
        <v>422</v>
      </c>
      <c r="C7" s="351">
        <v>0</v>
      </c>
      <c r="D7" s="368">
        <v>0</v>
      </c>
      <c r="E7" s="351">
        <v>0</v>
      </c>
      <c r="F7" s="368">
        <v>0</v>
      </c>
      <c r="G7" s="351">
        <v>0</v>
      </c>
      <c r="H7" s="368">
        <v>0</v>
      </c>
      <c r="I7" s="351">
        <v>2</v>
      </c>
      <c r="J7" s="368">
        <v>100</v>
      </c>
      <c r="K7" s="351">
        <v>0</v>
      </c>
      <c r="L7" s="368">
        <v>0</v>
      </c>
      <c r="M7" s="351">
        <v>0</v>
      </c>
      <c r="N7" s="368">
        <v>0</v>
      </c>
      <c r="O7" s="351">
        <v>0</v>
      </c>
      <c r="P7" s="368">
        <v>0</v>
      </c>
      <c r="Q7" s="351">
        <v>2</v>
      </c>
      <c r="R7"/>
      <c r="S7"/>
      <c r="T7"/>
    </row>
    <row r="8" spans="1:20" x14ac:dyDescent="0.25">
      <c r="A8" s="367">
        <v>425</v>
      </c>
      <c r="B8" s="367" t="s">
        <v>423</v>
      </c>
      <c r="C8" s="351">
        <v>0</v>
      </c>
      <c r="D8" s="368">
        <v>0</v>
      </c>
      <c r="E8" s="351">
        <v>0</v>
      </c>
      <c r="F8" s="368">
        <v>0</v>
      </c>
      <c r="G8" s="351">
        <v>6</v>
      </c>
      <c r="H8" s="368">
        <v>22.222222222222221</v>
      </c>
      <c r="I8" s="351">
        <v>17</v>
      </c>
      <c r="J8" s="368">
        <v>62.962962962962962</v>
      </c>
      <c r="K8" s="351">
        <v>4</v>
      </c>
      <c r="L8" s="368">
        <v>14.814814814814813</v>
      </c>
      <c r="M8" s="351">
        <v>0</v>
      </c>
      <c r="N8" s="368">
        <v>0</v>
      </c>
      <c r="O8" s="351">
        <v>0</v>
      </c>
      <c r="P8" s="368">
        <v>0</v>
      </c>
      <c r="Q8" s="351">
        <v>27</v>
      </c>
      <c r="R8"/>
      <c r="S8"/>
      <c r="T8"/>
    </row>
    <row r="9" spans="1:20" x14ac:dyDescent="0.25">
      <c r="A9" s="367">
        <v>579</v>
      </c>
      <c r="B9" s="367" t="s">
        <v>424</v>
      </c>
      <c r="C9" s="351">
        <v>0</v>
      </c>
      <c r="D9" s="368">
        <v>0</v>
      </c>
      <c r="E9" s="351">
        <v>0</v>
      </c>
      <c r="F9" s="368">
        <v>0</v>
      </c>
      <c r="G9" s="351">
        <v>16</v>
      </c>
      <c r="H9" s="368">
        <v>14.814814814814813</v>
      </c>
      <c r="I9" s="351">
        <v>75</v>
      </c>
      <c r="J9" s="368">
        <v>69.444444444444443</v>
      </c>
      <c r="K9" s="351">
        <v>15</v>
      </c>
      <c r="L9" s="368">
        <v>13.888888888888889</v>
      </c>
      <c r="M9" s="351">
        <v>2</v>
      </c>
      <c r="N9" s="368">
        <v>1.8518518518518516</v>
      </c>
      <c r="O9" s="351">
        <v>0</v>
      </c>
      <c r="P9" s="368">
        <v>0</v>
      </c>
      <c r="Q9" s="351">
        <v>108</v>
      </c>
      <c r="R9"/>
      <c r="S9"/>
      <c r="T9"/>
    </row>
    <row r="10" spans="1:20" x14ac:dyDescent="0.25">
      <c r="A10" s="367">
        <v>585</v>
      </c>
      <c r="B10" s="367" t="s">
        <v>425</v>
      </c>
      <c r="C10" s="351">
        <v>0</v>
      </c>
      <c r="D10" s="368">
        <v>0</v>
      </c>
      <c r="E10" s="351">
        <v>0</v>
      </c>
      <c r="F10" s="368">
        <v>0</v>
      </c>
      <c r="G10" s="351">
        <v>0</v>
      </c>
      <c r="H10" s="368">
        <v>0</v>
      </c>
      <c r="I10" s="351">
        <v>5</v>
      </c>
      <c r="J10" s="368">
        <v>71.428571428571431</v>
      </c>
      <c r="K10" s="351">
        <v>1</v>
      </c>
      <c r="L10" s="368">
        <v>14.285714285714285</v>
      </c>
      <c r="M10" s="351">
        <v>1</v>
      </c>
      <c r="N10" s="368">
        <v>14.285714285714285</v>
      </c>
      <c r="O10" s="351">
        <v>0</v>
      </c>
      <c r="P10" s="368">
        <v>0</v>
      </c>
      <c r="Q10" s="351">
        <v>7</v>
      </c>
      <c r="R10"/>
      <c r="S10"/>
      <c r="T10"/>
    </row>
    <row r="11" spans="1:20" x14ac:dyDescent="0.25">
      <c r="A11" s="367">
        <v>591</v>
      </c>
      <c r="B11" s="367" t="s">
        <v>426</v>
      </c>
      <c r="C11" s="351">
        <v>0</v>
      </c>
      <c r="D11" s="368">
        <v>0</v>
      </c>
      <c r="E11" s="351">
        <v>0</v>
      </c>
      <c r="F11" s="368">
        <v>0</v>
      </c>
      <c r="G11" s="351">
        <v>8</v>
      </c>
      <c r="H11" s="368">
        <v>7.5471698113207548</v>
      </c>
      <c r="I11" s="351">
        <v>81</v>
      </c>
      <c r="J11" s="368">
        <v>76.415094339622641</v>
      </c>
      <c r="K11" s="351">
        <v>14</v>
      </c>
      <c r="L11" s="368">
        <v>13.20754716981132</v>
      </c>
      <c r="M11" s="351">
        <v>3</v>
      </c>
      <c r="N11" s="368">
        <v>2.8301886792452833</v>
      </c>
      <c r="O11" s="351">
        <v>0</v>
      </c>
      <c r="P11" s="368">
        <v>0</v>
      </c>
      <c r="Q11" s="351">
        <v>106</v>
      </c>
      <c r="R11"/>
      <c r="S11"/>
      <c r="T11"/>
    </row>
    <row r="12" spans="1:20" x14ac:dyDescent="0.25">
      <c r="A12" s="367">
        <v>893</v>
      </c>
      <c r="B12" s="367" t="s">
        <v>427</v>
      </c>
      <c r="C12" s="351">
        <v>0</v>
      </c>
      <c r="D12" s="368">
        <v>0</v>
      </c>
      <c r="E12" s="351">
        <v>0</v>
      </c>
      <c r="F12" s="368">
        <v>0</v>
      </c>
      <c r="G12" s="351">
        <v>0</v>
      </c>
      <c r="H12" s="368">
        <v>0</v>
      </c>
      <c r="I12" s="351">
        <v>1</v>
      </c>
      <c r="J12" s="368">
        <v>100</v>
      </c>
      <c r="K12" s="351">
        <v>0</v>
      </c>
      <c r="L12" s="368">
        <v>0</v>
      </c>
      <c r="M12" s="351">
        <v>0</v>
      </c>
      <c r="N12" s="368">
        <v>0</v>
      </c>
      <c r="O12" s="351">
        <v>0</v>
      </c>
      <c r="P12" s="368">
        <v>0</v>
      </c>
      <c r="Q12" s="351">
        <v>1</v>
      </c>
      <c r="R12"/>
      <c r="S12"/>
      <c r="T12"/>
    </row>
    <row r="13" spans="1:20" x14ac:dyDescent="0.25">
      <c r="A13" s="363">
        <v>2</v>
      </c>
      <c r="B13" s="364" t="s">
        <v>428</v>
      </c>
      <c r="C13" s="373">
        <v>0</v>
      </c>
      <c r="D13" s="369">
        <v>0</v>
      </c>
      <c r="E13" s="373">
        <v>0</v>
      </c>
      <c r="F13" s="369">
        <v>0</v>
      </c>
      <c r="G13" s="373">
        <v>10</v>
      </c>
      <c r="H13" s="369">
        <v>9.5238095238095237</v>
      </c>
      <c r="I13" s="373">
        <v>77</v>
      </c>
      <c r="J13" s="369">
        <v>73.333333333333329</v>
      </c>
      <c r="K13" s="373">
        <v>17</v>
      </c>
      <c r="L13" s="369">
        <v>16.19047619047619</v>
      </c>
      <c r="M13" s="373">
        <v>1</v>
      </c>
      <c r="N13" s="370">
        <v>0.95238095238095244</v>
      </c>
      <c r="O13" s="373">
        <v>0</v>
      </c>
      <c r="P13" s="370">
        <v>0</v>
      </c>
      <c r="Q13" s="371">
        <v>105</v>
      </c>
      <c r="R13"/>
      <c r="S13"/>
      <c r="T13"/>
    </row>
    <row r="14" spans="1:20" x14ac:dyDescent="0.25">
      <c r="A14" s="367">
        <v>120</v>
      </c>
      <c r="B14" s="367" t="s">
        <v>429</v>
      </c>
      <c r="C14" s="351">
        <v>0</v>
      </c>
      <c r="D14" s="368">
        <v>0</v>
      </c>
      <c r="E14" s="351">
        <v>0</v>
      </c>
      <c r="F14" s="368">
        <v>0</v>
      </c>
      <c r="G14" s="351">
        <v>0</v>
      </c>
      <c r="H14" s="368">
        <v>0</v>
      </c>
      <c r="I14" s="351">
        <v>2</v>
      </c>
      <c r="J14" s="368">
        <v>66.666666666666657</v>
      </c>
      <c r="K14" s="351">
        <v>1</v>
      </c>
      <c r="L14" s="368">
        <v>33.333333333333329</v>
      </c>
      <c r="M14" s="351">
        <v>0</v>
      </c>
      <c r="N14" s="368">
        <v>0</v>
      </c>
      <c r="O14" s="351">
        <v>0</v>
      </c>
      <c r="P14" s="368">
        <v>0</v>
      </c>
      <c r="Q14" s="351">
        <v>3</v>
      </c>
      <c r="R14"/>
      <c r="S14"/>
      <c r="T14"/>
    </row>
    <row r="15" spans="1:20" x14ac:dyDescent="0.25">
      <c r="A15" s="367">
        <v>154</v>
      </c>
      <c r="B15" s="367" t="s">
        <v>430</v>
      </c>
      <c r="C15" s="351">
        <v>0</v>
      </c>
      <c r="D15" s="368">
        <v>0</v>
      </c>
      <c r="E15" s="351">
        <v>0</v>
      </c>
      <c r="F15" s="368">
        <v>0</v>
      </c>
      <c r="G15" s="351">
        <v>9</v>
      </c>
      <c r="H15" s="368">
        <v>11.842105263157894</v>
      </c>
      <c r="I15" s="351">
        <v>57</v>
      </c>
      <c r="J15" s="368">
        <v>75</v>
      </c>
      <c r="K15" s="351">
        <v>9</v>
      </c>
      <c r="L15" s="368">
        <v>11.842105263157894</v>
      </c>
      <c r="M15" s="351">
        <v>1</v>
      </c>
      <c r="N15" s="368">
        <v>1.3157894736842104</v>
      </c>
      <c r="O15" s="351">
        <v>0</v>
      </c>
      <c r="P15" s="368">
        <v>0</v>
      </c>
      <c r="Q15" s="351">
        <v>76</v>
      </c>
      <c r="R15"/>
      <c r="S15"/>
      <c r="T15"/>
    </row>
    <row r="16" spans="1:20" x14ac:dyDescent="0.25">
      <c r="A16" s="367">
        <v>250</v>
      </c>
      <c r="B16" s="367" t="s">
        <v>431</v>
      </c>
      <c r="C16" s="351">
        <v>0</v>
      </c>
      <c r="D16" s="368">
        <v>0</v>
      </c>
      <c r="E16" s="351">
        <v>0</v>
      </c>
      <c r="F16" s="368">
        <v>0</v>
      </c>
      <c r="G16" s="351">
        <v>1</v>
      </c>
      <c r="H16" s="368">
        <v>5.8823529411764701</v>
      </c>
      <c r="I16" s="351">
        <v>11</v>
      </c>
      <c r="J16" s="368">
        <v>64.705882352941174</v>
      </c>
      <c r="K16" s="351">
        <v>5</v>
      </c>
      <c r="L16" s="368">
        <v>29.411764705882355</v>
      </c>
      <c r="M16" s="351">
        <v>0</v>
      </c>
      <c r="N16" s="368">
        <v>0</v>
      </c>
      <c r="O16" s="351">
        <v>0</v>
      </c>
      <c r="P16" s="368">
        <v>0</v>
      </c>
      <c r="Q16" s="351">
        <v>17</v>
      </c>
      <c r="R16"/>
      <c r="S16"/>
      <c r="T16"/>
    </row>
    <row r="17" spans="1:20" x14ac:dyDescent="0.25">
      <c r="A17" s="367">
        <v>495</v>
      </c>
      <c r="B17" s="367" t="s">
        <v>432</v>
      </c>
      <c r="C17" s="351">
        <v>0</v>
      </c>
      <c r="D17" s="368">
        <v>0</v>
      </c>
      <c r="E17" s="351">
        <v>0</v>
      </c>
      <c r="F17" s="368">
        <v>0</v>
      </c>
      <c r="G17" s="351">
        <v>0</v>
      </c>
      <c r="H17" s="368">
        <v>0</v>
      </c>
      <c r="I17" s="351">
        <v>1</v>
      </c>
      <c r="J17" s="368">
        <v>100</v>
      </c>
      <c r="K17" s="351">
        <v>0</v>
      </c>
      <c r="L17" s="368">
        <v>0</v>
      </c>
      <c r="M17" s="351">
        <v>0</v>
      </c>
      <c r="N17" s="368">
        <v>0</v>
      </c>
      <c r="O17" s="351">
        <v>0</v>
      </c>
      <c r="P17" s="368">
        <v>0</v>
      </c>
      <c r="Q17" s="351">
        <v>1</v>
      </c>
      <c r="R17"/>
      <c r="S17"/>
      <c r="T17"/>
    </row>
    <row r="18" spans="1:20" x14ac:dyDescent="0.25">
      <c r="A18" s="367">
        <v>790</v>
      </c>
      <c r="B18" s="367" t="s">
        <v>433</v>
      </c>
      <c r="C18" s="351">
        <v>0</v>
      </c>
      <c r="D18" s="368">
        <v>0</v>
      </c>
      <c r="E18" s="351">
        <v>0</v>
      </c>
      <c r="F18" s="368">
        <v>0</v>
      </c>
      <c r="G18" s="351">
        <v>0</v>
      </c>
      <c r="H18" s="368">
        <v>0</v>
      </c>
      <c r="I18" s="351">
        <v>3</v>
      </c>
      <c r="J18" s="368">
        <v>60</v>
      </c>
      <c r="K18" s="351">
        <v>2</v>
      </c>
      <c r="L18" s="368">
        <v>40</v>
      </c>
      <c r="M18" s="351">
        <v>0</v>
      </c>
      <c r="N18" s="368">
        <v>0</v>
      </c>
      <c r="O18" s="351">
        <v>0</v>
      </c>
      <c r="P18" s="368">
        <v>0</v>
      </c>
      <c r="Q18" s="351">
        <v>5</v>
      </c>
      <c r="R18"/>
      <c r="S18"/>
      <c r="T18"/>
    </row>
    <row r="19" spans="1:20" x14ac:dyDescent="0.25">
      <c r="A19" s="367">
        <v>895</v>
      </c>
      <c r="B19" s="367" t="s">
        <v>434</v>
      </c>
      <c r="C19" s="351">
        <v>0</v>
      </c>
      <c r="D19" s="368">
        <v>0</v>
      </c>
      <c r="E19" s="351">
        <v>0</v>
      </c>
      <c r="F19" s="368">
        <v>0</v>
      </c>
      <c r="G19" s="351">
        <v>0</v>
      </c>
      <c r="H19" s="368">
        <v>0</v>
      </c>
      <c r="I19" s="351">
        <v>3</v>
      </c>
      <c r="J19" s="368">
        <v>100</v>
      </c>
      <c r="K19" s="351">
        <v>0</v>
      </c>
      <c r="L19" s="368">
        <v>0</v>
      </c>
      <c r="M19" s="351">
        <v>0</v>
      </c>
      <c r="N19" s="368">
        <v>0</v>
      </c>
      <c r="O19" s="351">
        <v>0</v>
      </c>
      <c r="P19" s="368">
        <v>0</v>
      </c>
      <c r="Q19" s="351">
        <v>3</v>
      </c>
      <c r="R19"/>
      <c r="S19"/>
      <c r="T19"/>
    </row>
    <row r="20" spans="1:20" x14ac:dyDescent="0.25">
      <c r="A20" s="363">
        <v>3</v>
      </c>
      <c r="B20" s="364" t="s">
        <v>435</v>
      </c>
      <c r="C20" s="373">
        <v>0</v>
      </c>
      <c r="D20" s="369">
        <v>0</v>
      </c>
      <c r="E20" s="373">
        <v>2</v>
      </c>
      <c r="F20" s="369">
        <v>0.20876826722338201</v>
      </c>
      <c r="G20" s="373">
        <v>147</v>
      </c>
      <c r="H20" s="369">
        <v>15.34446764091858</v>
      </c>
      <c r="I20" s="373">
        <v>696</v>
      </c>
      <c r="J20" s="369">
        <v>72.651356993736954</v>
      </c>
      <c r="K20" s="373">
        <v>103</v>
      </c>
      <c r="L20" s="369">
        <v>10.751565762004175</v>
      </c>
      <c r="M20" s="373">
        <v>10</v>
      </c>
      <c r="N20" s="370">
        <v>1.0438413361169103</v>
      </c>
      <c r="O20" s="373">
        <v>0</v>
      </c>
      <c r="P20" s="370">
        <v>0</v>
      </c>
      <c r="Q20" s="371">
        <v>958</v>
      </c>
      <c r="R20"/>
      <c r="S20"/>
      <c r="T20"/>
    </row>
    <row r="21" spans="1:20" x14ac:dyDescent="0.25">
      <c r="A21" s="367">
        <v>45</v>
      </c>
      <c r="B21" s="367" t="s">
        <v>436</v>
      </c>
      <c r="C21" s="351">
        <v>0</v>
      </c>
      <c r="D21" s="368">
        <v>0</v>
      </c>
      <c r="E21" s="351">
        <v>0</v>
      </c>
      <c r="F21" s="368">
        <v>0</v>
      </c>
      <c r="G21" s="351">
        <v>86</v>
      </c>
      <c r="H21" s="368">
        <v>16.829745596868882</v>
      </c>
      <c r="I21" s="351">
        <v>357</v>
      </c>
      <c r="J21" s="368">
        <v>69.863013698630141</v>
      </c>
      <c r="K21" s="351">
        <v>61</v>
      </c>
      <c r="L21" s="368">
        <v>11.937377690802348</v>
      </c>
      <c r="M21" s="351">
        <v>7</v>
      </c>
      <c r="N21" s="368">
        <v>1.3698630136986301</v>
      </c>
      <c r="O21" s="351">
        <v>0</v>
      </c>
      <c r="P21" s="368">
        <v>0</v>
      </c>
      <c r="Q21" s="351">
        <v>511</v>
      </c>
      <c r="R21"/>
      <c r="S21"/>
      <c r="T21"/>
    </row>
    <row r="22" spans="1:20" x14ac:dyDescent="0.25">
      <c r="A22" s="367">
        <v>51</v>
      </c>
      <c r="B22" s="367" t="s">
        <v>437</v>
      </c>
      <c r="C22" s="351">
        <v>0</v>
      </c>
      <c r="D22" s="368">
        <v>0</v>
      </c>
      <c r="E22" s="351">
        <v>0</v>
      </c>
      <c r="F22" s="368">
        <v>0</v>
      </c>
      <c r="G22" s="351">
        <v>2</v>
      </c>
      <c r="H22" s="368">
        <v>15.384615384615385</v>
      </c>
      <c r="I22" s="351">
        <v>9</v>
      </c>
      <c r="J22" s="368">
        <v>69.230769230769226</v>
      </c>
      <c r="K22" s="351">
        <v>2</v>
      </c>
      <c r="L22" s="368">
        <v>15.384615384615385</v>
      </c>
      <c r="M22" s="351">
        <v>0</v>
      </c>
      <c r="N22" s="368">
        <v>0</v>
      </c>
      <c r="O22" s="351">
        <v>0</v>
      </c>
      <c r="P22" s="368">
        <v>0</v>
      </c>
      <c r="Q22" s="351">
        <v>13</v>
      </c>
      <c r="R22"/>
      <c r="S22"/>
      <c r="T22"/>
    </row>
    <row r="23" spans="1:20" x14ac:dyDescent="0.25">
      <c r="A23" s="367">
        <v>147</v>
      </c>
      <c r="B23" s="367" t="s">
        <v>438</v>
      </c>
      <c r="C23" s="351">
        <v>0</v>
      </c>
      <c r="D23" s="368">
        <v>0</v>
      </c>
      <c r="E23" s="351">
        <v>0</v>
      </c>
      <c r="F23" s="368">
        <v>0</v>
      </c>
      <c r="G23" s="351">
        <v>13</v>
      </c>
      <c r="H23" s="368">
        <v>13.26530612244898</v>
      </c>
      <c r="I23" s="351">
        <v>77</v>
      </c>
      <c r="J23" s="368">
        <v>78.571428571428569</v>
      </c>
      <c r="K23" s="351">
        <v>8</v>
      </c>
      <c r="L23" s="368">
        <v>8.1632653061224492</v>
      </c>
      <c r="M23" s="351">
        <v>0</v>
      </c>
      <c r="N23" s="368">
        <v>0</v>
      </c>
      <c r="O23" s="351">
        <v>0</v>
      </c>
      <c r="P23" s="368">
        <v>0</v>
      </c>
      <c r="Q23" s="351">
        <v>98</v>
      </c>
      <c r="R23"/>
      <c r="S23"/>
      <c r="T23"/>
    </row>
    <row r="24" spans="1:20" x14ac:dyDescent="0.25">
      <c r="A24" s="367">
        <v>172</v>
      </c>
      <c r="B24" s="367" t="s">
        <v>439</v>
      </c>
      <c r="C24" s="351">
        <v>0</v>
      </c>
      <c r="D24" s="368">
        <v>0</v>
      </c>
      <c r="E24" s="351">
        <v>0</v>
      </c>
      <c r="F24" s="368">
        <v>0</v>
      </c>
      <c r="G24" s="351">
        <v>28</v>
      </c>
      <c r="H24" s="368">
        <v>22.400000000000002</v>
      </c>
      <c r="I24" s="351">
        <v>90</v>
      </c>
      <c r="J24" s="368">
        <v>72</v>
      </c>
      <c r="K24" s="351">
        <v>5</v>
      </c>
      <c r="L24" s="368">
        <v>4</v>
      </c>
      <c r="M24" s="351">
        <v>2</v>
      </c>
      <c r="N24" s="368">
        <v>1.6</v>
      </c>
      <c r="O24" s="351">
        <v>0</v>
      </c>
      <c r="P24" s="368">
        <v>0</v>
      </c>
      <c r="Q24" s="351">
        <v>125</v>
      </c>
      <c r="R24"/>
      <c r="S24"/>
      <c r="T24"/>
    </row>
    <row r="25" spans="1:20" x14ac:dyDescent="0.25">
      <c r="A25" s="367">
        <v>475</v>
      </c>
      <c r="B25" s="367" t="s">
        <v>440</v>
      </c>
      <c r="C25" s="351">
        <v>0</v>
      </c>
      <c r="D25" s="368">
        <v>0</v>
      </c>
      <c r="E25" s="351">
        <v>0</v>
      </c>
      <c r="F25" s="368">
        <v>0</v>
      </c>
      <c r="G25" s="351">
        <v>0</v>
      </c>
      <c r="H25" s="368">
        <v>0</v>
      </c>
      <c r="I25" s="351">
        <v>0</v>
      </c>
      <c r="J25" s="368">
        <v>0</v>
      </c>
      <c r="K25" s="351">
        <v>0</v>
      </c>
      <c r="L25" s="368">
        <v>0</v>
      </c>
      <c r="M25" s="351">
        <v>0</v>
      </c>
      <c r="N25" s="368">
        <v>0</v>
      </c>
      <c r="O25" s="351">
        <v>0</v>
      </c>
      <c r="P25" s="368">
        <v>0</v>
      </c>
      <c r="Q25" s="351">
        <v>0</v>
      </c>
      <c r="R25"/>
      <c r="S25"/>
      <c r="T25"/>
    </row>
    <row r="26" spans="1:20" x14ac:dyDescent="0.25">
      <c r="A26" s="367">
        <v>480</v>
      </c>
      <c r="B26" s="367" t="s">
        <v>441</v>
      </c>
      <c r="C26" s="351">
        <v>0</v>
      </c>
      <c r="D26" s="368">
        <v>0</v>
      </c>
      <c r="E26" s="351">
        <v>0</v>
      </c>
      <c r="F26" s="368">
        <v>0</v>
      </c>
      <c r="G26" s="351">
        <v>1</v>
      </c>
      <c r="H26" s="368">
        <v>5</v>
      </c>
      <c r="I26" s="351">
        <v>14</v>
      </c>
      <c r="J26" s="368">
        <v>70</v>
      </c>
      <c r="K26" s="351">
        <v>5</v>
      </c>
      <c r="L26" s="368">
        <v>25</v>
      </c>
      <c r="M26" s="351">
        <v>0</v>
      </c>
      <c r="N26" s="368">
        <v>0</v>
      </c>
      <c r="O26" s="351">
        <v>0</v>
      </c>
      <c r="P26" s="368">
        <v>0</v>
      </c>
      <c r="Q26" s="351">
        <v>20</v>
      </c>
      <c r="R26"/>
      <c r="S26"/>
      <c r="T26"/>
    </row>
    <row r="27" spans="1:20" x14ac:dyDescent="0.25">
      <c r="A27" s="367">
        <v>490</v>
      </c>
      <c r="B27" s="367" t="s">
        <v>442</v>
      </c>
      <c r="C27" s="351">
        <v>0</v>
      </c>
      <c r="D27" s="368">
        <v>0</v>
      </c>
      <c r="E27" s="351">
        <v>0</v>
      </c>
      <c r="F27" s="368">
        <v>0</v>
      </c>
      <c r="G27" s="351">
        <v>0</v>
      </c>
      <c r="H27" s="368">
        <v>0</v>
      </c>
      <c r="I27" s="351">
        <v>7</v>
      </c>
      <c r="J27" s="368">
        <v>77.777777777777786</v>
      </c>
      <c r="K27" s="351">
        <v>1</v>
      </c>
      <c r="L27" s="368">
        <v>11.111111111111111</v>
      </c>
      <c r="M27" s="351">
        <v>1</v>
      </c>
      <c r="N27" s="368">
        <v>11.111111111111111</v>
      </c>
      <c r="O27" s="351">
        <v>0</v>
      </c>
      <c r="P27" s="368">
        <v>0</v>
      </c>
      <c r="Q27" s="351">
        <v>9</v>
      </c>
      <c r="R27"/>
      <c r="S27"/>
      <c r="T27"/>
    </row>
    <row r="28" spans="1:20" x14ac:dyDescent="0.25">
      <c r="A28" s="367">
        <v>659</v>
      </c>
      <c r="B28" s="367" t="s">
        <v>443</v>
      </c>
      <c r="C28" s="351">
        <v>0</v>
      </c>
      <c r="D28" s="368">
        <v>0</v>
      </c>
      <c r="E28" s="351">
        <v>0</v>
      </c>
      <c r="F28" s="368">
        <v>0</v>
      </c>
      <c r="G28" s="351">
        <v>1</v>
      </c>
      <c r="H28" s="368">
        <v>25</v>
      </c>
      <c r="I28" s="351">
        <v>3</v>
      </c>
      <c r="J28" s="368">
        <v>75</v>
      </c>
      <c r="K28" s="351">
        <v>0</v>
      </c>
      <c r="L28" s="368">
        <v>0</v>
      </c>
      <c r="M28" s="351">
        <v>0</v>
      </c>
      <c r="N28" s="368">
        <v>0</v>
      </c>
      <c r="O28" s="351">
        <v>0</v>
      </c>
      <c r="P28" s="368">
        <v>0</v>
      </c>
      <c r="Q28" s="351">
        <v>4</v>
      </c>
      <c r="R28"/>
      <c r="S28"/>
      <c r="T28"/>
    </row>
    <row r="29" spans="1:20" x14ac:dyDescent="0.25">
      <c r="A29" s="367">
        <v>665</v>
      </c>
      <c r="B29" s="367" t="s">
        <v>444</v>
      </c>
      <c r="C29" s="351">
        <v>0</v>
      </c>
      <c r="D29" s="368">
        <v>0</v>
      </c>
      <c r="E29" s="351">
        <v>0</v>
      </c>
      <c r="F29" s="368">
        <v>0</v>
      </c>
      <c r="G29" s="351">
        <v>0</v>
      </c>
      <c r="H29" s="368">
        <v>0</v>
      </c>
      <c r="I29" s="351">
        <v>1</v>
      </c>
      <c r="J29" s="368">
        <v>100</v>
      </c>
      <c r="K29" s="351">
        <v>0</v>
      </c>
      <c r="L29" s="368">
        <v>0</v>
      </c>
      <c r="M29" s="351">
        <v>0</v>
      </c>
      <c r="N29" s="368">
        <v>0</v>
      </c>
      <c r="O29" s="351">
        <v>0</v>
      </c>
      <c r="P29" s="368">
        <v>0</v>
      </c>
      <c r="Q29" s="351">
        <v>1</v>
      </c>
      <c r="R29"/>
      <c r="S29"/>
      <c r="T29"/>
    </row>
    <row r="30" spans="1:20" x14ac:dyDescent="0.25">
      <c r="A30" s="367">
        <v>837</v>
      </c>
      <c r="B30" s="367" t="s">
        <v>445</v>
      </c>
      <c r="C30" s="351">
        <v>0</v>
      </c>
      <c r="D30" s="368">
        <v>0</v>
      </c>
      <c r="E30" s="351">
        <v>2</v>
      </c>
      <c r="F30" s="368">
        <v>1.1299435028248588</v>
      </c>
      <c r="G30" s="351">
        <v>16</v>
      </c>
      <c r="H30" s="368">
        <v>9.0395480225988702</v>
      </c>
      <c r="I30" s="351">
        <v>138</v>
      </c>
      <c r="J30" s="368">
        <v>77.966101694915253</v>
      </c>
      <c r="K30" s="351">
        <v>21</v>
      </c>
      <c r="L30" s="368">
        <v>11.864406779661017</v>
      </c>
      <c r="M30" s="351">
        <v>0</v>
      </c>
      <c r="N30" s="368">
        <v>0</v>
      </c>
      <c r="O30" s="351">
        <v>0</v>
      </c>
      <c r="P30" s="368">
        <v>0</v>
      </c>
      <c r="Q30" s="351">
        <v>177</v>
      </c>
      <c r="R30"/>
      <c r="S30"/>
      <c r="T30"/>
    </row>
    <row r="31" spans="1:20" x14ac:dyDescent="0.25">
      <c r="A31" s="367">
        <v>873</v>
      </c>
      <c r="B31" s="367" t="s">
        <v>446</v>
      </c>
      <c r="C31" s="351">
        <v>0</v>
      </c>
      <c r="D31" s="368">
        <v>0</v>
      </c>
      <c r="E31" s="351">
        <v>0</v>
      </c>
      <c r="F31" s="368">
        <v>0</v>
      </c>
      <c r="G31" s="351">
        <v>0</v>
      </c>
      <c r="H31" s="368">
        <v>0</v>
      </c>
      <c r="I31" s="351">
        <v>0</v>
      </c>
      <c r="J31" s="368">
        <v>0</v>
      </c>
      <c r="K31" s="351">
        <v>0</v>
      </c>
      <c r="L31" s="368">
        <v>0</v>
      </c>
      <c r="M31" s="351">
        <v>0</v>
      </c>
      <c r="N31" s="368">
        <v>0</v>
      </c>
      <c r="O31" s="351">
        <v>0</v>
      </c>
      <c r="P31" s="368">
        <v>0</v>
      </c>
      <c r="Q31" s="351">
        <v>0</v>
      </c>
      <c r="R31"/>
      <c r="S31"/>
      <c r="T31"/>
    </row>
    <row r="32" spans="1:20" x14ac:dyDescent="0.25">
      <c r="A32" s="363">
        <v>4</v>
      </c>
      <c r="B32" s="364" t="s">
        <v>447</v>
      </c>
      <c r="C32" s="373">
        <v>0</v>
      </c>
      <c r="D32" s="369">
        <v>0</v>
      </c>
      <c r="E32" s="373">
        <v>1</v>
      </c>
      <c r="F32" s="369">
        <v>0.34482758620689657</v>
      </c>
      <c r="G32" s="373">
        <v>20</v>
      </c>
      <c r="H32" s="369">
        <v>6.8965517241379306</v>
      </c>
      <c r="I32" s="373">
        <v>227</v>
      </c>
      <c r="J32" s="369">
        <v>78.275862068965523</v>
      </c>
      <c r="K32" s="373">
        <v>40</v>
      </c>
      <c r="L32" s="369">
        <v>13.793103448275861</v>
      </c>
      <c r="M32" s="373">
        <v>2</v>
      </c>
      <c r="N32" s="370">
        <v>0.68965517241379315</v>
      </c>
      <c r="O32" s="373">
        <v>0</v>
      </c>
      <c r="P32" s="370">
        <v>0</v>
      </c>
      <c r="Q32" s="371">
        <v>290</v>
      </c>
      <c r="R32"/>
      <c r="S32"/>
      <c r="T32"/>
    </row>
    <row r="33" spans="1:20" x14ac:dyDescent="0.25">
      <c r="A33" s="367">
        <v>31</v>
      </c>
      <c r="B33" s="367" t="s">
        <v>448</v>
      </c>
      <c r="C33" s="351">
        <v>0</v>
      </c>
      <c r="D33" s="368">
        <v>0</v>
      </c>
      <c r="E33" s="351">
        <v>0</v>
      </c>
      <c r="F33" s="368">
        <v>0</v>
      </c>
      <c r="G33" s="351">
        <v>1</v>
      </c>
      <c r="H33" s="368">
        <v>10</v>
      </c>
      <c r="I33" s="351">
        <v>8</v>
      </c>
      <c r="J33" s="368">
        <v>80</v>
      </c>
      <c r="K33" s="351">
        <v>1</v>
      </c>
      <c r="L33" s="368">
        <v>10</v>
      </c>
      <c r="M33" s="351">
        <v>0</v>
      </c>
      <c r="N33" s="368">
        <v>0</v>
      </c>
      <c r="O33" s="351">
        <v>0</v>
      </c>
      <c r="P33" s="368">
        <v>0</v>
      </c>
      <c r="Q33" s="351">
        <v>10</v>
      </c>
      <c r="R33"/>
      <c r="S33"/>
      <c r="T33"/>
    </row>
    <row r="34" spans="1:20" x14ac:dyDescent="0.25">
      <c r="A34" s="367">
        <v>40</v>
      </c>
      <c r="B34" s="367" t="s">
        <v>449</v>
      </c>
      <c r="C34" s="351">
        <v>0</v>
      </c>
      <c r="D34" s="368">
        <v>0</v>
      </c>
      <c r="E34" s="351">
        <v>0</v>
      </c>
      <c r="F34" s="368">
        <v>0</v>
      </c>
      <c r="G34" s="351">
        <v>0</v>
      </c>
      <c r="H34" s="368">
        <v>0</v>
      </c>
      <c r="I34" s="351">
        <v>1</v>
      </c>
      <c r="J34" s="368">
        <v>50</v>
      </c>
      <c r="K34" s="351">
        <v>1</v>
      </c>
      <c r="L34" s="368">
        <v>50</v>
      </c>
      <c r="M34" s="351">
        <v>0</v>
      </c>
      <c r="N34" s="368">
        <v>0</v>
      </c>
      <c r="O34" s="351">
        <v>0</v>
      </c>
      <c r="P34" s="368">
        <v>0</v>
      </c>
      <c r="Q34" s="351">
        <v>2</v>
      </c>
      <c r="R34"/>
      <c r="S34"/>
      <c r="T34"/>
    </row>
    <row r="35" spans="1:20" x14ac:dyDescent="0.25">
      <c r="A35" s="367">
        <v>190</v>
      </c>
      <c r="B35" s="367" t="s">
        <v>450</v>
      </c>
      <c r="C35" s="351">
        <v>0</v>
      </c>
      <c r="D35" s="368">
        <v>0</v>
      </c>
      <c r="E35" s="351">
        <v>0</v>
      </c>
      <c r="F35" s="368">
        <v>0</v>
      </c>
      <c r="G35" s="351">
        <v>2</v>
      </c>
      <c r="H35" s="368">
        <v>8.3333333333333321</v>
      </c>
      <c r="I35" s="351">
        <v>21</v>
      </c>
      <c r="J35" s="368">
        <v>87.5</v>
      </c>
      <c r="K35" s="351">
        <v>1</v>
      </c>
      <c r="L35" s="368">
        <v>4.1666666666666661</v>
      </c>
      <c r="M35" s="351">
        <v>0</v>
      </c>
      <c r="N35" s="368">
        <v>0</v>
      </c>
      <c r="O35" s="351">
        <v>0</v>
      </c>
      <c r="P35" s="368">
        <v>0</v>
      </c>
      <c r="Q35" s="351">
        <v>24</v>
      </c>
      <c r="R35"/>
      <c r="S35"/>
      <c r="T35"/>
    </row>
    <row r="36" spans="1:20" x14ac:dyDescent="0.25">
      <c r="A36" s="367">
        <v>604</v>
      </c>
      <c r="B36" s="367" t="s">
        <v>451</v>
      </c>
      <c r="C36" s="351">
        <v>0</v>
      </c>
      <c r="D36" s="368">
        <v>0</v>
      </c>
      <c r="E36" s="351">
        <v>0</v>
      </c>
      <c r="F36" s="368">
        <v>0</v>
      </c>
      <c r="G36" s="351">
        <v>6</v>
      </c>
      <c r="H36" s="368">
        <v>12</v>
      </c>
      <c r="I36" s="351">
        <v>34</v>
      </c>
      <c r="J36" s="368">
        <v>68</v>
      </c>
      <c r="K36" s="351">
        <v>9</v>
      </c>
      <c r="L36" s="368">
        <v>18</v>
      </c>
      <c r="M36" s="351">
        <v>1</v>
      </c>
      <c r="N36" s="368">
        <v>2</v>
      </c>
      <c r="O36" s="351">
        <v>0</v>
      </c>
      <c r="P36" s="368">
        <v>0</v>
      </c>
      <c r="Q36" s="351">
        <v>50</v>
      </c>
      <c r="R36"/>
      <c r="S36"/>
      <c r="T36"/>
    </row>
    <row r="37" spans="1:20" x14ac:dyDescent="0.25">
      <c r="A37" s="367">
        <v>670</v>
      </c>
      <c r="B37" s="367" t="s">
        <v>452</v>
      </c>
      <c r="C37" s="351">
        <v>0</v>
      </c>
      <c r="D37" s="368">
        <v>0</v>
      </c>
      <c r="E37" s="351">
        <v>0</v>
      </c>
      <c r="F37" s="368">
        <v>0</v>
      </c>
      <c r="G37" s="351">
        <v>4</v>
      </c>
      <c r="H37" s="368">
        <v>13.333333333333334</v>
      </c>
      <c r="I37" s="351">
        <v>20</v>
      </c>
      <c r="J37" s="368">
        <v>66.666666666666657</v>
      </c>
      <c r="K37" s="351">
        <v>6</v>
      </c>
      <c r="L37" s="368">
        <v>20</v>
      </c>
      <c r="M37" s="351">
        <v>0</v>
      </c>
      <c r="N37" s="368">
        <v>0</v>
      </c>
      <c r="O37" s="351">
        <v>0</v>
      </c>
      <c r="P37" s="368">
        <v>0</v>
      </c>
      <c r="Q37" s="351">
        <v>30</v>
      </c>
      <c r="R37"/>
      <c r="S37"/>
      <c r="T37"/>
    </row>
    <row r="38" spans="1:20" x14ac:dyDescent="0.25">
      <c r="A38" s="367">
        <v>690</v>
      </c>
      <c r="B38" s="367" t="s">
        <v>453</v>
      </c>
      <c r="C38" s="351">
        <v>0</v>
      </c>
      <c r="D38" s="368">
        <v>0</v>
      </c>
      <c r="E38" s="351">
        <v>0</v>
      </c>
      <c r="F38" s="368">
        <v>0</v>
      </c>
      <c r="G38" s="351">
        <v>2</v>
      </c>
      <c r="H38" s="368">
        <v>10</v>
      </c>
      <c r="I38" s="351">
        <v>14</v>
      </c>
      <c r="J38" s="368">
        <v>70</v>
      </c>
      <c r="K38" s="351">
        <v>4</v>
      </c>
      <c r="L38" s="368">
        <v>20</v>
      </c>
      <c r="M38" s="351">
        <v>0</v>
      </c>
      <c r="N38" s="368">
        <v>0</v>
      </c>
      <c r="O38" s="351">
        <v>0</v>
      </c>
      <c r="P38" s="368">
        <v>0</v>
      </c>
      <c r="Q38" s="351">
        <v>20</v>
      </c>
      <c r="R38"/>
      <c r="S38"/>
      <c r="T38"/>
    </row>
    <row r="39" spans="1:20" x14ac:dyDescent="0.25">
      <c r="A39" s="367">
        <v>736</v>
      </c>
      <c r="B39" s="367" t="s">
        <v>454</v>
      </c>
      <c r="C39" s="351">
        <v>0</v>
      </c>
      <c r="D39" s="368">
        <v>0</v>
      </c>
      <c r="E39" s="351">
        <v>1</v>
      </c>
      <c r="F39" s="368">
        <v>0.90090090090090091</v>
      </c>
      <c r="G39" s="351">
        <v>3</v>
      </c>
      <c r="H39" s="368">
        <v>2.7027027027027026</v>
      </c>
      <c r="I39" s="351">
        <v>94</v>
      </c>
      <c r="J39" s="368">
        <v>84.684684684684683</v>
      </c>
      <c r="K39" s="351">
        <v>12</v>
      </c>
      <c r="L39" s="368">
        <v>10.810810810810811</v>
      </c>
      <c r="M39" s="351">
        <v>1</v>
      </c>
      <c r="N39" s="368">
        <v>0.90090090090090091</v>
      </c>
      <c r="O39" s="351">
        <v>0</v>
      </c>
      <c r="P39" s="368">
        <v>0</v>
      </c>
      <c r="Q39" s="351">
        <v>111</v>
      </c>
      <c r="R39"/>
      <c r="S39"/>
      <c r="T39"/>
    </row>
    <row r="40" spans="1:20" x14ac:dyDescent="0.25">
      <c r="A40" s="367">
        <v>858</v>
      </c>
      <c r="B40" s="367" t="s">
        <v>455</v>
      </c>
      <c r="C40" s="351">
        <v>0</v>
      </c>
      <c r="D40" s="368">
        <v>0</v>
      </c>
      <c r="E40" s="351">
        <v>0</v>
      </c>
      <c r="F40" s="368">
        <v>0</v>
      </c>
      <c r="G40" s="351">
        <v>0</v>
      </c>
      <c r="H40" s="368">
        <v>0</v>
      </c>
      <c r="I40" s="351">
        <v>8</v>
      </c>
      <c r="J40" s="368">
        <v>80</v>
      </c>
      <c r="K40" s="351">
        <v>2</v>
      </c>
      <c r="L40" s="368">
        <v>20</v>
      </c>
      <c r="M40" s="351">
        <v>0</v>
      </c>
      <c r="N40" s="368">
        <v>0</v>
      </c>
      <c r="O40" s="351">
        <v>0</v>
      </c>
      <c r="P40" s="368">
        <v>0</v>
      </c>
      <c r="Q40" s="351">
        <v>10</v>
      </c>
      <c r="R40"/>
      <c r="S40"/>
      <c r="T40"/>
    </row>
    <row r="41" spans="1:20" x14ac:dyDescent="0.25">
      <c r="A41" s="367">
        <v>885</v>
      </c>
      <c r="B41" s="367" t="s">
        <v>456</v>
      </c>
      <c r="C41" s="351">
        <v>0</v>
      </c>
      <c r="D41" s="368">
        <v>0</v>
      </c>
      <c r="E41" s="351">
        <v>0</v>
      </c>
      <c r="F41" s="368">
        <v>0</v>
      </c>
      <c r="G41" s="351">
        <v>0</v>
      </c>
      <c r="H41" s="368">
        <v>0</v>
      </c>
      <c r="I41" s="351">
        <v>7</v>
      </c>
      <c r="J41" s="368">
        <v>100</v>
      </c>
      <c r="K41" s="351">
        <v>0</v>
      </c>
      <c r="L41" s="368">
        <v>0</v>
      </c>
      <c r="M41" s="351">
        <v>0</v>
      </c>
      <c r="N41" s="368">
        <v>0</v>
      </c>
      <c r="O41" s="351">
        <v>0</v>
      </c>
      <c r="P41" s="368">
        <v>0</v>
      </c>
      <c r="Q41" s="351">
        <v>7</v>
      </c>
      <c r="R41"/>
      <c r="S41"/>
      <c r="T41"/>
    </row>
    <row r="42" spans="1:20" x14ac:dyDescent="0.25">
      <c r="A42" s="367">
        <v>890</v>
      </c>
      <c r="B42" s="367" t="s">
        <v>457</v>
      </c>
      <c r="C42" s="351">
        <v>0</v>
      </c>
      <c r="D42" s="368">
        <v>0</v>
      </c>
      <c r="E42" s="351">
        <v>0</v>
      </c>
      <c r="F42" s="368">
        <v>0</v>
      </c>
      <c r="G42" s="351">
        <v>2</v>
      </c>
      <c r="H42" s="368">
        <v>7.6923076923076925</v>
      </c>
      <c r="I42" s="351">
        <v>20</v>
      </c>
      <c r="J42" s="368">
        <v>76.923076923076934</v>
      </c>
      <c r="K42" s="351">
        <v>4</v>
      </c>
      <c r="L42" s="368">
        <v>15.384615384615385</v>
      </c>
      <c r="M42" s="351">
        <v>0</v>
      </c>
      <c r="N42" s="368">
        <v>0</v>
      </c>
      <c r="O42" s="351">
        <v>0</v>
      </c>
      <c r="P42" s="368">
        <v>0</v>
      </c>
      <c r="Q42" s="351">
        <v>26</v>
      </c>
      <c r="R42"/>
      <c r="S42"/>
      <c r="T42"/>
    </row>
    <row r="43" spans="1:20" x14ac:dyDescent="0.25">
      <c r="A43" s="363">
        <v>5</v>
      </c>
      <c r="B43" s="364" t="s">
        <v>458</v>
      </c>
      <c r="C43" s="373">
        <v>0</v>
      </c>
      <c r="D43" s="369">
        <v>0</v>
      </c>
      <c r="E43" s="373">
        <v>7</v>
      </c>
      <c r="F43" s="369">
        <v>1.3698630136986301</v>
      </c>
      <c r="G43" s="373">
        <v>76</v>
      </c>
      <c r="H43" s="369">
        <v>14.87279843444227</v>
      </c>
      <c r="I43" s="373">
        <v>371</v>
      </c>
      <c r="J43" s="369">
        <v>72.602739726027394</v>
      </c>
      <c r="K43" s="373">
        <v>55</v>
      </c>
      <c r="L43" s="369">
        <v>10.763209393346379</v>
      </c>
      <c r="M43" s="373">
        <v>2</v>
      </c>
      <c r="N43" s="370">
        <v>0.39138943248532287</v>
      </c>
      <c r="O43" s="373">
        <v>0</v>
      </c>
      <c r="P43" s="370">
        <v>0</v>
      </c>
      <c r="Q43" s="371">
        <v>511</v>
      </c>
      <c r="R43"/>
      <c r="S43"/>
      <c r="T43"/>
    </row>
    <row r="44" spans="1:20" x14ac:dyDescent="0.25">
      <c r="A44" s="367">
        <v>4</v>
      </c>
      <c r="B44" s="367" t="s">
        <v>459</v>
      </c>
      <c r="C44" s="351">
        <v>0</v>
      </c>
      <c r="D44" s="368">
        <v>0</v>
      </c>
      <c r="E44" s="351">
        <v>0</v>
      </c>
      <c r="F44" s="368">
        <v>0</v>
      </c>
      <c r="G44" s="351">
        <v>0</v>
      </c>
      <c r="H44" s="368">
        <v>0</v>
      </c>
      <c r="I44" s="351">
        <v>1</v>
      </c>
      <c r="J44" s="368">
        <v>100</v>
      </c>
      <c r="K44" s="351">
        <v>0</v>
      </c>
      <c r="L44" s="368">
        <v>0</v>
      </c>
      <c r="M44" s="351">
        <v>0</v>
      </c>
      <c r="N44" s="368">
        <v>0</v>
      </c>
      <c r="O44" s="351">
        <v>0</v>
      </c>
      <c r="P44" s="368">
        <v>0</v>
      </c>
      <c r="Q44" s="351">
        <v>1</v>
      </c>
      <c r="R44"/>
      <c r="S44"/>
      <c r="T44"/>
    </row>
    <row r="45" spans="1:20" x14ac:dyDescent="0.25">
      <c r="A45" s="367">
        <v>42</v>
      </c>
      <c r="B45" s="367" t="s">
        <v>460</v>
      </c>
      <c r="C45" s="351">
        <v>0</v>
      </c>
      <c r="D45" s="368">
        <v>0</v>
      </c>
      <c r="E45" s="351">
        <v>1</v>
      </c>
      <c r="F45" s="368">
        <v>0.84745762711864403</v>
      </c>
      <c r="G45" s="351">
        <v>16</v>
      </c>
      <c r="H45" s="368">
        <v>13.559322033898304</v>
      </c>
      <c r="I45" s="351">
        <v>92</v>
      </c>
      <c r="J45" s="368">
        <v>77.966101694915253</v>
      </c>
      <c r="K45" s="351">
        <v>9</v>
      </c>
      <c r="L45" s="368">
        <v>7.6271186440677967</v>
      </c>
      <c r="M45" s="351">
        <v>0</v>
      </c>
      <c r="N45" s="368">
        <v>0</v>
      </c>
      <c r="O45" s="351">
        <v>0</v>
      </c>
      <c r="P45" s="368">
        <v>0</v>
      </c>
      <c r="Q45" s="351">
        <v>118</v>
      </c>
      <c r="R45"/>
      <c r="S45"/>
      <c r="T45"/>
    </row>
    <row r="46" spans="1:20" x14ac:dyDescent="0.25">
      <c r="A46" s="367">
        <v>44</v>
      </c>
      <c r="B46" s="367" t="s">
        <v>461</v>
      </c>
      <c r="C46" s="351">
        <v>0</v>
      </c>
      <c r="D46" s="368">
        <v>0</v>
      </c>
      <c r="E46" s="351">
        <v>0</v>
      </c>
      <c r="F46" s="368">
        <v>0</v>
      </c>
      <c r="G46" s="351">
        <v>0</v>
      </c>
      <c r="H46" s="368">
        <v>0</v>
      </c>
      <c r="I46" s="351">
        <v>1</v>
      </c>
      <c r="J46" s="368">
        <v>50</v>
      </c>
      <c r="K46" s="351">
        <v>1</v>
      </c>
      <c r="L46" s="368">
        <v>50</v>
      </c>
      <c r="M46" s="351">
        <v>0</v>
      </c>
      <c r="N46" s="368">
        <v>0</v>
      </c>
      <c r="O46" s="351">
        <v>0</v>
      </c>
      <c r="P46" s="368">
        <v>0</v>
      </c>
      <c r="Q46" s="351">
        <v>2</v>
      </c>
      <c r="R46"/>
      <c r="S46"/>
      <c r="T46"/>
    </row>
    <row r="47" spans="1:20" x14ac:dyDescent="0.25">
      <c r="A47" s="367">
        <v>59</v>
      </c>
      <c r="B47" s="367" t="s">
        <v>462</v>
      </c>
      <c r="C47" s="351">
        <v>0</v>
      </c>
      <c r="D47" s="368">
        <v>0</v>
      </c>
      <c r="E47" s="351">
        <v>0</v>
      </c>
      <c r="F47" s="368">
        <v>0</v>
      </c>
      <c r="G47" s="351">
        <v>1</v>
      </c>
      <c r="H47" s="368">
        <v>14.285714285714285</v>
      </c>
      <c r="I47" s="351">
        <v>6</v>
      </c>
      <c r="J47" s="368">
        <v>85.714285714285708</v>
      </c>
      <c r="K47" s="351">
        <v>0</v>
      </c>
      <c r="L47" s="368">
        <v>0</v>
      </c>
      <c r="M47" s="351">
        <v>0</v>
      </c>
      <c r="N47" s="368">
        <v>0</v>
      </c>
      <c r="O47" s="351">
        <v>0</v>
      </c>
      <c r="P47" s="368">
        <v>0</v>
      </c>
      <c r="Q47" s="351">
        <v>7</v>
      </c>
      <c r="R47"/>
      <c r="S47"/>
      <c r="T47"/>
    </row>
    <row r="48" spans="1:20" x14ac:dyDescent="0.25">
      <c r="A48" s="367">
        <v>113</v>
      </c>
      <c r="B48" s="367" t="s">
        <v>463</v>
      </c>
      <c r="C48" s="351">
        <v>0</v>
      </c>
      <c r="D48" s="368">
        <v>0</v>
      </c>
      <c r="E48" s="351">
        <v>0</v>
      </c>
      <c r="F48" s="368">
        <v>0</v>
      </c>
      <c r="G48" s="351">
        <v>0</v>
      </c>
      <c r="H48" s="368">
        <v>0</v>
      </c>
      <c r="I48" s="351">
        <v>5</v>
      </c>
      <c r="J48" s="368">
        <v>100</v>
      </c>
      <c r="K48" s="351">
        <v>0</v>
      </c>
      <c r="L48" s="368">
        <v>0</v>
      </c>
      <c r="M48" s="351">
        <v>0</v>
      </c>
      <c r="N48" s="368">
        <v>0</v>
      </c>
      <c r="O48" s="351">
        <v>0</v>
      </c>
      <c r="P48" s="368">
        <v>0</v>
      </c>
      <c r="Q48" s="351">
        <v>5</v>
      </c>
      <c r="R48"/>
      <c r="S48"/>
      <c r="T48"/>
    </row>
    <row r="49" spans="1:20" x14ac:dyDescent="0.25">
      <c r="A49" s="367">
        <v>125</v>
      </c>
      <c r="B49" s="367" t="s">
        <v>464</v>
      </c>
      <c r="C49" s="351">
        <v>0</v>
      </c>
      <c r="D49" s="368">
        <v>0</v>
      </c>
      <c r="E49" s="351">
        <v>0</v>
      </c>
      <c r="F49" s="368">
        <v>0</v>
      </c>
      <c r="G49" s="351">
        <v>3</v>
      </c>
      <c r="H49" s="368">
        <v>37.5</v>
      </c>
      <c r="I49" s="351">
        <v>5</v>
      </c>
      <c r="J49" s="368">
        <v>62.5</v>
      </c>
      <c r="K49" s="351">
        <v>0</v>
      </c>
      <c r="L49" s="368">
        <v>0</v>
      </c>
      <c r="M49" s="351">
        <v>0</v>
      </c>
      <c r="N49" s="368">
        <v>0</v>
      </c>
      <c r="O49" s="351">
        <v>0</v>
      </c>
      <c r="P49" s="368">
        <v>0</v>
      </c>
      <c r="Q49" s="351">
        <v>8</v>
      </c>
      <c r="R49"/>
      <c r="S49"/>
      <c r="T49"/>
    </row>
    <row r="50" spans="1:20" x14ac:dyDescent="0.25">
      <c r="A50" s="367">
        <v>138</v>
      </c>
      <c r="B50" s="367" t="s">
        <v>465</v>
      </c>
      <c r="C50" s="351">
        <v>0</v>
      </c>
      <c r="D50" s="368">
        <v>0</v>
      </c>
      <c r="E50" s="351">
        <v>0</v>
      </c>
      <c r="F50" s="368">
        <v>0</v>
      </c>
      <c r="G50" s="351">
        <v>0</v>
      </c>
      <c r="H50" s="368">
        <v>0</v>
      </c>
      <c r="I50" s="351">
        <v>10</v>
      </c>
      <c r="J50" s="368">
        <v>83.333333333333343</v>
      </c>
      <c r="K50" s="351">
        <v>2</v>
      </c>
      <c r="L50" s="368">
        <v>16.666666666666664</v>
      </c>
      <c r="M50" s="351">
        <v>0</v>
      </c>
      <c r="N50" s="368">
        <v>0</v>
      </c>
      <c r="O50" s="351">
        <v>0</v>
      </c>
      <c r="P50" s="368">
        <v>0</v>
      </c>
      <c r="Q50" s="351">
        <v>12</v>
      </c>
      <c r="R50"/>
      <c r="S50"/>
      <c r="T50"/>
    </row>
    <row r="51" spans="1:20" x14ac:dyDescent="0.25">
      <c r="A51" s="367">
        <v>234</v>
      </c>
      <c r="B51" s="367" t="s">
        <v>466</v>
      </c>
      <c r="C51" s="351">
        <v>0</v>
      </c>
      <c r="D51" s="368">
        <v>0</v>
      </c>
      <c r="E51" s="351">
        <v>0</v>
      </c>
      <c r="F51" s="368">
        <v>0</v>
      </c>
      <c r="G51" s="351">
        <v>0</v>
      </c>
      <c r="H51" s="368">
        <v>0</v>
      </c>
      <c r="I51" s="351">
        <v>7</v>
      </c>
      <c r="J51" s="368">
        <v>87.5</v>
      </c>
      <c r="K51" s="351">
        <v>1</v>
      </c>
      <c r="L51" s="368">
        <v>12.5</v>
      </c>
      <c r="M51" s="351">
        <v>0</v>
      </c>
      <c r="N51" s="368">
        <v>0</v>
      </c>
      <c r="O51" s="351">
        <v>0</v>
      </c>
      <c r="P51" s="368">
        <v>0</v>
      </c>
      <c r="Q51" s="351">
        <v>8</v>
      </c>
      <c r="R51"/>
      <c r="S51"/>
      <c r="T51"/>
    </row>
    <row r="52" spans="1:20" x14ac:dyDescent="0.25">
      <c r="A52" s="367">
        <v>240</v>
      </c>
      <c r="B52" s="367" t="s">
        <v>467</v>
      </c>
      <c r="C52" s="351">
        <v>0</v>
      </c>
      <c r="D52" s="368">
        <v>0</v>
      </c>
      <c r="E52" s="351">
        <v>0</v>
      </c>
      <c r="F52" s="368">
        <v>0</v>
      </c>
      <c r="G52" s="351">
        <v>0</v>
      </c>
      <c r="H52" s="368">
        <v>0</v>
      </c>
      <c r="I52" s="351">
        <v>1</v>
      </c>
      <c r="J52" s="368">
        <v>100</v>
      </c>
      <c r="K52" s="351">
        <v>0</v>
      </c>
      <c r="L52" s="368">
        <v>0</v>
      </c>
      <c r="M52" s="351">
        <v>0</v>
      </c>
      <c r="N52" s="368">
        <v>0</v>
      </c>
      <c r="O52" s="351">
        <v>0</v>
      </c>
      <c r="P52" s="368">
        <v>0</v>
      </c>
      <c r="Q52" s="351">
        <v>1</v>
      </c>
      <c r="R52"/>
      <c r="S52"/>
      <c r="T52"/>
    </row>
    <row r="53" spans="1:20" x14ac:dyDescent="0.25">
      <c r="A53" s="367">
        <v>284</v>
      </c>
      <c r="B53" s="367" t="s">
        <v>468</v>
      </c>
      <c r="C53" s="351">
        <v>0</v>
      </c>
      <c r="D53" s="368">
        <v>0</v>
      </c>
      <c r="E53" s="351">
        <v>0</v>
      </c>
      <c r="F53" s="368">
        <v>0</v>
      </c>
      <c r="G53" s="351">
        <v>0</v>
      </c>
      <c r="H53" s="368">
        <v>0</v>
      </c>
      <c r="I53" s="351">
        <v>5</v>
      </c>
      <c r="J53" s="368">
        <v>71.428571428571431</v>
      </c>
      <c r="K53" s="351">
        <v>2</v>
      </c>
      <c r="L53" s="368">
        <v>28.571428571428569</v>
      </c>
      <c r="M53" s="351">
        <v>0</v>
      </c>
      <c r="N53" s="368">
        <v>0</v>
      </c>
      <c r="O53" s="351">
        <v>0</v>
      </c>
      <c r="P53" s="368">
        <v>0</v>
      </c>
      <c r="Q53" s="351">
        <v>7</v>
      </c>
      <c r="R53"/>
      <c r="S53"/>
      <c r="T53"/>
    </row>
    <row r="54" spans="1:20" x14ac:dyDescent="0.25">
      <c r="A54" s="367">
        <v>306</v>
      </c>
      <c r="B54" s="367" t="s">
        <v>469</v>
      </c>
      <c r="C54" s="351">
        <v>0</v>
      </c>
      <c r="D54" s="368">
        <v>0</v>
      </c>
      <c r="E54" s="351">
        <v>0</v>
      </c>
      <c r="F54" s="368">
        <v>0</v>
      </c>
      <c r="G54" s="351">
        <v>0</v>
      </c>
      <c r="H54" s="368">
        <v>0</v>
      </c>
      <c r="I54" s="351">
        <v>4</v>
      </c>
      <c r="J54" s="368">
        <v>100</v>
      </c>
      <c r="K54" s="351">
        <v>0</v>
      </c>
      <c r="L54" s="368">
        <v>0</v>
      </c>
      <c r="M54" s="351">
        <v>0</v>
      </c>
      <c r="N54" s="368">
        <v>0</v>
      </c>
      <c r="O54" s="351">
        <v>0</v>
      </c>
      <c r="P54" s="368">
        <v>0</v>
      </c>
      <c r="Q54" s="351">
        <v>4</v>
      </c>
      <c r="R54"/>
      <c r="S54"/>
      <c r="T54"/>
    </row>
    <row r="55" spans="1:20" x14ac:dyDescent="0.25">
      <c r="A55" s="367">
        <v>347</v>
      </c>
      <c r="B55" s="367" t="s">
        <v>470</v>
      </c>
      <c r="C55" s="351">
        <v>0</v>
      </c>
      <c r="D55" s="368">
        <v>0</v>
      </c>
      <c r="E55" s="351">
        <v>0</v>
      </c>
      <c r="F55" s="368">
        <v>0</v>
      </c>
      <c r="G55" s="351">
        <v>0</v>
      </c>
      <c r="H55" s="368">
        <v>0</v>
      </c>
      <c r="I55" s="351">
        <v>5</v>
      </c>
      <c r="J55" s="368">
        <v>83.333333333333343</v>
      </c>
      <c r="K55" s="351">
        <v>1</v>
      </c>
      <c r="L55" s="368">
        <v>16.666666666666664</v>
      </c>
      <c r="M55" s="351">
        <v>0</v>
      </c>
      <c r="N55" s="368">
        <v>0</v>
      </c>
      <c r="O55" s="351">
        <v>0</v>
      </c>
      <c r="P55" s="368">
        <v>0</v>
      </c>
      <c r="Q55" s="351">
        <v>6</v>
      </c>
      <c r="R55"/>
      <c r="S55"/>
      <c r="T55"/>
    </row>
    <row r="56" spans="1:20" x14ac:dyDescent="0.25">
      <c r="A56" s="367">
        <v>411</v>
      </c>
      <c r="B56" s="367" t="s">
        <v>471</v>
      </c>
      <c r="C56" s="351">
        <v>0</v>
      </c>
      <c r="D56" s="368">
        <v>0</v>
      </c>
      <c r="E56" s="351">
        <v>0</v>
      </c>
      <c r="F56" s="368">
        <v>0</v>
      </c>
      <c r="G56" s="351">
        <v>0</v>
      </c>
      <c r="H56" s="368">
        <v>0</v>
      </c>
      <c r="I56" s="351">
        <v>0</v>
      </c>
      <c r="J56" s="368">
        <v>0</v>
      </c>
      <c r="K56" s="351">
        <v>0</v>
      </c>
      <c r="L56" s="368">
        <v>0</v>
      </c>
      <c r="M56" s="351">
        <v>0</v>
      </c>
      <c r="N56" s="368">
        <v>0</v>
      </c>
      <c r="O56" s="351">
        <v>0</v>
      </c>
      <c r="P56" s="368">
        <v>0</v>
      </c>
      <c r="Q56" s="351">
        <v>0</v>
      </c>
      <c r="R56"/>
      <c r="S56"/>
      <c r="T56"/>
    </row>
    <row r="57" spans="1:20" x14ac:dyDescent="0.25">
      <c r="A57" s="367">
        <v>501</v>
      </c>
      <c r="B57" s="367" t="s">
        <v>472</v>
      </c>
      <c r="C57" s="351">
        <v>0</v>
      </c>
      <c r="D57" s="368">
        <v>0</v>
      </c>
      <c r="E57" s="351">
        <v>0</v>
      </c>
      <c r="F57" s="368">
        <v>0</v>
      </c>
      <c r="G57" s="351">
        <v>0</v>
      </c>
      <c r="H57" s="368">
        <v>0</v>
      </c>
      <c r="I57" s="351">
        <v>1</v>
      </c>
      <c r="J57" s="368">
        <v>100</v>
      </c>
      <c r="K57" s="351">
        <v>0</v>
      </c>
      <c r="L57" s="368">
        <v>0</v>
      </c>
      <c r="M57" s="351">
        <v>0</v>
      </c>
      <c r="N57" s="368">
        <v>0</v>
      </c>
      <c r="O57" s="351">
        <v>0</v>
      </c>
      <c r="P57" s="368">
        <v>0</v>
      </c>
      <c r="Q57" s="351">
        <v>1</v>
      </c>
      <c r="R57"/>
      <c r="S57"/>
      <c r="T57"/>
    </row>
    <row r="58" spans="1:20" x14ac:dyDescent="0.25">
      <c r="A58" s="367">
        <v>543</v>
      </c>
      <c r="B58" s="367" t="s">
        <v>473</v>
      </c>
      <c r="C58" s="351">
        <v>0</v>
      </c>
      <c r="D58" s="368">
        <v>0</v>
      </c>
      <c r="E58" s="351">
        <v>0</v>
      </c>
      <c r="F58" s="368">
        <v>0</v>
      </c>
      <c r="G58" s="351">
        <v>0</v>
      </c>
      <c r="H58" s="368">
        <v>0</v>
      </c>
      <c r="I58" s="351">
        <v>0</v>
      </c>
      <c r="J58" s="368">
        <v>0</v>
      </c>
      <c r="K58" s="351">
        <v>0</v>
      </c>
      <c r="L58" s="368">
        <v>0</v>
      </c>
      <c r="M58" s="351">
        <v>0</v>
      </c>
      <c r="N58" s="368">
        <v>0</v>
      </c>
      <c r="O58" s="351">
        <v>0</v>
      </c>
      <c r="P58" s="368">
        <v>0</v>
      </c>
      <c r="Q58" s="351">
        <v>0</v>
      </c>
      <c r="R58"/>
      <c r="S58"/>
      <c r="T58"/>
    </row>
    <row r="59" spans="1:20" x14ac:dyDescent="0.25">
      <c r="A59" s="367">
        <v>628</v>
      </c>
      <c r="B59" s="367" t="s">
        <v>474</v>
      </c>
      <c r="C59" s="351">
        <v>0</v>
      </c>
      <c r="D59" s="368">
        <v>0</v>
      </c>
      <c r="E59" s="351">
        <v>0</v>
      </c>
      <c r="F59" s="368">
        <v>0</v>
      </c>
      <c r="G59" s="351">
        <v>0</v>
      </c>
      <c r="H59" s="368">
        <v>0</v>
      </c>
      <c r="I59" s="351">
        <v>1</v>
      </c>
      <c r="J59" s="368">
        <v>50</v>
      </c>
      <c r="K59" s="351">
        <v>0</v>
      </c>
      <c r="L59" s="368">
        <v>0</v>
      </c>
      <c r="M59" s="351">
        <v>1</v>
      </c>
      <c r="N59" s="368">
        <v>50</v>
      </c>
      <c r="O59" s="351">
        <v>0</v>
      </c>
      <c r="P59" s="368">
        <v>0</v>
      </c>
      <c r="Q59" s="351">
        <v>2</v>
      </c>
      <c r="R59"/>
      <c r="S59"/>
      <c r="T59"/>
    </row>
    <row r="60" spans="1:20" x14ac:dyDescent="0.25">
      <c r="A60" s="367">
        <v>656</v>
      </c>
      <c r="B60" s="367" t="s">
        <v>475</v>
      </c>
      <c r="C60" s="351">
        <v>0</v>
      </c>
      <c r="D60" s="368">
        <v>0</v>
      </c>
      <c r="E60" s="351">
        <v>4</v>
      </c>
      <c r="F60" s="368">
        <v>1.9230769230769231</v>
      </c>
      <c r="G60" s="351">
        <v>39</v>
      </c>
      <c r="H60" s="368">
        <v>18.75</v>
      </c>
      <c r="I60" s="351">
        <v>139</v>
      </c>
      <c r="J60" s="368">
        <v>66.826923076923066</v>
      </c>
      <c r="K60" s="351">
        <v>25</v>
      </c>
      <c r="L60" s="368">
        <v>12.01923076923077</v>
      </c>
      <c r="M60" s="351">
        <v>1</v>
      </c>
      <c r="N60" s="368">
        <v>0.48076923076923078</v>
      </c>
      <c r="O60" s="351">
        <v>0</v>
      </c>
      <c r="P60" s="368">
        <v>0</v>
      </c>
      <c r="Q60" s="351">
        <v>208</v>
      </c>
      <c r="R60"/>
      <c r="S60"/>
      <c r="T60"/>
    </row>
    <row r="61" spans="1:20" x14ac:dyDescent="0.25">
      <c r="A61" s="367">
        <v>761</v>
      </c>
      <c r="B61" s="367" t="s">
        <v>476</v>
      </c>
      <c r="C61" s="351">
        <v>0</v>
      </c>
      <c r="D61" s="368">
        <v>0</v>
      </c>
      <c r="E61" s="351">
        <v>1</v>
      </c>
      <c r="F61" s="368">
        <v>0.89285714285714279</v>
      </c>
      <c r="G61" s="351">
        <v>16</v>
      </c>
      <c r="H61" s="368">
        <v>14.285714285714285</v>
      </c>
      <c r="I61" s="351">
        <v>81</v>
      </c>
      <c r="J61" s="368">
        <v>72.321428571428569</v>
      </c>
      <c r="K61" s="351">
        <v>14</v>
      </c>
      <c r="L61" s="368">
        <v>12.5</v>
      </c>
      <c r="M61" s="351">
        <v>0</v>
      </c>
      <c r="N61" s="368">
        <v>0</v>
      </c>
      <c r="O61" s="351">
        <v>0</v>
      </c>
      <c r="P61" s="368">
        <v>0</v>
      </c>
      <c r="Q61" s="351">
        <v>112</v>
      </c>
      <c r="R61"/>
      <c r="S61"/>
      <c r="T61"/>
    </row>
    <row r="62" spans="1:20" x14ac:dyDescent="0.25">
      <c r="A62" s="367">
        <v>842</v>
      </c>
      <c r="B62" s="367" t="s">
        <v>477</v>
      </c>
      <c r="C62" s="351">
        <v>0</v>
      </c>
      <c r="D62" s="368">
        <v>0</v>
      </c>
      <c r="E62" s="351">
        <v>1</v>
      </c>
      <c r="F62" s="368">
        <v>11.111111111111111</v>
      </c>
      <c r="G62" s="351">
        <v>1</v>
      </c>
      <c r="H62" s="368">
        <v>11.111111111111111</v>
      </c>
      <c r="I62" s="351">
        <v>7</v>
      </c>
      <c r="J62" s="368">
        <v>77.777777777777786</v>
      </c>
      <c r="K62" s="351">
        <v>0</v>
      </c>
      <c r="L62" s="368">
        <v>0</v>
      </c>
      <c r="M62" s="351">
        <v>0</v>
      </c>
      <c r="N62" s="368">
        <v>0</v>
      </c>
      <c r="O62" s="351">
        <v>0</v>
      </c>
      <c r="P62" s="368">
        <v>0</v>
      </c>
      <c r="Q62" s="351">
        <v>9</v>
      </c>
      <c r="R62"/>
      <c r="S62"/>
      <c r="T62"/>
    </row>
    <row r="63" spans="1:20" x14ac:dyDescent="0.25">
      <c r="A63" s="363">
        <v>6</v>
      </c>
      <c r="B63" s="364" t="s">
        <v>478</v>
      </c>
      <c r="C63" s="373">
        <v>0</v>
      </c>
      <c r="D63" s="369">
        <v>0</v>
      </c>
      <c r="E63" s="373">
        <v>5</v>
      </c>
      <c r="F63" s="369">
        <v>0.65189048239895697</v>
      </c>
      <c r="G63" s="373">
        <v>121</v>
      </c>
      <c r="H63" s="369">
        <v>15.77574967405476</v>
      </c>
      <c r="I63" s="373">
        <v>539</v>
      </c>
      <c r="J63" s="369">
        <v>70.273794002607559</v>
      </c>
      <c r="K63" s="373">
        <v>84</v>
      </c>
      <c r="L63" s="369">
        <v>10.951760104302476</v>
      </c>
      <c r="M63" s="373">
        <v>18</v>
      </c>
      <c r="N63" s="370">
        <v>2.3468057366362451</v>
      </c>
      <c r="O63" s="373">
        <v>0</v>
      </c>
      <c r="P63" s="370">
        <v>0</v>
      </c>
      <c r="Q63" s="371">
        <v>767</v>
      </c>
      <c r="R63"/>
      <c r="S63"/>
      <c r="T63"/>
    </row>
    <row r="64" spans="1:20" x14ac:dyDescent="0.25">
      <c r="A64" s="367">
        <v>38</v>
      </c>
      <c r="B64" s="367" t="s">
        <v>479</v>
      </c>
      <c r="C64" s="351">
        <v>0</v>
      </c>
      <c r="D64" s="368">
        <v>0</v>
      </c>
      <c r="E64" s="351">
        <v>0</v>
      </c>
      <c r="F64" s="368">
        <v>0</v>
      </c>
      <c r="G64" s="351">
        <v>0</v>
      </c>
      <c r="H64" s="368">
        <v>0</v>
      </c>
      <c r="I64" s="351">
        <v>2</v>
      </c>
      <c r="J64" s="368">
        <v>100</v>
      </c>
      <c r="K64" s="351">
        <v>0</v>
      </c>
      <c r="L64" s="368">
        <v>0</v>
      </c>
      <c r="M64" s="351">
        <v>0</v>
      </c>
      <c r="N64" s="368">
        <v>0</v>
      </c>
      <c r="O64" s="351">
        <v>0</v>
      </c>
      <c r="P64" s="368">
        <v>0</v>
      </c>
      <c r="Q64" s="351">
        <v>2</v>
      </c>
      <c r="R64"/>
      <c r="S64"/>
      <c r="T64"/>
    </row>
    <row r="65" spans="1:20" x14ac:dyDescent="0.25">
      <c r="A65" s="367">
        <v>86</v>
      </c>
      <c r="B65" s="367" t="s">
        <v>480</v>
      </c>
      <c r="C65" s="351">
        <v>0</v>
      </c>
      <c r="D65" s="368">
        <v>0</v>
      </c>
      <c r="E65" s="351">
        <v>0</v>
      </c>
      <c r="F65" s="368">
        <v>0</v>
      </c>
      <c r="G65" s="351">
        <v>0</v>
      </c>
      <c r="H65" s="368">
        <v>0</v>
      </c>
      <c r="I65" s="351">
        <v>7</v>
      </c>
      <c r="J65" s="368">
        <v>77.777777777777786</v>
      </c>
      <c r="K65" s="351">
        <v>2</v>
      </c>
      <c r="L65" s="368">
        <v>22.222222222222221</v>
      </c>
      <c r="M65" s="351">
        <v>0</v>
      </c>
      <c r="N65" s="368">
        <v>0</v>
      </c>
      <c r="O65" s="351">
        <v>0</v>
      </c>
      <c r="P65" s="368">
        <v>0</v>
      </c>
      <c r="Q65" s="351">
        <v>9</v>
      </c>
      <c r="R65"/>
      <c r="S65"/>
      <c r="T65"/>
    </row>
    <row r="66" spans="1:20" x14ac:dyDescent="0.25">
      <c r="A66" s="367">
        <v>107</v>
      </c>
      <c r="B66" s="367" t="s">
        <v>481</v>
      </c>
      <c r="C66" s="351">
        <v>0</v>
      </c>
      <c r="D66" s="368">
        <v>0</v>
      </c>
      <c r="E66" s="351">
        <v>0</v>
      </c>
      <c r="F66" s="368">
        <v>0</v>
      </c>
      <c r="G66" s="351">
        <v>0</v>
      </c>
      <c r="H66" s="368">
        <v>0</v>
      </c>
      <c r="I66" s="351">
        <v>1</v>
      </c>
      <c r="J66" s="368">
        <v>100</v>
      </c>
      <c r="K66" s="351">
        <v>0</v>
      </c>
      <c r="L66" s="368">
        <v>0</v>
      </c>
      <c r="M66" s="351">
        <v>0</v>
      </c>
      <c r="N66" s="368">
        <v>0</v>
      </c>
      <c r="O66" s="351">
        <v>0</v>
      </c>
      <c r="P66" s="368">
        <v>0</v>
      </c>
      <c r="Q66" s="351">
        <v>1</v>
      </c>
      <c r="R66"/>
      <c r="S66"/>
      <c r="T66"/>
    </row>
    <row r="67" spans="1:20" x14ac:dyDescent="0.25">
      <c r="A67" s="367">
        <v>134</v>
      </c>
      <c r="B67" s="367" t="s">
        <v>482</v>
      </c>
      <c r="C67" s="351">
        <v>0</v>
      </c>
      <c r="D67" s="368">
        <v>0</v>
      </c>
      <c r="E67" s="351">
        <v>0</v>
      </c>
      <c r="F67" s="368">
        <v>0</v>
      </c>
      <c r="G67" s="351">
        <v>0</v>
      </c>
      <c r="H67" s="368">
        <v>0</v>
      </c>
      <c r="I67" s="351">
        <v>1</v>
      </c>
      <c r="J67" s="368">
        <v>100</v>
      </c>
      <c r="K67" s="351">
        <v>0</v>
      </c>
      <c r="L67" s="368">
        <v>0</v>
      </c>
      <c r="M67" s="351">
        <v>0</v>
      </c>
      <c r="N67" s="368">
        <v>0</v>
      </c>
      <c r="O67" s="351">
        <v>0</v>
      </c>
      <c r="P67" s="368">
        <v>0</v>
      </c>
      <c r="Q67" s="351">
        <v>1</v>
      </c>
      <c r="R67"/>
      <c r="S67"/>
      <c r="T67"/>
    </row>
    <row r="68" spans="1:20" x14ac:dyDescent="0.25">
      <c r="A68" s="367">
        <v>150</v>
      </c>
      <c r="B68" s="367" t="s">
        <v>483</v>
      </c>
      <c r="C68" s="351">
        <v>0</v>
      </c>
      <c r="D68" s="368">
        <v>0</v>
      </c>
      <c r="E68" s="351">
        <v>0</v>
      </c>
      <c r="F68" s="368">
        <v>0</v>
      </c>
      <c r="G68" s="351">
        <v>1</v>
      </c>
      <c r="H68" s="368">
        <v>14.285714285714285</v>
      </c>
      <c r="I68" s="351">
        <v>4</v>
      </c>
      <c r="J68" s="368">
        <v>57.142857142857139</v>
      </c>
      <c r="K68" s="351">
        <v>2</v>
      </c>
      <c r="L68" s="368">
        <v>28.571428571428569</v>
      </c>
      <c r="M68" s="351">
        <v>0</v>
      </c>
      <c r="N68" s="368">
        <v>0</v>
      </c>
      <c r="O68" s="351">
        <v>0</v>
      </c>
      <c r="P68" s="368">
        <v>0</v>
      </c>
      <c r="Q68" s="351">
        <v>7</v>
      </c>
      <c r="R68"/>
      <c r="S68"/>
      <c r="T68"/>
    </row>
    <row r="69" spans="1:20" x14ac:dyDescent="0.25">
      <c r="A69" s="367">
        <v>237</v>
      </c>
      <c r="B69" s="367" t="s">
        <v>484</v>
      </c>
      <c r="C69" s="351">
        <v>0</v>
      </c>
      <c r="D69" s="368">
        <v>0</v>
      </c>
      <c r="E69" s="351">
        <v>0</v>
      </c>
      <c r="F69" s="368">
        <v>0</v>
      </c>
      <c r="G69" s="351">
        <v>26</v>
      </c>
      <c r="H69" s="368">
        <v>16.049382716049383</v>
      </c>
      <c r="I69" s="351">
        <v>115</v>
      </c>
      <c r="J69" s="368">
        <v>70.987654320987659</v>
      </c>
      <c r="K69" s="351">
        <v>17</v>
      </c>
      <c r="L69" s="368">
        <v>10.493827160493826</v>
      </c>
      <c r="M69" s="351">
        <v>4</v>
      </c>
      <c r="N69" s="368">
        <v>2.4691358024691357</v>
      </c>
      <c r="O69" s="351">
        <v>0</v>
      </c>
      <c r="P69" s="368">
        <v>0</v>
      </c>
      <c r="Q69" s="351">
        <v>162</v>
      </c>
      <c r="R69"/>
      <c r="S69"/>
      <c r="T69"/>
    </row>
    <row r="70" spans="1:20" x14ac:dyDescent="0.25">
      <c r="A70" s="367">
        <v>264</v>
      </c>
      <c r="B70" s="367" t="s">
        <v>485</v>
      </c>
      <c r="C70" s="351">
        <v>0</v>
      </c>
      <c r="D70" s="368">
        <v>0</v>
      </c>
      <c r="E70" s="351">
        <v>1</v>
      </c>
      <c r="F70" s="368">
        <v>0.86956521739130432</v>
      </c>
      <c r="G70" s="351">
        <v>20</v>
      </c>
      <c r="H70" s="368">
        <v>17.391304347826086</v>
      </c>
      <c r="I70" s="351">
        <v>82</v>
      </c>
      <c r="J70" s="368">
        <v>71.304347826086953</v>
      </c>
      <c r="K70" s="351">
        <v>11</v>
      </c>
      <c r="L70" s="368">
        <v>9.5652173913043477</v>
      </c>
      <c r="M70" s="351">
        <v>1</v>
      </c>
      <c r="N70" s="368">
        <v>0.86956521739130432</v>
      </c>
      <c r="O70" s="351">
        <v>0</v>
      </c>
      <c r="P70" s="368">
        <v>0</v>
      </c>
      <c r="Q70" s="351">
        <v>115</v>
      </c>
      <c r="R70"/>
      <c r="S70"/>
      <c r="T70"/>
    </row>
    <row r="71" spans="1:20" x14ac:dyDescent="0.25">
      <c r="A71" s="367">
        <v>310</v>
      </c>
      <c r="B71" s="367" t="s">
        <v>486</v>
      </c>
      <c r="C71" s="351">
        <v>0</v>
      </c>
      <c r="D71" s="368">
        <v>0</v>
      </c>
      <c r="E71" s="351">
        <v>0</v>
      </c>
      <c r="F71" s="368">
        <v>0</v>
      </c>
      <c r="G71" s="351">
        <v>0</v>
      </c>
      <c r="H71" s="368">
        <v>0</v>
      </c>
      <c r="I71" s="351">
        <v>7</v>
      </c>
      <c r="J71" s="368">
        <v>63.636363636363633</v>
      </c>
      <c r="K71" s="351">
        <v>1</v>
      </c>
      <c r="L71" s="368">
        <v>9.0909090909090917</v>
      </c>
      <c r="M71" s="351">
        <v>3</v>
      </c>
      <c r="N71" s="368">
        <v>27.27272727272727</v>
      </c>
      <c r="O71" s="351">
        <v>0</v>
      </c>
      <c r="P71" s="368">
        <v>0</v>
      </c>
      <c r="Q71" s="351">
        <v>11</v>
      </c>
      <c r="R71"/>
      <c r="S71"/>
      <c r="T71"/>
    </row>
    <row r="72" spans="1:20" x14ac:dyDescent="0.25">
      <c r="A72" s="367">
        <v>315</v>
      </c>
      <c r="B72" s="367" t="s">
        <v>487</v>
      </c>
      <c r="C72" s="351">
        <v>0</v>
      </c>
      <c r="D72" s="368">
        <v>0</v>
      </c>
      <c r="E72" s="351">
        <v>0</v>
      </c>
      <c r="F72" s="368">
        <v>0</v>
      </c>
      <c r="G72" s="351">
        <v>0</v>
      </c>
      <c r="H72" s="368">
        <v>0</v>
      </c>
      <c r="I72" s="351">
        <v>3</v>
      </c>
      <c r="J72" s="368">
        <v>100</v>
      </c>
      <c r="K72" s="351">
        <v>0</v>
      </c>
      <c r="L72" s="368">
        <v>0</v>
      </c>
      <c r="M72" s="351">
        <v>0</v>
      </c>
      <c r="N72" s="368">
        <v>0</v>
      </c>
      <c r="O72" s="351">
        <v>0</v>
      </c>
      <c r="P72" s="368">
        <v>0</v>
      </c>
      <c r="Q72" s="351">
        <v>3</v>
      </c>
      <c r="R72"/>
      <c r="S72"/>
      <c r="T72"/>
    </row>
    <row r="73" spans="1:20" x14ac:dyDescent="0.25">
      <c r="A73" s="367">
        <v>361</v>
      </c>
      <c r="B73" s="367" t="s">
        <v>488</v>
      </c>
      <c r="C73" s="351">
        <v>0</v>
      </c>
      <c r="D73" s="368">
        <v>0</v>
      </c>
      <c r="E73" s="351">
        <v>0</v>
      </c>
      <c r="F73" s="368">
        <v>0</v>
      </c>
      <c r="G73" s="351">
        <v>1</v>
      </c>
      <c r="H73" s="368">
        <v>16.666666666666664</v>
      </c>
      <c r="I73" s="351">
        <v>4</v>
      </c>
      <c r="J73" s="368">
        <v>66.666666666666657</v>
      </c>
      <c r="K73" s="351">
        <v>1</v>
      </c>
      <c r="L73" s="368">
        <v>16.666666666666664</v>
      </c>
      <c r="M73" s="351">
        <v>0</v>
      </c>
      <c r="N73" s="368">
        <v>0</v>
      </c>
      <c r="O73" s="351">
        <v>0</v>
      </c>
      <c r="P73" s="368">
        <v>0</v>
      </c>
      <c r="Q73" s="351">
        <v>6</v>
      </c>
      <c r="R73"/>
      <c r="S73"/>
      <c r="T73"/>
    </row>
    <row r="74" spans="1:20" x14ac:dyDescent="0.25">
      <c r="A74" s="367">
        <v>647</v>
      </c>
      <c r="B74" s="367" t="s">
        <v>489</v>
      </c>
      <c r="C74" s="351">
        <v>0</v>
      </c>
      <c r="D74" s="368">
        <v>0</v>
      </c>
      <c r="E74" s="351">
        <v>0</v>
      </c>
      <c r="F74" s="368">
        <v>0</v>
      </c>
      <c r="G74" s="351">
        <v>0</v>
      </c>
      <c r="H74" s="368">
        <v>0</v>
      </c>
      <c r="I74" s="351">
        <v>11</v>
      </c>
      <c r="J74" s="368">
        <v>100</v>
      </c>
      <c r="K74" s="351">
        <v>0</v>
      </c>
      <c r="L74" s="368">
        <v>0</v>
      </c>
      <c r="M74" s="351">
        <v>0</v>
      </c>
      <c r="N74" s="368">
        <v>0</v>
      </c>
      <c r="O74" s="351">
        <v>0</v>
      </c>
      <c r="P74" s="368">
        <v>0</v>
      </c>
      <c r="Q74" s="351">
        <v>11</v>
      </c>
      <c r="R74"/>
      <c r="S74"/>
      <c r="T74"/>
    </row>
    <row r="75" spans="1:20" x14ac:dyDescent="0.25">
      <c r="A75" s="367">
        <v>658</v>
      </c>
      <c r="B75" s="367" t="s">
        <v>490</v>
      </c>
      <c r="C75" s="351">
        <v>0</v>
      </c>
      <c r="D75" s="368">
        <v>0</v>
      </c>
      <c r="E75" s="351">
        <v>0</v>
      </c>
      <c r="F75" s="368">
        <v>0</v>
      </c>
      <c r="G75" s="351">
        <v>0</v>
      </c>
      <c r="H75" s="368">
        <v>0</v>
      </c>
      <c r="I75" s="351">
        <v>5</v>
      </c>
      <c r="J75" s="368">
        <v>83.333333333333343</v>
      </c>
      <c r="K75" s="351">
        <v>1</v>
      </c>
      <c r="L75" s="368">
        <v>16.666666666666664</v>
      </c>
      <c r="M75" s="351">
        <v>0</v>
      </c>
      <c r="N75" s="368">
        <v>0</v>
      </c>
      <c r="O75" s="351">
        <v>0</v>
      </c>
      <c r="P75" s="368">
        <v>0</v>
      </c>
      <c r="Q75" s="351">
        <v>6</v>
      </c>
      <c r="R75"/>
      <c r="S75"/>
      <c r="T75"/>
    </row>
    <row r="76" spans="1:20" x14ac:dyDescent="0.25">
      <c r="A76" s="367">
        <v>664</v>
      </c>
      <c r="B76" s="367" t="s">
        <v>491</v>
      </c>
      <c r="C76" s="351">
        <v>0</v>
      </c>
      <c r="D76" s="368">
        <v>0</v>
      </c>
      <c r="E76" s="351">
        <v>2</v>
      </c>
      <c r="F76" s="368">
        <v>0.81632653061224492</v>
      </c>
      <c r="G76" s="351">
        <v>39</v>
      </c>
      <c r="H76" s="368">
        <v>15.918367346938775</v>
      </c>
      <c r="I76" s="351">
        <v>167</v>
      </c>
      <c r="J76" s="368">
        <v>68.16326530612244</v>
      </c>
      <c r="K76" s="351">
        <v>31</v>
      </c>
      <c r="L76" s="368">
        <v>12.653061224489795</v>
      </c>
      <c r="M76" s="351">
        <v>6</v>
      </c>
      <c r="N76" s="368">
        <v>2.4489795918367347</v>
      </c>
      <c r="O76" s="351">
        <v>0</v>
      </c>
      <c r="P76" s="368">
        <v>0</v>
      </c>
      <c r="Q76" s="351">
        <v>245</v>
      </c>
      <c r="R76"/>
      <c r="S76"/>
      <c r="T76"/>
    </row>
    <row r="77" spans="1:20" x14ac:dyDescent="0.25">
      <c r="A77" s="367">
        <v>686</v>
      </c>
      <c r="B77" s="367" t="s">
        <v>492</v>
      </c>
      <c r="C77" s="351">
        <v>0</v>
      </c>
      <c r="D77" s="368">
        <v>0</v>
      </c>
      <c r="E77" s="351">
        <v>2</v>
      </c>
      <c r="F77" s="368">
        <v>1.3422818791946309</v>
      </c>
      <c r="G77" s="351">
        <v>32</v>
      </c>
      <c r="H77" s="368">
        <v>21.476510067114095</v>
      </c>
      <c r="I77" s="351">
        <v>99</v>
      </c>
      <c r="J77" s="368">
        <v>66.442953020134226</v>
      </c>
      <c r="K77" s="351">
        <v>12</v>
      </c>
      <c r="L77" s="368">
        <v>8.0536912751677843</v>
      </c>
      <c r="M77" s="351">
        <v>4</v>
      </c>
      <c r="N77" s="368">
        <v>2.6845637583892619</v>
      </c>
      <c r="O77" s="351">
        <v>0</v>
      </c>
      <c r="P77" s="368">
        <v>0</v>
      </c>
      <c r="Q77" s="351">
        <v>149</v>
      </c>
      <c r="R77"/>
      <c r="S77"/>
      <c r="T77"/>
    </row>
    <row r="78" spans="1:20" x14ac:dyDescent="0.25">
      <c r="A78" s="367">
        <v>819</v>
      </c>
      <c r="B78" s="367" t="s">
        <v>493</v>
      </c>
      <c r="C78" s="351">
        <v>0</v>
      </c>
      <c r="D78" s="368">
        <v>0</v>
      </c>
      <c r="E78" s="351">
        <v>0</v>
      </c>
      <c r="F78" s="368">
        <v>0</v>
      </c>
      <c r="G78" s="351">
        <v>0</v>
      </c>
      <c r="H78" s="368">
        <v>0</v>
      </c>
      <c r="I78" s="351">
        <v>0</v>
      </c>
      <c r="J78" s="368">
        <v>0</v>
      </c>
      <c r="K78" s="351">
        <v>0</v>
      </c>
      <c r="L78" s="368">
        <v>0</v>
      </c>
      <c r="M78" s="351">
        <v>0</v>
      </c>
      <c r="N78" s="368">
        <v>0</v>
      </c>
      <c r="O78" s="351">
        <v>0</v>
      </c>
      <c r="P78" s="368">
        <v>0</v>
      </c>
      <c r="Q78" s="351">
        <v>0</v>
      </c>
      <c r="R78"/>
      <c r="S78"/>
      <c r="T78"/>
    </row>
    <row r="79" spans="1:20" x14ac:dyDescent="0.25">
      <c r="A79" s="367">
        <v>854</v>
      </c>
      <c r="B79" s="367" t="s">
        <v>494</v>
      </c>
      <c r="C79" s="351">
        <v>0</v>
      </c>
      <c r="D79" s="368">
        <v>0</v>
      </c>
      <c r="E79" s="351">
        <v>0</v>
      </c>
      <c r="F79" s="368">
        <v>0</v>
      </c>
      <c r="G79" s="351">
        <v>0</v>
      </c>
      <c r="H79" s="368">
        <v>0</v>
      </c>
      <c r="I79" s="351">
        <v>3</v>
      </c>
      <c r="J79" s="368">
        <v>75</v>
      </c>
      <c r="K79" s="351">
        <v>1</v>
      </c>
      <c r="L79" s="368">
        <v>25</v>
      </c>
      <c r="M79" s="351">
        <v>0</v>
      </c>
      <c r="N79" s="368">
        <v>0</v>
      </c>
      <c r="O79" s="351">
        <v>0</v>
      </c>
      <c r="P79" s="368">
        <v>0</v>
      </c>
      <c r="Q79" s="351">
        <v>4</v>
      </c>
      <c r="R79"/>
      <c r="S79"/>
      <c r="T79"/>
    </row>
    <row r="80" spans="1:20" x14ac:dyDescent="0.25">
      <c r="A80" s="367">
        <v>887</v>
      </c>
      <c r="B80" s="367" t="s">
        <v>495</v>
      </c>
      <c r="C80" s="351">
        <v>0</v>
      </c>
      <c r="D80" s="368">
        <v>0</v>
      </c>
      <c r="E80" s="351">
        <v>0</v>
      </c>
      <c r="F80" s="368">
        <v>0</v>
      </c>
      <c r="G80" s="351">
        <v>2</v>
      </c>
      <c r="H80" s="368">
        <v>5.7142857142857144</v>
      </c>
      <c r="I80" s="351">
        <v>28</v>
      </c>
      <c r="J80" s="368">
        <v>80</v>
      </c>
      <c r="K80" s="351">
        <v>5</v>
      </c>
      <c r="L80" s="368">
        <v>14.285714285714285</v>
      </c>
      <c r="M80" s="351">
        <v>0</v>
      </c>
      <c r="N80" s="368">
        <v>0</v>
      </c>
      <c r="O80" s="351">
        <v>0</v>
      </c>
      <c r="P80" s="368">
        <v>0</v>
      </c>
      <c r="Q80" s="351">
        <v>35</v>
      </c>
      <c r="R80"/>
      <c r="S80"/>
      <c r="T80"/>
    </row>
    <row r="81" spans="1:20" x14ac:dyDescent="0.25">
      <c r="A81" s="363">
        <v>7</v>
      </c>
      <c r="B81" s="364" t="s">
        <v>496</v>
      </c>
      <c r="C81" s="373">
        <v>0</v>
      </c>
      <c r="D81" s="369">
        <v>0</v>
      </c>
      <c r="E81" s="373">
        <v>75</v>
      </c>
      <c r="F81" s="369">
        <v>0.65829895549899065</v>
      </c>
      <c r="G81" s="373">
        <v>1574</v>
      </c>
      <c r="H81" s="369">
        <v>13.815500746072148</v>
      </c>
      <c r="I81" s="373">
        <v>8149</v>
      </c>
      <c r="J81" s="369">
        <v>71.526375844816997</v>
      </c>
      <c r="K81" s="373">
        <v>1399</v>
      </c>
      <c r="L81" s="369">
        <v>12.279469849907839</v>
      </c>
      <c r="M81" s="373">
        <v>189</v>
      </c>
      <c r="N81" s="370">
        <v>1.6589133678574564</v>
      </c>
      <c r="O81" s="373">
        <v>7</v>
      </c>
      <c r="P81" s="370">
        <v>6.1441235846572462E-2</v>
      </c>
      <c r="Q81" s="371">
        <v>11393</v>
      </c>
      <c r="R81"/>
      <c r="S81"/>
      <c r="T81"/>
    </row>
    <row r="82" spans="1:20" x14ac:dyDescent="0.25">
      <c r="A82" s="367">
        <v>2</v>
      </c>
      <c r="B82" s="367" t="s">
        <v>497</v>
      </c>
      <c r="C82" s="351">
        <v>0</v>
      </c>
      <c r="D82" s="368">
        <v>0</v>
      </c>
      <c r="E82" s="351">
        <v>0</v>
      </c>
      <c r="F82" s="368">
        <v>0</v>
      </c>
      <c r="G82" s="351">
        <v>4</v>
      </c>
      <c r="H82" s="368">
        <v>16.666666666666664</v>
      </c>
      <c r="I82" s="351">
        <v>19</v>
      </c>
      <c r="J82" s="368">
        <v>79.166666666666657</v>
      </c>
      <c r="K82" s="351">
        <v>1</v>
      </c>
      <c r="L82" s="368">
        <v>4.1666666666666661</v>
      </c>
      <c r="M82" s="351">
        <v>0</v>
      </c>
      <c r="N82" s="368">
        <v>0</v>
      </c>
      <c r="O82" s="351">
        <v>0</v>
      </c>
      <c r="P82" s="368">
        <v>0</v>
      </c>
      <c r="Q82" s="351">
        <v>24</v>
      </c>
      <c r="R82"/>
      <c r="S82"/>
      <c r="T82"/>
    </row>
    <row r="83" spans="1:20" x14ac:dyDescent="0.25">
      <c r="A83" s="367">
        <v>21</v>
      </c>
      <c r="B83" s="367" t="s">
        <v>498</v>
      </c>
      <c r="C83" s="351">
        <v>0</v>
      </c>
      <c r="D83" s="368">
        <v>0</v>
      </c>
      <c r="E83" s="351">
        <v>0</v>
      </c>
      <c r="F83" s="368">
        <v>0</v>
      </c>
      <c r="G83" s="351">
        <v>0</v>
      </c>
      <c r="H83" s="368">
        <v>0</v>
      </c>
      <c r="I83" s="351">
        <v>0</v>
      </c>
      <c r="J83" s="368">
        <v>0</v>
      </c>
      <c r="K83" s="351">
        <v>0</v>
      </c>
      <c r="L83" s="368">
        <v>0</v>
      </c>
      <c r="M83" s="351">
        <v>0</v>
      </c>
      <c r="N83" s="368">
        <v>0</v>
      </c>
      <c r="O83" s="351">
        <v>0</v>
      </c>
      <c r="P83" s="368">
        <v>0</v>
      </c>
      <c r="Q83" s="351">
        <v>0</v>
      </c>
      <c r="R83"/>
      <c r="S83"/>
      <c r="T83"/>
    </row>
    <row r="84" spans="1:20" x14ac:dyDescent="0.25">
      <c r="A84" s="367">
        <v>55</v>
      </c>
      <c r="B84" s="367" t="s">
        <v>499</v>
      </c>
      <c r="C84" s="351">
        <v>0</v>
      </c>
      <c r="D84" s="368">
        <v>0</v>
      </c>
      <c r="E84" s="351">
        <v>0</v>
      </c>
      <c r="F84" s="368">
        <v>0</v>
      </c>
      <c r="G84" s="351">
        <v>2</v>
      </c>
      <c r="H84" s="368">
        <v>33.333333333333329</v>
      </c>
      <c r="I84" s="351">
        <v>3</v>
      </c>
      <c r="J84" s="368">
        <v>50</v>
      </c>
      <c r="K84" s="351">
        <v>0</v>
      </c>
      <c r="L84" s="368">
        <v>0</v>
      </c>
      <c r="M84" s="351">
        <v>1</v>
      </c>
      <c r="N84" s="368">
        <v>16.666666666666664</v>
      </c>
      <c r="O84" s="351">
        <v>0</v>
      </c>
      <c r="P84" s="368">
        <v>0</v>
      </c>
      <c r="Q84" s="351">
        <v>6</v>
      </c>
      <c r="R84"/>
      <c r="S84"/>
      <c r="T84"/>
    </row>
    <row r="85" spans="1:20" x14ac:dyDescent="0.25">
      <c r="A85" s="367">
        <v>148</v>
      </c>
      <c r="B85" s="367" t="s">
        <v>500</v>
      </c>
      <c r="C85" s="351">
        <v>0</v>
      </c>
      <c r="D85" s="368">
        <v>0</v>
      </c>
      <c r="E85" s="351">
        <v>10</v>
      </c>
      <c r="F85" s="368">
        <v>0.86880973066898359</v>
      </c>
      <c r="G85" s="351">
        <v>170</v>
      </c>
      <c r="H85" s="368">
        <v>14.769765421372719</v>
      </c>
      <c r="I85" s="351">
        <v>829</v>
      </c>
      <c r="J85" s="368">
        <v>72.024326672458727</v>
      </c>
      <c r="K85" s="351">
        <v>128</v>
      </c>
      <c r="L85" s="368">
        <v>11.120764552562989</v>
      </c>
      <c r="M85" s="351">
        <v>13</v>
      </c>
      <c r="N85" s="368">
        <v>1.1294526498696786</v>
      </c>
      <c r="O85" s="351">
        <v>1</v>
      </c>
      <c r="P85" s="368">
        <v>8.6880973066898348E-2</v>
      </c>
      <c r="Q85" s="351">
        <v>1151</v>
      </c>
      <c r="R85"/>
      <c r="S85"/>
      <c r="T85"/>
    </row>
    <row r="86" spans="1:20" x14ac:dyDescent="0.25">
      <c r="A86" s="367">
        <v>197</v>
      </c>
      <c r="B86" s="367" t="s">
        <v>501</v>
      </c>
      <c r="C86" s="351">
        <v>0</v>
      </c>
      <c r="D86" s="368">
        <v>0</v>
      </c>
      <c r="E86" s="351">
        <v>0</v>
      </c>
      <c r="F86" s="368">
        <v>0</v>
      </c>
      <c r="G86" s="351">
        <v>10</v>
      </c>
      <c r="H86" s="368">
        <v>30.303030303030305</v>
      </c>
      <c r="I86" s="351">
        <v>17</v>
      </c>
      <c r="J86" s="368">
        <v>51.515151515151516</v>
      </c>
      <c r="K86" s="351">
        <v>6</v>
      </c>
      <c r="L86" s="368">
        <v>18.181818181818183</v>
      </c>
      <c r="M86" s="351">
        <v>0</v>
      </c>
      <c r="N86" s="368">
        <v>0</v>
      </c>
      <c r="O86" s="351">
        <v>0</v>
      </c>
      <c r="P86" s="368">
        <v>0</v>
      </c>
      <c r="Q86" s="351">
        <v>33</v>
      </c>
      <c r="R86"/>
      <c r="S86"/>
      <c r="T86"/>
    </row>
    <row r="87" spans="1:20" x14ac:dyDescent="0.25">
      <c r="A87" s="367">
        <v>206</v>
      </c>
      <c r="B87" s="367" t="s">
        <v>502</v>
      </c>
      <c r="C87" s="351">
        <v>0</v>
      </c>
      <c r="D87" s="368">
        <v>0</v>
      </c>
      <c r="E87" s="351">
        <v>0</v>
      </c>
      <c r="F87" s="368">
        <v>0</v>
      </c>
      <c r="G87" s="351">
        <v>1</v>
      </c>
      <c r="H87" s="368">
        <v>16.666666666666664</v>
      </c>
      <c r="I87" s="351">
        <v>5</v>
      </c>
      <c r="J87" s="368">
        <v>83.333333333333343</v>
      </c>
      <c r="K87" s="351">
        <v>0</v>
      </c>
      <c r="L87" s="368">
        <v>0</v>
      </c>
      <c r="M87" s="351">
        <v>0</v>
      </c>
      <c r="N87" s="368">
        <v>0</v>
      </c>
      <c r="O87" s="351">
        <v>0</v>
      </c>
      <c r="P87" s="368">
        <v>0</v>
      </c>
      <c r="Q87" s="351">
        <v>6</v>
      </c>
      <c r="R87"/>
      <c r="S87"/>
      <c r="T87"/>
    </row>
    <row r="88" spans="1:20" x14ac:dyDescent="0.25">
      <c r="A88" s="367">
        <v>313</v>
      </c>
      <c r="B88" s="367" t="s">
        <v>503</v>
      </c>
      <c r="C88" s="351">
        <v>0</v>
      </c>
      <c r="D88" s="368">
        <v>0</v>
      </c>
      <c r="E88" s="351">
        <v>0</v>
      </c>
      <c r="F88" s="368">
        <v>0</v>
      </c>
      <c r="G88" s="351">
        <v>7</v>
      </c>
      <c r="H88" s="368">
        <v>12.727272727272727</v>
      </c>
      <c r="I88" s="351">
        <v>47</v>
      </c>
      <c r="J88" s="368">
        <v>85.454545454545453</v>
      </c>
      <c r="K88" s="351">
        <v>1</v>
      </c>
      <c r="L88" s="368">
        <v>1.8181818181818181</v>
      </c>
      <c r="M88" s="351">
        <v>0</v>
      </c>
      <c r="N88" s="368">
        <v>0</v>
      </c>
      <c r="O88" s="351">
        <v>0</v>
      </c>
      <c r="P88" s="368">
        <v>0</v>
      </c>
      <c r="Q88" s="351">
        <v>55</v>
      </c>
      <c r="R88"/>
      <c r="S88"/>
      <c r="T88"/>
    </row>
    <row r="89" spans="1:20" x14ac:dyDescent="0.25">
      <c r="A89" s="367">
        <v>318</v>
      </c>
      <c r="B89" s="367" t="s">
        <v>504</v>
      </c>
      <c r="C89" s="351">
        <v>0</v>
      </c>
      <c r="D89" s="368">
        <v>0</v>
      </c>
      <c r="E89" s="351">
        <v>3</v>
      </c>
      <c r="F89" s="368">
        <v>0.28275212064090482</v>
      </c>
      <c r="G89" s="351">
        <v>156</v>
      </c>
      <c r="H89" s="368">
        <v>14.70311027332705</v>
      </c>
      <c r="I89" s="351">
        <v>769</v>
      </c>
      <c r="J89" s="368">
        <v>72.478793590951923</v>
      </c>
      <c r="K89" s="351">
        <v>120</v>
      </c>
      <c r="L89" s="368">
        <v>11.310084825636192</v>
      </c>
      <c r="M89" s="351">
        <v>12</v>
      </c>
      <c r="N89" s="368">
        <v>1.1310084825636193</v>
      </c>
      <c r="O89" s="351">
        <v>1</v>
      </c>
      <c r="P89" s="368">
        <v>9.4250706880301599E-2</v>
      </c>
      <c r="Q89" s="351">
        <v>1061</v>
      </c>
      <c r="R89"/>
      <c r="S89"/>
      <c r="T89"/>
    </row>
    <row r="90" spans="1:20" x14ac:dyDescent="0.25">
      <c r="A90" s="367">
        <v>321</v>
      </c>
      <c r="B90" s="367" t="s">
        <v>505</v>
      </c>
      <c r="C90" s="351">
        <v>0</v>
      </c>
      <c r="D90" s="368">
        <v>0</v>
      </c>
      <c r="E90" s="351">
        <v>2</v>
      </c>
      <c r="F90" s="368">
        <v>1.1299435028248588</v>
      </c>
      <c r="G90" s="351">
        <v>14</v>
      </c>
      <c r="H90" s="368">
        <v>7.9096045197740121</v>
      </c>
      <c r="I90" s="351">
        <v>127</v>
      </c>
      <c r="J90" s="368">
        <v>71.751412429378533</v>
      </c>
      <c r="K90" s="351">
        <v>31</v>
      </c>
      <c r="L90" s="368">
        <v>17.514124293785311</v>
      </c>
      <c r="M90" s="351">
        <v>3</v>
      </c>
      <c r="N90" s="368">
        <v>1.6949152542372881</v>
      </c>
      <c r="O90" s="351">
        <v>0</v>
      </c>
      <c r="P90" s="368">
        <v>0</v>
      </c>
      <c r="Q90" s="351">
        <v>177</v>
      </c>
      <c r="R90"/>
      <c r="S90"/>
      <c r="T90"/>
    </row>
    <row r="91" spans="1:20" x14ac:dyDescent="0.25">
      <c r="A91" s="367">
        <v>376</v>
      </c>
      <c r="B91" s="367" t="s">
        <v>506</v>
      </c>
      <c r="C91" s="351">
        <v>0</v>
      </c>
      <c r="D91" s="368">
        <v>0</v>
      </c>
      <c r="E91" s="351">
        <v>9</v>
      </c>
      <c r="F91" s="368">
        <v>0.82644628099173556</v>
      </c>
      <c r="G91" s="351">
        <v>153</v>
      </c>
      <c r="H91" s="368">
        <v>14.049586776859504</v>
      </c>
      <c r="I91" s="351">
        <v>788</v>
      </c>
      <c r="J91" s="368">
        <v>72.359963269054177</v>
      </c>
      <c r="K91" s="351">
        <v>123</v>
      </c>
      <c r="L91" s="368">
        <v>11.294765840220386</v>
      </c>
      <c r="M91" s="351">
        <v>16</v>
      </c>
      <c r="N91" s="368">
        <v>1.4692378328741964</v>
      </c>
      <c r="O91" s="351">
        <v>0</v>
      </c>
      <c r="P91" s="368">
        <v>0</v>
      </c>
      <c r="Q91" s="351">
        <v>1089</v>
      </c>
      <c r="R91"/>
      <c r="S91"/>
      <c r="T91"/>
    </row>
    <row r="92" spans="1:20" x14ac:dyDescent="0.25">
      <c r="A92" s="367">
        <v>400</v>
      </c>
      <c r="B92" s="367" t="s">
        <v>507</v>
      </c>
      <c r="C92" s="351">
        <v>0</v>
      </c>
      <c r="D92" s="368">
        <v>0</v>
      </c>
      <c r="E92" s="351">
        <v>2</v>
      </c>
      <c r="F92" s="368">
        <v>1.2903225806451613</v>
      </c>
      <c r="G92" s="351">
        <v>30</v>
      </c>
      <c r="H92" s="368">
        <v>19.35483870967742</v>
      </c>
      <c r="I92" s="351">
        <v>103</v>
      </c>
      <c r="J92" s="368">
        <v>66.451612903225808</v>
      </c>
      <c r="K92" s="351">
        <v>20</v>
      </c>
      <c r="L92" s="368">
        <v>12.903225806451612</v>
      </c>
      <c r="M92" s="351">
        <v>0</v>
      </c>
      <c r="N92" s="368">
        <v>0</v>
      </c>
      <c r="O92" s="351">
        <v>0</v>
      </c>
      <c r="P92" s="368">
        <v>0</v>
      </c>
      <c r="Q92" s="351">
        <v>155</v>
      </c>
      <c r="R92"/>
      <c r="S92"/>
      <c r="T92"/>
    </row>
    <row r="93" spans="1:20" x14ac:dyDescent="0.25">
      <c r="A93" s="367">
        <v>440</v>
      </c>
      <c r="B93" s="367" t="s">
        <v>508</v>
      </c>
      <c r="C93" s="351">
        <v>0</v>
      </c>
      <c r="D93" s="368">
        <v>0</v>
      </c>
      <c r="E93" s="351">
        <v>13</v>
      </c>
      <c r="F93" s="368">
        <v>0.68421052631578949</v>
      </c>
      <c r="G93" s="351">
        <v>265</v>
      </c>
      <c r="H93" s="368">
        <v>13.94736842105263</v>
      </c>
      <c r="I93" s="351">
        <v>1381</v>
      </c>
      <c r="J93" s="368">
        <v>72.68421052631578</v>
      </c>
      <c r="K93" s="351">
        <v>214</v>
      </c>
      <c r="L93" s="368">
        <v>11.263157894736842</v>
      </c>
      <c r="M93" s="351">
        <v>27</v>
      </c>
      <c r="N93" s="368">
        <v>1.4210526315789473</v>
      </c>
      <c r="O93" s="351">
        <v>0</v>
      </c>
      <c r="P93" s="368">
        <v>0</v>
      </c>
      <c r="Q93" s="351">
        <v>1900</v>
      </c>
      <c r="R93"/>
      <c r="S93"/>
      <c r="T93"/>
    </row>
    <row r="94" spans="1:20" x14ac:dyDescent="0.25">
      <c r="A94" s="367">
        <v>483</v>
      </c>
      <c r="B94" s="367" t="s">
        <v>509</v>
      </c>
      <c r="C94" s="351">
        <v>0</v>
      </c>
      <c r="D94" s="368">
        <v>0</v>
      </c>
      <c r="E94" s="351">
        <v>0</v>
      </c>
      <c r="F94" s="368">
        <v>0</v>
      </c>
      <c r="G94" s="351">
        <v>0</v>
      </c>
      <c r="H94" s="368">
        <v>0</v>
      </c>
      <c r="I94" s="351">
        <v>0</v>
      </c>
      <c r="J94" s="368">
        <v>0</v>
      </c>
      <c r="K94" s="351">
        <v>0</v>
      </c>
      <c r="L94" s="368">
        <v>0</v>
      </c>
      <c r="M94" s="351">
        <v>0</v>
      </c>
      <c r="N94" s="368">
        <v>0</v>
      </c>
      <c r="O94" s="351">
        <v>0</v>
      </c>
      <c r="P94" s="368">
        <v>0</v>
      </c>
      <c r="Q94" s="351">
        <v>0</v>
      </c>
      <c r="R94"/>
      <c r="S94"/>
      <c r="T94"/>
    </row>
    <row r="95" spans="1:20" x14ac:dyDescent="0.25">
      <c r="A95" s="367">
        <v>541</v>
      </c>
      <c r="B95" s="367" t="s">
        <v>510</v>
      </c>
      <c r="C95" s="351">
        <v>0</v>
      </c>
      <c r="D95" s="368">
        <v>0</v>
      </c>
      <c r="E95" s="351">
        <v>1</v>
      </c>
      <c r="F95" s="368">
        <v>0.42553191489361702</v>
      </c>
      <c r="G95" s="351">
        <v>32</v>
      </c>
      <c r="H95" s="368">
        <v>13.617021276595745</v>
      </c>
      <c r="I95" s="351">
        <v>165</v>
      </c>
      <c r="J95" s="368">
        <v>70.212765957446805</v>
      </c>
      <c r="K95" s="351">
        <v>32</v>
      </c>
      <c r="L95" s="368">
        <v>13.617021276595745</v>
      </c>
      <c r="M95" s="351">
        <v>5</v>
      </c>
      <c r="N95" s="368">
        <v>2.1276595744680851</v>
      </c>
      <c r="O95" s="351">
        <v>0</v>
      </c>
      <c r="P95" s="368">
        <v>0</v>
      </c>
      <c r="Q95" s="351">
        <v>235</v>
      </c>
      <c r="R95"/>
      <c r="S95"/>
      <c r="T95"/>
    </row>
    <row r="96" spans="1:20" x14ac:dyDescent="0.25">
      <c r="A96" s="367">
        <v>607</v>
      </c>
      <c r="B96" s="367" t="s">
        <v>511</v>
      </c>
      <c r="C96" s="351">
        <v>0</v>
      </c>
      <c r="D96" s="368">
        <v>0</v>
      </c>
      <c r="E96" s="351">
        <v>9</v>
      </c>
      <c r="F96" s="368">
        <v>2.2900763358778624</v>
      </c>
      <c r="G96" s="351">
        <v>67</v>
      </c>
      <c r="H96" s="368">
        <v>17.048346055979643</v>
      </c>
      <c r="I96" s="351">
        <v>250</v>
      </c>
      <c r="J96" s="368">
        <v>63.613231552162851</v>
      </c>
      <c r="K96" s="351">
        <v>57</v>
      </c>
      <c r="L96" s="368">
        <v>14.503816793893129</v>
      </c>
      <c r="M96" s="351">
        <v>10</v>
      </c>
      <c r="N96" s="368">
        <v>2.5445292620865136</v>
      </c>
      <c r="O96" s="351">
        <v>0</v>
      </c>
      <c r="P96" s="368">
        <v>0</v>
      </c>
      <c r="Q96" s="351">
        <v>393</v>
      </c>
      <c r="R96"/>
      <c r="S96"/>
      <c r="T96"/>
    </row>
    <row r="97" spans="1:20" x14ac:dyDescent="0.25">
      <c r="A97" s="367">
        <v>615</v>
      </c>
      <c r="B97" s="367" t="s">
        <v>512</v>
      </c>
      <c r="C97" s="351">
        <v>0</v>
      </c>
      <c r="D97" s="368">
        <v>0</v>
      </c>
      <c r="E97" s="351">
        <v>18</v>
      </c>
      <c r="F97" s="368">
        <v>0.41938490214352281</v>
      </c>
      <c r="G97" s="351">
        <v>569</v>
      </c>
      <c r="H97" s="368">
        <v>13.257222739981362</v>
      </c>
      <c r="I97" s="351">
        <v>3031</v>
      </c>
      <c r="J97" s="368">
        <v>70.619757688723212</v>
      </c>
      <c r="K97" s="351">
        <v>574</v>
      </c>
      <c r="L97" s="368">
        <v>13.373718546132341</v>
      </c>
      <c r="M97" s="351">
        <v>95</v>
      </c>
      <c r="N97" s="368">
        <v>2.2134203168685929</v>
      </c>
      <c r="O97" s="351">
        <v>5</v>
      </c>
      <c r="P97" s="368">
        <v>0.11649580615097856</v>
      </c>
      <c r="Q97" s="351">
        <v>4292</v>
      </c>
      <c r="R97"/>
      <c r="S97"/>
      <c r="T97"/>
    </row>
    <row r="98" spans="1:20" x14ac:dyDescent="0.25">
      <c r="A98" s="367">
        <v>649</v>
      </c>
      <c r="B98" s="367" t="s">
        <v>513</v>
      </c>
      <c r="C98" s="351">
        <v>0</v>
      </c>
      <c r="D98" s="368">
        <v>0</v>
      </c>
      <c r="E98" s="351">
        <v>0</v>
      </c>
      <c r="F98" s="368">
        <v>0</v>
      </c>
      <c r="G98" s="351">
        <v>1</v>
      </c>
      <c r="H98" s="368">
        <v>14.285714285714285</v>
      </c>
      <c r="I98" s="351">
        <v>5</v>
      </c>
      <c r="J98" s="368">
        <v>71.428571428571431</v>
      </c>
      <c r="K98" s="351">
        <v>1</v>
      </c>
      <c r="L98" s="368">
        <v>14.285714285714285</v>
      </c>
      <c r="M98" s="351">
        <v>0</v>
      </c>
      <c r="N98" s="368">
        <v>0</v>
      </c>
      <c r="O98" s="351">
        <v>0</v>
      </c>
      <c r="P98" s="368">
        <v>0</v>
      </c>
      <c r="Q98" s="351">
        <v>7</v>
      </c>
      <c r="R98"/>
      <c r="S98"/>
      <c r="T98"/>
    </row>
    <row r="99" spans="1:20" x14ac:dyDescent="0.25">
      <c r="A99" s="367">
        <v>652</v>
      </c>
      <c r="B99" s="367" t="s">
        <v>514</v>
      </c>
      <c r="C99" s="351">
        <v>0</v>
      </c>
      <c r="D99" s="368">
        <v>0</v>
      </c>
      <c r="E99" s="351">
        <v>0</v>
      </c>
      <c r="F99" s="368">
        <v>0</v>
      </c>
      <c r="G99" s="351">
        <v>0</v>
      </c>
      <c r="H99" s="368">
        <v>0</v>
      </c>
      <c r="I99" s="351">
        <v>0</v>
      </c>
      <c r="J99" s="368">
        <v>0</v>
      </c>
      <c r="K99" s="351">
        <v>0</v>
      </c>
      <c r="L99" s="368">
        <v>0</v>
      </c>
      <c r="M99" s="351">
        <v>0</v>
      </c>
      <c r="N99" s="368">
        <v>0</v>
      </c>
      <c r="O99" s="351">
        <v>0</v>
      </c>
      <c r="P99" s="368">
        <v>0</v>
      </c>
      <c r="Q99" s="351">
        <v>0</v>
      </c>
      <c r="R99"/>
      <c r="S99"/>
      <c r="T99"/>
    </row>
    <row r="100" spans="1:20" x14ac:dyDescent="0.25">
      <c r="A100" s="367">
        <v>660</v>
      </c>
      <c r="B100" s="367" t="s">
        <v>515</v>
      </c>
      <c r="C100" s="351">
        <v>0</v>
      </c>
      <c r="D100" s="368">
        <v>0</v>
      </c>
      <c r="E100" s="351">
        <v>0</v>
      </c>
      <c r="F100" s="368">
        <v>0</v>
      </c>
      <c r="G100" s="351">
        <v>4</v>
      </c>
      <c r="H100" s="368">
        <v>16.666666666666664</v>
      </c>
      <c r="I100" s="351">
        <v>16</v>
      </c>
      <c r="J100" s="368">
        <v>66.666666666666657</v>
      </c>
      <c r="K100" s="351">
        <v>4</v>
      </c>
      <c r="L100" s="368">
        <v>16.666666666666664</v>
      </c>
      <c r="M100" s="351">
        <v>0</v>
      </c>
      <c r="N100" s="368">
        <v>0</v>
      </c>
      <c r="O100" s="351">
        <v>0</v>
      </c>
      <c r="P100" s="368">
        <v>0</v>
      </c>
      <c r="Q100" s="351">
        <v>24</v>
      </c>
      <c r="R100"/>
      <c r="S100"/>
      <c r="T100"/>
    </row>
    <row r="101" spans="1:20" x14ac:dyDescent="0.25">
      <c r="A101" s="367">
        <v>667</v>
      </c>
      <c r="B101" s="367" t="s">
        <v>516</v>
      </c>
      <c r="C101" s="351">
        <v>0</v>
      </c>
      <c r="D101" s="368">
        <v>0</v>
      </c>
      <c r="E101" s="351">
        <v>0</v>
      </c>
      <c r="F101" s="368">
        <v>0</v>
      </c>
      <c r="G101" s="351">
        <v>2</v>
      </c>
      <c r="H101" s="368">
        <v>10.526315789473683</v>
      </c>
      <c r="I101" s="351">
        <v>14</v>
      </c>
      <c r="J101" s="368">
        <v>73.68421052631578</v>
      </c>
      <c r="K101" s="351">
        <v>3</v>
      </c>
      <c r="L101" s="368">
        <v>15.789473684210526</v>
      </c>
      <c r="M101" s="351">
        <v>0</v>
      </c>
      <c r="N101" s="368">
        <v>0</v>
      </c>
      <c r="O101" s="351">
        <v>0</v>
      </c>
      <c r="P101" s="368">
        <v>0</v>
      </c>
      <c r="Q101" s="351">
        <v>19</v>
      </c>
      <c r="R101"/>
      <c r="S101"/>
      <c r="T101"/>
    </row>
    <row r="102" spans="1:20" x14ac:dyDescent="0.25">
      <c r="A102" s="367">
        <v>674</v>
      </c>
      <c r="B102" s="367" t="s">
        <v>517</v>
      </c>
      <c r="C102" s="351">
        <v>0</v>
      </c>
      <c r="D102" s="368">
        <v>0</v>
      </c>
      <c r="E102" s="351">
        <v>0</v>
      </c>
      <c r="F102" s="368">
        <v>0</v>
      </c>
      <c r="G102" s="351">
        <v>2</v>
      </c>
      <c r="H102" s="368">
        <v>4.2553191489361701</v>
      </c>
      <c r="I102" s="351">
        <v>37</v>
      </c>
      <c r="J102" s="368">
        <v>78.723404255319153</v>
      </c>
      <c r="K102" s="351">
        <v>6</v>
      </c>
      <c r="L102" s="368">
        <v>12.76595744680851</v>
      </c>
      <c r="M102" s="351">
        <v>2</v>
      </c>
      <c r="N102" s="368">
        <v>4.2553191489361701</v>
      </c>
      <c r="O102" s="351">
        <v>0</v>
      </c>
      <c r="P102" s="368">
        <v>0</v>
      </c>
      <c r="Q102" s="351">
        <v>47</v>
      </c>
      <c r="R102"/>
      <c r="S102"/>
      <c r="T102"/>
    </row>
    <row r="103" spans="1:20" x14ac:dyDescent="0.25">
      <c r="A103" s="367">
        <v>697</v>
      </c>
      <c r="B103" s="367" t="s">
        <v>518</v>
      </c>
      <c r="C103" s="351">
        <v>0</v>
      </c>
      <c r="D103" s="368">
        <v>0</v>
      </c>
      <c r="E103" s="351">
        <v>8</v>
      </c>
      <c r="F103" s="368">
        <v>1.2364760432766615</v>
      </c>
      <c r="G103" s="351">
        <v>77</v>
      </c>
      <c r="H103" s="368">
        <v>11.901081916537867</v>
      </c>
      <c r="I103" s="351">
        <v>486</v>
      </c>
      <c r="J103" s="368">
        <v>75.115919629057188</v>
      </c>
      <c r="K103" s="351">
        <v>71</v>
      </c>
      <c r="L103" s="368">
        <v>10.973724884080372</v>
      </c>
      <c r="M103" s="351">
        <v>5</v>
      </c>
      <c r="N103" s="368">
        <v>0.77279752704791349</v>
      </c>
      <c r="O103" s="351">
        <v>0</v>
      </c>
      <c r="P103" s="368">
        <v>0</v>
      </c>
      <c r="Q103" s="351">
        <v>647</v>
      </c>
      <c r="R103"/>
      <c r="S103"/>
      <c r="T103"/>
    </row>
    <row r="104" spans="1:20" x14ac:dyDescent="0.25">
      <c r="A104" s="367">
        <v>756</v>
      </c>
      <c r="B104" s="367" t="s">
        <v>519</v>
      </c>
      <c r="C104" s="351">
        <v>0</v>
      </c>
      <c r="D104" s="368">
        <v>0</v>
      </c>
      <c r="E104" s="351">
        <v>0</v>
      </c>
      <c r="F104" s="368">
        <v>0</v>
      </c>
      <c r="G104" s="351">
        <v>8</v>
      </c>
      <c r="H104" s="368">
        <v>11.111111111111111</v>
      </c>
      <c r="I104" s="351">
        <v>57</v>
      </c>
      <c r="J104" s="368">
        <v>79.166666666666657</v>
      </c>
      <c r="K104" s="351">
        <v>7</v>
      </c>
      <c r="L104" s="368">
        <v>9.7222222222222232</v>
      </c>
      <c r="M104" s="351">
        <v>0</v>
      </c>
      <c r="N104" s="368">
        <v>0</v>
      </c>
      <c r="O104" s="351">
        <v>0</v>
      </c>
      <c r="P104" s="368">
        <v>0</v>
      </c>
      <c r="Q104" s="351">
        <v>72</v>
      </c>
      <c r="R104"/>
      <c r="S104"/>
      <c r="T104"/>
    </row>
    <row r="105" spans="1:20" x14ac:dyDescent="0.25">
      <c r="A105" s="363">
        <v>8</v>
      </c>
      <c r="B105" s="364" t="s">
        <v>520</v>
      </c>
      <c r="C105" s="373">
        <v>0</v>
      </c>
      <c r="D105" s="369">
        <v>0</v>
      </c>
      <c r="E105" s="373">
        <v>5</v>
      </c>
      <c r="F105" s="369">
        <v>0.74183976261127604</v>
      </c>
      <c r="G105" s="373">
        <v>68</v>
      </c>
      <c r="H105" s="369">
        <v>10.089020771513352</v>
      </c>
      <c r="I105" s="373">
        <v>518</v>
      </c>
      <c r="J105" s="369">
        <v>76.854599406528195</v>
      </c>
      <c r="K105" s="373">
        <v>75</v>
      </c>
      <c r="L105" s="369">
        <v>11.127596439169139</v>
      </c>
      <c r="M105" s="373">
        <v>8</v>
      </c>
      <c r="N105" s="370">
        <v>1.1869436201780417</v>
      </c>
      <c r="O105" s="373">
        <v>0</v>
      </c>
      <c r="P105" s="370">
        <v>0</v>
      </c>
      <c r="Q105" s="371">
        <v>674</v>
      </c>
      <c r="R105"/>
      <c r="S105"/>
      <c r="T105"/>
    </row>
    <row r="106" spans="1:20" x14ac:dyDescent="0.25">
      <c r="A106" s="372">
        <v>30</v>
      </c>
      <c r="B106" s="367" t="s">
        <v>521</v>
      </c>
      <c r="C106" s="351">
        <v>0</v>
      </c>
      <c r="D106" s="368">
        <v>0</v>
      </c>
      <c r="E106" s="351">
        <v>2</v>
      </c>
      <c r="F106" s="368">
        <v>0.59347181008902083</v>
      </c>
      <c r="G106" s="351">
        <v>48</v>
      </c>
      <c r="H106" s="368">
        <v>14.243323442136498</v>
      </c>
      <c r="I106" s="351">
        <v>251</v>
      </c>
      <c r="J106" s="368">
        <v>74.480712166172097</v>
      </c>
      <c r="K106" s="351">
        <v>36</v>
      </c>
      <c r="L106" s="368">
        <v>10.682492581602373</v>
      </c>
      <c r="M106" s="351">
        <v>0</v>
      </c>
      <c r="N106" s="368">
        <v>0</v>
      </c>
      <c r="O106" s="351">
        <v>0</v>
      </c>
      <c r="P106" s="368">
        <v>0</v>
      </c>
      <c r="Q106" s="351">
        <v>337</v>
      </c>
      <c r="R106"/>
      <c r="S106"/>
      <c r="T106"/>
    </row>
    <row r="107" spans="1:20" x14ac:dyDescent="0.25">
      <c r="A107" s="372">
        <v>34</v>
      </c>
      <c r="B107" s="367" t="s">
        <v>522</v>
      </c>
      <c r="C107" s="351">
        <v>0</v>
      </c>
      <c r="D107" s="368">
        <v>0</v>
      </c>
      <c r="E107" s="351">
        <v>1</v>
      </c>
      <c r="F107" s="368">
        <v>1.4285714285714286</v>
      </c>
      <c r="G107" s="351">
        <v>3</v>
      </c>
      <c r="H107" s="368">
        <v>4.2857142857142856</v>
      </c>
      <c r="I107" s="351">
        <v>57</v>
      </c>
      <c r="J107" s="368">
        <v>81.428571428571431</v>
      </c>
      <c r="K107" s="351">
        <v>9</v>
      </c>
      <c r="L107" s="368">
        <v>12.857142857142856</v>
      </c>
      <c r="M107" s="351">
        <v>0</v>
      </c>
      <c r="N107" s="368">
        <v>0</v>
      </c>
      <c r="O107" s="351">
        <v>0</v>
      </c>
      <c r="P107" s="368">
        <v>0</v>
      </c>
      <c r="Q107" s="351">
        <v>70</v>
      </c>
      <c r="R107"/>
      <c r="S107"/>
      <c r="T107"/>
    </row>
    <row r="108" spans="1:20" x14ac:dyDescent="0.25">
      <c r="A108" s="372">
        <v>36</v>
      </c>
      <c r="B108" s="367" t="s">
        <v>523</v>
      </c>
      <c r="C108" s="351">
        <v>0</v>
      </c>
      <c r="D108" s="368">
        <v>0</v>
      </c>
      <c r="E108" s="351">
        <v>0</v>
      </c>
      <c r="F108" s="368">
        <v>0</v>
      </c>
      <c r="G108" s="351">
        <v>1</v>
      </c>
      <c r="H108" s="368">
        <v>4.3478260869565215</v>
      </c>
      <c r="I108" s="351">
        <v>21</v>
      </c>
      <c r="J108" s="368">
        <v>91.304347826086953</v>
      </c>
      <c r="K108" s="351">
        <v>1</v>
      </c>
      <c r="L108" s="368">
        <v>4.3478260869565215</v>
      </c>
      <c r="M108" s="351">
        <v>0</v>
      </c>
      <c r="N108" s="368">
        <v>0</v>
      </c>
      <c r="O108" s="351">
        <v>0</v>
      </c>
      <c r="P108" s="368">
        <v>0</v>
      </c>
      <c r="Q108" s="351">
        <v>23</v>
      </c>
      <c r="R108"/>
      <c r="S108"/>
      <c r="T108"/>
    </row>
    <row r="109" spans="1:20" x14ac:dyDescent="0.25">
      <c r="A109" s="372">
        <v>91</v>
      </c>
      <c r="B109" s="367" t="s">
        <v>524</v>
      </c>
      <c r="C109" s="351">
        <v>0</v>
      </c>
      <c r="D109" s="368">
        <v>0</v>
      </c>
      <c r="E109" s="351">
        <v>0</v>
      </c>
      <c r="F109" s="368">
        <v>0</v>
      </c>
      <c r="G109" s="351">
        <v>0</v>
      </c>
      <c r="H109" s="368">
        <v>0</v>
      </c>
      <c r="I109" s="351">
        <v>1</v>
      </c>
      <c r="J109" s="368">
        <v>100</v>
      </c>
      <c r="K109" s="351">
        <v>0</v>
      </c>
      <c r="L109" s="368">
        <v>0</v>
      </c>
      <c r="M109" s="351">
        <v>0</v>
      </c>
      <c r="N109" s="368">
        <v>0</v>
      </c>
      <c r="O109" s="351">
        <v>0</v>
      </c>
      <c r="P109" s="368">
        <v>0</v>
      </c>
      <c r="Q109" s="351">
        <v>1</v>
      </c>
      <c r="R109"/>
      <c r="S109"/>
      <c r="T109"/>
    </row>
    <row r="110" spans="1:20" x14ac:dyDescent="0.25">
      <c r="A110" s="372">
        <v>93</v>
      </c>
      <c r="B110" s="367" t="s">
        <v>525</v>
      </c>
      <c r="C110" s="351">
        <v>0</v>
      </c>
      <c r="D110" s="368">
        <v>0</v>
      </c>
      <c r="E110" s="351">
        <v>0</v>
      </c>
      <c r="F110" s="368">
        <v>0</v>
      </c>
      <c r="G110" s="351">
        <v>0</v>
      </c>
      <c r="H110" s="368">
        <v>0</v>
      </c>
      <c r="I110" s="351">
        <v>5</v>
      </c>
      <c r="J110" s="368">
        <v>100</v>
      </c>
      <c r="K110" s="351">
        <v>0</v>
      </c>
      <c r="L110" s="368">
        <v>0</v>
      </c>
      <c r="M110" s="351">
        <v>0</v>
      </c>
      <c r="N110" s="368">
        <v>0</v>
      </c>
      <c r="O110" s="351">
        <v>0</v>
      </c>
      <c r="P110" s="368">
        <v>0</v>
      </c>
      <c r="Q110" s="351">
        <v>5</v>
      </c>
      <c r="R110"/>
      <c r="S110"/>
      <c r="T110"/>
    </row>
    <row r="111" spans="1:20" x14ac:dyDescent="0.25">
      <c r="A111" s="372">
        <v>101</v>
      </c>
      <c r="B111" s="367" t="s">
        <v>526</v>
      </c>
      <c r="C111" s="351">
        <v>0</v>
      </c>
      <c r="D111" s="368">
        <v>0</v>
      </c>
      <c r="E111" s="351">
        <v>0</v>
      </c>
      <c r="F111" s="368">
        <v>0</v>
      </c>
      <c r="G111" s="351">
        <v>2</v>
      </c>
      <c r="H111" s="368">
        <v>6.8965517241379306</v>
      </c>
      <c r="I111" s="351">
        <v>23</v>
      </c>
      <c r="J111" s="368">
        <v>79.310344827586206</v>
      </c>
      <c r="K111" s="351">
        <v>4</v>
      </c>
      <c r="L111" s="368">
        <v>13.793103448275861</v>
      </c>
      <c r="M111" s="351">
        <v>0</v>
      </c>
      <c r="N111" s="368">
        <v>0</v>
      </c>
      <c r="O111" s="351">
        <v>0</v>
      </c>
      <c r="P111" s="368">
        <v>0</v>
      </c>
      <c r="Q111" s="351">
        <v>29</v>
      </c>
      <c r="R111"/>
      <c r="S111"/>
      <c r="T111"/>
    </row>
    <row r="112" spans="1:20" x14ac:dyDescent="0.25">
      <c r="A112" s="372">
        <v>145</v>
      </c>
      <c r="B112" s="367" t="s">
        <v>527</v>
      </c>
      <c r="C112" s="351">
        <v>0</v>
      </c>
      <c r="D112" s="368">
        <v>0</v>
      </c>
      <c r="E112" s="351">
        <v>0</v>
      </c>
      <c r="F112" s="368">
        <v>0</v>
      </c>
      <c r="G112" s="351">
        <v>0</v>
      </c>
      <c r="H112" s="368">
        <v>0</v>
      </c>
      <c r="I112" s="351">
        <v>0</v>
      </c>
      <c r="J112" s="368">
        <v>0</v>
      </c>
      <c r="K112" s="351">
        <v>0</v>
      </c>
      <c r="L112" s="368">
        <v>0</v>
      </c>
      <c r="M112" s="351">
        <v>1</v>
      </c>
      <c r="N112" s="368">
        <v>100</v>
      </c>
      <c r="O112" s="351">
        <v>0</v>
      </c>
      <c r="P112" s="368">
        <v>0</v>
      </c>
      <c r="Q112" s="351">
        <v>1</v>
      </c>
      <c r="R112"/>
      <c r="S112"/>
      <c r="T112"/>
    </row>
    <row r="113" spans="1:20" x14ac:dyDescent="0.25">
      <c r="A113" s="372">
        <v>209</v>
      </c>
      <c r="B113" s="367" t="s">
        <v>528</v>
      </c>
      <c r="C113" s="351">
        <v>0</v>
      </c>
      <c r="D113" s="368">
        <v>0</v>
      </c>
      <c r="E113" s="351">
        <v>0</v>
      </c>
      <c r="F113" s="368">
        <v>0</v>
      </c>
      <c r="G113" s="351">
        <v>2</v>
      </c>
      <c r="H113" s="368">
        <v>40</v>
      </c>
      <c r="I113" s="351">
        <v>3</v>
      </c>
      <c r="J113" s="368">
        <v>60</v>
      </c>
      <c r="K113" s="351">
        <v>0</v>
      </c>
      <c r="L113" s="368">
        <v>0</v>
      </c>
      <c r="M113" s="351">
        <v>0</v>
      </c>
      <c r="N113" s="368">
        <v>0</v>
      </c>
      <c r="O113" s="351">
        <v>0</v>
      </c>
      <c r="P113" s="368">
        <v>0</v>
      </c>
      <c r="Q113" s="351">
        <v>5</v>
      </c>
      <c r="R113"/>
      <c r="S113"/>
      <c r="T113"/>
    </row>
    <row r="114" spans="1:20" x14ac:dyDescent="0.25">
      <c r="A114" s="372">
        <v>282</v>
      </c>
      <c r="B114" s="367" t="s">
        <v>529</v>
      </c>
      <c r="C114" s="351">
        <v>0</v>
      </c>
      <c r="D114" s="368">
        <v>0</v>
      </c>
      <c r="E114" s="351">
        <v>0</v>
      </c>
      <c r="F114" s="368">
        <v>0</v>
      </c>
      <c r="G114" s="351">
        <v>3</v>
      </c>
      <c r="H114" s="368">
        <v>8.3333333333333321</v>
      </c>
      <c r="I114" s="351">
        <v>31</v>
      </c>
      <c r="J114" s="368">
        <v>86.111111111111114</v>
      </c>
      <c r="K114" s="351">
        <v>2</v>
      </c>
      <c r="L114" s="368">
        <v>5.5555555555555554</v>
      </c>
      <c r="M114" s="351">
        <v>0</v>
      </c>
      <c r="N114" s="368">
        <v>0</v>
      </c>
      <c r="O114" s="351">
        <v>0</v>
      </c>
      <c r="P114" s="368">
        <v>0</v>
      </c>
      <c r="Q114" s="351">
        <v>36</v>
      </c>
      <c r="R114"/>
      <c r="S114"/>
      <c r="T114"/>
    </row>
    <row r="115" spans="1:20" x14ac:dyDescent="0.25">
      <c r="A115" s="372">
        <v>353</v>
      </c>
      <c r="B115" s="367" t="s">
        <v>530</v>
      </c>
      <c r="C115" s="351">
        <v>0</v>
      </c>
      <c r="D115" s="368">
        <v>0</v>
      </c>
      <c r="E115" s="351">
        <v>0</v>
      </c>
      <c r="F115" s="368">
        <v>0</v>
      </c>
      <c r="G115" s="351">
        <v>0</v>
      </c>
      <c r="H115" s="368">
        <v>0</v>
      </c>
      <c r="I115" s="351">
        <v>2</v>
      </c>
      <c r="J115" s="368">
        <v>50</v>
      </c>
      <c r="K115" s="351">
        <v>1</v>
      </c>
      <c r="L115" s="368">
        <v>25</v>
      </c>
      <c r="M115" s="351">
        <v>1</v>
      </c>
      <c r="N115" s="368">
        <v>25</v>
      </c>
      <c r="O115" s="351">
        <v>0</v>
      </c>
      <c r="P115" s="368">
        <v>0</v>
      </c>
      <c r="Q115" s="351">
        <v>4</v>
      </c>
      <c r="R115"/>
      <c r="S115"/>
      <c r="T115"/>
    </row>
    <row r="116" spans="1:20" x14ac:dyDescent="0.25">
      <c r="A116" s="372">
        <v>364</v>
      </c>
      <c r="B116" s="367" t="s">
        <v>531</v>
      </c>
      <c r="C116" s="351">
        <v>0</v>
      </c>
      <c r="D116" s="368">
        <v>0</v>
      </c>
      <c r="E116" s="351">
        <v>1</v>
      </c>
      <c r="F116" s="368">
        <v>4.3478260869565215</v>
      </c>
      <c r="G116" s="351">
        <v>1</v>
      </c>
      <c r="H116" s="368">
        <v>4.3478260869565215</v>
      </c>
      <c r="I116" s="351">
        <v>15</v>
      </c>
      <c r="J116" s="368">
        <v>65.217391304347828</v>
      </c>
      <c r="K116" s="351">
        <v>5</v>
      </c>
      <c r="L116" s="368">
        <v>21.739130434782609</v>
      </c>
      <c r="M116" s="351">
        <v>1</v>
      </c>
      <c r="N116" s="368">
        <v>4.3478260869565215</v>
      </c>
      <c r="O116" s="351">
        <v>0</v>
      </c>
      <c r="P116" s="368">
        <v>0</v>
      </c>
      <c r="Q116" s="351">
        <v>23</v>
      </c>
      <c r="R116"/>
      <c r="S116"/>
      <c r="T116"/>
    </row>
    <row r="117" spans="1:20" x14ac:dyDescent="0.25">
      <c r="A117" s="372">
        <v>368</v>
      </c>
      <c r="B117" s="367" t="s">
        <v>532</v>
      </c>
      <c r="C117" s="351">
        <v>0</v>
      </c>
      <c r="D117" s="368">
        <v>0</v>
      </c>
      <c r="E117" s="351">
        <v>0</v>
      </c>
      <c r="F117" s="368">
        <v>0</v>
      </c>
      <c r="G117" s="351">
        <v>2</v>
      </c>
      <c r="H117" s="368">
        <v>8.3333333333333321</v>
      </c>
      <c r="I117" s="351">
        <v>18</v>
      </c>
      <c r="J117" s="368">
        <v>75</v>
      </c>
      <c r="K117" s="351">
        <v>4</v>
      </c>
      <c r="L117" s="368">
        <v>16.666666666666664</v>
      </c>
      <c r="M117" s="351">
        <v>0</v>
      </c>
      <c r="N117" s="368">
        <v>0</v>
      </c>
      <c r="O117" s="351">
        <v>0</v>
      </c>
      <c r="P117" s="368">
        <v>0</v>
      </c>
      <c r="Q117" s="351">
        <v>24</v>
      </c>
      <c r="R117"/>
      <c r="S117"/>
      <c r="T117"/>
    </row>
    <row r="118" spans="1:20" x14ac:dyDescent="0.25">
      <c r="A118" s="372">
        <v>390</v>
      </c>
      <c r="B118" s="367" t="s">
        <v>533</v>
      </c>
      <c r="C118" s="351">
        <v>0</v>
      </c>
      <c r="D118" s="368">
        <v>0</v>
      </c>
      <c r="E118" s="351">
        <v>0</v>
      </c>
      <c r="F118" s="368">
        <v>0</v>
      </c>
      <c r="G118" s="351">
        <v>0</v>
      </c>
      <c r="H118" s="368">
        <v>0</v>
      </c>
      <c r="I118" s="351">
        <v>13</v>
      </c>
      <c r="J118" s="368">
        <v>81.25</v>
      </c>
      <c r="K118" s="351">
        <v>2</v>
      </c>
      <c r="L118" s="368">
        <v>12.5</v>
      </c>
      <c r="M118" s="351">
        <v>1</v>
      </c>
      <c r="N118" s="368">
        <v>6.25</v>
      </c>
      <c r="O118" s="351">
        <v>0</v>
      </c>
      <c r="P118" s="368">
        <v>0</v>
      </c>
      <c r="Q118" s="351">
        <v>16</v>
      </c>
      <c r="R118"/>
      <c r="S118"/>
      <c r="T118"/>
    </row>
    <row r="119" spans="1:20" x14ac:dyDescent="0.25">
      <c r="A119" s="372">
        <v>467</v>
      </c>
      <c r="B119" s="367" t="s">
        <v>534</v>
      </c>
      <c r="C119" s="351">
        <v>0</v>
      </c>
      <c r="D119" s="368">
        <v>0</v>
      </c>
      <c r="E119" s="351">
        <v>0</v>
      </c>
      <c r="F119" s="368">
        <v>0</v>
      </c>
      <c r="G119" s="351">
        <v>0</v>
      </c>
      <c r="H119" s="368">
        <v>0</v>
      </c>
      <c r="I119" s="351">
        <v>4</v>
      </c>
      <c r="J119" s="368">
        <v>66.666666666666657</v>
      </c>
      <c r="K119" s="351">
        <v>1</v>
      </c>
      <c r="L119" s="368">
        <v>16.666666666666664</v>
      </c>
      <c r="M119" s="351">
        <v>1</v>
      </c>
      <c r="N119" s="368">
        <v>16.666666666666664</v>
      </c>
      <c r="O119" s="351">
        <v>0</v>
      </c>
      <c r="P119" s="368">
        <v>0</v>
      </c>
      <c r="Q119" s="351">
        <v>6</v>
      </c>
      <c r="R119"/>
      <c r="S119"/>
      <c r="T119"/>
    </row>
    <row r="120" spans="1:20" x14ac:dyDescent="0.25">
      <c r="A120" s="372">
        <v>576</v>
      </c>
      <c r="B120" s="367" t="s">
        <v>535</v>
      </c>
      <c r="C120" s="351">
        <v>0</v>
      </c>
      <c r="D120" s="368">
        <v>0</v>
      </c>
      <c r="E120" s="351">
        <v>1</v>
      </c>
      <c r="F120" s="368">
        <v>33.333333333333329</v>
      </c>
      <c r="G120" s="351">
        <v>0</v>
      </c>
      <c r="H120" s="368">
        <v>0</v>
      </c>
      <c r="I120" s="351">
        <v>2</v>
      </c>
      <c r="J120" s="368">
        <v>66.666666666666657</v>
      </c>
      <c r="K120" s="351">
        <v>0</v>
      </c>
      <c r="L120" s="368">
        <v>0</v>
      </c>
      <c r="M120" s="351">
        <v>0</v>
      </c>
      <c r="N120" s="368">
        <v>0</v>
      </c>
      <c r="O120" s="351">
        <v>0</v>
      </c>
      <c r="P120" s="368">
        <v>0</v>
      </c>
      <c r="Q120" s="351">
        <v>3</v>
      </c>
      <c r="R120"/>
      <c r="S120"/>
      <c r="T120"/>
    </row>
    <row r="121" spans="1:20" x14ac:dyDescent="0.25">
      <c r="A121" s="372">
        <v>642</v>
      </c>
      <c r="B121" s="367" t="s">
        <v>536</v>
      </c>
      <c r="C121" s="351">
        <v>0</v>
      </c>
      <c r="D121" s="368">
        <v>0</v>
      </c>
      <c r="E121" s="351">
        <v>0</v>
      </c>
      <c r="F121" s="368">
        <v>0</v>
      </c>
      <c r="G121" s="351">
        <v>0</v>
      </c>
      <c r="H121" s="368">
        <v>0</v>
      </c>
      <c r="I121" s="351">
        <v>11</v>
      </c>
      <c r="J121" s="368">
        <v>91.666666666666657</v>
      </c>
      <c r="K121" s="351">
        <v>0</v>
      </c>
      <c r="L121" s="368">
        <v>0</v>
      </c>
      <c r="M121" s="351">
        <v>1</v>
      </c>
      <c r="N121" s="368">
        <v>8.3333333333333321</v>
      </c>
      <c r="O121" s="351">
        <v>0</v>
      </c>
      <c r="P121" s="368">
        <v>0</v>
      </c>
      <c r="Q121" s="351">
        <v>12</v>
      </c>
      <c r="R121"/>
      <c r="S121"/>
      <c r="T121"/>
    </row>
    <row r="122" spans="1:20" x14ac:dyDescent="0.25">
      <c r="A122" s="372">
        <v>679</v>
      </c>
      <c r="B122" s="367" t="s">
        <v>537</v>
      </c>
      <c r="C122" s="351">
        <v>0</v>
      </c>
      <c r="D122" s="368">
        <v>0</v>
      </c>
      <c r="E122" s="351">
        <v>0</v>
      </c>
      <c r="F122" s="368">
        <v>0</v>
      </c>
      <c r="G122" s="351">
        <v>0</v>
      </c>
      <c r="H122" s="368">
        <v>0</v>
      </c>
      <c r="I122" s="351">
        <v>7</v>
      </c>
      <c r="J122" s="368">
        <v>77.777777777777786</v>
      </c>
      <c r="K122" s="351">
        <v>2</v>
      </c>
      <c r="L122" s="368">
        <v>22.222222222222221</v>
      </c>
      <c r="M122" s="351">
        <v>0</v>
      </c>
      <c r="N122" s="368">
        <v>0</v>
      </c>
      <c r="O122" s="351">
        <v>0</v>
      </c>
      <c r="P122" s="368">
        <v>0</v>
      </c>
      <c r="Q122" s="351">
        <v>9</v>
      </c>
      <c r="R122"/>
      <c r="S122"/>
      <c r="T122"/>
    </row>
    <row r="123" spans="1:20" x14ac:dyDescent="0.25">
      <c r="A123" s="372">
        <v>789</v>
      </c>
      <c r="B123" s="367" t="s">
        <v>538</v>
      </c>
      <c r="C123" s="351">
        <v>0</v>
      </c>
      <c r="D123" s="368">
        <v>0</v>
      </c>
      <c r="E123" s="351">
        <v>0</v>
      </c>
      <c r="F123" s="368">
        <v>0</v>
      </c>
      <c r="G123" s="351">
        <v>1</v>
      </c>
      <c r="H123" s="368">
        <v>8.3333333333333321</v>
      </c>
      <c r="I123" s="351">
        <v>9</v>
      </c>
      <c r="J123" s="368">
        <v>75</v>
      </c>
      <c r="K123" s="351">
        <v>1</v>
      </c>
      <c r="L123" s="368">
        <v>8.3333333333333321</v>
      </c>
      <c r="M123" s="351">
        <v>1</v>
      </c>
      <c r="N123" s="368">
        <v>8.3333333333333321</v>
      </c>
      <c r="O123" s="351">
        <v>0</v>
      </c>
      <c r="P123" s="368">
        <v>0</v>
      </c>
      <c r="Q123" s="351">
        <v>12</v>
      </c>
      <c r="R123"/>
      <c r="S123"/>
      <c r="T123"/>
    </row>
    <row r="124" spans="1:20" x14ac:dyDescent="0.25">
      <c r="A124" s="372">
        <v>792</v>
      </c>
      <c r="B124" s="367" t="s">
        <v>539</v>
      </c>
      <c r="C124" s="351">
        <v>0</v>
      </c>
      <c r="D124" s="368">
        <v>0</v>
      </c>
      <c r="E124" s="351">
        <v>0</v>
      </c>
      <c r="F124" s="368">
        <v>0</v>
      </c>
      <c r="G124" s="351">
        <v>0</v>
      </c>
      <c r="H124" s="368">
        <v>0</v>
      </c>
      <c r="I124" s="351">
        <v>3</v>
      </c>
      <c r="J124" s="368">
        <v>100</v>
      </c>
      <c r="K124" s="351">
        <v>0</v>
      </c>
      <c r="L124" s="368">
        <v>0</v>
      </c>
      <c r="M124" s="351">
        <v>0</v>
      </c>
      <c r="N124" s="368">
        <v>0</v>
      </c>
      <c r="O124" s="351">
        <v>0</v>
      </c>
      <c r="P124" s="368">
        <v>0</v>
      </c>
      <c r="Q124" s="351">
        <v>3</v>
      </c>
      <c r="R124"/>
      <c r="S124"/>
      <c r="T124"/>
    </row>
    <row r="125" spans="1:20" x14ac:dyDescent="0.25">
      <c r="A125" s="372">
        <v>809</v>
      </c>
      <c r="B125" s="367" t="s">
        <v>540</v>
      </c>
      <c r="C125" s="351">
        <v>0</v>
      </c>
      <c r="D125" s="368">
        <v>0</v>
      </c>
      <c r="E125" s="351">
        <v>0</v>
      </c>
      <c r="F125" s="368">
        <v>0</v>
      </c>
      <c r="G125" s="351">
        <v>4</v>
      </c>
      <c r="H125" s="368">
        <v>21.052631578947366</v>
      </c>
      <c r="I125" s="351">
        <v>12</v>
      </c>
      <c r="J125" s="368">
        <v>63.157894736842103</v>
      </c>
      <c r="K125" s="351">
        <v>3</v>
      </c>
      <c r="L125" s="368">
        <v>15.789473684210526</v>
      </c>
      <c r="M125" s="351">
        <v>0</v>
      </c>
      <c r="N125" s="368">
        <v>0</v>
      </c>
      <c r="O125" s="351">
        <v>0</v>
      </c>
      <c r="P125" s="368">
        <v>0</v>
      </c>
      <c r="Q125" s="351">
        <v>19</v>
      </c>
      <c r="R125"/>
      <c r="S125"/>
      <c r="T125"/>
    </row>
    <row r="126" spans="1:20" x14ac:dyDescent="0.25">
      <c r="A126" s="372">
        <v>847</v>
      </c>
      <c r="B126" s="367" t="s">
        <v>541</v>
      </c>
      <c r="C126" s="351">
        <v>0</v>
      </c>
      <c r="D126" s="368">
        <v>0</v>
      </c>
      <c r="E126" s="351">
        <v>0</v>
      </c>
      <c r="F126" s="368">
        <v>0</v>
      </c>
      <c r="G126" s="351">
        <v>1</v>
      </c>
      <c r="H126" s="368">
        <v>11.111111111111111</v>
      </c>
      <c r="I126" s="351">
        <v>7</v>
      </c>
      <c r="J126" s="368">
        <v>77.777777777777786</v>
      </c>
      <c r="K126" s="351">
        <v>1</v>
      </c>
      <c r="L126" s="368">
        <v>11.111111111111111</v>
      </c>
      <c r="M126" s="351">
        <v>0</v>
      </c>
      <c r="N126" s="368">
        <v>0</v>
      </c>
      <c r="O126" s="351">
        <v>0</v>
      </c>
      <c r="P126" s="368">
        <v>0</v>
      </c>
      <c r="Q126" s="351">
        <v>9</v>
      </c>
      <c r="R126"/>
      <c r="S126"/>
      <c r="T126"/>
    </row>
    <row r="127" spans="1:20" x14ac:dyDescent="0.25">
      <c r="A127" s="372">
        <v>856</v>
      </c>
      <c r="B127" s="367" t="s">
        <v>542</v>
      </c>
      <c r="C127" s="351">
        <v>0</v>
      </c>
      <c r="D127" s="368">
        <v>0</v>
      </c>
      <c r="E127" s="351">
        <v>0</v>
      </c>
      <c r="F127" s="368">
        <v>0</v>
      </c>
      <c r="G127" s="351">
        <v>0</v>
      </c>
      <c r="H127" s="368">
        <v>0</v>
      </c>
      <c r="I127" s="351">
        <v>4</v>
      </c>
      <c r="J127" s="368">
        <v>80</v>
      </c>
      <c r="K127" s="351">
        <v>1</v>
      </c>
      <c r="L127" s="368">
        <v>20</v>
      </c>
      <c r="M127" s="351">
        <v>0</v>
      </c>
      <c r="N127" s="368">
        <v>0</v>
      </c>
      <c r="O127" s="351">
        <v>0</v>
      </c>
      <c r="P127" s="368">
        <v>0</v>
      </c>
      <c r="Q127" s="351">
        <v>5</v>
      </c>
      <c r="R127"/>
      <c r="S127"/>
      <c r="T127"/>
    </row>
    <row r="128" spans="1:20" x14ac:dyDescent="0.25">
      <c r="A128" s="372">
        <v>861</v>
      </c>
      <c r="B128" s="367" t="s">
        <v>543</v>
      </c>
      <c r="C128" s="351">
        <v>0</v>
      </c>
      <c r="D128" s="368">
        <v>0</v>
      </c>
      <c r="E128" s="351">
        <v>0</v>
      </c>
      <c r="F128" s="368">
        <v>0</v>
      </c>
      <c r="G128" s="351">
        <v>0</v>
      </c>
      <c r="H128" s="368">
        <v>0</v>
      </c>
      <c r="I128" s="351">
        <v>19</v>
      </c>
      <c r="J128" s="368">
        <v>86.36363636363636</v>
      </c>
      <c r="K128" s="351">
        <v>2</v>
      </c>
      <c r="L128" s="368">
        <v>9.0909090909090917</v>
      </c>
      <c r="M128" s="351">
        <v>1</v>
      </c>
      <c r="N128" s="368">
        <v>4.5454545454545459</v>
      </c>
      <c r="O128" s="351">
        <v>0</v>
      </c>
      <c r="P128" s="368">
        <v>0</v>
      </c>
      <c r="Q128" s="351">
        <v>22</v>
      </c>
      <c r="R128"/>
      <c r="S128"/>
      <c r="T128"/>
    </row>
    <row r="129" spans="1:20" x14ac:dyDescent="0.25">
      <c r="A129" s="363">
        <v>9</v>
      </c>
      <c r="B129" s="364" t="s">
        <v>544</v>
      </c>
      <c r="C129" s="373">
        <v>0</v>
      </c>
      <c r="D129" s="369">
        <v>0</v>
      </c>
      <c r="E129" s="373">
        <v>310</v>
      </c>
      <c r="F129" s="369">
        <v>0.51218504750103255</v>
      </c>
      <c r="G129" s="373">
        <v>8353</v>
      </c>
      <c r="H129" s="369">
        <v>13.800908715406857</v>
      </c>
      <c r="I129" s="373">
        <v>43195</v>
      </c>
      <c r="J129" s="369">
        <v>71.367203634861625</v>
      </c>
      <c r="K129" s="373">
        <v>6908</v>
      </c>
      <c r="L129" s="369">
        <v>11.413465510119785</v>
      </c>
      <c r="M129" s="373">
        <v>1679</v>
      </c>
      <c r="N129" s="370">
        <v>2.7740603056588187</v>
      </c>
      <c r="O129" s="373">
        <v>80</v>
      </c>
      <c r="P129" s="370">
        <v>0.13217678645187939</v>
      </c>
      <c r="Q129" s="371">
        <v>60525</v>
      </c>
      <c r="R129"/>
      <c r="S129"/>
      <c r="T129"/>
    </row>
    <row r="130" spans="1:20" x14ac:dyDescent="0.25">
      <c r="A130" s="367">
        <v>1</v>
      </c>
      <c r="B130" s="367" t="s">
        <v>545</v>
      </c>
      <c r="C130" s="351">
        <v>0</v>
      </c>
      <c r="D130" s="368">
        <v>0</v>
      </c>
      <c r="E130" s="351">
        <v>208</v>
      </c>
      <c r="F130" s="368">
        <v>0.51371977574155947</v>
      </c>
      <c r="G130" s="351">
        <v>5490</v>
      </c>
      <c r="H130" s="368">
        <v>13.559238311640199</v>
      </c>
      <c r="I130" s="351">
        <v>29112</v>
      </c>
      <c r="J130" s="368">
        <v>71.901010150905194</v>
      </c>
      <c r="K130" s="351">
        <v>4583</v>
      </c>
      <c r="L130" s="368">
        <v>11.319123712613303</v>
      </c>
      <c r="M130" s="351">
        <v>1047</v>
      </c>
      <c r="N130" s="368">
        <v>2.5858875250067923</v>
      </c>
      <c r="O130" s="351">
        <v>49</v>
      </c>
      <c r="P130" s="368">
        <v>0.12102052409296352</v>
      </c>
      <c r="Q130" s="351">
        <v>40489</v>
      </c>
      <c r="R130"/>
      <c r="S130"/>
      <c r="T130"/>
    </row>
    <row r="131" spans="1:20" x14ac:dyDescent="0.25">
      <c r="A131" s="367">
        <v>79</v>
      </c>
      <c r="B131" s="367" t="s">
        <v>546</v>
      </c>
      <c r="C131" s="351">
        <v>0</v>
      </c>
      <c r="D131" s="368">
        <v>0</v>
      </c>
      <c r="E131" s="351">
        <v>2</v>
      </c>
      <c r="F131" s="368">
        <v>0.73529411764705876</v>
      </c>
      <c r="G131" s="351">
        <v>29</v>
      </c>
      <c r="H131" s="368">
        <v>10.661764705882353</v>
      </c>
      <c r="I131" s="351">
        <v>203</v>
      </c>
      <c r="J131" s="368">
        <v>74.632352941176478</v>
      </c>
      <c r="K131" s="351">
        <v>38</v>
      </c>
      <c r="L131" s="368">
        <v>13.970588235294118</v>
      </c>
      <c r="M131" s="351">
        <v>0</v>
      </c>
      <c r="N131" s="368">
        <v>0</v>
      </c>
      <c r="O131" s="351">
        <v>0</v>
      </c>
      <c r="P131" s="368">
        <v>0</v>
      </c>
      <c r="Q131" s="351">
        <v>272</v>
      </c>
    </row>
    <row r="132" spans="1:20" x14ac:dyDescent="0.25">
      <c r="A132" s="367">
        <v>88</v>
      </c>
      <c r="B132" s="367" t="s">
        <v>547</v>
      </c>
      <c r="C132" s="351">
        <v>0</v>
      </c>
      <c r="D132" s="368">
        <v>0</v>
      </c>
      <c r="E132" s="351">
        <v>37</v>
      </c>
      <c r="F132" s="368">
        <v>0.53008595988538687</v>
      </c>
      <c r="G132" s="351">
        <v>1104</v>
      </c>
      <c r="H132" s="368">
        <v>15.816618911174785</v>
      </c>
      <c r="I132" s="351">
        <v>4867</v>
      </c>
      <c r="J132" s="368">
        <v>69.727793696275072</v>
      </c>
      <c r="K132" s="351">
        <v>811</v>
      </c>
      <c r="L132" s="368">
        <v>11.618911174785101</v>
      </c>
      <c r="M132" s="351">
        <v>154</v>
      </c>
      <c r="N132" s="368">
        <v>2.2063037249283668</v>
      </c>
      <c r="O132" s="351">
        <v>7</v>
      </c>
      <c r="P132" s="368">
        <v>0.10028653295128939</v>
      </c>
      <c r="Q132" s="351">
        <v>6980</v>
      </c>
    </row>
    <row r="133" spans="1:20" x14ac:dyDescent="0.25">
      <c r="A133" s="367">
        <v>129</v>
      </c>
      <c r="B133" s="367" t="s">
        <v>548</v>
      </c>
      <c r="C133" s="351">
        <v>0</v>
      </c>
      <c r="D133" s="368">
        <v>0</v>
      </c>
      <c r="E133" s="351">
        <v>9</v>
      </c>
      <c r="F133" s="368">
        <v>0.81374321880651002</v>
      </c>
      <c r="G133" s="351">
        <v>190</v>
      </c>
      <c r="H133" s="368">
        <v>17.17902350813743</v>
      </c>
      <c r="I133" s="351">
        <v>772</v>
      </c>
      <c r="J133" s="368">
        <v>69.801084990958401</v>
      </c>
      <c r="K133" s="351">
        <v>116</v>
      </c>
      <c r="L133" s="368">
        <v>10.488245931283906</v>
      </c>
      <c r="M133" s="351">
        <v>18</v>
      </c>
      <c r="N133" s="368">
        <v>1.62748643761302</v>
      </c>
      <c r="O133" s="351">
        <v>1</v>
      </c>
      <c r="P133" s="368">
        <v>9.0415913200723327E-2</v>
      </c>
      <c r="Q133" s="351">
        <v>1106</v>
      </c>
    </row>
    <row r="134" spans="1:20" x14ac:dyDescent="0.25">
      <c r="A134" s="367">
        <v>212</v>
      </c>
      <c r="B134" s="367" t="s">
        <v>549</v>
      </c>
      <c r="C134" s="351">
        <v>0</v>
      </c>
      <c r="D134" s="368">
        <v>0</v>
      </c>
      <c r="E134" s="351">
        <v>3</v>
      </c>
      <c r="F134" s="368">
        <v>0.63559322033898313</v>
      </c>
      <c r="G134" s="351">
        <v>62</v>
      </c>
      <c r="H134" s="368">
        <v>13.135593220338984</v>
      </c>
      <c r="I134" s="351">
        <v>345</v>
      </c>
      <c r="J134" s="368">
        <v>73.093220338983059</v>
      </c>
      <c r="K134" s="351">
        <v>55</v>
      </c>
      <c r="L134" s="368">
        <v>11.652542372881355</v>
      </c>
      <c r="M134" s="351">
        <v>7</v>
      </c>
      <c r="N134" s="368">
        <v>1.4830508474576272</v>
      </c>
      <c r="O134" s="351">
        <v>0</v>
      </c>
      <c r="P134" s="368">
        <v>0</v>
      </c>
      <c r="Q134" s="351">
        <v>472</v>
      </c>
    </row>
    <row r="135" spans="1:20" x14ac:dyDescent="0.25">
      <c r="A135" s="367">
        <v>266</v>
      </c>
      <c r="B135" s="367" t="s">
        <v>550</v>
      </c>
      <c r="C135" s="351">
        <v>0</v>
      </c>
      <c r="D135" s="368">
        <v>0</v>
      </c>
      <c r="E135" s="351">
        <v>7</v>
      </c>
      <c r="F135" s="368">
        <v>0.3363767419509851</v>
      </c>
      <c r="G135" s="351">
        <v>250</v>
      </c>
      <c r="H135" s="368">
        <v>12.01345506967804</v>
      </c>
      <c r="I135" s="351">
        <v>1411</v>
      </c>
      <c r="J135" s="368">
        <v>67.80394041326285</v>
      </c>
      <c r="K135" s="351">
        <v>266</v>
      </c>
      <c r="L135" s="368">
        <v>12.782316194137433</v>
      </c>
      <c r="M135" s="351">
        <v>136</v>
      </c>
      <c r="N135" s="368">
        <v>6.5353195579048533</v>
      </c>
      <c r="O135" s="351">
        <v>11</v>
      </c>
      <c r="P135" s="368">
        <v>0.52859202306583375</v>
      </c>
      <c r="Q135" s="351">
        <v>2081</v>
      </c>
    </row>
    <row r="136" spans="1:20" x14ac:dyDescent="0.25">
      <c r="A136" s="367">
        <v>308</v>
      </c>
      <c r="B136" s="367" t="s">
        <v>551</v>
      </c>
      <c r="C136" s="351">
        <v>0</v>
      </c>
      <c r="D136" s="368">
        <v>0</v>
      </c>
      <c r="E136" s="351">
        <v>2</v>
      </c>
      <c r="F136" s="368">
        <v>0.37037037037037041</v>
      </c>
      <c r="G136" s="351">
        <v>80</v>
      </c>
      <c r="H136" s="368">
        <v>14.814814814814813</v>
      </c>
      <c r="I136" s="351">
        <v>398</v>
      </c>
      <c r="J136" s="368">
        <v>73.703703703703709</v>
      </c>
      <c r="K136" s="351">
        <v>51</v>
      </c>
      <c r="L136" s="368">
        <v>9.4444444444444446</v>
      </c>
      <c r="M136" s="351">
        <v>9</v>
      </c>
      <c r="N136" s="368">
        <v>1.6666666666666667</v>
      </c>
      <c r="O136" s="351">
        <v>0</v>
      </c>
      <c r="P136" s="368">
        <v>0</v>
      </c>
      <c r="Q136" s="351">
        <v>540</v>
      </c>
    </row>
    <row r="137" spans="1:20" x14ac:dyDescent="0.25">
      <c r="A137" s="367">
        <v>360</v>
      </c>
      <c r="B137" s="367" t="s">
        <v>552</v>
      </c>
      <c r="C137" s="351">
        <v>0</v>
      </c>
      <c r="D137" s="368">
        <v>0</v>
      </c>
      <c r="E137" s="351">
        <v>38</v>
      </c>
      <c r="F137" s="368">
        <v>0.60212327681825384</v>
      </c>
      <c r="G137" s="351">
        <v>898</v>
      </c>
      <c r="H137" s="368">
        <v>14.229123752178735</v>
      </c>
      <c r="I137" s="351">
        <v>4510</v>
      </c>
      <c r="J137" s="368">
        <v>71.462525748692769</v>
      </c>
      <c r="K137" s="351">
        <v>697</v>
      </c>
      <c r="L137" s="368">
        <v>11.044208524797972</v>
      </c>
      <c r="M137" s="351">
        <v>163</v>
      </c>
      <c r="N137" s="368">
        <v>2.5827919505625099</v>
      </c>
      <c r="O137" s="351">
        <v>5</v>
      </c>
      <c r="P137" s="368">
        <v>7.9226746949770249E-2</v>
      </c>
      <c r="Q137" s="351">
        <v>6311</v>
      </c>
    </row>
    <row r="138" spans="1:20" x14ac:dyDescent="0.25">
      <c r="A138" s="367">
        <v>380</v>
      </c>
      <c r="B138" s="367" t="s">
        <v>553</v>
      </c>
      <c r="C138" s="351">
        <v>0</v>
      </c>
      <c r="D138" s="368">
        <v>0</v>
      </c>
      <c r="E138" s="351">
        <v>1</v>
      </c>
      <c r="F138" s="368">
        <v>0.13071895424836599</v>
      </c>
      <c r="G138" s="351">
        <v>105</v>
      </c>
      <c r="H138" s="368">
        <v>13.725490196078432</v>
      </c>
      <c r="I138" s="351">
        <v>516</v>
      </c>
      <c r="J138" s="368">
        <v>67.450980392156865</v>
      </c>
      <c r="K138" s="351">
        <v>108</v>
      </c>
      <c r="L138" s="368">
        <v>14.117647058823529</v>
      </c>
      <c r="M138" s="351">
        <v>34</v>
      </c>
      <c r="N138" s="368">
        <v>4.4444444444444446</v>
      </c>
      <c r="O138" s="351">
        <v>1</v>
      </c>
      <c r="P138" s="368">
        <v>0.13071895424836599</v>
      </c>
      <c r="Q138" s="351">
        <v>765</v>
      </c>
    </row>
    <row r="139" spans="1:20" x14ac:dyDescent="0.25">
      <c r="A139" s="367">
        <v>631</v>
      </c>
      <c r="B139" s="367" t="s">
        <v>554</v>
      </c>
      <c r="C139" s="351">
        <v>0</v>
      </c>
      <c r="D139" s="368">
        <v>0</v>
      </c>
      <c r="E139" s="351">
        <v>3</v>
      </c>
      <c r="F139" s="368">
        <v>0.19880715705765406</v>
      </c>
      <c r="G139" s="351">
        <v>145</v>
      </c>
      <c r="H139" s="368">
        <v>9.6090125911199475</v>
      </c>
      <c r="I139" s="351">
        <v>1061</v>
      </c>
      <c r="J139" s="368">
        <v>70.311464546056996</v>
      </c>
      <c r="K139" s="351">
        <v>183</v>
      </c>
      <c r="L139" s="368">
        <v>12.127236580516898</v>
      </c>
      <c r="M139" s="351">
        <v>111</v>
      </c>
      <c r="N139" s="368">
        <v>7.3558648111332001</v>
      </c>
      <c r="O139" s="351">
        <v>6</v>
      </c>
      <c r="P139" s="368">
        <v>0.39761431411530812</v>
      </c>
      <c r="Q139" s="351">
        <v>1509</v>
      </c>
    </row>
    <row r="140" spans="1:20" x14ac:dyDescent="0.25">
      <c r="B140" s="1"/>
    </row>
    <row r="141" spans="1:20" x14ac:dyDescent="0.25">
      <c r="B141" s="345" t="s">
        <v>204</v>
      </c>
      <c r="C141" s="376" t="s">
        <v>567</v>
      </c>
      <c r="D141" s="374"/>
      <c r="E141" s="374"/>
      <c r="F141" s="374"/>
      <c r="G141" s="374"/>
      <c r="H141" s="374"/>
      <c r="I141" s="374"/>
      <c r="J141" s="374"/>
      <c r="K141" s="374"/>
      <c r="L141" s="374"/>
      <c r="M141" s="375"/>
      <c r="N141" s="346" t="s">
        <v>410</v>
      </c>
    </row>
    <row r="142" spans="1:20" x14ac:dyDescent="0.25">
      <c r="B142" s="347" t="s">
        <v>555</v>
      </c>
      <c r="C142" s="376" t="s">
        <v>556</v>
      </c>
      <c r="D142" s="377"/>
      <c r="E142" s="377"/>
      <c r="F142" s="377"/>
      <c r="G142" s="377"/>
      <c r="H142" s="377"/>
      <c r="I142" s="377"/>
      <c r="J142" s="377"/>
      <c r="K142" s="377"/>
      <c r="L142" s="377"/>
      <c r="M142" s="377"/>
    </row>
    <row r="143" spans="1:20" x14ac:dyDescent="0.25">
      <c r="B143" s="344" t="s">
        <v>557</v>
      </c>
      <c r="C143" s="377" t="s">
        <v>366</v>
      </c>
      <c r="D143" s="377"/>
      <c r="E143" s="377"/>
      <c r="F143" s="377"/>
      <c r="G143" s="377"/>
      <c r="H143" s="377"/>
      <c r="I143" s="377"/>
      <c r="J143" s="377"/>
      <c r="K143" s="377"/>
      <c r="L143" s="377"/>
      <c r="M143" s="377"/>
    </row>
    <row r="144" spans="1:20" x14ac:dyDescent="0.25">
      <c r="B144" s="348"/>
    </row>
  </sheetData>
  <mergeCells count="5">
    <mergeCell ref="Q2:Q4"/>
    <mergeCell ref="C1:P1"/>
    <mergeCell ref="A2:A5"/>
    <mergeCell ref="B2:B4"/>
    <mergeCell ref="C2:P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3FD59-FCEB-46CC-BF38-24A8F3538513}">
  <sheetPr>
    <tabColor rgb="FF33CC33"/>
  </sheetPr>
  <dimension ref="A1:U144"/>
  <sheetViews>
    <sheetView workbookViewId="0">
      <selection activeCell="C1" sqref="C1:P1"/>
    </sheetView>
  </sheetViews>
  <sheetFormatPr baseColWidth="10" defaultColWidth="8.7109375" defaultRowHeight="15" x14ac:dyDescent="0.25"/>
  <cols>
    <col min="2" max="2" width="32.7109375" style="349" customWidth="1"/>
    <col min="3" max="15" width="8.7109375" style="343"/>
    <col min="16" max="16" width="10" style="343" customWidth="1"/>
    <col min="17" max="17" width="13.85546875" style="343" customWidth="1"/>
    <col min="18" max="16384" width="8.7109375" style="343"/>
  </cols>
  <sheetData>
    <row r="1" spans="1:21" ht="90.75" customHeight="1" x14ac:dyDescent="0.2">
      <c r="A1" s="353"/>
      <c r="B1" s="354"/>
      <c r="C1" s="477" t="s">
        <v>577</v>
      </c>
      <c r="D1" s="477"/>
      <c r="E1" s="477"/>
      <c r="F1" s="477"/>
      <c r="G1" s="477"/>
      <c r="H1" s="477"/>
      <c r="I1" s="477"/>
      <c r="J1" s="477"/>
      <c r="K1" s="477"/>
      <c r="L1" s="477"/>
      <c r="M1" s="477"/>
      <c r="N1" s="477"/>
      <c r="O1" s="477"/>
      <c r="P1" s="478"/>
      <c r="Q1" s="355" t="s">
        <v>410</v>
      </c>
    </row>
    <row r="2" spans="1:21" ht="15" customHeight="1" x14ac:dyDescent="0.2">
      <c r="A2" s="479"/>
      <c r="B2" s="480" t="s">
        <v>416</v>
      </c>
      <c r="C2" s="481" t="s">
        <v>362</v>
      </c>
      <c r="D2" s="482"/>
      <c r="E2" s="482"/>
      <c r="F2" s="482"/>
      <c r="G2" s="482"/>
      <c r="H2" s="482"/>
      <c r="I2" s="482"/>
      <c r="J2" s="482"/>
      <c r="K2" s="482"/>
      <c r="L2" s="482"/>
      <c r="M2" s="482"/>
      <c r="N2" s="482"/>
      <c r="O2" s="482"/>
      <c r="P2" s="483"/>
      <c r="Q2" s="476" t="s">
        <v>417</v>
      </c>
    </row>
    <row r="3" spans="1:21" ht="12.75" customHeight="1" x14ac:dyDescent="0.2">
      <c r="A3" s="479"/>
      <c r="B3" s="480"/>
      <c r="C3" s="484"/>
      <c r="D3" s="485"/>
      <c r="E3" s="485"/>
      <c r="F3" s="485"/>
      <c r="G3" s="485"/>
      <c r="H3" s="485"/>
      <c r="I3" s="485"/>
      <c r="J3" s="485"/>
      <c r="K3" s="485"/>
      <c r="L3" s="485"/>
      <c r="M3" s="485"/>
      <c r="N3" s="485"/>
      <c r="O3" s="485"/>
      <c r="P3" s="486"/>
      <c r="Q3" s="476"/>
    </row>
    <row r="4" spans="1:21" ht="18.75" customHeight="1" x14ac:dyDescent="0.2">
      <c r="A4" s="479"/>
      <c r="B4" s="480"/>
      <c r="C4" s="356" t="s">
        <v>560</v>
      </c>
      <c r="D4" s="356" t="s">
        <v>312</v>
      </c>
      <c r="E4" s="356" t="s">
        <v>561</v>
      </c>
      <c r="F4" s="356" t="s">
        <v>312</v>
      </c>
      <c r="G4" s="356" t="s">
        <v>562</v>
      </c>
      <c r="H4" s="356" t="s">
        <v>312</v>
      </c>
      <c r="I4" s="356" t="s">
        <v>563</v>
      </c>
      <c r="J4" s="356" t="s">
        <v>312</v>
      </c>
      <c r="K4" s="356" t="s">
        <v>564</v>
      </c>
      <c r="L4" s="356" t="s">
        <v>312</v>
      </c>
      <c r="M4" s="356" t="s">
        <v>565</v>
      </c>
      <c r="N4" s="356" t="s">
        <v>312</v>
      </c>
      <c r="O4" s="356" t="s">
        <v>566</v>
      </c>
      <c r="P4" s="356" t="s">
        <v>312</v>
      </c>
      <c r="Q4" s="476"/>
    </row>
    <row r="5" spans="1:21" ht="20.25" customHeight="1" x14ac:dyDescent="0.2">
      <c r="A5" s="479"/>
      <c r="B5" s="357" t="s">
        <v>420</v>
      </c>
      <c r="C5" s="358">
        <v>7</v>
      </c>
      <c r="D5" s="359">
        <v>5.1318143162957103E-3</v>
      </c>
      <c r="E5" s="358">
        <v>2795</v>
      </c>
      <c r="F5" s="359">
        <v>2.0490601448637871</v>
      </c>
      <c r="G5" s="358">
        <v>31405</v>
      </c>
      <c r="H5" s="359">
        <v>23.023518371895253</v>
      </c>
      <c r="I5" s="358">
        <v>80593</v>
      </c>
      <c r="J5" s="360">
        <v>59.084044456174297</v>
      </c>
      <c r="K5" s="358">
        <v>16071</v>
      </c>
      <c r="L5" s="360">
        <v>11.78191255388405</v>
      </c>
      <c r="M5" s="358">
        <v>5358</v>
      </c>
      <c r="N5" s="361">
        <v>3.9280373009589162</v>
      </c>
      <c r="O5" s="358">
        <v>175</v>
      </c>
      <c r="P5" s="359">
        <v>0.12829535790739274</v>
      </c>
      <c r="Q5" s="362">
        <v>136404</v>
      </c>
    </row>
    <row r="6" spans="1:21" ht="24.75" customHeight="1" x14ac:dyDescent="0.25">
      <c r="A6" s="363">
        <v>1</v>
      </c>
      <c r="B6" s="364" t="s">
        <v>421</v>
      </c>
      <c r="C6" s="333">
        <v>0</v>
      </c>
      <c r="D6" s="365">
        <v>0</v>
      </c>
      <c r="E6" s="333">
        <v>28</v>
      </c>
      <c r="F6" s="365">
        <v>1.6374269005847955</v>
      </c>
      <c r="G6" s="333">
        <v>387</v>
      </c>
      <c r="H6" s="365">
        <v>22.631578947368421</v>
      </c>
      <c r="I6" s="333">
        <v>1085</v>
      </c>
      <c r="J6" s="365">
        <v>63.450292397660824</v>
      </c>
      <c r="K6" s="333">
        <v>177</v>
      </c>
      <c r="L6" s="365">
        <v>10.350877192982457</v>
      </c>
      <c r="M6" s="333">
        <v>32</v>
      </c>
      <c r="N6" s="365">
        <v>1.8713450292397662</v>
      </c>
      <c r="O6" s="333">
        <v>1</v>
      </c>
      <c r="P6" s="365">
        <v>5.8479532163742694E-2</v>
      </c>
      <c r="Q6" s="366">
        <v>1710</v>
      </c>
      <c r="R6"/>
      <c r="S6"/>
      <c r="T6"/>
      <c r="U6"/>
    </row>
    <row r="7" spans="1:21" x14ac:dyDescent="0.25">
      <c r="A7" s="367">
        <v>142</v>
      </c>
      <c r="B7" s="367" t="s">
        <v>422</v>
      </c>
      <c r="C7" s="351">
        <v>0</v>
      </c>
      <c r="D7" s="368">
        <v>0</v>
      </c>
      <c r="E7" s="351">
        <v>0</v>
      </c>
      <c r="F7" s="368">
        <v>0</v>
      </c>
      <c r="G7" s="351">
        <v>0</v>
      </c>
      <c r="H7" s="368">
        <v>0</v>
      </c>
      <c r="I7" s="351">
        <v>13</v>
      </c>
      <c r="J7" s="368">
        <v>86.666666666666671</v>
      </c>
      <c r="K7" s="351">
        <v>2</v>
      </c>
      <c r="L7" s="368">
        <v>13.333333333333334</v>
      </c>
      <c r="M7" s="351">
        <v>0</v>
      </c>
      <c r="N7" s="368">
        <v>0</v>
      </c>
      <c r="O7" s="351">
        <v>0</v>
      </c>
      <c r="P7" s="368">
        <v>0</v>
      </c>
      <c r="Q7" s="351">
        <v>15</v>
      </c>
      <c r="R7"/>
      <c r="S7"/>
      <c r="T7"/>
      <c r="U7"/>
    </row>
    <row r="8" spans="1:21" x14ac:dyDescent="0.25">
      <c r="A8" s="367">
        <v>425</v>
      </c>
      <c r="B8" s="367" t="s">
        <v>423</v>
      </c>
      <c r="C8" s="351">
        <v>0</v>
      </c>
      <c r="D8" s="368">
        <v>0</v>
      </c>
      <c r="E8" s="351">
        <v>2</v>
      </c>
      <c r="F8" s="368">
        <v>2.2471910112359552</v>
      </c>
      <c r="G8" s="351">
        <v>19</v>
      </c>
      <c r="H8" s="368">
        <v>21.348314606741571</v>
      </c>
      <c r="I8" s="351">
        <v>58</v>
      </c>
      <c r="J8" s="368">
        <v>65.168539325842701</v>
      </c>
      <c r="K8" s="351">
        <v>8</v>
      </c>
      <c r="L8" s="368">
        <v>8.9887640449438209</v>
      </c>
      <c r="M8" s="351">
        <v>2</v>
      </c>
      <c r="N8" s="368">
        <v>2.2471910112359552</v>
      </c>
      <c r="O8" s="351">
        <v>0</v>
      </c>
      <c r="P8" s="368">
        <v>0</v>
      </c>
      <c r="Q8" s="351">
        <v>89</v>
      </c>
      <c r="R8"/>
      <c r="S8"/>
      <c r="T8"/>
      <c r="U8"/>
    </row>
    <row r="9" spans="1:21" x14ac:dyDescent="0.25">
      <c r="A9" s="367">
        <v>579</v>
      </c>
      <c r="B9" s="367" t="s">
        <v>424</v>
      </c>
      <c r="C9" s="351">
        <v>0</v>
      </c>
      <c r="D9" s="368">
        <v>0</v>
      </c>
      <c r="E9" s="351">
        <v>12</v>
      </c>
      <c r="F9" s="368">
        <v>1.6759776536312849</v>
      </c>
      <c r="G9" s="351">
        <v>176</v>
      </c>
      <c r="H9" s="368">
        <v>24.581005586592177</v>
      </c>
      <c r="I9" s="351">
        <v>442</v>
      </c>
      <c r="J9" s="368">
        <v>61.731843575418999</v>
      </c>
      <c r="K9" s="351">
        <v>70</v>
      </c>
      <c r="L9" s="368">
        <v>9.7765363128491618</v>
      </c>
      <c r="M9" s="351">
        <v>16</v>
      </c>
      <c r="N9" s="368">
        <v>2.2346368715083798</v>
      </c>
      <c r="O9" s="351">
        <v>0</v>
      </c>
      <c r="P9" s="368">
        <v>0</v>
      </c>
      <c r="Q9" s="351">
        <v>716</v>
      </c>
      <c r="R9"/>
      <c r="S9"/>
      <c r="T9"/>
      <c r="U9"/>
    </row>
    <row r="10" spans="1:21" x14ac:dyDescent="0.25">
      <c r="A10" s="367">
        <v>585</v>
      </c>
      <c r="B10" s="367" t="s">
        <v>425</v>
      </c>
      <c r="C10" s="351">
        <v>0</v>
      </c>
      <c r="D10" s="368">
        <v>0</v>
      </c>
      <c r="E10" s="351">
        <v>0</v>
      </c>
      <c r="F10" s="368">
        <v>0</v>
      </c>
      <c r="G10" s="351">
        <v>9</v>
      </c>
      <c r="H10" s="368">
        <v>25.714285714285712</v>
      </c>
      <c r="I10" s="351">
        <v>23</v>
      </c>
      <c r="J10" s="368">
        <v>65.714285714285708</v>
      </c>
      <c r="K10" s="351">
        <v>3</v>
      </c>
      <c r="L10" s="368">
        <v>8.5714285714285712</v>
      </c>
      <c r="M10" s="351">
        <v>0</v>
      </c>
      <c r="N10" s="368">
        <v>0</v>
      </c>
      <c r="O10" s="351">
        <v>0</v>
      </c>
      <c r="P10" s="368">
        <v>0</v>
      </c>
      <c r="Q10" s="351">
        <v>35</v>
      </c>
      <c r="R10"/>
      <c r="S10"/>
      <c r="T10"/>
      <c r="U10"/>
    </row>
    <row r="11" spans="1:21" x14ac:dyDescent="0.25">
      <c r="A11" s="367">
        <v>591</v>
      </c>
      <c r="B11" s="367" t="s">
        <v>426</v>
      </c>
      <c r="C11" s="351">
        <v>0</v>
      </c>
      <c r="D11" s="368">
        <v>0</v>
      </c>
      <c r="E11" s="351">
        <v>10</v>
      </c>
      <c r="F11" s="368">
        <v>1.5151515151515151</v>
      </c>
      <c r="G11" s="351">
        <v>134</v>
      </c>
      <c r="H11" s="368">
        <v>20.303030303030305</v>
      </c>
      <c r="I11" s="351">
        <v>432</v>
      </c>
      <c r="J11" s="368">
        <v>65.454545454545453</v>
      </c>
      <c r="K11" s="351">
        <v>72</v>
      </c>
      <c r="L11" s="368">
        <v>10.909090909090908</v>
      </c>
      <c r="M11" s="351">
        <v>11</v>
      </c>
      <c r="N11" s="368">
        <v>1.6666666666666667</v>
      </c>
      <c r="O11" s="351">
        <v>1</v>
      </c>
      <c r="P11" s="368">
        <v>0.15151515151515152</v>
      </c>
      <c r="Q11" s="351">
        <v>660</v>
      </c>
      <c r="R11"/>
      <c r="S11"/>
      <c r="T11"/>
      <c r="U11"/>
    </row>
    <row r="12" spans="1:21" x14ac:dyDescent="0.25">
      <c r="A12" s="367">
        <v>893</v>
      </c>
      <c r="B12" s="367" t="s">
        <v>427</v>
      </c>
      <c r="C12" s="351">
        <v>0</v>
      </c>
      <c r="D12" s="368">
        <v>0</v>
      </c>
      <c r="E12" s="351">
        <v>4</v>
      </c>
      <c r="F12" s="368">
        <v>2.0512820512820511</v>
      </c>
      <c r="G12" s="351">
        <v>49</v>
      </c>
      <c r="H12" s="368">
        <v>25.128205128205128</v>
      </c>
      <c r="I12" s="351">
        <v>117</v>
      </c>
      <c r="J12" s="368">
        <v>60</v>
      </c>
      <c r="K12" s="351">
        <v>22</v>
      </c>
      <c r="L12" s="368">
        <v>11.282051282051283</v>
      </c>
      <c r="M12" s="351">
        <v>3</v>
      </c>
      <c r="N12" s="368">
        <v>1.5384615384615385</v>
      </c>
      <c r="O12" s="351">
        <v>0</v>
      </c>
      <c r="P12" s="368">
        <v>0</v>
      </c>
      <c r="Q12" s="351">
        <v>195</v>
      </c>
      <c r="R12"/>
      <c r="S12"/>
      <c r="T12"/>
      <c r="U12"/>
    </row>
    <row r="13" spans="1:21" x14ac:dyDescent="0.25">
      <c r="A13" s="363">
        <v>2</v>
      </c>
      <c r="B13" s="364" t="s">
        <v>428</v>
      </c>
      <c r="C13" s="373">
        <v>0</v>
      </c>
      <c r="D13" s="369">
        <v>0</v>
      </c>
      <c r="E13" s="373">
        <v>39</v>
      </c>
      <c r="F13" s="369">
        <v>1.9746835443037976</v>
      </c>
      <c r="G13" s="373">
        <v>476</v>
      </c>
      <c r="H13" s="369">
        <v>24.101265822784811</v>
      </c>
      <c r="I13" s="373">
        <v>1184</v>
      </c>
      <c r="J13" s="369">
        <v>59.949367088607595</v>
      </c>
      <c r="K13" s="373">
        <v>227</v>
      </c>
      <c r="L13" s="369">
        <v>11.493670886075948</v>
      </c>
      <c r="M13" s="373">
        <v>48</v>
      </c>
      <c r="N13" s="370">
        <v>2.4303797468354431</v>
      </c>
      <c r="O13" s="373">
        <v>1</v>
      </c>
      <c r="P13" s="370">
        <v>5.0632911392405069E-2</v>
      </c>
      <c r="Q13" s="371">
        <v>1975</v>
      </c>
      <c r="R13"/>
      <c r="S13"/>
      <c r="T13"/>
      <c r="U13"/>
    </row>
    <row r="14" spans="1:21" x14ac:dyDescent="0.25">
      <c r="A14" s="367">
        <v>120</v>
      </c>
      <c r="B14" s="367" t="s">
        <v>429</v>
      </c>
      <c r="C14" s="351">
        <v>0</v>
      </c>
      <c r="D14" s="368">
        <v>0</v>
      </c>
      <c r="E14" s="351">
        <v>0</v>
      </c>
      <c r="F14" s="368">
        <v>0</v>
      </c>
      <c r="G14" s="351">
        <v>12</v>
      </c>
      <c r="H14" s="368">
        <v>27.906976744186046</v>
      </c>
      <c r="I14" s="351">
        <v>25</v>
      </c>
      <c r="J14" s="368">
        <v>58.139534883720934</v>
      </c>
      <c r="K14" s="351">
        <v>3</v>
      </c>
      <c r="L14" s="368">
        <v>6.9767441860465116</v>
      </c>
      <c r="M14" s="351">
        <v>3</v>
      </c>
      <c r="N14" s="368">
        <v>6.9767441860465116</v>
      </c>
      <c r="O14" s="351">
        <v>0</v>
      </c>
      <c r="P14" s="368">
        <v>0</v>
      </c>
      <c r="Q14" s="351">
        <v>43</v>
      </c>
      <c r="R14"/>
      <c r="S14"/>
      <c r="T14"/>
      <c r="U14"/>
    </row>
    <row r="15" spans="1:21" x14ac:dyDescent="0.25">
      <c r="A15" s="367">
        <v>154</v>
      </c>
      <c r="B15" s="367" t="s">
        <v>430</v>
      </c>
      <c r="C15" s="351">
        <v>0</v>
      </c>
      <c r="D15" s="368">
        <v>0</v>
      </c>
      <c r="E15" s="351">
        <v>33</v>
      </c>
      <c r="F15" s="368">
        <v>2.24642614023145</v>
      </c>
      <c r="G15" s="351">
        <v>356</v>
      </c>
      <c r="H15" s="368">
        <v>24.234172906739278</v>
      </c>
      <c r="I15" s="351">
        <v>870</v>
      </c>
      <c r="J15" s="368">
        <v>59.223961878829137</v>
      </c>
      <c r="K15" s="351">
        <v>166</v>
      </c>
      <c r="L15" s="368">
        <v>11.300204220558204</v>
      </c>
      <c r="M15" s="351">
        <v>43</v>
      </c>
      <c r="N15" s="368">
        <v>2.9271613342409806</v>
      </c>
      <c r="O15" s="351">
        <v>1</v>
      </c>
      <c r="P15" s="368">
        <v>6.807351940095302E-2</v>
      </c>
      <c r="Q15" s="351">
        <v>1469</v>
      </c>
      <c r="R15"/>
      <c r="S15"/>
      <c r="T15"/>
      <c r="U15"/>
    </row>
    <row r="16" spans="1:21" x14ac:dyDescent="0.25">
      <c r="A16" s="367">
        <v>250</v>
      </c>
      <c r="B16" s="367" t="s">
        <v>431</v>
      </c>
      <c r="C16" s="351">
        <v>0</v>
      </c>
      <c r="D16" s="368">
        <v>0</v>
      </c>
      <c r="E16" s="351">
        <v>1</v>
      </c>
      <c r="F16" s="368">
        <v>0.53191489361702127</v>
      </c>
      <c r="G16" s="351">
        <v>45</v>
      </c>
      <c r="H16" s="368">
        <v>23.936170212765958</v>
      </c>
      <c r="I16" s="351">
        <v>112</v>
      </c>
      <c r="J16" s="368">
        <v>59.574468085106382</v>
      </c>
      <c r="K16" s="351">
        <v>28</v>
      </c>
      <c r="L16" s="368">
        <v>14.893617021276595</v>
      </c>
      <c r="M16" s="351">
        <v>2</v>
      </c>
      <c r="N16" s="368">
        <v>1.0638297872340425</v>
      </c>
      <c r="O16" s="351">
        <v>0</v>
      </c>
      <c r="P16" s="368">
        <v>0</v>
      </c>
      <c r="Q16" s="351">
        <v>188</v>
      </c>
      <c r="R16"/>
      <c r="S16"/>
      <c r="T16"/>
      <c r="U16"/>
    </row>
    <row r="17" spans="1:21" x14ac:dyDescent="0.25">
      <c r="A17" s="367">
        <v>495</v>
      </c>
      <c r="B17" s="367" t="s">
        <v>432</v>
      </c>
      <c r="C17" s="351">
        <v>0</v>
      </c>
      <c r="D17" s="368">
        <v>0</v>
      </c>
      <c r="E17" s="351">
        <v>0</v>
      </c>
      <c r="F17" s="368">
        <v>0</v>
      </c>
      <c r="G17" s="351">
        <v>8</v>
      </c>
      <c r="H17" s="368">
        <v>18.604651162790699</v>
      </c>
      <c r="I17" s="351">
        <v>33</v>
      </c>
      <c r="J17" s="368">
        <v>76.744186046511629</v>
      </c>
      <c r="K17" s="351">
        <v>2</v>
      </c>
      <c r="L17" s="368">
        <v>4.6511627906976747</v>
      </c>
      <c r="M17" s="351">
        <v>0</v>
      </c>
      <c r="N17" s="368">
        <v>0</v>
      </c>
      <c r="O17" s="351">
        <v>0</v>
      </c>
      <c r="P17" s="368">
        <v>0</v>
      </c>
      <c r="Q17" s="351">
        <v>43</v>
      </c>
      <c r="R17"/>
      <c r="S17"/>
      <c r="T17"/>
      <c r="U17"/>
    </row>
    <row r="18" spans="1:21" x14ac:dyDescent="0.25">
      <c r="A18" s="367">
        <v>790</v>
      </c>
      <c r="B18" s="367" t="s">
        <v>433</v>
      </c>
      <c r="C18" s="351">
        <v>0</v>
      </c>
      <c r="D18" s="368">
        <v>0</v>
      </c>
      <c r="E18" s="351">
        <v>1</v>
      </c>
      <c r="F18" s="368">
        <v>1.1494252873563218</v>
      </c>
      <c r="G18" s="351">
        <v>21</v>
      </c>
      <c r="H18" s="368">
        <v>24.137931034482758</v>
      </c>
      <c r="I18" s="351">
        <v>54</v>
      </c>
      <c r="J18" s="368">
        <v>62.068965517241381</v>
      </c>
      <c r="K18" s="351">
        <v>11</v>
      </c>
      <c r="L18" s="368">
        <v>12.643678160919542</v>
      </c>
      <c r="M18" s="351">
        <v>0</v>
      </c>
      <c r="N18" s="368">
        <v>0</v>
      </c>
      <c r="O18" s="351">
        <v>0</v>
      </c>
      <c r="P18" s="368">
        <v>0</v>
      </c>
      <c r="Q18" s="351">
        <v>87</v>
      </c>
      <c r="R18"/>
      <c r="S18"/>
      <c r="T18"/>
      <c r="U18"/>
    </row>
    <row r="19" spans="1:21" x14ac:dyDescent="0.25">
      <c r="A19" s="367">
        <v>895</v>
      </c>
      <c r="B19" s="367" t="s">
        <v>434</v>
      </c>
      <c r="C19" s="351">
        <v>0</v>
      </c>
      <c r="D19" s="368">
        <v>0</v>
      </c>
      <c r="E19" s="351">
        <v>4</v>
      </c>
      <c r="F19" s="368">
        <v>2.7586206896551726</v>
      </c>
      <c r="G19" s="351">
        <v>34</v>
      </c>
      <c r="H19" s="368">
        <v>23.448275862068964</v>
      </c>
      <c r="I19" s="351">
        <v>90</v>
      </c>
      <c r="J19" s="368">
        <v>62.068965517241381</v>
      </c>
      <c r="K19" s="351">
        <v>17</v>
      </c>
      <c r="L19" s="368">
        <v>11.724137931034482</v>
      </c>
      <c r="M19" s="351">
        <v>0</v>
      </c>
      <c r="N19" s="368">
        <v>0</v>
      </c>
      <c r="O19" s="351">
        <v>0</v>
      </c>
      <c r="P19" s="368">
        <v>0</v>
      </c>
      <c r="Q19" s="351">
        <v>145</v>
      </c>
      <c r="R19"/>
      <c r="S19"/>
      <c r="T19"/>
      <c r="U19"/>
    </row>
    <row r="20" spans="1:21" x14ac:dyDescent="0.25">
      <c r="A20" s="363">
        <v>3</v>
      </c>
      <c r="B20" s="364" t="s">
        <v>435</v>
      </c>
      <c r="C20" s="373">
        <v>0</v>
      </c>
      <c r="D20" s="369">
        <v>0</v>
      </c>
      <c r="E20" s="373">
        <v>157</v>
      </c>
      <c r="F20" s="369">
        <v>1.9368369109301751</v>
      </c>
      <c r="G20" s="373">
        <v>1947</v>
      </c>
      <c r="H20" s="369">
        <v>24.019245003700963</v>
      </c>
      <c r="I20" s="373">
        <v>4956</v>
      </c>
      <c r="J20" s="369">
        <v>61.139896373056992</v>
      </c>
      <c r="K20" s="373">
        <v>853</v>
      </c>
      <c r="L20" s="369">
        <v>10.523069331359487</v>
      </c>
      <c r="M20" s="373">
        <v>188</v>
      </c>
      <c r="N20" s="370">
        <v>2.3192696767826302</v>
      </c>
      <c r="O20" s="373">
        <v>5</v>
      </c>
      <c r="P20" s="370">
        <v>6.1682704169750802E-2</v>
      </c>
      <c r="Q20" s="371">
        <v>8106</v>
      </c>
      <c r="R20"/>
      <c r="S20"/>
      <c r="T20"/>
      <c r="U20"/>
    </row>
    <row r="21" spans="1:21" x14ac:dyDescent="0.25">
      <c r="A21" s="367">
        <v>45</v>
      </c>
      <c r="B21" s="367" t="s">
        <v>436</v>
      </c>
      <c r="C21" s="351">
        <v>0</v>
      </c>
      <c r="D21" s="368">
        <v>0</v>
      </c>
      <c r="E21" s="351">
        <v>70</v>
      </c>
      <c r="F21" s="368">
        <v>2.1354484441732766</v>
      </c>
      <c r="G21" s="351">
        <v>779</v>
      </c>
      <c r="H21" s="368">
        <v>23.764490543014034</v>
      </c>
      <c r="I21" s="351">
        <v>1988</v>
      </c>
      <c r="J21" s="368">
        <v>60.646735814521044</v>
      </c>
      <c r="K21" s="351">
        <v>353</v>
      </c>
      <c r="L21" s="368">
        <v>10.768761439902381</v>
      </c>
      <c r="M21" s="351">
        <v>88</v>
      </c>
      <c r="N21" s="368">
        <v>2.6845637583892619</v>
      </c>
      <c r="O21" s="351">
        <v>0</v>
      </c>
      <c r="P21" s="368">
        <v>0</v>
      </c>
      <c r="Q21" s="351">
        <v>3278</v>
      </c>
      <c r="R21"/>
      <c r="S21"/>
      <c r="T21"/>
      <c r="U21"/>
    </row>
    <row r="22" spans="1:21" x14ac:dyDescent="0.25">
      <c r="A22" s="367">
        <v>51</v>
      </c>
      <c r="B22" s="367" t="s">
        <v>437</v>
      </c>
      <c r="C22" s="351">
        <v>0</v>
      </c>
      <c r="D22" s="368">
        <v>0</v>
      </c>
      <c r="E22" s="351">
        <v>2</v>
      </c>
      <c r="F22" s="368">
        <v>0.99009900990099009</v>
      </c>
      <c r="G22" s="351">
        <v>47</v>
      </c>
      <c r="H22" s="368">
        <v>23.267326732673268</v>
      </c>
      <c r="I22" s="351">
        <v>131</v>
      </c>
      <c r="J22" s="368">
        <v>64.851485148514854</v>
      </c>
      <c r="K22" s="351">
        <v>20</v>
      </c>
      <c r="L22" s="368">
        <v>9.9009900990099009</v>
      </c>
      <c r="M22" s="351">
        <v>2</v>
      </c>
      <c r="N22" s="368">
        <v>0.99009900990099009</v>
      </c>
      <c r="O22" s="351">
        <v>0</v>
      </c>
      <c r="P22" s="368">
        <v>0</v>
      </c>
      <c r="Q22" s="351">
        <v>202</v>
      </c>
      <c r="R22"/>
      <c r="S22"/>
      <c r="T22"/>
      <c r="U22"/>
    </row>
    <row r="23" spans="1:21" x14ac:dyDescent="0.25">
      <c r="A23" s="367">
        <v>147</v>
      </c>
      <c r="B23" s="367" t="s">
        <v>438</v>
      </c>
      <c r="C23" s="351">
        <v>0</v>
      </c>
      <c r="D23" s="368">
        <v>0</v>
      </c>
      <c r="E23" s="351">
        <v>14</v>
      </c>
      <c r="F23" s="368">
        <v>1.4957264957264957</v>
      </c>
      <c r="G23" s="351">
        <v>222</v>
      </c>
      <c r="H23" s="368">
        <v>23.717948717948715</v>
      </c>
      <c r="I23" s="351">
        <v>587</v>
      </c>
      <c r="J23" s="368">
        <v>62.713675213675216</v>
      </c>
      <c r="K23" s="351">
        <v>91</v>
      </c>
      <c r="L23" s="368">
        <v>9.7222222222222232</v>
      </c>
      <c r="M23" s="351">
        <v>21</v>
      </c>
      <c r="N23" s="368">
        <v>2.2435897435897436</v>
      </c>
      <c r="O23" s="351">
        <v>1</v>
      </c>
      <c r="P23" s="368">
        <v>0.10683760683760685</v>
      </c>
      <c r="Q23" s="351">
        <v>936</v>
      </c>
      <c r="R23"/>
      <c r="S23"/>
      <c r="T23"/>
      <c r="U23"/>
    </row>
    <row r="24" spans="1:21" x14ac:dyDescent="0.25">
      <c r="A24" s="367">
        <v>172</v>
      </c>
      <c r="B24" s="367" t="s">
        <v>439</v>
      </c>
      <c r="C24" s="351">
        <v>0</v>
      </c>
      <c r="D24" s="368">
        <v>0</v>
      </c>
      <c r="E24" s="351">
        <v>12</v>
      </c>
      <c r="F24" s="368">
        <v>1.7216642754662841</v>
      </c>
      <c r="G24" s="351">
        <v>175</v>
      </c>
      <c r="H24" s="368">
        <v>25.107604017216644</v>
      </c>
      <c r="I24" s="351">
        <v>427</v>
      </c>
      <c r="J24" s="368">
        <v>61.262553802008611</v>
      </c>
      <c r="K24" s="351">
        <v>62</v>
      </c>
      <c r="L24" s="368">
        <v>8.8952654232424688</v>
      </c>
      <c r="M24" s="351">
        <v>18</v>
      </c>
      <c r="N24" s="368">
        <v>2.5824964131994261</v>
      </c>
      <c r="O24" s="351">
        <v>3</v>
      </c>
      <c r="P24" s="368">
        <v>0.43041606886657102</v>
      </c>
      <c r="Q24" s="351">
        <v>697</v>
      </c>
      <c r="R24"/>
      <c r="S24"/>
      <c r="T24"/>
      <c r="U24"/>
    </row>
    <row r="25" spans="1:21" x14ac:dyDescent="0.25">
      <c r="A25" s="367">
        <v>475</v>
      </c>
      <c r="B25" s="367" t="s">
        <v>440</v>
      </c>
      <c r="C25" s="351">
        <v>0</v>
      </c>
      <c r="D25" s="368">
        <v>0</v>
      </c>
      <c r="E25" s="351">
        <v>1</v>
      </c>
      <c r="F25" s="368">
        <v>33.333333333333329</v>
      </c>
      <c r="G25" s="351">
        <v>0</v>
      </c>
      <c r="H25" s="368">
        <v>0</v>
      </c>
      <c r="I25" s="351">
        <v>2</v>
      </c>
      <c r="J25" s="368">
        <v>66.666666666666657</v>
      </c>
      <c r="K25" s="351">
        <v>0</v>
      </c>
      <c r="L25" s="368">
        <v>0</v>
      </c>
      <c r="M25" s="351">
        <v>0</v>
      </c>
      <c r="N25" s="368">
        <v>0</v>
      </c>
      <c r="O25" s="351">
        <v>0</v>
      </c>
      <c r="P25" s="368">
        <v>0</v>
      </c>
      <c r="Q25" s="351">
        <v>3</v>
      </c>
      <c r="R25"/>
      <c r="S25"/>
      <c r="T25"/>
      <c r="U25"/>
    </row>
    <row r="26" spans="1:21" x14ac:dyDescent="0.25">
      <c r="A26" s="367">
        <v>480</v>
      </c>
      <c r="B26" s="367" t="s">
        <v>441</v>
      </c>
      <c r="C26" s="351">
        <v>0</v>
      </c>
      <c r="D26" s="368">
        <v>0</v>
      </c>
      <c r="E26" s="351">
        <v>3</v>
      </c>
      <c r="F26" s="368">
        <v>1.0869565217391304</v>
      </c>
      <c r="G26" s="351">
        <v>61</v>
      </c>
      <c r="H26" s="368">
        <v>22.10144927536232</v>
      </c>
      <c r="I26" s="351">
        <v>184</v>
      </c>
      <c r="J26" s="368">
        <v>66.666666666666657</v>
      </c>
      <c r="K26" s="351">
        <v>24</v>
      </c>
      <c r="L26" s="368">
        <v>8.695652173913043</v>
      </c>
      <c r="M26" s="351">
        <v>4</v>
      </c>
      <c r="N26" s="368">
        <v>1.4492753623188406</v>
      </c>
      <c r="O26" s="351">
        <v>0</v>
      </c>
      <c r="P26" s="368">
        <v>0</v>
      </c>
      <c r="Q26" s="351">
        <v>276</v>
      </c>
      <c r="R26"/>
      <c r="S26"/>
      <c r="T26"/>
      <c r="U26"/>
    </row>
    <row r="27" spans="1:21" x14ac:dyDescent="0.25">
      <c r="A27" s="367">
        <v>490</v>
      </c>
      <c r="B27" s="367" t="s">
        <v>442</v>
      </c>
      <c r="C27" s="351">
        <v>0</v>
      </c>
      <c r="D27" s="368">
        <v>0</v>
      </c>
      <c r="E27" s="351">
        <v>7</v>
      </c>
      <c r="F27" s="368">
        <v>1.804123711340206</v>
      </c>
      <c r="G27" s="351">
        <v>100</v>
      </c>
      <c r="H27" s="368">
        <v>25.773195876288657</v>
      </c>
      <c r="I27" s="351">
        <v>218</v>
      </c>
      <c r="J27" s="368">
        <v>56.185567010309278</v>
      </c>
      <c r="K27" s="351">
        <v>53</v>
      </c>
      <c r="L27" s="368">
        <v>13.659793814432989</v>
      </c>
      <c r="M27" s="351">
        <v>10</v>
      </c>
      <c r="N27" s="368">
        <v>2.5773195876288657</v>
      </c>
      <c r="O27" s="351">
        <v>0</v>
      </c>
      <c r="P27" s="368">
        <v>0</v>
      </c>
      <c r="Q27" s="351">
        <v>388</v>
      </c>
      <c r="R27"/>
      <c r="S27"/>
      <c r="T27"/>
      <c r="U27"/>
    </row>
    <row r="28" spans="1:21" x14ac:dyDescent="0.25">
      <c r="A28" s="367">
        <v>659</v>
      </c>
      <c r="B28" s="367" t="s">
        <v>443</v>
      </c>
      <c r="C28" s="351">
        <v>0</v>
      </c>
      <c r="D28" s="368">
        <v>0</v>
      </c>
      <c r="E28" s="351">
        <v>1</v>
      </c>
      <c r="F28" s="368">
        <v>0.7142857142857143</v>
      </c>
      <c r="G28" s="351">
        <v>27</v>
      </c>
      <c r="H28" s="368">
        <v>19.285714285714288</v>
      </c>
      <c r="I28" s="351">
        <v>95</v>
      </c>
      <c r="J28" s="368">
        <v>67.857142857142861</v>
      </c>
      <c r="K28" s="351">
        <v>14</v>
      </c>
      <c r="L28" s="368">
        <v>10</v>
      </c>
      <c r="M28" s="351">
        <v>3</v>
      </c>
      <c r="N28" s="368">
        <v>2.1428571428571428</v>
      </c>
      <c r="O28" s="351">
        <v>0</v>
      </c>
      <c r="P28" s="368">
        <v>0</v>
      </c>
      <c r="Q28" s="351">
        <v>140</v>
      </c>
      <c r="R28"/>
      <c r="S28"/>
      <c r="T28"/>
      <c r="U28"/>
    </row>
    <row r="29" spans="1:21" x14ac:dyDescent="0.25">
      <c r="A29" s="367">
        <v>665</v>
      </c>
      <c r="B29" s="367" t="s">
        <v>444</v>
      </c>
      <c r="C29" s="351">
        <v>0</v>
      </c>
      <c r="D29" s="368">
        <v>0</v>
      </c>
      <c r="E29" s="351">
        <v>0</v>
      </c>
      <c r="F29" s="368">
        <v>0</v>
      </c>
      <c r="G29" s="351">
        <v>26</v>
      </c>
      <c r="H29" s="368">
        <v>29.545454545454547</v>
      </c>
      <c r="I29" s="351">
        <v>55</v>
      </c>
      <c r="J29" s="368">
        <v>62.5</v>
      </c>
      <c r="K29" s="351">
        <v>6</v>
      </c>
      <c r="L29" s="368">
        <v>6.8181818181818175</v>
      </c>
      <c r="M29" s="351">
        <v>1</v>
      </c>
      <c r="N29" s="368">
        <v>1.1363636363636365</v>
      </c>
      <c r="O29" s="351">
        <v>0</v>
      </c>
      <c r="P29" s="368">
        <v>0</v>
      </c>
      <c r="Q29" s="351">
        <v>88</v>
      </c>
      <c r="R29"/>
      <c r="S29"/>
      <c r="T29"/>
      <c r="U29"/>
    </row>
    <row r="30" spans="1:21" x14ac:dyDescent="0.25">
      <c r="A30" s="367">
        <v>837</v>
      </c>
      <c r="B30" s="367" t="s">
        <v>445</v>
      </c>
      <c r="C30" s="351">
        <v>0</v>
      </c>
      <c r="D30" s="368">
        <v>0</v>
      </c>
      <c r="E30" s="351">
        <v>47</v>
      </c>
      <c r="F30" s="368">
        <v>2.2455805064500716</v>
      </c>
      <c r="G30" s="351">
        <v>509</v>
      </c>
      <c r="H30" s="368">
        <v>24.319159101767799</v>
      </c>
      <c r="I30" s="351">
        <v>1266</v>
      </c>
      <c r="J30" s="368">
        <v>60.487338748208309</v>
      </c>
      <c r="K30" s="351">
        <v>229</v>
      </c>
      <c r="L30" s="368">
        <v>10.941232680363115</v>
      </c>
      <c r="M30" s="351">
        <v>41</v>
      </c>
      <c r="N30" s="368">
        <v>1.9589106545628283</v>
      </c>
      <c r="O30" s="351">
        <v>1</v>
      </c>
      <c r="P30" s="368">
        <v>4.7778308647873864E-2</v>
      </c>
      <c r="Q30" s="351">
        <v>2093</v>
      </c>
      <c r="R30"/>
      <c r="S30"/>
      <c r="T30"/>
      <c r="U30"/>
    </row>
    <row r="31" spans="1:21" x14ac:dyDescent="0.25">
      <c r="A31" s="367">
        <v>873</v>
      </c>
      <c r="B31" s="367" t="s">
        <v>446</v>
      </c>
      <c r="C31" s="351">
        <v>0</v>
      </c>
      <c r="D31" s="368">
        <v>0</v>
      </c>
      <c r="E31" s="351">
        <v>0</v>
      </c>
      <c r="F31" s="368">
        <v>0</v>
      </c>
      <c r="G31" s="351">
        <v>1</v>
      </c>
      <c r="H31" s="368">
        <v>20</v>
      </c>
      <c r="I31" s="351">
        <v>3</v>
      </c>
      <c r="J31" s="368">
        <v>60</v>
      </c>
      <c r="K31" s="351">
        <v>1</v>
      </c>
      <c r="L31" s="368">
        <v>20</v>
      </c>
      <c r="M31" s="351">
        <v>0</v>
      </c>
      <c r="N31" s="368">
        <v>0</v>
      </c>
      <c r="O31" s="351">
        <v>0</v>
      </c>
      <c r="P31" s="368">
        <v>0</v>
      </c>
      <c r="Q31" s="351">
        <v>5</v>
      </c>
      <c r="R31"/>
      <c r="S31"/>
      <c r="T31"/>
      <c r="U31"/>
    </row>
    <row r="32" spans="1:21" x14ac:dyDescent="0.25">
      <c r="A32" s="363">
        <v>4</v>
      </c>
      <c r="B32" s="364" t="s">
        <v>447</v>
      </c>
      <c r="C32" s="373">
        <v>0</v>
      </c>
      <c r="D32" s="369">
        <v>0</v>
      </c>
      <c r="E32" s="373">
        <v>46</v>
      </c>
      <c r="F32" s="369">
        <v>1.9574468085106382</v>
      </c>
      <c r="G32" s="373">
        <v>529</v>
      </c>
      <c r="H32" s="369">
        <v>22.51063829787234</v>
      </c>
      <c r="I32" s="373">
        <v>1490</v>
      </c>
      <c r="J32" s="369">
        <v>63.404255319148938</v>
      </c>
      <c r="K32" s="373">
        <v>231</v>
      </c>
      <c r="L32" s="369">
        <v>9.8297872340425521</v>
      </c>
      <c r="M32" s="373">
        <v>53</v>
      </c>
      <c r="N32" s="370">
        <v>2.2553191489361701</v>
      </c>
      <c r="O32" s="373">
        <v>1</v>
      </c>
      <c r="P32" s="370">
        <v>4.2553191489361701E-2</v>
      </c>
      <c r="Q32" s="371">
        <v>2350</v>
      </c>
      <c r="R32"/>
      <c r="S32"/>
      <c r="T32"/>
      <c r="U32"/>
    </row>
    <row r="33" spans="1:21" x14ac:dyDescent="0.25">
      <c r="A33" s="367">
        <v>31</v>
      </c>
      <c r="B33" s="367" t="s">
        <v>448</v>
      </c>
      <c r="C33" s="351">
        <v>0</v>
      </c>
      <c r="D33" s="368">
        <v>0</v>
      </c>
      <c r="E33" s="351">
        <v>3</v>
      </c>
      <c r="F33" s="368">
        <v>3.296703296703297</v>
      </c>
      <c r="G33" s="351">
        <v>16</v>
      </c>
      <c r="H33" s="368">
        <v>17.582417582417584</v>
      </c>
      <c r="I33" s="351">
        <v>60</v>
      </c>
      <c r="J33" s="368">
        <v>65.934065934065927</v>
      </c>
      <c r="K33" s="351">
        <v>7</v>
      </c>
      <c r="L33" s="368">
        <v>7.6923076923076925</v>
      </c>
      <c r="M33" s="351">
        <v>5</v>
      </c>
      <c r="N33" s="368">
        <v>5.4945054945054945</v>
      </c>
      <c r="O33" s="351">
        <v>0</v>
      </c>
      <c r="P33" s="368">
        <v>0</v>
      </c>
      <c r="Q33" s="351">
        <v>91</v>
      </c>
      <c r="R33"/>
      <c r="S33"/>
      <c r="T33"/>
      <c r="U33"/>
    </row>
    <row r="34" spans="1:21" x14ac:dyDescent="0.25">
      <c r="A34" s="367">
        <v>40</v>
      </c>
      <c r="B34" s="367" t="s">
        <v>449</v>
      </c>
      <c r="C34" s="351">
        <v>0</v>
      </c>
      <c r="D34" s="368">
        <v>0</v>
      </c>
      <c r="E34" s="351">
        <v>2</v>
      </c>
      <c r="F34" s="368">
        <v>3.0303030303030303</v>
      </c>
      <c r="G34" s="351">
        <v>14</v>
      </c>
      <c r="H34" s="368">
        <v>21.212121212121211</v>
      </c>
      <c r="I34" s="351">
        <v>38</v>
      </c>
      <c r="J34" s="368">
        <v>57.575757575757578</v>
      </c>
      <c r="K34" s="351">
        <v>11</v>
      </c>
      <c r="L34" s="368">
        <v>16.666666666666664</v>
      </c>
      <c r="M34" s="351">
        <v>0</v>
      </c>
      <c r="N34" s="368">
        <v>0</v>
      </c>
      <c r="O34" s="351">
        <v>1</v>
      </c>
      <c r="P34" s="368">
        <v>1.5151515151515151</v>
      </c>
      <c r="Q34" s="351">
        <v>66</v>
      </c>
      <c r="R34"/>
      <c r="S34"/>
      <c r="T34"/>
      <c r="U34"/>
    </row>
    <row r="35" spans="1:21" x14ac:dyDescent="0.25">
      <c r="A35" s="367">
        <v>190</v>
      </c>
      <c r="B35" s="367" t="s">
        <v>450</v>
      </c>
      <c r="C35" s="351">
        <v>0</v>
      </c>
      <c r="D35" s="368">
        <v>0</v>
      </c>
      <c r="E35" s="351">
        <v>3</v>
      </c>
      <c r="F35" s="368">
        <v>1.6483516483516485</v>
      </c>
      <c r="G35" s="351">
        <v>43</v>
      </c>
      <c r="H35" s="368">
        <v>23.626373626373624</v>
      </c>
      <c r="I35" s="351">
        <v>114</v>
      </c>
      <c r="J35" s="368">
        <v>62.637362637362635</v>
      </c>
      <c r="K35" s="351">
        <v>14</v>
      </c>
      <c r="L35" s="368">
        <v>7.6923076923076925</v>
      </c>
      <c r="M35" s="351">
        <v>8</v>
      </c>
      <c r="N35" s="368">
        <v>4.395604395604396</v>
      </c>
      <c r="O35" s="351">
        <v>0</v>
      </c>
      <c r="P35" s="368">
        <v>0</v>
      </c>
      <c r="Q35" s="351">
        <v>182</v>
      </c>
      <c r="R35"/>
      <c r="S35"/>
      <c r="T35"/>
      <c r="U35"/>
    </row>
    <row r="36" spans="1:21" x14ac:dyDescent="0.25">
      <c r="A36" s="367">
        <v>604</v>
      </c>
      <c r="B36" s="367" t="s">
        <v>451</v>
      </c>
      <c r="C36" s="351">
        <v>0</v>
      </c>
      <c r="D36" s="368">
        <v>0</v>
      </c>
      <c r="E36" s="351">
        <v>10</v>
      </c>
      <c r="F36" s="368">
        <v>2.2123893805309733</v>
      </c>
      <c r="G36" s="351">
        <v>105</v>
      </c>
      <c r="H36" s="368">
        <v>23.23008849557522</v>
      </c>
      <c r="I36" s="351">
        <v>287</v>
      </c>
      <c r="J36" s="368">
        <v>63.495575221238944</v>
      </c>
      <c r="K36" s="351">
        <v>39</v>
      </c>
      <c r="L36" s="368">
        <v>8.6283185840707954</v>
      </c>
      <c r="M36" s="351">
        <v>11</v>
      </c>
      <c r="N36" s="368">
        <v>2.4336283185840708</v>
      </c>
      <c r="O36" s="351">
        <v>0</v>
      </c>
      <c r="P36" s="368">
        <v>0</v>
      </c>
      <c r="Q36" s="351">
        <v>452</v>
      </c>
      <c r="R36"/>
      <c r="S36"/>
      <c r="T36"/>
      <c r="U36"/>
    </row>
    <row r="37" spans="1:21" x14ac:dyDescent="0.25">
      <c r="A37" s="367">
        <v>670</v>
      </c>
      <c r="B37" s="367" t="s">
        <v>452</v>
      </c>
      <c r="C37" s="351">
        <v>0</v>
      </c>
      <c r="D37" s="368">
        <v>0</v>
      </c>
      <c r="E37" s="351">
        <v>6</v>
      </c>
      <c r="F37" s="368">
        <v>2.4896265560165975</v>
      </c>
      <c r="G37" s="351">
        <v>52</v>
      </c>
      <c r="H37" s="368">
        <v>21.57676348547718</v>
      </c>
      <c r="I37" s="351">
        <v>147</v>
      </c>
      <c r="J37" s="368">
        <v>60.995850622406643</v>
      </c>
      <c r="K37" s="351">
        <v>30</v>
      </c>
      <c r="L37" s="368">
        <v>12.448132780082988</v>
      </c>
      <c r="M37" s="351">
        <v>6</v>
      </c>
      <c r="N37" s="368">
        <v>2.4896265560165975</v>
      </c>
      <c r="O37" s="351">
        <v>0</v>
      </c>
      <c r="P37" s="368">
        <v>0</v>
      </c>
      <c r="Q37" s="351">
        <v>241</v>
      </c>
      <c r="R37"/>
      <c r="S37"/>
      <c r="T37"/>
      <c r="U37"/>
    </row>
    <row r="38" spans="1:21" x14ac:dyDescent="0.25">
      <c r="A38" s="367">
        <v>690</v>
      </c>
      <c r="B38" s="367" t="s">
        <v>453</v>
      </c>
      <c r="C38" s="351">
        <v>0</v>
      </c>
      <c r="D38" s="368">
        <v>0</v>
      </c>
      <c r="E38" s="351">
        <v>2</v>
      </c>
      <c r="F38" s="368">
        <v>1.4925373134328357</v>
      </c>
      <c r="G38" s="351">
        <v>35</v>
      </c>
      <c r="H38" s="368">
        <v>26.119402985074625</v>
      </c>
      <c r="I38" s="351">
        <v>82</v>
      </c>
      <c r="J38" s="368">
        <v>61.194029850746269</v>
      </c>
      <c r="K38" s="351">
        <v>12</v>
      </c>
      <c r="L38" s="368">
        <v>8.9552238805970141</v>
      </c>
      <c r="M38" s="351">
        <v>3</v>
      </c>
      <c r="N38" s="368">
        <v>2.2388059701492535</v>
      </c>
      <c r="O38" s="351">
        <v>0</v>
      </c>
      <c r="P38" s="368">
        <v>0</v>
      </c>
      <c r="Q38" s="351">
        <v>134</v>
      </c>
      <c r="R38"/>
      <c r="S38"/>
      <c r="T38"/>
      <c r="U38"/>
    </row>
    <row r="39" spans="1:21" x14ac:dyDescent="0.25">
      <c r="A39" s="367">
        <v>736</v>
      </c>
      <c r="B39" s="367" t="s">
        <v>454</v>
      </c>
      <c r="C39" s="351">
        <v>0</v>
      </c>
      <c r="D39" s="368">
        <v>0</v>
      </c>
      <c r="E39" s="351">
        <v>11</v>
      </c>
      <c r="F39" s="368">
        <v>1.4360313315926894</v>
      </c>
      <c r="G39" s="351">
        <v>175</v>
      </c>
      <c r="H39" s="368">
        <v>22.845953002610965</v>
      </c>
      <c r="I39" s="351">
        <v>501</v>
      </c>
      <c r="J39" s="368">
        <v>65.404699738903389</v>
      </c>
      <c r="K39" s="351">
        <v>68</v>
      </c>
      <c r="L39" s="368">
        <v>8.8772845953002602</v>
      </c>
      <c r="M39" s="351">
        <v>11</v>
      </c>
      <c r="N39" s="368">
        <v>1.4360313315926894</v>
      </c>
      <c r="O39" s="351">
        <v>0</v>
      </c>
      <c r="P39" s="368">
        <v>0</v>
      </c>
      <c r="Q39" s="351">
        <v>766</v>
      </c>
      <c r="R39"/>
      <c r="S39"/>
      <c r="T39"/>
      <c r="U39"/>
    </row>
    <row r="40" spans="1:21" x14ac:dyDescent="0.25">
      <c r="A40" s="367">
        <v>858</v>
      </c>
      <c r="B40" s="367" t="s">
        <v>455</v>
      </c>
      <c r="C40" s="351">
        <v>0</v>
      </c>
      <c r="D40" s="368">
        <v>0</v>
      </c>
      <c r="E40" s="351">
        <v>1</v>
      </c>
      <c r="F40" s="368">
        <v>0.58823529411764708</v>
      </c>
      <c r="G40" s="351">
        <v>34</v>
      </c>
      <c r="H40" s="368">
        <v>20</v>
      </c>
      <c r="I40" s="351">
        <v>112</v>
      </c>
      <c r="J40" s="368">
        <v>65.882352941176464</v>
      </c>
      <c r="K40" s="351">
        <v>18</v>
      </c>
      <c r="L40" s="368">
        <v>10.588235294117647</v>
      </c>
      <c r="M40" s="351">
        <v>5</v>
      </c>
      <c r="N40" s="368">
        <v>2.9411764705882351</v>
      </c>
      <c r="O40" s="351">
        <v>0</v>
      </c>
      <c r="P40" s="368">
        <v>0</v>
      </c>
      <c r="Q40" s="351">
        <v>170</v>
      </c>
      <c r="R40"/>
      <c r="S40"/>
      <c r="T40"/>
      <c r="U40"/>
    </row>
    <row r="41" spans="1:21" x14ac:dyDescent="0.25">
      <c r="A41" s="367">
        <v>885</v>
      </c>
      <c r="B41" s="367" t="s">
        <v>456</v>
      </c>
      <c r="C41" s="351">
        <v>0</v>
      </c>
      <c r="D41" s="368">
        <v>0</v>
      </c>
      <c r="E41" s="351">
        <v>0</v>
      </c>
      <c r="F41" s="368">
        <v>0</v>
      </c>
      <c r="G41" s="351">
        <v>12</v>
      </c>
      <c r="H41" s="368">
        <v>27.906976744186046</v>
      </c>
      <c r="I41" s="351">
        <v>24</v>
      </c>
      <c r="J41" s="368">
        <v>55.813953488372093</v>
      </c>
      <c r="K41" s="351">
        <v>6</v>
      </c>
      <c r="L41" s="368">
        <v>13.953488372093023</v>
      </c>
      <c r="M41" s="351">
        <v>1</v>
      </c>
      <c r="N41" s="368">
        <v>2.3255813953488373</v>
      </c>
      <c r="O41" s="351">
        <v>0</v>
      </c>
      <c r="P41" s="368">
        <v>0</v>
      </c>
      <c r="Q41" s="351">
        <v>43</v>
      </c>
      <c r="R41"/>
      <c r="S41"/>
      <c r="T41"/>
      <c r="U41"/>
    </row>
    <row r="42" spans="1:21" x14ac:dyDescent="0.25">
      <c r="A42" s="367">
        <v>890</v>
      </c>
      <c r="B42" s="367" t="s">
        <v>457</v>
      </c>
      <c r="C42" s="351">
        <v>0</v>
      </c>
      <c r="D42" s="368">
        <v>0</v>
      </c>
      <c r="E42" s="351">
        <v>8</v>
      </c>
      <c r="F42" s="368">
        <v>3.9024390243902438</v>
      </c>
      <c r="G42" s="351">
        <v>43</v>
      </c>
      <c r="H42" s="368">
        <v>20.975609756097562</v>
      </c>
      <c r="I42" s="351">
        <v>125</v>
      </c>
      <c r="J42" s="368">
        <v>60.975609756097562</v>
      </c>
      <c r="K42" s="351">
        <v>26</v>
      </c>
      <c r="L42" s="368">
        <v>12.682926829268293</v>
      </c>
      <c r="M42" s="351">
        <v>3</v>
      </c>
      <c r="N42" s="368">
        <v>1.4634146341463417</v>
      </c>
      <c r="O42" s="351">
        <v>0</v>
      </c>
      <c r="P42" s="368">
        <v>0</v>
      </c>
      <c r="Q42" s="351">
        <v>205</v>
      </c>
      <c r="R42"/>
      <c r="S42"/>
      <c r="T42"/>
      <c r="U42"/>
    </row>
    <row r="43" spans="1:21" x14ac:dyDescent="0.25">
      <c r="A43" s="363">
        <v>5</v>
      </c>
      <c r="B43" s="364" t="s">
        <v>458</v>
      </c>
      <c r="C43" s="373">
        <v>0</v>
      </c>
      <c r="D43" s="369">
        <v>0</v>
      </c>
      <c r="E43" s="373">
        <v>56</v>
      </c>
      <c r="F43" s="369">
        <v>1.9732205778717407</v>
      </c>
      <c r="G43" s="373">
        <v>662</v>
      </c>
      <c r="H43" s="369">
        <v>23.326286116983791</v>
      </c>
      <c r="I43" s="373">
        <v>1698</v>
      </c>
      <c r="J43" s="369">
        <v>59.830866807610995</v>
      </c>
      <c r="K43" s="373">
        <v>333</v>
      </c>
      <c r="L43" s="369">
        <v>11.733615221987314</v>
      </c>
      <c r="M43" s="373">
        <v>86</v>
      </c>
      <c r="N43" s="370">
        <v>3.0303030303030303</v>
      </c>
      <c r="O43" s="373">
        <v>3</v>
      </c>
      <c r="P43" s="370">
        <v>0.10570824524312897</v>
      </c>
      <c r="Q43" s="371">
        <v>2838</v>
      </c>
      <c r="R43"/>
      <c r="S43"/>
      <c r="T43"/>
      <c r="U43"/>
    </row>
    <row r="44" spans="1:21" x14ac:dyDescent="0.25">
      <c r="A44" s="367">
        <v>4</v>
      </c>
      <c r="B44" s="367" t="s">
        <v>459</v>
      </c>
      <c r="C44" s="351">
        <v>0</v>
      </c>
      <c r="D44" s="368">
        <v>0</v>
      </c>
      <c r="E44" s="351">
        <v>1</v>
      </c>
      <c r="F44" s="368">
        <v>25</v>
      </c>
      <c r="G44" s="351">
        <v>1</v>
      </c>
      <c r="H44" s="368">
        <v>25</v>
      </c>
      <c r="I44" s="351">
        <v>2</v>
      </c>
      <c r="J44" s="368">
        <v>50</v>
      </c>
      <c r="K44" s="351">
        <v>0</v>
      </c>
      <c r="L44" s="368">
        <v>0</v>
      </c>
      <c r="M44" s="351">
        <v>0</v>
      </c>
      <c r="N44" s="368">
        <v>0</v>
      </c>
      <c r="O44" s="351">
        <v>0</v>
      </c>
      <c r="P44" s="368">
        <v>0</v>
      </c>
      <c r="Q44" s="351">
        <v>4</v>
      </c>
      <c r="R44"/>
      <c r="S44"/>
      <c r="T44"/>
      <c r="U44"/>
    </row>
    <row r="45" spans="1:21" x14ac:dyDescent="0.25">
      <c r="A45" s="367">
        <v>42</v>
      </c>
      <c r="B45" s="367" t="s">
        <v>460</v>
      </c>
      <c r="C45" s="351">
        <v>0</v>
      </c>
      <c r="D45" s="368">
        <v>0</v>
      </c>
      <c r="E45" s="351">
        <v>14</v>
      </c>
      <c r="F45" s="368">
        <v>2.7131782945736433</v>
      </c>
      <c r="G45" s="351">
        <v>100</v>
      </c>
      <c r="H45" s="368">
        <v>19.379844961240313</v>
      </c>
      <c r="I45" s="351">
        <v>328</v>
      </c>
      <c r="J45" s="368">
        <v>63.565891472868216</v>
      </c>
      <c r="K45" s="351">
        <v>56</v>
      </c>
      <c r="L45" s="368">
        <v>10.852713178294573</v>
      </c>
      <c r="M45" s="351">
        <v>17</v>
      </c>
      <c r="N45" s="368">
        <v>3.2945736434108532</v>
      </c>
      <c r="O45" s="351">
        <v>1</v>
      </c>
      <c r="P45" s="368">
        <v>0.19379844961240311</v>
      </c>
      <c r="Q45" s="351">
        <v>516</v>
      </c>
      <c r="R45"/>
      <c r="S45"/>
      <c r="T45"/>
      <c r="U45"/>
    </row>
    <row r="46" spans="1:21" x14ac:dyDescent="0.25">
      <c r="A46" s="367">
        <v>44</v>
      </c>
      <c r="B46" s="367" t="s">
        <v>461</v>
      </c>
      <c r="C46" s="351">
        <v>0</v>
      </c>
      <c r="D46" s="368">
        <v>0</v>
      </c>
      <c r="E46" s="351">
        <v>0</v>
      </c>
      <c r="F46" s="368">
        <v>0</v>
      </c>
      <c r="G46" s="351">
        <v>3</v>
      </c>
      <c r="H46" s="368">
        <v>12</v>
      </c>
      <c r="I46" s="351">
        <v>19</v>
      </c>
      <c r="J46" s="368">
        <v>76</v>
      </c>
      <c r="K46" s="351">
        <v>3</v>
      </c>
      <c r="L46" s="368">
        <v>12</v>
      </c>
      <c r="M46" s="351">
        <v>0</v>
      </c>
      <c r="N46" s="368">
        <v>0</v>
      </c>
      <c r="O46" s="351">
        <v>0</v>
      </c>
      <c r="P46" s="368">
        <v>0</v>
      </c>
      <c r="Q46" s="351">
        <v>25</v>
      </c>
      <c r="R46"/>
      <c r="S46"/>
      <c r="T46"/>
      <c r="U46"/>
    </row>
    <row r="47" spans="1:21" x14ac:dyDescent="0.25">
      <c r="A47" s="367">
        <v>59</v>
      </c>
      <c r="B47" s="367" t="s">
        <v>462</v>
      </c>
      <c r="C47" s="351">
        <v>0</v>
      </c>
      <c r="D47" s="368">
        <v>0</v>
      </c>
      <c r="E47" s="351">
        <v>1</v>
      </c>
      <c r="F47" s="368">
        <v>3.8461538461538463</v>
      </c>
      <c r="G47" s="351">
        <v>10</v>
      </c>
      <c r="H47" s="368">
        <v>38.461538461538467</v>
      </c>
      <c r="I47" s="351">
        <v>10</v>
      </c>
      <c r="J47" s="368">
        <v>38.461538461538467</v>
      </c>
      <c r="K47" s="351">
        <v>3</v>
      </c>
      <c r="L47" s="368">
        <v>11.538461538461538</v>
      </c>
      <c r="M47" s="351">
        <v>2</v>
      </c>
      <c r="N47" s="368">
        <v>7.6923076923076925</v>
      </c>
      <c r="O47" s="351">
        <v>0</v>
      </c>
      <c r="P47" s="368">
        <v>0</v>
      </c>
      <c r="Q47" s="351">
        <v>26</v>
      </c>
      <c r="R47"/>
      <c r="S47"/>
      <c r="T47"/>
      <c r="U47"/>
    </row>
    <row r="48" spans="1:21" x14ac:dyDescent="0.25">
      <c r="A48" s="367">
        <v>113</v>
      </c>
      <c r="B48" s="367" t="s">
        <v>463</v>
      </c>
      <c r="C48" s="351">
        <v>0</v>
      </c>
      <c r="D48" s="368">
        <v>0</v>
      </c>
      <c r="E48" s="351">
        <v>0</v>
      </c>
      <c r="F48" s="368">
        <v>0</v>
      </c>
      <c r="G48" s="351">
        <v>15</v>
      </c>
      <c r="H48" s="368">
        <v>25.862068965517242</v>
      </c>
      <c r="I48" s="351">
        <v>39</v>
      </c>
      <c r="J48" s="368">
        <v>67.241379310344826</v>
      </c>
      <c r="K48" s="351">
        <v>4</v>
      </c>
      <c r="L48" s="368">
        <v>6.8965517241379306</v>
      </c>
      <c r="M48" s="351">
        <v>0</v>
      </c>
      <c r="N48" s="368">
        <v>0</v>
      </c>
      <c r="O48" s="351">
        <v>0</v>
      </c>
      <c r="P48" s="368">
        <v>0</v>
      </c>
      <c r="Q48" s="351">
        <v>58</v>
      </c>
      <c r="R48"/>
      <c r="S48"/>
      <c r="T48"/>
      <c r="U48"/>
    </row>
    <row r="49" spans="1:21" x14ac:dyDescent="0.25">
      <c r="A49" s="367">
        <v>125</v>
      </c>
      <c r="B49" s="367" t="s">
        <v>464</v>
      </c>
      <c r="C49" s="351">
        <v>0</v>
      </c>
      <c r="D49" s="368">
        <v>0</v>
      </c>
      <c r="E49" s="351">
        <v>3</v>
      </c>
      <c r="F49" s="368">
        <v>4.4776119402985071</v>
      </c>
      <c r="G49" s="351">
        <v>16</v>
      </c>
      <c r="H49" s="368">
        <v>23.880597014925371</v>
      </c>
      <c r="I49" s="351">
        <v>41</v>
      </c>
      <c r="J49" s="368">
        <v>61.194029850746269</v>
      </c>
      <c r="K49" s="351">
        <v>6</v>
      </c>
      <c r="L49" s="368">
        <v>8.9552238805970141</v>
      </c>
      <c r="M49" s="351">
        <v>1</v>
      </c>
      <c r="N49" s="368">
        <v>1.4925373134328357</v>
      </c>
      <c r="O49" s="351">
        <v>0</v>
      </c>
      <c r="P49" s="368">
        <v>0</v>
      </c>
      <c r="Q49" s="351">
        <v>67</v>
      </c>
      <c r="R49"/>
      <c r="S49"/>
      <c r="T49"/>
      <c r="U49"/>
    </row>
    <row r="50" spans="1:21" x14ac:dyDescent="0.25">
      <c r="A50" s="367">
        <v>138</v>
      </c>
      <c r="B50" s="367" t="s">
        <v>465</v>
      </c>
      <c r="C50" s="351">
        <v>0</v>
      </c>
      <c r="D50" s="368">
        <v>0</v>
      </c>
      <c r="E50" s="351">
        <v>4</v>
      </c>
      <c r="F50" s="368">
        <v>4.2105263157894735</v>
      </c>
      <c r="G50" s="351">
        <v>18</v>
      </c>
      <c r="H50" s="368">
        <v>18.947368421052634</v>
      </c>
      <c r="I50" s="351">
        <v>57</v>
      </c>
      <c r="J50" s="368">
        <v>60</v>
      </c>
      <c r="K50" s="351">
        <v>15</v>
      </c>
      <c r="L50" s="368">
        <v>15.789473684210526</v>
      </c>
      <c r="M50" s="351">
        <v>1</v>
      </c>
      <c r="N50" s="368">
        <v>1.0526315789473684</v>
      </c>
      <c r="O50" s="351">
        <v>0</v>
      </c>
      <c r="P50" s="368">
        <v>0</v>
      </c>
      <c r="Q50" s="351">
        <v>95</v>
      </c>
      <c r="R50"/>
      <c r="S50"/>
      <c r="T50"/>
      <c r="U50"/>
    </row>
    <row r="51" spans="1:21" x14ac:dyDescent="0.25">
      <c r="A51" s="367">
        <v>234</v>
      </c>
      <c r="B51" s="367" t="s">
        <v>466</v>
      </c>
      <c r="C51" s="351">
        <v>0</v>
      </c>
      <c r="D51" s="368">
        <v>0</v>
      </c>
      <c r="E51" s="351">
        <v>3</v>
      </c>
      <c r="F51" s="368">
        <v>2.2900763358778624</v>
      </c>
      <c r="G51" s="351">
        <v>31</v>
      </c>
      <c r="H51" s="368">
        <v>23.664122137404579</v>
      </c>
      <c r="I51" s="351">
        <v>80</v>
      </c>
      <c r="J51" s="368">
        <v>61.068702290076338</v>
      </c>
      <c r="K51" s="351">
        <v>13</v>
      </c>
      <c r="L51" s="368">
        <v>9.9236641221374047</v>
      </c>
      <c r="M51" s="351">
        <v>4</v>
      </c>
      <c r="N51" s="368">
        <v>3.0534351145038165</v>
      </c>
      <c r="O51" s="351">
        <v>0</v>
      </c>
      <c r="P51" s="368">
        <v>0</v>
      </c>
      <c r="Q51" s="351">
        <v>131</v>
      </c>
      <c r="R51"/>
      <c r="S51"/>
      <c r="T51"/>
      <c r="U51"/>
    </row>
    <row r="52" spans="1:21" x14ac:dyDescent="0.25">
      <c r="A52" s="367">
        <v>240</v>
      </c>
      <c r="B52" s="367" t="s">
        <v>467</v>
      </c>
      <c r="C52" s="351">
        <v>0</v>
      </c>
      <c r="D52" s="368">
        <v>0</v>
      </c>
      <c r="E52" s="351">
        <v>0</v>
      </c>
      <c r="F52" s="368">
        <v>0</v>
      </c>
      <c r="G52" s="351">
        <v>5</v>
      </c>
      <c r="H52" s="368">
        <v>27.777777777777779</v>
      </c>
      <c r="I52" s="351">
        <v>12</v>
      </c>
      <c r="J52" s="368">
        <v>66.666666666666657</v>
      </c>
      <c r="K52" s="351">
        <v>0</v>
      </c>
      <c r="L52" s="368">
        <v>0</v>
      </c>
      <c r="M52" s="351">
        <v>1</v>
      </c>
      <c r="N52" s="368">
        <v>5.5555555555555554</v>
      </c>
      <c r="O52" s="351">
        <v>0</v>
      </c>
      <c r="P52" s="368">
        <v>0</v>
      </c>
      <c r="Q52" s="351">
        <v>18</v>
      </c>
      <c r="R52"/>
      <c r="S52"/>
      <c r="T52"/>
      <c r="U52"/>
    </row>
    <row r="53" spans="1:21" x14ac:dyDescent="0.25">
      <c r="A53" s="367">
        <v>284</v>
      </c>
      <c r="B53" s="367" t="s">
        <v>468</v>
      </c>
      <c r="C53" s="351">
        <v>0</v>
      </c>
      <c r="D53" s="368">
        <v>0</v>
      </c>
      <c r="E53" s="351">
        <v>5</v>
      </c>
      <c r="F53" s="368">
        <v>5.4945054945054945</v>
      </c>
      <c r="G53" s="351">
        <v>22</v>
      </c>
      <c r="H53" s="368">
        <v>24.175824175824175</v>
      </c>
      <c r="I53" s="351">
        <v>53</v>
      </c>
      <c r="J53" s="368">
        <v>58.241758241758248</v>
      </c>
      <c r="K53" s="351">
        <v>10</v>
      </c>
      <c r="L53" s="368">
        <v>10.989010989010989</v>
      </c>
      <c r="M53" s="351">
        <v>1</v>
      </c>
      <c r="N53" s="368">
        <v>1.098901098901099</v>
      </c>
      <c r="O53" s="351">
        <v>0</v>
      </c>
      <c r="P53" s="368">
        <v>0</v>
      </c>
      <c r="Q53" s="351">
        <v>91</v>
      </c>
      <c r="R53"/>
      <c r="S53"/>
      <c r="T53"/>
      <c r="U53"/>
    </row>
    <row r="54" spans="1:21" x14ac:dyDescent="0.25">
      <c r="A54" s="367">
        <v>306</v>
      </c>
      <c r="B54" s="367" t="s">
        <v>469</v>
      </c>
      <c r="C54" s="351">
        <v>0</v>
      </c>
      <c r="D54" s="368">
        <v>0</v>
      </c>
      <c r="E54" s="351">
        <v>2</v>
      </c>
      <c r="F54" s="368">
        <v>2.3255813953488373</v>
      </c>
      <c r="G54" s="351">
        <v>22</v>
      </c>
      <c r="H54" s="368">
        <v>25.581395348837212</v>
      </c>
      <c r="I54" s="351">
        <v>46</v>
      </c>
      <c r="J54" s="368">
        <v>53.488372093023251</v>
      </c>
      <c r="K54" s="351">
        <v>10</v>
      </c>
      <c r="L54" s="368">
        <v>11.627906976744185</v>
      </c>
      <c r="M54" s="351">
        <v>6</v>
      </c>
      <c r="N54" s="368">
        <v>6.9767441860465116</v>
      </c>
      <c r="O54" s="351">
        <v>0</v>
      </c>
      <c r="P54" s="368">
        <v>0</v>
      </c>
      <c r="Q54" s="351">
        <v>86</v>
      </c>
      <c r="R54"/>
      <c r="S54"/>
      <c r="T54"/>
      <c r="U54"/>
    </row>
    <row r="55" spans="1:21" x14ac:dyDescent="0.25">
      <c r="A55" s="367">
        <v>347</v>
      </c>
      <c r="B55" s="367" t="s">
        <v>470</v>
      </c>
      <c r="C55" s="351">
        <v>0</v>
      </c>
      <c r="D55" s="368">
        <v>0</v>
      </c>
      <c r="E55" s="351">
        <v>0</v>
      </c>
      <c r="F55" s="368">
        <v>0</v>
      </c>
      <c r="G55" s="351">
        <v>6</v>
      </c>
      <c r="H55" s="368">
        <v>20</v>
      </c>
      <c r="I55" s="351">
        <v>17</v>
      </c>
      <c r="J55" s="368">
        <v>56.666666666666664</v>
      </c>
      <c r="K55" s="351">
        <v>5</v>
      </c>
      <c r="L55" s="368">
        <v>16.666666666666664</v>
      </c>
      <c r="M55" s="351">
        <v>2</v>
      </c>
      <c r="N55" s="368">
        <v>6.666666666666667</v>
      </c>
      <c r="O55" s="351">
        <v>0</v>
      </c>
      <c r="P55" s="368">
        <v>0</v>
      </c>
      <c r="Q55" s="351">
        <v>30</v>
      </c>
      <c r="R55"/>
      <c r="S55"/>
      <c r="T55"/>
      <c r="U55"/>
    </row>
    <row r="56" spans="1:21" x14ac:dyDescent="0.25">
      <c r="A56" s="367">
        <v>411</v>
      </c>
      <c r="B56" s="367" t="s">
        <v>471</v>
      </c>
      <c r="C56" s="351">
        <v>0</v>
      </c>
      <c r="D56" s="368">
        <v>0</v>
      </c>
      <c r="E56" s="351">
        <v>2</v>
      </c>
      <c r="F56" s="368">
        <v>8.3333333333333321</v>
      </c>
      <c r="G56" s="351">
        <v>7</v>
      </c>
      <c r="H56" s="368">
        <v>29.166666666666668</v>
      </c>
      <c r="I56" s="351">
        <v>13</v>
      </c>
      <c r="J56" s="368">
        <v>54.166666666666664</v>
      </c>
      <c r="K56" s="351">
        <v>2</v>
      </c>
      <c r="L56" s="368">
        <v>8.3333333333333321</v>
      </c>
      <c r="M56" s="351">
        <v>0</v>
      </c>
      <c r="N56" s="368">
        <v>0</v>
      </c>
      <c r="O56" s="351">
        <v>0</v>
      </c>
      <c r="P56" s="368">
        <v>0</v>
      </c>
      <c r="Q56" s="351">
        <v>24</v>
      </c>
      <c r="R56"/>
      <c r="S56"/>
      <c r="T56"/>
      <c r="U56"/>
    </row>
    <row r="57" spans="1:21" x14ac:dyDescent="0.25">
      <c r="A57" s="367">
        <v>501</v>
      </c>
      <c r="B57" s="367" t="s">
        <v>472</v>
      </c>
      <c r="C57" s="351">
        <v>0</v>
      </c>
      <c r="D57" s="368">
        <v>0</v>
      </c>
      <c r="E57" s="351">
        <v>0</v>
      </c>
      <c r="F57" s="368">
        <v>0</v>
      </c>
      <c r="G57" s="351">
        <v>7</v>
      </c>
      <c r="H57" s="368">
        <v>20.588235294117645</v>
      </c>
      <c r="I57" s="351">
        <v>23</v>
      </c>
      <c r="J57" s="368">
        <v>67.64705882352942</v>
      </c>
      <c r="K57" s="351">
        <v>3</v>
      </c>
      <c r="L57" s="368">
        <v>8.8235294117647065</v>
      </c>
      <c r="M57" s="351">
        <v>1</v>
      </c>
      <c r="N57" s="368">
        <v>2.9411764705882351</v>
      </c>
      <c r="O57" s="351">
        <v>0</v>
      </c>
      <c r="P57" s="368">
        <v>0</v>
      </c>
      <c r="Q57" s="351">
        <v>34</v>
      </c>
      <c r="R57"/>
      <c r="S57"/>
      <c r="T57"/>
      <c r="U57"/>
    </row>
    <row r="58" spans="1:21" x14ac:dyDescent="0.25">
      <c r="A58" s="367">
        <v>543</v>
      </c>
      <c r="B58" s="367" t="s">
        <v>473</v>
      </c>
      <c r="C58" s="351">
        <v>0</v>
      </c>
      <c r="D58" s="368">
        <v>0</v>
      </c>
      <c r="E58" s="351">
        <v>0</v>
      </c>
      <c r="F58" s="368">
        <v>0</v>
      </c>
      <c r="G58" s="351">
        <v>5</v>
      </c>
      <c r="H58" s="368">
        <v>29.411764705882355</v>
      </c>
      <c r="I58" s="351">
        <v>9</v>
      </c>
      <c r="J58" s="368">
        <v>52.941176470588239</v>
      </c>
      <c r="K58" s="351">
        <v>3</v>
      </c>
      <c r="L58" s="368">
        <v>17.647058823529413</v>
      </c>
      <c r="M58" s="351">
        <v>0</v>
      </c>
      <c r="N58" s="368">
        <v>0</v>
      </c>
      <c r="O58" s="351">
        <v>0</v>
      </c>
      <c r="P58" s="368">
        <v>0</v>
      </c>
      <c r="Q58" s="351">
        <v>17</v>
      </c>
      <c r="R58"/>
      <c r="S58"/>
      <c r="T58"/>
      <c r="U58"/>
    </row>
    <row r="59" spans="1:21" x14ac:dyDescent="0.25">
      <c r="A59" s="367">
        <v>628</v>
      </c>
      <c r="B59" s="367" t="s">
        <v>474</v>
      </c>
      <c r="C59" s="351">
        <v>0</v>
      </c>
      <c r="D59" s="368">
        <v>0</v>
      </c>
      <c r="E59" s="351">
        <v>0</v>
      </c>
      <c r="F59" s="368">
        <v>0</v>
      </c>
      <c r="G59" s="351">
        <v>3</v>
      </c>
      <c r="H59" s="368">
        <v>33.333333333333329</v>
      </c>
      <c r="I59" s="351">
        <v>4</v>
      </c>
      <c r="J59" s="368">
        <v>44.444444444444443</v>
      </c>
      <c r="K59" s="351">
        <v>1</v>
      </c>
      <c r="L59" s="368">
        <v>11.111111111111111</v>
      </c>
      <c r="M59" s="351">
        <v>1</v>
      </c>
      <c r="N59" s="368">
        <v>11.111111111111111</v>
      </c>
      <c r="O59" s="351">
        <v>0</v>
      </c>
      <c r="P59" s="368">
        <v>0</v>
      </c>
      <c r="Q59" s="351">
        <v>9</v>
      </c>
      <c r="R59"/>
      <c r="S59"/>
      <c r="T59"/>
      <c r="U59"/>
    </row>
    <row r="60" spans="1:21" x14ac:dyDescent="0.25">
      <c r="A60" s="367">
        <v>656</v>
      </c>
      <c r="B60" s="367" t="s">
        <v>475</v>
      </c>
      <c r="C60" s="351">
        <v>0</v>
      </c>
      <c r="D60" s="368">
        <v>0</v>
      </c>
      <c r="E60" s="351">
        <v>8</v>
      </c>
      <c r="F60" s="368">
        <v>0.88105726872246704</v>
      </c>
      <c r="G60" s="351">
        <v>204</v>
      </c>
      <c r="H60" s="368">
        <v>22.466960352422909</v>
      </c>
      <c r="I60" s="351">
        <v>539</v>
      </c>
      <c r="J60" s="368">
        <v>59.36123348017621</v>
      </c>
      <c r="K60" s="351">
        <v>126</v>
      </c>
      <c r="L60" s="368">
        <v>13.876651982378855</v>
      </c>
      <c r="M60" s="351">
        <v>30</v>
      </c>
      <c r="N60" s="368">
        <v>3.303964757709251</v>
      </c>
      <c r="O60" s="351">
        <v>1</v>
      </c>
      <c r="P60" s="368">
        <v>0.11013215859030838</v>
      </c>
      <c r="Q60" s="351">
        <v>908</v>
      </c>
      <c r="R60"/>
      <c r="S60"/>
      <c r="T60"/>
      <c r="U60"/>
    </row>
    <row r="61" spans="1:21" x14ac:dyDescent="0.25">
      <c r="A61" s="367">
        <v>761</v>
      </c>
      <c r="B61" s="367" t="s">
        <v>476</v>
      </c>
      <c r="C61" s="351">
        <v>0</v>
      </c>
      <c r="D61" s="368">
        <v>0</v>
      </c>
      <c r="E61" s="351">
        <v>13</v>
      </c>
      <c r="F61" s="368">
        <v>1.8950437317784257</v>
      </c>
      <c r="G61" s="351">
        <v>185</v>
      </c>
      <c r="H61" s="368">
        <v>26.96793002915452</v>
      </c>
      <c r="I61" s="351">
        <v>397</v>
      </c>
      <c r="J61" s="368">
        <v>57.871720116618079</v>
      </c>
      <c r="K61" s="351">
        <v>71</v>
      </c>
      <c r="L61" s="368">
        <v>10.349854227405247</v>
      </c>
      <c r="M61" s="351">
        <v>19</v>
      </c>
      <c r="N61" s="368">
        <v>2.7696793002915454</v>
      </c>
      <c r="O61" s="351">
        <v>1</v>
      </c>
      <c r="P61" s="368">
        <v>0.1457725947521866</v>
      </c>
      <c r="Q61" s="351">
        <v>686</v>
      </c>
      <c r="R61"/>
      <c r="S61"/>
      <c r="T61"/>
      <c r="U61"/>
    </row>
    <row r="62" spans="1:21" x14ac:dyDescent="0.25">
      <c r="A62" s="367">
        <v>842</v>
      </c>
      <c r="B62" s="367" t="s">
        <v>477</v>
      </c>
      <c r="C62" s="351">
        <v>0</v>
      </c>
      <c r="D62" s="368">
        <v>0</v>
      </c>
      <c r="E62" s="351">
        <v>0</v>
      </c>
      <c r="F62" s="368">
        <v>0</v>
      </c>
      <c r="G62" s="351">
        <v>2</v>
      </c>
      <c r="H62" s="368">
        <v>15.384615384615385</v>
      </c>
      <c r="I62" s="351">
        <v>9</v>
      </c>
      <c r="J62" s="368">
        <v>69.230769230769226</v>
      </c>
      <c r="K62" s="351">
        <v>2</v>
      </c>
      <c r="L62" s="368">
        <v>15.384615384615385</v>
      </c>
      <c r="M62" s="351">
        <v>0</v>
      </c>
      <c r="N62" s="368">
        <v>0</v>
      </c>
      <c r="O62" s="351">
        <v>0</v>
      </c>
      <c r="P62" s="368">
        <v>0</v>
      </c>
      <c r="Q62" s="351">
        <v>13</v>
      </c>
      <c r="R62"/>
      <c r="S62"/>
      <c r="T62"/>
      <c r="U62"/>
    </row>
    <row r="63" spans="1:21" x14ac:dyDescent="0.25">
      <c r="A63" s="363">
        <v>6</v>
      </c>
      <c r="B63" s="364" t="s">
        <v>478</v>
      </c>
      <c r="C63" s="373">
        <v>0</v>
      </c>
      <c r="D63" s="369">
        <v>0</v>
      </c>
      <c r="E63" s="373">
        <v>27</v>
      </c>
      <c r="F63" s="369">
        <v>1.2918660287081341</v>
      </c>
      <c r="G63" s="373">
        <v>540</v>
      </c>
      <c r="H63" s="369">
        <v>25.837320574162682</v>
      </c>
      <c r="I63" s="373">
        <v>1244</v>
      </c>
      <c r="J63" s="369">
        <v>59.521531100478462</v>
      </c>
      <c r="K63" s="373">
        <v>226</v>
      </c>
      <c r="L63" s="369">
        <v>10.813397129186603</v>
      </c>
      <c r="M63" s="373">
        <v>51</v>
      </c>
      <c r="N63" s="370">
        <v>2.4401913875598082</v>
      </c>
      <c r="O63" s="373">
        <v>2</v>
      </c>
      <c r="P63" s="370">
        <v>9.569377990430622E-2</v>
      </c>
      <c r="Q63" s="371">
        <v>2090</v>
      </c>
      <c r="R63"/>
      <c r="S63"/>
      <c r="T63"/>
      <c r="U63"/>
    </row>
    <row r="64" spans="1:21" x14ac:dyDescent="0.25">
      <c r="A64" s="367">
        <v>38</v>
      </c>
      <c r="B64" s="367" t="s">
        <v>479</v>
      </c>
      <c r="C64" s="351">
        <v>0</v>
      </c>
      <c r="D64" s="368">
        <v>0</v>
      </c>
      <c r="E64" s="351">
        <v>0</v>
      </c>
      <c r="F64" s="368">
        <v>0</v>
      </c>
      <c r="G64" s="351">
        <v>1</v>
      </c>
      <c r="H64" s="368">
        <v>33.333333333333329</v>
      </c>
      <c r="I64" s="351">
        <v>2</v>
      </c>
      <c r="J64" s="368">
        <v>66.666666666666657</v>
      </c>
      <c r="K64" s="351">
        <v>0</v>
      </c>
      <c r="L64" s="368">
        <v>0</v>
      </c>
      <c r="M64" s="351">
        <v>0</v>
      </c>
      <c r="N64" s="368">
        <v>0</v>
      </c>
      <c r="O64" s="351">
        <v>0</v>
      </c>
      <c r="P64" s="368">
        <v>0</v>
      </c>
      <c r="Q64" s="351">
        <v>3</v>
      </c>
      <c r="R64"/>
      <c r="S64"/>
      <c r="T64"/>
      <c r="U64"/>
    </row>
    <row r="65" spans="1:21" x14ac:dyDescent="0.25">
      <c r="A65" s="367">
        <v>86</v>
      </c>
      <c r="B65" s="367" t="s">
        <v>480</v>
      </c>
      <c r="C65" s="351">
        <v>0</v>
      </c>
      <c r="D65" s="368">
        <v>0</v>
      </c>
      <c r="E65" s="351">
        <v>0</v>
      </c>
      <c r="F65" s="368">
        <v>0</v>
      </c>
      <c r="G65" s="351">
        <v>9</v>
      </c>
      <c r="H65" s="368">
        <v>34.615384615384613</v>
      </c>
      <c r="I65" s="351">
        <v>13</v>
      </c>
      <c r="J65" s="368">
        <v>50</v>
      </c>
      <c r="K65" s="351">
        <v>4</v>
      </c>
      <c r="L65" s="368">
        <v>15.384615384615385</v>
      </c>
      <c r="M65" s="351">
        <v>0</v>
      </c>
      <c r="N65" s="368">
        <v>0</v>
      </c>
      <c r="O65" s="351">
        <v>0</v>
      </c>
      <c r="P65" s="368">
        <v>0</v>
      </c>
      <c r="Q65" s="351">
        <v>26</v>
      </c>
      <c r="R65"/>
      <c r="S65"/>
      <c r="T65"/>
      <c r="U65"/>
    </row>
    <row r="66" spans="1:21" x14ac:dyDescent="0.25">
      <c r="A66" s="367">
        <v>107</v>
      </c>
      <c r="B66" s="367" t="s">
        <v>481</v>
      </c>
      <c r="C66" s="351">
        <v>0</v>
      </c>
      <c r="D66" s="368">
        <v>0</v>
      </c>
      <c r="E66" s="351">
        <v>0</v>
      </c>
      <c r="F66" s="368">
        <v>0</v>
      </c>
      <c r="G66" s="351">
        <v>0</v>
      </c>
      <c r="H66" s="368">
        <v>0</v>
      </c>
      <c r="I66" s="351">
        <v>2</v>
      </c>
      <c r="J66" s="368">
        <v>100</v>
      </c>
      <c r="K66" s="351">
        <v>0</v>
      </c>
      <c r="L66" s="368">
        <v>0</v>
      </c>
      <c r="M66" s="351">
        <v>0</v>
      </c>
      <c r="N66" s="368">
        <v>0</v>
      </c>
      <c r="O66" s="351">
        <v>0</v>
      </c>
      <c r="P66" s="368">
        <v>0</v>
      </c>
      <c r="Q66" s="351">
        <v>2</v>
      </c>
      <c r="R66"/>
      <c r="S66"/>
      <c r="T66"/>
      <c r="U66"/>
    </row>
    <row r="67" spans="1:21" x14ac:dyDescent="0.25">
      <c r="A67" s="367">
        <v>134</v>
      </c>
      <c r="B67" s="367" t="s">
        <v>482</v>
      </c>
      <c r="C67" s="351">
        <v>0</v>
      </c>
      <c r="D67" s="368">
        <v>0</v>
      </c>
      <c r="E67" s="351">
        <v>0</v>
      </c>
      <c r="F67" s="368">
        <v>0</v>
      </c>
      <c r="G67" s="351">
        <v>2</v>
      </c>
      <c r="H67" s="368">
        <v>18.181818181818183</v>
      </c>
      <c r="I67" s="351">
        <v>9</v>
      </c>
      <c r="J67" s="368">
        <v>81.818181818181827</v>
      </c>
      <c r="K67" s="351">
        <v>0</v>
      </c>
      <c r="L67" s="368">
        <v>0</v>
      </c>
      <c r="M67" s="351">
        <v>0</v>
      </c>
      <c r="N67" s="368">
        <v>0</v>
      </c>
      <c r="O67" s="351">
        <v>0</v>
      </c>
      <c r="P67" s="368">
        <v>0</v>
      </c>
      <c r="Q67" s="351">
        <v>11</v>
      </c>
      <c r="R67"/>
      <c r="S67"/>
      <c r="T67"/>
      <c r="U67"/>
    </row>
    <row r="68" spans="1:21" x14ac:dyDescent="0.25">
      <c r="A68" s="367">
        <v>150</v>
      </c>
      <c r="B68" s="367" t="s">
        <v>483</v>
      </c>
      <c r="C68" s="351">
        <v>0</v>
      </c>
      <c r="D68" s="368">
        <v>0</v>
      </c>
      <c r="E68" s="351">
        <v>0</v>
      </c>
      <c r="F68" s="368">
        <v>0</v>
      </c>
      <c r="G68" s="351">
        <v>12</v>
      </c>
      <c r="H68" s="368">
        <v>29.268292682926827</v>
      </c>
      <c r="I68" s="351">
        <v>24</v>
      </c>
      <c r="J68" s="368">
        <v>58.536585365853654</v>
      </c>
      <c r="K68" s="351">
        <v>4</v>
      </c>
      <c r="L68" s="368">
        <v>9.7560975609756095</v>
      </c>
      <c r="M68" s="351">
        <v>0</v>
      </c>
      <c r="N68" s="368">
        <v>0</v>
      </c>
      <c r="O68" s="351">
        <v>1</v>
      </c>
      <c r="P68" s="368">
        <v>2.4390243902439024</v>
      </c>
      <c r="Q68" s="351">
        <v>41</v>
      </c>
      <c r="R68"/>
      <c r="S68"/>
      <c r="T68"/>
      <c r="U68"/>
    </row>
    <row r="69" spans="1:21" x14ac:dyDescent="0.25">
      <c r="A69" s="367">
        <v>237</v>
      </c>
      <c r="B69" s="367" t="s">
        <v>484</v>
      </c>
      <c r="C69" s="351">
        <v>0</v>
      </c>
      <c r="D69" s="368">
        <v>0</v>
      </c>
      <c r="E69" s="351">
        <v>12</v>
      </c>
      <c r="F69" s="368">
        <v>2.4691358024691357</v>
      </c>
      <c r="G69" s="351">
        <v>113</v>
      </c>
      <c r="H69" s="368">
        <v>23.251028806584362</v>
      </c>
      <c r="I69" s="351">
        <v>298</v>
      </c>
      <c r="J69" s="368">
        <v>61.31687242798354</v>
      </c>
      <c r="K69" s="351">
        <v>45</v>
      </c>
      <c r="L69" s="368">
        <v>9.2592592592592595</v>
      </c>
      <c r="M69" s="351">
        <v>18</v>
      </c>
      <c r="N69" s="368">
        <v>3.7037037037037033</v>
      </c>
      <c r="O69" s="351">
        <v>0</v>
      </c>
      <c r="P69" s="368">
        <v>0</v>
      </c>
      <c r="Q69" s="351">
        <v>486</v>
      </c>
      <c r="R69"/>
      <c r="S69"/>
      <c r="T69"/>
      <c r="U69"/>
    </row>
    <row r="70" spans="1:21" x14ac:dyDescent="0.25">
      <c r="A70" s="367">
        <v>264</v>
      </c>
      <c r="B70" s="367" t="s">
        <v>485</v>
      </c>
      <c r="C70" s="351">
        <v>0</v>
      </c>
      <c r="D70" s="368">
        <v>0</v>
      </c>
      <c r="E70" s="351">
        <v>1</v>
      </c>
      <c r="F70" s="368">
        <v>0.68493150684931503</v>
      </c>
      <c r="G70" s="351">
        <v>36</v>
      </c>
      <c r="H70" s="368">
        <v>24.657534246575342</v>
      </c>
      <c r="I70" s="351">
        <v>84</v>
      </c>
      <c r="J70" s="368">
        <v>57.534246575342465</v>
      </c>
      <c r="K70" s="351">
        <v>21</v>
      </c>
      <c r="L70" s="368">
        <v>14.383561643835616</v>
      </c>
      <c r="M70" s="351">
        <v>4</v>
      </c>
      <c r="N70" s="368">
        <v>2.7397260273972601</v>
      </c>
      <c r="O70" s="351">
        <v>0</v>
      </c>
      <c r="P70" s="368">
        <v>0</v>
      </c>
      <c r="Q70" s="351">
        <v>146</v>
      </c>
      <c r="R70"/>
      <c r="S70"/>
      <c r="T70"/>
      <c r="U70"/>
    </row>
    <row r="71" spans="1:21" x14ac:dyDescent="0.25">
      <c r="A71" s="367">
        <v>310</v>
      </c>
      <c r="B71" s="367" t="s">
        <v>486</v>
      </c>
      <c r="C71" s="351">
        <v>0</v>
      </c>
      <c r="D71" s="368">
        <v>0</v>
      </c>
      <c r="E71" s="351">
        <v>1</v>
      </c>
      <c r="F71" s="368">
        <v>1.7241379310344827</v>
      </c>
      <c r="G71" s="351">
        <v>13</v>
      </c>
      <c r="H71" s="368">
        <v>22.413793103448278</v>
      </c>
      <c r="I71" s="351">
        <v>36</v>
      </c>
      <c r="J71" s="368">
        <v>62.068965517241381</v>
      </c>
      <c r="K71" s="351">
        <v>5</v>
      </c>
      <c r="L71" s="368">
        <v>8.6206896551724146</v>
      </c>
      <c r="M71" s="351">
        <v>3</v>
      </c>
      <c r="N71" s="368">
        <v>5.1724137931034484</v>
      </c>
      <c r="O71" s="351">
        <v>0</v>
      </c>
      <c r="P71" s="368">
        <v>0</v>
      </c>
      <c r="Q71" s="351">
        <v>58</v>
      </c>
      <c r="R71"/>
      <c r="S71"/>
      <c r="T71"/>
      <c r="U71"/>
    </row>
    <row r="72" spans="1:21" x14ac:dyDescent="0.25">
      <c r="A72" s="367">
        <v>315</v>
      </c>
      <c r="B72" s="367" t="s">
        <v>487</v>
      </c>
      <c r="C72" s="351">
        <v>0</v>
      </c>
      <c r="D72" s="368">
        <v>0</v>
      </c>
      <c r="E72" s="351">
        <v>0</v>
      </c>
      <c r="F72" s="368">
        <v>0</v>
      </c>
      <c r="G72" s="351">
        <v>0</v>
      </c>
      <c r="H72" s="368">
        <v>0</v>
      </c>
      <c r="I72" s="351">
        <v>1</v>
      </c>
      <c r="J72" s="368">
        <v>100</v>
      </c>
      <c r="K72" s="351">
        <v>0</v>
      </c>
      <c r="L72" s="368">
        <v>0</v>
      </c>
      <c r="M72" s="351">
        <v>0</v>
      </c>
      <c r="N72" s="368">
        <v>0</v>
      </c>
      <c r="O72" s="351">
        <v>0</v>
      </c>
      <c r="P72" s="368">
        <v>0</v>
      </c>
      <c r="Q72" s="351">
        <v>1</v>
      </c>
      <c r="R72"/>
      <c r="S72"/>
      <c r="T72"/>
      <c r="U72"/>
    </row>
    <row r="73" spans="1:21" x14ac:dyDescent="0.25">
      <c r="A73" s="367">
        <v>361</v>
      </c>
      <c r="B73" s="367" t="s">
        <v>488</v>
      </c>
      <c r="C73" s="351">
        <v>0</v>
      </c>
      <c r="D73" s="368">
        <v>0</v>
      </c>
      <c r="E73" s="351">
        <v>0</v>
      </c>
      <c r="F73" s="368">
        <v>0</v>
      </c>
      <c r="G73" s="351">
        <v>7</v>
      </c>
      <c r="H73" s="368">
        <v>28.000000000000004</v>
      </c>
      <c r="I73" s="351">
        <v>14</v>
      </c>
      <c r="J73" s="368">
        <v>56.000000000000007</v>
      </c>
      <c r="K73" s="351">
        <v>3</v>
      </c>
      <c r="L73" s="368">
        <v>12</v>
      </c>
      <c r="M73" s="351">
        <v>1</v>
      </c>
      <c r="N73" s="368">
        <v>4</v>
      </c>
      <c r="O73" s="351">
        <v>0</v>
      </c>
      <c r="P73" s="368">
        <v>0</v>
      </c>
      <c r="Q73" s="351">
        <v>25</v>
      </c>
      <c r="R73"/>
      <c r="S73"/>
      <c r="T73"/>
      <c r="U73"/>
    </row>
    <row r="74" spans="1:21" x14ac:dyDescent="0.25">
      <c r="A74" s="367">
        <v>647</v>
      </c>
      <c r="B74" s="367" t="s">
        <v>489</v>
      </c>
      <c r="C74" s="351">
        <v>0</v>
      </c>
      <c r="D74" s="368">
        <v>0</v>
      </c>
      <c r="E74" s="351">
        <v>0</v>
      </c>
      <c r="F74" s="368">
        <v>0</v>
      </c>
      <c r="G74" s="351">
        <v>12</v>
      </c>
      <c r="H74" s="368">
        <v>20.689655172413794</v>
      </c>
      <c r="I74" s="351">
        <v>37</v>
      </c>
      <c r="J74" s="368">
        <v>63.793103448275865</v>
      </c>
      <c r="K74" s="351">
        <v>9</v>
      </c>
      <c r="L74" s="368">
        <v>15.517241379310345</v>
      </c>
      <c r="M74" s="351">
        <v>0</v>
      </c>
      <c r="N74" s="368">
        <v>0</v>
      </c>
      <c r="O74" s="351">
        <v>0</v>
      </c>
      <c r="P74" s="368">
        <v>0</v>
      </c>
      <c r="Q74" s="351">
        <v>58</v>
      </c>
      <c r="R74"/>
      <c r="S74"/>
      <c r="T74"/>
      <c r="U74"/>
    </row>
    <row r="75" spans="1:21" x14ac:dyDescent="0.25">
      <c r="A75" s="367">
        <v>658</v>
      </c>
      <c r="B75" s="367" t="s">
        <v>490</v>
      </c>
      <c r="C75" s="351">
        <v>0</v>
      </c>
      <c r="D75" s="368">
        <v>0</v>
      </c>
      <c r="E75" s="351">
        <v>0</v>
      </c>
      <c r="F75" s="368">
        <v>0</v>
      </c>
      <c r="G75" s="351">
        <v>0</v>
      </c>
      <c r="H75" s="368">
        <v>0</v>
      </c>
      <c r="I75" s="351">
        <v>0</v>
      </c>
      <c r="J75" s="368">
        <v>0</v>
      </c>
      <c r="K75" s="351">
        <v>0</v>
      </c>
      <c r="L75" s="368">
        <v>0</v>
      </c>
      <c r="M75" s="351">
        <v>0</v>
      </c>
      <c r="N75" s="368">
        <v>0</v>
      </c>
      <c r="O75" s="351">
        <v>0</v>
      </c>
      <c r="P75" s="368">
        <v>0</v>
      </c>
      <c r="Q75" s="351">
        <v>0</v>
      </c>
      <c r="R75"/>
      <c r="S75"/>
      <c r="T75"/>
      <c r="U75"/>
    </row>
    <row r="76" spans="1:21" x14ac:dyDescent="0.25">
      <c r="A76" s="367">
        <v>664</v>
      </c>
      <c r="B76" s="367" t="s">
        <v>491</v>
      </c>
      <c r="C76" s="351">
        <v>0</v>
      </c>
      <c r="D76" s="368">
        <v>0</v>
      </c>
      <c r="E76" s="351">
        <v>7</v>
      </c>
      <c r="F76" s="368">
        <v>1.06544901065449</v>
      </c>
      <c r="G76" s="351">
        <v>180</v>
      </c>
      <c r="H76" s="368">
        <v>27.397260273972602</v>
      </c>
      <c r="I76" s="351">
        <v>374</v>
      </c>
      <c r="J76" s="368">
        <v>56.925418569254184</v>
      </c>
      <c r="K76" s="351">
        <v>78</v>
      </c>
      <c r="L76" s="368">
        <v>11.87214611872146</v>
      </c>
      <c r="M76" s="351">
        <v>18</v>
      </c>
      <c r="N76" s="368">
        <v>2.7397260273972601</v>
      </c>
      <c r="O76" s="351">
        <v>0</v>
      </c>
      <c r="P76" s="368">
        <v>0</v>
      </c>
      <c r="Q76" s="351">
        <v>657</v>
      </c>
      <c r="R76"/>
      <c r="S76"/>
      <c r="T76"/>
      <c r="U76"/>
    </row>
    <row r="77" spans="1:21" x14ac:dyDescent="0.25">
      <c r="A77" s="367">
        <v>686</v>
      </c>
      <c r="B77" s="367" t="s">
        <v>492</v>
      </c>
      <c r="C77" s="351">
        <v>0</v>
      </c>
      <c r="D77" s="368">
        <v>0</v>
      </c>
      <c r="E77" s="351">
        <v>6</v>
      </c>
      <c r="F77" s="368">
        <v>1.7543859649122806</v>
      </c>
      <c r="G77" s="351">
        <v>97</v>
      </c>
      <c r="H77" s="368">
        <v>28.362573099415204</v>
      </c>
      <c r="I77" s="351">
        <v>204</v>
      </c>
      <c r="J77" s="368">
        <v>59.649122807017541</v>
      </c>
      <c r="K77" s="351">
        <v>32</v>
      </c>
      <c r="L77" s="368">
        <v>9.3567251461988299</v>
      </c>
      <c r="M77" s="351">
        <v>3</v>
      </c>
      <c r="N77" s="368">
        <v>0.8771929824561403</v>
      </c>
      <c r="O77" s="351">
        <v>0</v>
      </c>
      <c r="P77" s="368">
        <v>0</v>
      </c>
      <c r="Q77" s="351">
        <v>342</v>
      </c>
      <c r="R77"/>
      <c r="S77"/>
      <c r="T77"/>
      <c r="U77"/>
    </row>
    <row r="78" spans="1:21" x14ac:dyDescent="0.25">
      <c r="A78" s="367">
        <v>819</v>
      </c>
      <c r="B78" s="367" t="s">
        <v>493</v>
      </c>
      <c r="C78" s="351">
        <v>0</v>
      </c>
      <c r="D78" s="368">
        <v>0</v>
      </c>
      <c r="E78" s="351">
        <v>0</v>
      </c>
      <c r="F78" s="368">
        <v>0</v>
      </c>
      <c r="G78" s="351">
        <v>0</v>
      </c>
      <c r="H78" s="368">
        <v>0</v>
      </c>
      <c r="I78" s="351">
        <v>9</v>
      </c>
      <c r="J78" s="368">
        <v>90</v>
      </c>
      <c r="K78" s="351">
        <v>1</v>
      </c>
      <c r="L78" s="368">
        <v>10</v>
      </c>
      <c r="M78" s="351">
        <v>0</v>
      </c>
      <c r="N78" s="368">
        <v>0</v>
      </c>
      <c r="O78" s="351">
        <v>0</v>
      </c>
      <c r="P78" s="368">
        <v>0</v>
      </c>
      <c r="Q78" s="351">
        <v>10</v>
      </c>
      <c r="R78"/>
      <c r="S78"/>
      <c r="T78"/>
      <c r="U78"/>
    </row>
    <row r="79" spans="1:21" x14ac:dyDescent="0.25">
      <c r="A79" s="367">
        <v>854</v>
      </c>
      <c r="B79" s="367" t="s">
        <v>494</v>
      </c>
      <c r="C79" s="351">
        <v>0</v>
      </c>
      <c r="D79" s="368">
        <v>0</v>
      </c>
      <c r="E79" s="351">
        <v>0</v>
      </c>
      <c r="F79" s="368">
        <v>0</v>
      </c>
      <c r="G79" s="351">
        <v>5</v>
      </c>
      <c r="H79" s="368">
        <v>38.461538461538467</v>
      </c>
      <c r="I79" s="351">
        <v>7</v>
      </c>
      <c r="J79" s="368">
        <v>53.846153846153847</v>
      </c>
      <c r="K79" s="351">
        <v>1</v>
      </c>
      <c r="L79" s="368">
        <v>7.6923076923076925</v>
      </c>
      <c r="M79" s="351">
        <v>0</v>
      </c>
      <c r="N79" s="368">
        <v>0</v>
      </c>
      <c r="O79" s="351">
        <v>0</v>
      </c>
      <c r="P79" s="368">
        <v>0</v>
      </c>
      <c r="Q79" s="351">
        <v>13</v>
      </c>
      <c r="R79"/>
      <c r="S79"/>
      <c r="T79"/>
      <c r="U79"/>
    </row>
    <row r="80" spans="1:21" x14ac:dyDescent="0.25">
      <c r="A80" s="367">
        <v>887</v>
      </c>
      <c r="B80" s="367" t="s">
        <v>495</v>
      </c>
      <c r="C80" s="351">
        <v>0</v>
      </c>
      <c r="D80" s="368">
        <v>0</v>
      </c>
      <c r="E80" s="351">
        <v>0</v>
      </c>
      <c r="F80" s="368">
        <v>0</v>
      </c>
      <c r="G80" s="351">
        <v>53</v>
      </c>
      <c r="H80" s="368">
        <v>25.118483412322274</v>
      </c>
      <c r="I80" s="351">
        <v>130</v>
      </c>
      <c r="J80" s="368">
        <v>61.611374407582943</v>
      </c>
      <c r="K80" s="351">
        <v>23</v>
      </c>
      <c r="L80" s="368">
        <v>10.900473933649289</v>
      </c>
      <c r="M80" s="351">
        <v>4</v>
      </c>
      <c r="N80" s="368">
        <v>1.8957345971563981</v>
      </c>
      <c r="O80" s="351">
        <v>1</v>
      </c>
      <c r="P80" s="368">
        <v>0.47393364928909953</v>
      </c>
      <c r="Q80" s="351">
        <v>211</v>
      </c>
      <c r="R80"/>
      <c r="S80"/>
      <c r="T80"/>
      <c r="U80"/>
    </row>
    <row r="81" spans="1:21" x14ac:dyDescent="0.25">
      <c r="A81" s="363">
        <v>7</v>
      </c>
      <c r="B81" s="364" t="s">
        <v>496</v>
      </c>
      <c r="C81" s="373">
        <v>1</v>
      </c>
      <c r="D81" s="369">
        <v>5.424464334147003E-3</v>
      </c>
      <c r="E81" s="373">
        <v>388</v>
      </c>
      <c r="F81" s="369">
        <v>2.1046921616490373</v>
      </c>
      <c r="G81" s="373">
        <v>4286</v>
      </c>
      <c r="H81" s="369">
        <v>23.249254136154054</v>
      </c>
      <c r="I81" s="373">
        <v>10757</v>
      </c>
      <c r="J81" s="369">
        <v>58.350962842419307</v>
      </c>
      <c r="K81" s="373">
        <v>2203</v>
      </c>
      <c r="L81" s="369">
        <v>11.950094928125846</v>
      </c>
      <c r="M81" s="373">
        <v>781</v>
      </c>
      <c r="N81" s="370">
        <v>4.2365066449688094</v>
      </c>
      <c r="O81" s="373">
        <v>19</v>
      </c>
      <c r="P81" s="370">
        <v>0.10306482234879305</v>
      </c>
      <c r="Q81" s="371">
        <v>18435</v>
      </c>
      <c r="R81"/>
      <c r="S81"/>
      <c r="T81"/>
      <c r="U81"/>
    </row>
    <row r="82" spans="1:21" x14ac:dyDescent="0.25">
      <c r="A82" s="367">
        <v>2</v>
      </c>
      <c r="B82" s="367" t="s">
        <v>497</v>
      </c>
      <c r="C82" s="351">
        <v>0</v>
      </c>
      <c r="D82" s="368">
        <v>0</v>
      </c>
      <c r="E82" s="351">
        <v>3</v>
      </c>
      <c r="F82" s="368">
        <v>3.4883720930232558</v>
      </c>
      <c r="G82" s="351">
        <v>20</v>
      </c>
      <c r="H82" s="368">
        <v>23.255813953488371</v>
      </c>
      <c r="I82" s="351">
        <v>50</v>
      </c>
      <c r="J82" s="368">
        <v>58.139534883720934</v>
      </c>
      <c r="K82" s="351">
        <v>12</v>
      </c>
      <c r="L82" s="368">
        <v>13.953488372093023</v>
      </c>
      <c r="M82" s="351">
        <v>1</v>
      </c>
      <c r="N82" s="368">
        <v>1.1627906976744187</v>
      </c>
      <c r="O82" s="351">
        <v>0</v>
      </c>
      <c r="P82" s="368">
        <v>0</v>
      </c>
      <c r="Q82" s="351">
        <v>86</v>
      </c>
      <c r="R82"/>
      <c r="S82"/>
      <c r="T82"/>
      <c r="U82"/>
    </row>
    <row r="83" spans="1:21" x14ac:dyDescent="0.25">
      <c r="A83" s="367">
        <v>21</v>
      </c>
      <c r="B83" s="367" t="s">
        <v>498</v>
      </c>
      <c r="C83" s="351">
        <v>0</v>
      </c>
      <c r="D83" s="368">
        <v>0</v>
      </c>
      <c r="E83" s="351">
        <v>1</v>
      </c>
      <c r="F83" s="368">
        <v>3.5714285714285712</v>
      </c>
      <c r="G83" s="351">
        <v>7</v>
      </c>
      <c r="H83" s="368">
        <v>25</v>
      </c>
      <c r="I83" s="351">
        <v>18</v>
      </c>
      <c r="J83" s="368">
        <v>64.285714285714292</v>
      </c>
      <c r="K83" s="351">
        <v>2</v>
      </c>
      <c r="L83" s="368">
        <v>7.1428571428571423</v>
      </c>
      <c r="M83" s="351">
        <v>0</v>
      </c>
      <c r="N83" s="368">
        <v>0</v>
      </c>
      <c r="O83" s="351">
        <v>0</v>
      </c>
      <c r="P83" s="368">
        <v>0</v>
      </c>
      <c r="Q83" s="351">
        <v>28</v>
      </c>
      <c r="R83"/>
      <c r="S83"/>
      <c r="T83"/>
      <c r="U83"/>
    </row>
    <row r="84" spans="1:21" x14ac:dyDescent="0.25">
      <c r="A84" s="367">
        <v>55</v>
      </c>
      <c r="B84" s="367" t="s">
        <v>499</v>
      </c>
      <c r="C84" s="351">
        <v>0</v>
      </c>
      <c r="D84" s="368">
        <v>0</v>
      </c>
      <c r="E84" s="351">
        <v>0</v>
      </c>
      <c r="F84" s="368">
        <v>0</v>
      </c>
      <c r="G84" s="351">
        <v>7</v>
      </c>
      <c r="H84" s="368">
        <v>38.888888888888893</v>
      </c>
      <c r="I84" s="351">
        <v>9</v>
      </c>
      <c r="J84" s="368">
        <v>50</v>
      </c>
      <c r="K84" s="351">
        <v>2</v>
      </c>
      <c r="L84" s="368">
        <v>11.111111111111111</v>
      </c>
      <c r="M84" s="351">
        <v>0</v>
      </c>
      <c r="N84" s="368">
        <v>0</v>
      </c>
      <c r="O84" s="351">
        <v>0</v>
      </c>
      <c r="P84" s="368">
        <v>0</v>
      </c>
      <c r="Q84" s="351">
        <v>18</v>
      </c>
      <c r="R84"/>
      <c r="S84"/>
      <c r="T84"/>
      <c r="U84"/>
    </row>
    <row r="85" spans="1:21" x14ac:dyDescent="0.25">
      <c r="A85" s="367">
        <v>148</v>
      </c>
      <c r="B85" s="367" t="s">
        <v>500</v>
      </c>
      <c r="C85" s="351">
        <v>0</v>
      </c>
      <c r="D85" s="368">
        <v>0</v>
      </c>
      <c r="E85" s="351">
        <v>39</v>
      </c>
      <c r="F85" s="368">
        <v>2.3479831426851292</v>
      </c>
      <c r="G85" s="351">
        <v>378</v>
      </c>
      <c r="H85" s="368">
        <v>22.757375075255869</v>
      </c>
      <c r="I85" s="351">
        <v>988</v>
      </c>
      <c r="J85" s="368">
        <v>59.482239614689945</v>
      </c>
      <c r="K85" s="351">
        <v>190</v>
      </c>
      <c r="L85" s="368">
        <v>11.43889223359422</v>
      </c>
      <c r="M85" s="351">
        <v>66</v>
      </c>
      <c r="N85" s="368">
        <v>3.9735099337748347</v>
      </c>
      <c r="O85" s="351">
        <v>0</v>
      </c>
      <c r="P85" s="368">
        <v>0</v>
      </c>
      <c r="Q85" s="351">
        <v>1661</v>
      </c>
      <c r="R85"/>
      <c r="S85"/>
      <c r="T85"/>
      <c r="U85"/>
    </row>
    <row r="86" spans="1:21" x14ac:dyDescent="0.25">
      <c r="A86" s="367">
        <v>197</v>
      </c>
      <c r="B86" s="367" t="s">
        <v>501</v>
      </c>
      <c r="C86" s="351">
        <v>0</v>
      </c>
      <c r="D86" s="368">
        <v>0</v>
      </c>
      <c r="E86" s="351">
        <v>4</v>
      </c>
      <c r="F86" s="368">
        <v>1.2698412698412698</v>
      </c>
      <c r="G86" s="351">
        <v>83</v>
      </c>
      <c r="H86" s="368">
        <v>26.349206349206352</v>
      </c>
      <c r="I86" s="351">
        <v>185</v>
      </c>
      <c r="J86" s="368">
        <v>58.730158730158735</v>
      </c>
      <c r="K86" s="351">
        <v>34</v>
      </c>
      <c r="L86" s="368">
        <v>10.793650793650794</v>
      </c>
      <c r="M86" s="351">
        <v>9</v>
      </c>
      <c r="N86" s="368">
        <v>2.8571428571428572</v>
      </c>
      <c r="O86" s="351">
        <v>0</v>
      </c>
      <c r="P86" s="368">
        <v>0</v>
      </c>
      <c r="Q86" s="351">
        <v>315</v>
      </c>
      <c r="R86"/>
      <c r="S86"/>
      <c r="T86"/>
      <c r="U86"/>
    </row>
    <row r="87" spans="1:21" x14ac:dyDescent="0.25">
      <c r="A87" s="367">
        <v>206</v>
      </c>
      <c r="B87" s="367" t="s">
        <v>502</v>
      </c>
      <c r="C87" s="351">
        <v>0</v>
      </c>
      <c r="D87" s="368">
        <v>0</v>
      </c>
      <c r="E87" s="351">
        <v>0</v>
      </c>
      <c r="F87" s="368">
        <v>0</v>
      </c>
      <c r="G87" s="351">
        <v>4</v>
      </c>
      <c r="H87" s="368">
        <v>22.222222222222221</v>
      </c>
      <c r="I87" s="351">
        <v>11</v>
      </c>
      <c r="J87" s="368">
        <v>61.111111111111114</v>
      </c>
      <c r="K87" s="351">
        <v>3</v>
      </c>
      <c r="L87" s="368">
        <v>16.666666666666664</v>
      </c>
      <c r="M87" s="351">
        <v>0</v>
      </c>
      <c r="N87" s="368">
        <v>0</v>
      </c>
      <c r="O87" s="351">
        <v>0</v>
      </c>
      <c r="P87" s="368">
        <v>0</v>
      </c>
      <c r="Q87" s="351">
        <v>18</v>
      </c>
      <c r="R87"/>
      <c r="S87"/>
      <c r="T87"/>
      <c r="U87"/>
    </row>
    <row r="88" spans="1:21" x14ac:dyDescent="0.25">
      <c r="A88" s="367">
        <v>313</v>
      </c>
      <c r="B88" s="367" t="s">
        <v>503</v>
      </c>
      <c r="C88" s="351">
        <v>0</v>
      </c>
      <c r="D88" s="368">
        <v>0</v>
      </c>
      <c r="E88" s="351">
        <v>7</v>
      </c>
      <c r="F88" s="368">
        <v>3.7234042553191489</v>
      </c>
      <c r="G88" s="351">
        <v>51</v>
      </c>
      <c r="H88" s="368">
        <v>27.127659574468083</v>
      </c>
      <c r="I88" s="351">
        <v>103</v>
      </c>
      <c r="J88" s="368">
        <v>54.787234042553187</v>
      </c>
      <c r="K88" s="351">
        <v>23</v>
      </c>
      <c r="L88" s="368">
        <v>12.23404255319149</v>
      </c>
      <c r="M88" s="351">
        <v>4</v>
      </c>
      <c r="N88" s="368">
        <v>2.1276595744680851</v>
      </c>
      <c r="O88" s="351">
        <v>0</v>
      </c>
      <c r="P88" s="368">
        <v>0</v>
      </c>
      <c r="Q88" s="351">
        <v>188</v>
      </c>
      <c r="R88"/>
      <c r="S88"/>
      <c r="T88"/>
      <c r="U88"/>
    </row>
    <row r="89" spans="1:21" x14ac:dyDescent="0.25">
      <c r="A89" s="367">
        <v>318</v>
      </c>
      <c r="B89" s="367" t="s">
        <v>504</v>
      </c>
      <c r="C89" s="351">
        <v>0</v>
      </c>
      <c r="D89" s="368">
        <v>0</v>
      </c>
      <c r="E89" s="351">
        <v>23</v>
      </c>
      <c r="F89" s="368">
        <v>1.5032679738562091</v>
      </c>
      <c r="G89" s="351">
        <v>335</v>
      </c>
      <c r="H89" s="368">
        <v>21.895424836601308</v>
      </c>
      <c r="I89" s="351">
        <v>940</v>
      </c>
      <c r="J89" s="368">
        <v>61.437908496732028</v>
      </c>
      <c r="K89" s="351">
        <v>172</v>
      </c>
      <c r="L89" s="368">
        <v>11.241830065359478</v>
      </c>
      <c r="M89" s="351">
        <v>59</v>
      </c>
      <c r="N89" s="368">
        <v>3.8562091503267975</v>
      </c>
      <c r="O89" s="351">
        <v>1</v>
      </c>
      <c r="P89" s="368">
        <v>6.5359477124182996E-2</v>
      </c>
      <c r="Q89" s="351">
        <v>1530</v>
      </c>
      <c r="R89"/>
      <c r="S89"/>
      <c r="T89"/>
      <c r="U89"/>
    </row>
    <row r="90" spans="1:21" x14ac:dyDescent="0.25">
      <c r="A90" s="367">
        <v>321</v>
      </c>
      <c r="B90" s="367" t="s">
        <v>505</v>
      </c>
      <c r="C90" s="351">
        <v>0</v>
      </c>
      <c r="D90" s="368">
        <v>0</v>
      </c>
      <c r="E90" s="351">
        <v>13</v>
      </c>
      <c r="F90" s="368">
        <v>1.7520215633423182</v>
      </c>
      <c r="G90" s="351">
        <v>152</v>
      </c>
      <c r="H90" s="368">
        <v>20.485175202156334</v>
      </c>
      <c r="I90" s="351">
        <v>424</v>
      </c>
      <c r="J90" s="368">
        <v>57.142857142857139</v>
      </c>
      <c r="K90" s="351">
        <v>105</v>
      </c>
      <c r="L90" s="368">
        <v>14.150943396226415</v>
      </c>
      <c r="M90" s="351">
        <v>47</v>
      </c>
      <c r="N90" s="368">
        <v>6.3342318059299183</v>
      </c>
      <c r="O90" s="351">
        <v>1</v>
      </c>
      <c r="P90" s="368">
        <v>0.13477088948787064</v>
      </c>
      <c r="Q90" s="351">
        <v>742</v>
      </c>
      <c r="R90"/>
      <c r="S90"/>
      <c r="T90"/>
      <c r="U90"/>
    </row>
    <row r="91" spans="1:21" x14ac:dyDescent="0.25">
      <c r="A91" s="367">
        <v>376</v>
      </c>
      <c r="B91" s="367" t="s">
        <v>506</v>
      </c>
      <c r="C91" s="351">
        <v>0</v>
      </c>
      <c r="D91" s="368">
        <v>0</v>
      </c>
      <c r="E91" s="351">
        <v>33</v>
      </c>
      <c r="F91" s="368">
        <v>2.4608501118568231</v>
      </c>
      <c r="G91" s="351">
        <v>309</v>
      </c>
      <c r="H91" s="368">
        <v>23.042505592841163</v>
      </c>
      <c r="I91" s="351">
        <v>763</v>
      </c>
      <c r="J91" s="368">
        <v>56.897837434750187</v>
      </c>
      <c r="K91" s="351">
        <v>162</v>
      </c>
      <c r="L91" s="368">
        <v>12.080536912751679</v>
      </c>
      <c r="M91" s="351">
        <v>73</v>
      </c>
      <c r="N91" s="368">
        <v>5.4436987322893362</v>
      </c>
      <c r="O91" s="351">
        <v>1</v>
      </c>
      <c r="P91" s="368">
        <v>7.4571215510812819E-2</v>
      </c>
      <c r="Q91" s="351">
        <v>1341</v>
      </c>
      <c r="R91"/>
      <c r="S91"/>
      <c r="T91"/>
      <c r="U91"/>
    </row>
    <row r="92" spans="1:21" x14ac:dyDescent="0.25">
      <c r="A92" s="367">
        <v>400</v>
      </c>
      <c r="B92" s="367" t="s">
        <v>507</v>
      </c>
      <c r="C92" s="351">
        <v>0</v>
      </c>
      <c r="D92" s="368">
        <v>0</v>
      </c>
      <c r="E92" s="351">
        <v>9</v>
      </c>
      <c r="F92" s="368">
        <v>3.5714285714285712</v>
      </c>
      <c r="G92" s="351">
        <v>55</v>
      </c>
      <c r="H92" s="368">
        <v>21.825396825396826</v>
      </c>
      <c r="I92" s="351">
        <v>146</v>
      </c>
      <c r="J92" s="368">
        <v>57.936507936507944</v>
      </c>
      <c r="K92" s="351">
        <v>34</v>
      </c>
      <c r="L92" s="368">
        <v>13.492063492063492</v>
      </c>
      <c r="M92" s="351">
        <v>7</v>
      </c>
      <c r="N92" s="368">
        <v>2.7777777777777777</v>
      </c>
      <c r="O92" s="351">
        <v>1</v>
      </c>
      <c r="P92" s="368">
        <v>0.3968253968253968</v>
      </c>
      <c r="Q92" s="351">
        <v>252</v>
      </c>
      <c r="R92"/>
      <c r="S92"/>
      <c r="T92"/>
      <c r="U92"/>
    </row>
    <row r="93" spans="1:21" x14ac:dyDescent="0.25">
      <c r="A93" s="367">
        <v>440</v>
      </c>
      <c r="B93" s="367" t="s">
        <v>508</v>
      </c>
      <c r="C93" s="351">
        <v>0</v>
      </c>
      <c r="D93" s="368">
        <v>0</v>
      </c>
      <c r="E93" s="351">
        <v>82</v>
      </c>
      <c r="F93" s="368">
        <v>1.9509873899595527</v>
      </c>
      <c r="G93" s="351">
        <v>970</v>
      </c>
      <c r="H93" s="368">
        <v>23.078753271472756</v>
      </c>
      <c r="I93" s="351">
        <v>2495</v>
      </c>
      <c r="J93" s="368">
        <v>59.362360218891261</v>
      </c>
      <c r="K93" s="351">
        <v>495</v>
      </c>
      <c r="L93" s="368">
        <v>11.777301927194861</v>
      </c>
      <c r="M93" s="351">
        <v>160</v>
      </c>
      <c r="N93" s="368">
        <v>3.8068046633357127</v>
      </c>
      <c r="O93" s="351">
        <v>1</v>
      </c>
      <c r="P93" s="368">
        <v>2.3792529145848205E-2</v>
      </c>
      <c r="Q93" s="351">
        <v>4203</v>
      </c>
      <c r="R93"/>
      <c r="S93"/>
      <c r="T93"/>
      <c r="U93"/>
    </row>
    <row r="94" spans="1:21" x14ac:dyDescent="0.25">
      <c r="A94" s="367">
        <v>483</v>
      </c>
      <c r="B94" s="367" t="s">
        <v>509</v>
      </c>
      <c r="C94" s="351">
        <v>0</v>
      </c>
      <c r="D94" s="368">
        <v>0</v>
      </c>
      <c r="E94" s="351">
        <v>0</v>
      </c>
      <c r="F94" s="368">
        <v>0</v>
      </c>
      <c r="G94" s="351">
        <v>4</v>
      </c>
      <c r="H94" s="368">
        <v>30.76923076923077</v>
      </c>
      <c r="I94" s="351">
        <v>9</v>
      </c>
      <c r="J94" s="368">
        <v>69.230769230769226</v>
      </c>
      <c r="K94" s="351">
        <v>0</v>
      </c>
      <c r="L94" s="368">
        <v>0</v>
      </c>
      <c r="M94" s="351">
        <v>0</v>
      </c>
      <c r="N94" s="368">
        <v>0</v>
      </c>
      <c r="O94" s="351">
        <v>0</v>
      </c>
      <c r="P94" s="368">
        <v>0</v>
      </c>
      <c r="Q94" s="351">
        <v>13</v>
      </c>
      <c r="R94"/>
      <c r="S94"/>
      <c r="T94"/>
      <c r="U94"/>
    </row>
    <row r="95" spans="1:21" x14ac:dyDescent="0.25">
      <c r="A95" s="367">
        <v>541</v>
      </c>
      <c r="B95" s="367" t="s">
        <v>510</v>
      </c>
      <c r="C95" s="351">
        <v>0</v>
      </c>
      <c r="D95" s="368">
        <v>0</v>
      </c>
      <c r="E95" s="351">
        <v>23</v>
      </c>
      <c r="F95" s="368">
        <v>2.5813692480359149</v>
      </c>
      <c r="G95" s="351">
        <v>249</v>
      </c>
      <c r="H95" s="368">
        <v>27.946127946127948</v>
      </c>
      <c r="I95" s="351">
        <v>493</v>
      </c>
      <c r="J95" s="368">
        <v>55.331088664421998</v>
      </c>
      <c r="K95" s="351">
        <v>96</v>
      </c>
      <c r="L95" s="368">
        <v>10.774410774410773</v>
      </c>
      <c r="M95" s="351">
        <v>29</v>
      </c>
      <c r="N95" s="368">
        <v>3.2547699214365879</v>
      </c>
      <c r="O95" s="351">
        <v>1</v>
      </c>
      <c r="P95" s="368">
        <v>0.11223344556677892</v>
      </c>
      <c r="Q95" s="351">
        <v>891</v>
      </c>
      <c r="R95"/>
      <c r="S95"/>
      <c r="T95"/>
      <c r="U95"/>
    </row>
    <row r="96" spans="1:21" x14ac:dyDescent="0.25">
      <c r="A96" s="367">
        <v>607</v>
      </c>
      <c r="B96" s="367" t="s">
        <v>511</v>
      </c>
      <c r="C96" s="351">
        <v>0</v>
      </c>
      <c r="D96" s="368">
        <v>0</v>
      </c>
      <c r="E96" s="351">
        <v>10</v>
      </c>
      <c r="F96" s="368">
        <v>2.5445292620865136</v>
      </c>
      <c r="G96" s="351">
        <v>99</v>
      </c>
      <c r="H96" s="368">
        <v>25.190839694656486</v>
      </c>
      <c r="I96" s="351">
        <v>222</v>
      </c>
      <c r="J96" s="368">
        <v>56.488549618320619</v>
      </c>
      <c r="K96" s="351">
        <v>45</v>
      </c>
      <c r="L96" s="368">
        <v>11.450381679389313</v>
      </c>
      <c r="M96" s="351">
        <v>17</v>
      </c>
      <c r="N96" s="368">
        <v>4.3256997455470731</v>
      </c>
      <c r="O96" s="351">
        <v>0</v>
      </c>
      <c r="P96" s="368">
        <v>0</v>
      </c>
      <c r="Q96" s="351">
        <v>393</v>
      </c>
      <c r="R96"/>
      <c r="S96"/>
      <c r="T96"/>
      <c r="U96"/>
    </row>
    <row r="97" spans="1:21" x14ac:dyDescent="0.25">
      <c r="A97" s="367">
        <v>615</v>
      </c>
      <c r="B97" s="367" t="s">
        <v>512</v>
      </c>
      <c r="C97" s="351">
        <v>1</v>
      </c>
      <c r="D97" s="368">
        <v>2.5920165889061691E-2</v>
      </c>
      <c r="E97" s="351">
        <v>80</v>
      </c>
      <c r="F97" s="368">
        <v>2.0736132711249353</v>
      </c>
      <c r="G97" s="351">
        <v>906</v>
      </c>
      <c r="H97" s="368">
        <v>23.48367029548989</v>
      </c>
      <c r="I97" s="351">
        <v>2157</v>
      </c>
      <c r="J97" s="368">
        <v>55.909797822706068</v>
      </c>
      <c r="K97" s="351">
        <v>511</v>
      </c>
      <c r="L97" s="368">
        <v>13.245204769310522</v>
      </c>
      <c r="M97" s="351">
        <v>195</v>
      </c>
      <c r="N97" s="368">
        <v>5.0544323483670297</v>
      </c>
      <c r="O97" s="351">
        <v>8</v>
      </c>
      <c r="P97" s="368">
        <v>0.20736132711249353</v>
      </c>
      <c r="Q97" s="351">
        <v>3858</v>
      </c>
      <c r="R97"/>
      <c r="S97"/>
      <c r="T97"/>
      <c r="U97"/>
    </row>
    <row r="98" spans="1:21" x14ac:dyDescent="0.25">
      <c r="A98" s="367">
        <v>649</v>
      </c>
      <c r="B98" s="367" t="s">
        <v>513</v>
      </c>
      <c r="C98" s="351">
        <v>0</v>
      </c>
      <c r="D98" s="368">
        <v>0</v>
      </c>
      <c r="E98" s="351">
        <v>4</v>
      </c>
      <c r="F98" s="368">
        <v>3.669724770642202</v>
      </c>
      <c r="G98" s="351">
        <v>20</v>
      </c>
      <c r="H98" s="368">
        <v>18.348623853211009</v>
      </c>
      <c r="I98" s="351">
        <v>68</v>
      </c>
      <c r="J98" s="368">
        <v>62.385321100917437</v>
      </c>
      <c r="K98" s="351">
        <v>14</v>
      </c>
      <c r="L98" s="368">
        <v>12.844036697247708</v>
      </c>
      <c r="M98" s="351">
        <v>3</v>
      </c>
      <c r="N98" s="368">
        <v>2.7522935779816518</v>
      </c>
      <c r="O98" s="351">
        <v>0</v>
      </c>
      <c r="P98" s="368">
        <v>0</v>
      </c>
      <c r="Q98" s="351">
        <v>109</v>
      </c>
      <c r="R98"/>
      <c r="S98"/>
      <c r="T98"/>
      <c r="U98"/>
    </row>
    <row r="99" spans="1:21" x14ac:dyDescent="0.25">
      <c r="A99" s="367">
        <v>652</v>
      </c>
      <c r="B99" s="367" t="s">
        <v>514</v>
      </c>
      <c r="C99" s="351">
        <v>0</v>
      </c>
      <c r="D99" s="368">
        <v>0</v>
      </c>
      <c r="E99" s="351">
        <v>0</v>
      </c>
      <c r="F99" s="368">
        <v>0</v>
      </c>
      <c r="G99" s="351">
        <v>0</v>
      </c>
      <c r="H99" s="368">
        <v>0</v>
      </c>
      <c r="I99" s="351">
        <v>9</v>
      </c>
      <c r="J99" s="368">
        <v>81.818181818181827</v>
      </c>
      <c r="K99" s="351">
        <v>2</v>
      </c>
      <c r="L99" s="368">
        <v>18.181818181818183</v>
      </c>
      <c r="M99" s="351">
        <v>0</v>
      </c>
      <c r="N99" s="368">
        <v>0</v>
      </c>
      <c r="O99" s="351">
        <v>0</v>
      </c>
      <c r="P99" s="368">
        <v>0</v>
      </c>
      <c r="Q99" s="351">
        <v>11</v>
      </c>
      <c r="R99"/>
      <c r="S99"/>
      <c r="T99"/>
      <c r="U99"/>
    </row>
    <row r="100" spans="1:21" x14ac:dyDescent="0.25">
      <c r="A100" s="367">
        <v>660</v>
      </c>
      <c r="B100" s="367" t="s">
        <v>515</v>
      </c>
      <c r="C100" s="351">
        <v>0</v>
      </c>
      <c r="D100" s="368">
        <v>0</v>
      </c>
      <c r="E100" s="351">
        <v>4</v>
      </c>
      <c r="F100" s="368">
        <v>1.7094017094017095</v>
      </c>
      <c r="G100" s="351">
        <v>61</v>
      </c>
      <c r="H100" s="368">
        <v>26.068376068376072</v>
      </c>
      <c r="I100" s="351">
        <v>139</v>
      </c>
      <c r="J100" s="368">
        <v>59.401709401709404</v>
      </c>
      <c r="K100" s="351">
        <v>27</v>
      </c>
      <c r="L100" s="368">
        <v>11.538461538461538</v>
      </c>
      <c r="M100" s="351">
        <v>3</v>
      </c>
      <c r="N100" s="368">
        <v>1.2820512820512819</v>
      </c>
      <c r="O100" s="351">
        <v>0</v>
      </c>
      <c r="P100" s="368">
        <v>0</v>
      </c>
      <c r="Q100" s="351">
        <v>234</v>
      </c>
      <c r="R100"/>
      <c r="S100"/>
      <c r="T100"/>
      <c r="U100"/>
    </row>
    <row r="101" spans="1:21" x14ac:dyDescent="0.25">
      <c r="A101" s="367">
        <v>667</v>
      </c>
      <c r="B101" s="367" t="s">
        <v>516</v>
      </c>
      <c r="C101" s="351">
        <v>0</v>
      </c>
      <c r="D101" s="368">
        <v>0</v>
      </c>
      <c r="E101" s="351">
        <v>2</v>
      </c>
      <c r="F101" s="368">
        <v>1.0752688172043012</v>
      </c>
      <c r="G101" s="351">
        <v>34</v>
      </c>
      <c r="H101" s="368">
        <v>18.27956989247312</v>
      </c>
      <c r="I101" s="351">
        <v>121</v>
      </c>
      <c r="J101" s="368">
        <v>65.053763440860209</v>
      </c>
      <c r="K101" s="351">
        <v>22</v>
      </c>
      <c r="L101" s="368">
        <v>11.827956989247312</v>
      </c>
      <c r="M101" s="351">
        <v>7</v>
      </c>
      <c r="N101" s="368">
        <v>3.763440860215054</v>
      </c>
      <c r="O101" s="351">
        <v>0</v>
      </c>
      <c r="P101" s="368">
        <v>0</v>
      </c>
      <c r="Q101" s="351">
        <v>186</v>
      </c>
      <c r="R101"/>
      <c r="S101"/>
      <c r="T101"/>
      <c r="U101"/>
    </row>
    <row r="102" spans="1:21" x14ac:dyDescent="0.25">
      <c r="A102" s="367">
        <v>674</v>
      </c>
      <c r="B102" s="367" t="s">
        <v>517</v>
      </c>
      <c r="C102" s="351">
        <v>0</v>
      </c>
      <c r="D102" s="368">
        <v>0</v>
      </c>
      <c r="E102" s="351">
        <v>7</v>
      </c>
      <c r="F102" s="368">
        <v>2.3411371237458192</v>
      </c>
      <c r="G102" s="351">
        <v>67</v>
      </c>
      <c r="H102" s="368">
        <v>22.408026755852841</v>
      </c>
      <c r="I102" s="351">
        <v>190</v>
      </c>
      <c r="J102" s="368">
        <v>63.545150501672239</v>
      </c>
      <c r="K102" s="351">
        <v>24</v>
      </c>
      <c r="L102" s="368">
        <v>8.0267558528428093</v>
      </c>
      <c r="M102" s="351">
        <v>11</v>
      </c>
      <c r="N102" s="368">
        <v>3.6789297658862878</v>
      </c>
      <c r="O102" s="351">
        <v>0</v>
      </c>
      <c r="P102" s="368">
        <v>0</v>
      </c>
      <c r="Q102" s="351">
        <v>299</v>
      </c>
      <c r="R102"/>
      <c r="S102"/>
      <c r="T102"/>
      <c r="U102"/>
    </row>
    <row r="103" spans="1:21" x14ac:dyDescent="0.25">
      <c r="A103" s="367">
        <v>697</v>
      </c>
      <c r="B103" s="367" t="s">
        <v>518</v>
      </c>
      <c r="C103" s="351">
        <v>0</v>
      </c>
      <c r="D103" s="368">
        <v>0</v>
      </c>
      <c r="E103" s="351">
        <v>30</v>
      </c>
      <c r="F103" s="368">
        <v>2.0661157024793391</v>
      </c>
      <c r="G103" s="351">
        <v>326</v>
      </c>
      <c r="H103" s="368">
        <v>22.451790633608816</v>
      </c>
      <c r="I103" s="351">
        <v>841</v>
      </c>
      <c r="J103" s="368">
        <v>57.92011019283747</v>
      </c>
      <c r="K103" s="351">
        <v>169</v>
      </c>
      <c r="L103" s="368">
        <v>11.639118457300276</v>
      </c>
      <c r="M103" s="351">
        <v>82</v>
      </c>
      <c r="N103" s="368">
        <v>5.6473829201101928</v>
      </c>
      <c r="O103" s="351">
        <v>4</v>
      </c>
      <c r="P103" s="368">
        <v>0.27548209366391185</v>
      </c>
      <c r="Q103" s="351">
        <v>1452</v>
      </c>
      <c r="R103"/>
      <c r="S103"/>
      <c r="T103"/>
      <c r="U103"/>
    </row>
    <row r="104" spans="1:21" x14ac:dyDescent="0.25">
      <c r="A104" s="367">
        <v>756</v>
      </c>
      <c r="B104" s="367" t="s">
        <v>519</v>
      </c>
      <c r="C104" s="351">
        <v>0</v>
      </c>
      <c r="D104" s="368">
        <v>0</v>
      </c>
      <c r="E104" s="351">
        <v>14</v>
      </c>
      <c r="F104" s="368">
        <v>2.3064250411861615</v>
      </c>
      <c r="G104" s="351">
        <v>149</v>
      </c>
      <c r="H104" s="368">
        <v>24.546952224052717</v>
      </c>
      <c r="I104" s="351">
        <v>376</v>
      </c>
      <c r="J104" s="368">
        <v>61.943986820428329</v>
      </c>
      <c r="K104" s="351">
        <v>59</v>
      </c>
      <c r="L104" s="368">
        <v>9.7199341021416803</v>
      </c>
      <c r="M104" s="351">
        <v>8</v>
      </c>
      <c r="N104" s="368">
        <v>1.3179571663920924</v>
      </c>
      <c r="O104" s="351">
        <v>1</v>
      </c>
      <c r="P104" s="368">
        <v>0.16474464579901155</v>
      </c>
      <c r="Q104" s="351">
        <v>607</v>
      </c>
      <c r="R104"/>
      <c r="S104"/>
      <c r="T104"/>
      <c r="U104"/>
    </row>
    <row r="105" spans="1:21" x14ac:dyDescent="0.25">
      <c r="A105" s="363">
        <v>8</v>
      </c>
      <c r="B105" s="364" t="s">
        <v>520</v>
      </c>
      <c r="C105" s="373">
        <v>0</v>
      </c>
      <c r="D105" s="369">
        <v>0</v>
      </c>
      <c r="E105" s="373">
        <v>59</v>
      </c>
      <c r="F105" s="369">
        <v>2.1699154100772344</v>
      </c>
      <c r="G105" s="373">
        <v>601</v>
      </c>
      <c r="H105" s="369">
        <v>22.103714600956234</v>
      </c>
      <c r="I105" s="373">
        <v>1657</v>
      </c>
      <c r="J105" s="369">
        <v>60.941522618609781</v>
      </c>
      <c r="K105" s="373">
        <v>338</v>
      </c>
      <c r="L105" s="369">
        <v>12.431040823832291</v>
      </c>
      <c r="M105" s="373">
        <v>63</v>
      </c>
      <c r="N105" s="370">
        <v>2.3170283192350127</v>
      </c>
      <c r="O105" s="373">
        <v>1</v>
      </c>
      <c r="P105" s="370">
        <v>3.6778227289444652E-2</v>
      </c>
      <c r="Q105" s="371">
        <v>2719</v>
      </c>
      <c r="R105"/>
      <c r="S105"/>
      <c r="T105"/>
      <c r="U105"/>
    </row>
    <row r="106" spans="1:21" x14ac:dyDescent="0.25">
      <c r="A106" s="372">
        <v>30</v>
      </c>
      <c r="B106" s="367" t="s">
        <v>521</v>
      </c>
      <c r="C106" s="351">
        <v>0</v>
      </c>
      <c r="D106" s="368">
        <v>0</v>
      </c>
      <c r="E106" s="351">
        <v>12</v>
      </c>
      <c r="F106" s="368">
        <v>1.9933554817275747</v>
      </c>
      <c r="G106" s="351">
        <v>146</v>
      </c>
      <c r="H106" s="368">
        <v>24.252491694352159</v>
      </c>
      <c r="I106" s="351">
        <v>342</v>
      </c>
      <c r="J106" s="368">
        <v>56.810631229235874</v>
      </c>
      <c r="K106" s="351">
        <v>85</v>
      </c>
      <c r="L106" s="368">
        <v>14.119601328903656</v>
      </c>
      <c r="M106" s="351">
        <v>17</v>
      </c>
      <c r="N106" s="368">
        <v>2.823920265780731</v>
      </c>
      <c r="O106" s="351">
        <v>0</v>
      </c>
      <c r="P106" s="368">
        <v>0</v>
      </c>
      <c r="Q106" s="351">
        <v>602</v>
      </c>
      <c r="R106"/>
      <c r="S106"/>
      <c r="T106"/>
      <c r="U106"/>
    </row>
    <row r="107" spans="1:21" x14ac:dyDescent="0.25">
      <c r="A107" s="372">
        <v>34</v>
      </c>
      <c r="B107" s="367" t="s">
        <v>522</v>
      </c>
      <c r="C107" s="351">
        <v>0</v>
      </c>
      <c r="D107" s="368">
        <v>0</v>
      </c>
      <c r="E107" s="351">
        <v>8</v>
      </c>
      <c r="F107" s="368">
        <v>2.0100502512562812</v>
      </c>
      <c r="G107" s="351">
        <v>78</v>
      </c>
      <c r="H107" s="368">
        <v>19.597989949748744</v>
      </c>
      <c r="I107" s="351">
        <v>261</v>
      </c>
      <c r="J107" s="368">
        <v>65.577889447236188</v>
      </c>
      <c r="K107" s="351">
        <v>44</v>
      </c>
      <c r="L107" s="368">
        <v>11.055276381909549</v>
      </c>
      <c r="M107" s="351">
        <v>6</v>
      </c>
      <c r="N107" s="368">
        <v>1.5075376884422109</v>
      </c>
      <c r="O107" s="351">
        <v>1</v>
      </c>
      <c r="P107" s="368">
        <v>0.25125628140703515</v>
      </c>
      <c r="Q107" s="351">
        <v>398</v>
      </c>
      <c r="R107"/>
      <c r="S107"/>
      <c r="T107"/>
      <c r="U107"/>
    </row>
    <row r="108" spans="1:21" x14ac:dyDescent="0.25">
      <c r="A108" s="372">
        <v>36</v>
      </c>
      <c r="B108" s="367" t="s">
        <v>523</v>
      </c>
      <c r="C108" s="351">
        <v>0</v>
      </c>
      <c r="D108" s="368">
        <v>0</v>
      </c>
      <c r="E108" s="351">
        <v>2</v>
      </c>
      <c r="F108" s="368">
        <v>3.0303030303030303</v>
      </c>
      <c r="G108" s="351">
        <v>11</v>
      </c>
      <c r="H108" s="368">
        <v>16.666666666666664</v>
      </c>
      <c r="I108" s="351">
        <v>44</v>
      </c>
      <c r="J108" s="368">
        <v>66.666666666666657</v>
      </c>
      <c r="K108" s="351">
        <v>5</v>
      </c>
      <c r="L108" s="368">
        <v>7.5757575757575761</v>
      </c>
      <c r="M108" s="351">
        <v>4</v>
      </c>
      <c r="N108" s="368">
        <v>6.0606060606060606</v>
      </c>
      <c r="O108" s="351">
        <v>0</v>
      </c>
      <c r="P108" s="368">
        <v>0</v>
      </c>
      <c r="Q108" s="351">
        <v>66</v>
      </c>
      <c r="R108"/>
      <c r="S108"/>
      <c r="T108"/>
      <c r="U108"/>
    </row>
    <row r="109" spans="1:21" x14ac:dyDescent="0.25">
      <c r="A109" s="372">
        <v>91</v>
      </c>
      <c r="B109" s="367" t="s">
        <v>524</v>
      </c>
      <c r="C109" s="351">
        <v>0</v>
      </c>
      <c r="D109" s="368">
        <v>0</v>
      </c>
      <c r="E109" s="351">
        <v>1</v>
      </c>
      <c r="F109" s="368">
        <v>1.6949152542372881</v>
      </c>
      <c r="G109" s="351">
        <v>18</v>
      </c>
      <c r="H109" s="368">
        <v>30.508474576271187</v>
      </c>
      <c r="I109" s="351">
        <v>35</v>
      </c>
      <c r="J109" s="368">
        <v>59.322033898305079</v>
      </c>
      <c r="K109" s="351">
        <v>4</v>
      </c>
      <c r="L109" s="368">
        <v>6.7796610169491522</v>
      </c>
      <c r="M109" s="351">
        <v>1</v>
      </c>
      <c r="N109" s="368">
        <v>1.6949152542372881</v>
      </c>
      <c r="O109" s="351">
        <v>0</v>
      </c>
      <c r="P109" s="368">
        <v>0</v>
      </c>
      <c r="Q109" s="351">
        <v>59</v>
      </c>
      <c r="R109"/>
      <c r="S109"/>
      <c r="T109"/>
      <c r="U109"/>
    </row>
    <row r="110" spans="1:21" x14ac:dyDescent="0.25">
      <c r="A110" s="372">
        <v>93</v>
      </c>
      <c r="B110" s="367" t="s">
        <v>525</v>
      </c>
      <c r="C110" s="351">
        <v>0</v>
      </c>
      <c r="D110" s="368">
        <v>0</v>
      </c>
      <c r="E110" s="351">
        <v>2</v>
      </c>
      <c r="F110" s="368">
        <v>3.1746031746031744</v>
      </c>
      <c r="G110" s="351">
        <v>18</v>
      </c>
      <c r="H110" s="368">
        <v>28.571428571428569</v>
      </c>
      <c r="I110" s="351">
        <v>34</v>
      </c>
      <c r="J110" s="368">
        <v>53.968253968253968</v>
      </c>
      <c r="K110" s="351">
        <v>9</v>
      </c>
      <c r="L110" s="368">
        <v>14.285714285714285</v>
      </c>
      <c r="M110" s="351">
        <v>0</v>
      </c>
      <c r="N110" s="368">
        <v>0</v>
      </c>
      <c r="O110" s="351">
        <v>0</v>
      </c>
      <c r="P110" s="368">
        <v>0</v>
      </c>
      <c r="Q110" s="351">
        <v>63</v>
      </c>
      <c r="R110"/>
      <c r="S110"/>
      <c r="T110"/>
      <c r="U110"/>
    </row>
    <row r="111" spans="1:21" x14ac:dyDescent="0.25">
      <c r="A111" s="372">
        <v>101</v>
      </c>
      <c r="B111" s="367" t="s">
        <v>526</v>
      </c>
      <c r="C111" s="351">
        <v>0</v>
      </c>
      <c r="D111" s="368">
        <v>0</v>
      </c>
      <c r="E111" s="351">
        <v>6</v>
      </c>
      <c r="F111" s="368">
        <v>1.929260450160772</v>
      </c>
      <c r="G111" s="351">
        <v>68</v>
      </c>
      <c r="H111" s="368">
        <v>21.864951768488748</v>
      </c>
      <c r="I111" s="351">
        <v>197</v>
      </c>
      <c r="J111" s="368">
        <v>63.344051446945336</v>
      </c>
      <c r="K111" s="351">
        <v>32</v>
      </c>
      <c r="L111" s="368">
        <v>10.289389067524116</v>
      </c>
      <c r="M111" s="351">
        <v>8</v>
      </c>
      <c r="N111" s="368">
        <v>2.572347266881029</v>
      </c>
      <c r="O111" s="351">
        <v>0</v>
      </c>
      <c r="P111" s="368">
        <v>0</v>
      </c>
      <c r="Q111" s="351">
        <v>311</v>
      </c>
      <c r="R111"/>
      <c r="S111"/>
      <c r="T111"/>
      <c r="U111"/>
    </row>
    <row r="112" spans="1:21" x14ac:dyDescent="0.25">
      <c r="A112" s="372">
        <v>145</v>
      </c>
      <c r="B112" s="367" t="s">
        <v>527</v>
      </c>
      <c r="C112" s="351">
        <v>0</v>
      </c>
      <c r="D112" s="368">
        <v>0</v>
      </c>
      <c r="E112" s="351">
        <v>2</v>
      </c>
      <c r="F112" s="368">
        <v>9.5238095238095237</v>
      </c>
      <c r="G112" s="351">
        <v>5</v>
      </c>
      <c r="H112" s="368">
        <v>23.809523809523807</v>
      </c>
      <c r="I112" s="351">
        <v>13</v>
      </c>
      <c r="J112" s="368">
        <v>61.904761904761905</v>
      </c>
      <c r="K112" s="351">
        <v>1</v>
      </c>
      <c r="L112" s="368">
        <v>4.7619047619047619</v>
      </c>
      <c r="M112" s="351">
        <v>0</v>
      </c>
      <c r="N112" s="368">
        <v>0</v>
      </c>
      <c r="O112" s="351">
        <v>0</v>
      </c>
      <c r="P112" s="368">
        <v>0</v>
      </c>
      <c r="Q112" s="351">
        <v>21</v>
      </c>
      <c r="R112"/>
      <c r="S112"/>
      <c r="T112"/>
      <c r="U112"/>
    </row>
    <row r="113" spans="1:21" x14ac:dyDescent="0.25">
      <c r="A113" s="372">
        <v>209</v>
      </c>
      <c r="B113" s="367" t="s">
        <v>528</v>
      </c>
      <c r="C113" s="351">
        <v>0</v>
      </c>
      <c r="D113" s="368">
        <v>0</v>
      </c>
      <c r="E113" s="351">
        <v>3</v>
      </c>
      <c r="F113" s="368">
        <v>3.1578947368421053</v>
      </c>
      <c r="G113" s="351">
        <v>21</v>
      </c>
      <c r="H113" s="368">
        <v>22.105263157894736</v>
      </c>
      <c r="I113" s="351">
        <v>62</v>
      </c>
      <c r="J113" s="368">
        <v>65.26315789473685</v>
      </c>
      <c r="K113" s="351">
        <v>7</v>
      </c>
      <c r="L113" s="368">
        <v>7.3684210526315779</v>
      </c>
      <c r="M113" s="351">
        <v>2</v>
      </c>
      <c r="N113" s="368">
        <v>2.1052631578947367</v>
      </c>
      <c r="O113" s="351">
        <v>0</v>
      </c>
      <c r="P113" s="368">
        <v>0</v>
      </c>
      <c r="Q113" s="351">
        <v>95</v>
      </c>
      <c r="R113"/>
      <c r="S113"/>
      <c r="T113"/>
      <c r="U113"/>
    </row>
    <row r="114" spans="1:21" x14ac:dyDescent="0.25">
      <c r="A114" s="372">
        <v>282</v>
      </c>
      <c r="B114" s="367" t="s">
        <v>529</v>
      </c>
      <c r="C114" s="351">
        <v>0</v>
      </c>
      <c r="D114" s="368">
        <v>0</v>
      </c>
      <c r="E114" s="351">
        <v>4</v>
      </c>
      <c r="F114" s="368">
        <v>2.5641025641025639</v>
      </c>
      <c r="G114" s="351">
        <v>42</v>
      </c>
      <c r="H114" s="368">
        <v>26.923076923076923</v>
      </c>
      <c r="I114" s="351">
        <v>93</v>
      </c>
      <c r="J114" s="368">
        <v>59.615384615384613</v>
      </c>
      <c r="K114" s="351">
        <v>17</v>
      </c>
      <c r="L114" s="368">
        <v>10.897435897435898</v>
      </c>
      <c r="M114" s="351">
        <v>0</v>
      </c>
      <c r="N114" s="368">
        <v>0</v>
      </c>
      <c r="O114" s="351">
        <v>0</v>
      </c>
      <c r="P114" s="368">
        <v>0</v>
      </c>
      <c r="Q114" s="351">
        <v>156</v>
      </c>
      <c r="R114"/>
      <c r="S114"/>
      <c r="T114"/>
      <c r="U114"/>
    </row>
    <row r="115" spans="1:21" x14ac:dyDescent="0.25">
      <c r="A115" s="372">
        <v>353</v>
      </c>
      <c r="B115" s="367" t="s">
        <v>530</v>
      </c>
      <c r="C115" s="351">
        <v>0</v>
      </c>
      <c r="D115" s="368">
        <v>0</v>
      </c>
      <c r="E115" s="351">
        <v>0</v>
      </c>
      <c r="F115" s="368">
        <v>0</v>
      </c>
      <c r="G115" s="351">
        <v>6</v>
      </c>
      <c r="H115" s="368">
        <v>35.294117647058826</v>
      </c>
      <c r="I115" s="351">
        <v>9</v>
      </c>
      <c r="J115" s="368">
        <v>52.941176470588239</v>
      </c>
      <c r="K115" s="351">
        <v>2</v>
      </c>
      <c r="L115" s="368">
        <v>11.76470588235294</v>
      </c>
      <c r="M115" s="351">
        <v>0</v>
      </c>
      <c r="N115" s="368">
        <v>0</v>
      </c>
      <c r="O115" s="351">
        <v>0</v>
      </c>
      <c r="P115" s="368">
        <v>0</v>
      </c>
      <c r="Q115" s="351">
        <v>17</v>
      </c>
      <c r="R115"/>
      <c r="S115"/>
      <c r="T115"/>
      <c r="U115"/>
    </row>
    <row r="116" spans="1:21" x14ac:dyDescent="0.25">
      <c r="A116" s="372">
        <v>364</v>
      </c>
      <c r="B116" s="367" t="s">
        <v>531</v>
      </c>
      <c r="C116" s="351">
        <v>0</v>
      </c>
      <c r="D116" s="368">
        <v>0</v>
      </c>
      <c r="E116" s="351">
        <v>2</v>
      </c>
      <c r="F116" s="368">
        <v>2.2988505747126435</v>
      </c>
      <c r="G116" s="351">
        <v>16</v>
      </c>
      <c r="H116" s="368">
        <v>18.390804597701148</v>
      </c>
      <c r="I116" s="351">
        <v>47</v>
      </c>
      <c r="J116" s="368">
        <v>54.022988505747129</v>
      </c>
      <c r="K116" s="351">
        <v>16</v>
      </c>
      <c r="L116" s="368">
        <v>18.390804597701148</v>
      </c>
      <c r="M116" s="351">
        <v>6</v>
      </c>
      <c r="N116" s="368">
        <v>6.8965517241379306</v>
      </c>
      <c r="O116" s="351">
        <v>0</v>
      </c>
      <c r="P116" s="368">
        <v>0</v>
      </c>
      <c r="Q116" s="351">
        <v>87</v>
      </c>
      <c r="R116"/>
      <c r="S116"/>
      <c r="T116"/>
      <c r="U116"/>
    </row>
    <row r="117" spans="1:21" x14ac:dyDescent="0.25">
      <c r="A117" s="372">
        <v>368</v>
      </c>
      <c r="B117" s="367" t="s">
        <v>532</v>
      </c>
      <c r="C117" s="351">
        <v>0</v>
      </c>
      <c r="D117" s="368">
        <v>0</v>
      </c>
      <c r="E117" s="351">
        <v>0</v>
      </c>
      <c r="F117" s="368">
        <v>0</v>
      </c>
      <c r="G117" s="351">
        <v>15</v>
      </c>
      <c r="H117" s="368">
        <v>21.428571428571427</v>
      </c>
      <c r="I117" s="351">
        <v>41</v>
      </c>
      <c r="J117" s="368">
        <v>58.571428571428577</v>
      </c>
      <c r="K117" s="351">
        <v>11</v>
      </c>
      <c r="L117" s="368">
        <v>15.714285714285714</v>
      </c>
      <c r="M117" s="351">
        <v>3</v>
      </c>
      <c r="N117" s="368">
        <v>4.2857142857142856</v>
      </c>
      <c r="O117" s="351">
        <v>0</v>
      </c>
      <c r="P117" s="368">
        <v>0</v>
      </c>
      <c r="Q117" s="351">
        <v>70</v>
      </c>
      <c r="R117"/>
      <c r="S117"/>
      <c r="T117"/>
      <c r="U117"/>
    </row>
    <row r="118" spans="1:21" x14ac:dyDescent="0.25">
      <c r="A118" s="372">
        <v>390</v>
      </c>
      <c r="B118" s="367" t="s">
        <v>533</v>
      </c>
      <c r="C118" s="351">
        <v>0</v>
      </c>
      <c r="D118" s="368">
        <v>0</v>
      </c>
      <c r="E118" s="351">
        <v>1</v>
      </c>
      <c r="F118" s="368">
        <v>0.81300813008130091</v>
      </c>
      <c r="G118" s="351">
        <v>27</v>
      </c>
      <c r="H118" s="368">
        <v>21.951219512195124</v>
      </c>
      <c r="I118" s="351">
        <v>79</v>
      </c>
      <c r="J118" s="368">
        <v>64.22764227642277</v>
      </c>
      <c r="K118" s="351">
        <v>12</v>
      </c>
      <c r="L118" s="368">
        <v>9.7560975609756095</v>
      </c>
      <c r="M118" s="351">
        <v>4</v>
      </c>
      <c r="N118" s="368">
        <v>3.2520325203252036</v>
      </c>
      <c r="O118" s="351">
        <v>0</v>
      </c>
      <c r="P118" s="368">
        <v>0</v>
      </c>
      <c r="Q118" s="351">
        <v>123</v>
      </c>
      <c r="R118"/>
      <c r="S118"/>
      <c r="T118"/>
      <c r="U118"/>
    </row>
    <row r="119" spans="1:21" x14ac:dyDescent="0.25">
      <c r="A119" s="372">
        <v>467</v>
      </c>
      <c r="B119" s="367" t="s">
        <v>534</v>
      </c>
      <c r="C119" s="351">
        <v>0</v>
      </c>
      <c r="D119" s="368">
        <v>0</v>
      </c>
      <c r="E119" s="351">
        <v>0</v>
      </c>
      <c r="F119" s="368">
        <v>0</v>
      </c>
      <c r="G119" s="351">
        <v>1</v>
      </c>
      <c r="H119" s="368">
        <v>12.5</v>
      </c>
      <c r="I119" s="351">
        <v>5</v>
      </c>
      <c r="J119" s="368">
        <v>62.5</v>
      </c>
      <c r="K119" s="351">
        <v>2</v>
      </c>
      <c r="L119" s="368">
        <v>25</v>
      </c>
      <c r="M119" s="351">
        <v>0</v>
      </c>
      <c r="N119" s="368">
        <v>0</v>
      </c>
      <c r="O119" s="351">
        <v>0</v>
      </c>
      <c r="P119" s="368">
        <v>0</v>
      </c>
      <c r="Q119" s="351">
        <v>8</v>
      </c>
      <c r="R119"/>
      <c r="S119"/>
      <c r="T119"/>
      <c r="U119"/>
    </row>
    <row r="120" spans="1:21" x14ac:dyDescent="0.25">
      <c r="A120" s="372">
        <v>576</v>
      </c>
      <c r="B120" s="367" t="s">
        <v>535</v>
      </c>
      <c r="C120" s="351">
        <v>0</v>
      </c>
      <c r="D120" s="368">
        <v>0</v>
      </c>
      <c r="E120" s="351">
        <v>0</v>
      </c>
      <c r="F120" s="368">
        <v>0</v>
      </c>
      <c r="G120" s="351">
        <v>2</v>
      </c>
      <c r="H120" s="368">
        <v>18.181818181818183</v>
      </c>
      <c r="I120" s="351">
        <v>8</v>
      </c>
      <c r="J120" s="368">
        <v>72.727272727272734</v>
      </c>
      <c r="K120" s="351">
        <v>1</v>
      </c>
      <c r="L120" s="368">
        <v>9.0909090909090917</v>
      </c>
      <c r="M120" s="351">
        <v>0</v>
      </c>
      <c r="N120" s="368">
        <v>0</v>
      </c>
      <c r="O120" s="351">
        <v>0</v>
      </c>
      <c r="P120" s="368">
        <v>0</v>
      </c>
      <c r="Q120" s="351">
        <v>11</v>
      </c>
      <c r="R120"/>
      <c r="S120"/>
      <c r="T120"/>
      <c r="U120"/>
    </row>
    <row r="121" spans="1:21" x14ac:dyDescent="0.25">
      <c r="A121" s="372">
        <v>642</v>
      </c>
      <c r="B121" s="367" t="s">
        <v>536</v>
      </c>
      <c r="C121" s="351">
        <v>0</v>
      </c>
      <c r="D121" s="368">
        <v>0</v>
      </c>
      <c r="E121" s="351">
        <v>6</v>
      </c>
      <c r="F121" s="368">
        <v>4.10958904109589</v>
      </c>
      <c r="G121" s="351">
        <v>25</v>
      </c>
      <c r="H121" s="368">
        <v>17.123287671232877</v>
      </c>
      <c r="I121" s="351">
        <v>90</v>
      </c>
      <c r="J121" s="368">
        <v>61.643835616438359</v>
      </c>
      <c r="K121" s="351">
        <v>23</v>
      </c>
      <c r="L121" s="368">
        <v>15.753424657534246</v>
      </c>
      <c r="M121" s="351">
        <v>2</v>
      </c>
      <c r="N121" s="368">
        <v>1.3698630136986301</v>
      </c>
      <c r="O121" s="351">
        <v>0</v>
      </c>
      <c r="P121" s="368">
        <v>0</v>
      </c>
      <c r="Q121" s="351">
        <v>146</v>
      </c>
      <c r="R121"/>
      <c r="S121"/>
      <c r="T121"/>
      <c r="U121"/>
    </row>
    <row r="122" spans="1:21" x14ac:dyDescent="0.25">
      <c r="A122" s="372">
        <v>679</v>
      </c>
      <c r="B122" s="367" t="s">
        <v>537</v>
      </c>
      <c r="C122" s="351">
        <v>0</v>
      </c>
      <c r="D122" s="368">
        <v>0</v>
      </c>
      <c r="E122" s="351">
        <v>1</v>
      </c>
      <c r="F122" s="368">
        <v>0.58823529411764708</v>
      </c>
      <c r="G122" s="351">
        <v>36</v>
      </c>
      <c r="H122" s="368">
        <v>21.176470588235293</v>
      </c>
      <c r="I122" s="351">
        <v>103</v>
      </c>
      <c r="J122" s="368">
        <v>60.588235294117645</v>
      </c>
      <c r="K122" s="351">
        <v>27</v>
      </c>
      <c r="L122" s="368">
        <v>15.882352941176469</v>
      </c>
      <c r="M122" s="351">
        <v>3</v>
      </c>
      <c r="N122" s="368">
        <v>1.7647058823529411</v>
      </c>
      <c r="O122" s="351">
        <v>0</v>
      </c>
      <c r="P122" s="368">
        <v>0</v>
      </c>
      <c r="Q122" s="351">
        <v>170</v>
      </c>
      <c r="R122"/>
      <c r="S122"/>
      <c r="T122"/>
      <c r="U122"/>
    </row>
    <row r="123" spans="1:21" x14ac:dyDescent="0.25">
      <c r="A123" s="372">
        <v>789</v>
      </c>
      <c r="B123" s="367" t="s">
        <v>538</v>
      </c>
      <c r="C123" s="351">
        <v>0</v>
      </c>
      <c r="D123" s="368">
        <v>0</v>
      </c>
      <c r="E123" s="351">
        <v>2</v>
      </c>
      <c r="F123" s="368">
        <v>2.1505376344086025</v>
      </c>
      <c r="G123" s="351">
        <v>19</v>
      </c>
      <c r="H123" s="368">
        <v>20.43010752688172</v>
      </c>
      <c r="I123" s="351">
        <v>59</v>
      </c>
      <c r="J123" s="368">
        <v>63.44086021505376</v>
      </c>
      <c r="K123" s="351">
        <v>10</v>
      </c>
      <c r="L123" s="368">
        <v>10.75268817204301</v>
      </c>
      <c r="M123" s="351">
        <v>3</v>
      </c>
      <c r="N123" s="368">
        <v>3.225806451612903</v>
      </c>
      <c r="O123" s="351">
        <v>0</v>
      </c>
      <c r="P123" s="368">
        <v>0</v>
      </c>
      <c r="Q123" s="351">
        <v>93</v>
      </c>
      <c r="R123"/>
      <c r="S123"/>
      <c r="T123"/>
      <c r="U123"/>
    </row>
    <row r="124" spans="1:21" x14ac:dyDescent="0.25">
      <c r="A124" s="372">
        <v>792</v>
      </c>
      <c r="B124" s="367" t="s">
        <v>539</v>
      </c>
      <c r="C124" s="351">
        <v>0</v>
      </c>
      <c r="D124" s="368">
        <v>0</v>
      </c>
      <c r="E124" s="351">
        <v>2</v>
      </c>
      <c r="F124" s="368">
        <v>8</v>
      </c>
      <c r="G124" s="351">
        <v>7</v>
      </c>
      <c r="H124" s="368">
        <v>28.000000000000004</v>
      </c>
      <c r="I124" s="351">
        <v>13</v>
      </c>
      <c r="J124" s="368">
        <v>52</v>
      </c>
      <c r="K124" s="351">
        <v>2</v>
      </c>
      <c r="L124" s="368">
        <v>8</v>
      </c>
      <c r="M124" s="351">
        <v>1</v>
      </c>
      <c r="N124" s="368">
        <v>4</v>
      </c>
      <c r="O124" s="351">
        <v>0</v>
      </c>
      <c r="P124" s="368">
        <v>0</v>
      </c>
      <c r="Q124" s="351">
        <v>25</v>
      </c>
      <c r="R124"/>
      <c r="S124"/>
      <c r="T124"/>
      <c r="U124"/>
    </row>
    <row r="125" spans="1:21" x14ac:dyDescent="0.25">
      <c r="A125" s="372">
        <v>809</v>
      </c>
      <c r="B125" s="367" t="s">
        <v>540</v>
      </c>
      <c r="C125" s="351">
        <v>0</v>
      </c>
      <c r="D125" s="368">
        <v>0</v>
      </c>
      <c r="E125" s="351">
        <v>1</v>
      </c>
      <c r="F125" s="368">
        <v>7.6923076923076925</v>
      </c>
      <c r="G125" s="351">
        <v>2</v>
      </c>
      <c r="H125" s="368">
        <v>15.384615384615385</v>
      </c>
      <c r="I125" s="351">
        <v>7</v>
      </c>
      <c r="J125" s="368">
        <v>53.846153846153847</v>
      </c>
      <c r="K125" s="351">
        <v>3</v>
      </c>
      <c r="L125" s="368">
        <v>23.076923076923077</v>
      </c>
      <c r="M125" s="351">
        <v>0</v>
      </c>
      <c r="N125" s="368">
        <v>0</v>
      </c>
      <c r="O125" s="351">
        <v>0</v>
      </c>
      <c r="P125" s="368">
        <v>0</v>
      </c>
      <c r="Q125" s="351">
        <v>13</v>
      </c>
      <c r="R125"/>
      <c r="S125"/>
      <c r="T125"/>
      <c r="U125"/>
    </row>
    <row r="126" spans="1:21" x14ac:dyDescent="0.25">
      <c r="A126" s="372">
        <v>847</v>
      </c>
      <c r="B126" s="367" t="s">
        <v>541</v>
      </c>
      <c r="C126" s="351">
        <v>0</v>
      </c>
      <c r="D126" s="368">
        <v>0</v>
      </c>
      <c r="E126" s="351">
        <v>1</v>
      </c>
      <c r="F126" s="368">
        <v>0.93457943925233633</v>
      </c>
      <c r="G126" s="351">
        <v>16</v>
      </c>
      <c r="H126" s="368">
        <v>14.953271028037381</v>
      </c>
      <c r="I126" s="351">
        <v>70</v>
      </c>
      <c r="J126" s="368">
        <v>65.420560747663544</v>
      </c>
      <c r="K126" s="351">
        <v>18</v>
      </c>
      <c r="L126" s="368">
        <v>16.822429906542055</v>
      </c>
      <c r="M126" s="351">
        <v>2</v>
      </c>
      <c r="N126" s="368">
        <v>1.8691588785046727</v>
      </c>
      <c r="O126" s="351">
        <v>0</v>
      </c>
      <c r="P126" s="368">
        <v>0</v>
      </c>
      <c r="Q126" s="351">
        <v>107</v>
      </c>
      <c r="R126"/>
      <c r="S126"/>
      <c r="T126"/>
      <c r="U126"/>
    </row>
    <row r="127" spans="1:21" x14ac:dyDescent="0.25">
      <c r="A127" s="372">
        <v>856</v>
      </c>
      <c r="B127" s="367" t="s">
        <v>542</v>
      </c>
      <c r="C127" s="351">
        <v>0</v>
      </c>
      <c r="D127" s="368">
        <v>0</v>
      </c>
      <c r="E127" s="351">
        <v>0</v>
      </c>
      <c r="F127" s="368">
        <v>0</v>
      </c>
      <c r="G127" s="351">
        <v>3</v>
      </c>
      <c r="H127" s="368">
        <v>33.333333333333329</v>
      </c>
      <c r="I127" s="351">
        <v>4</v>
      </c>
      <c r="J127" s="368">
        <v>44.444444444444443</v>
      </c>
      <c r="K127" s="351">
        <v>2</v>
      </c>
      <c r="L127" s="368">
        <v>22.222222222222221</v>
      </c>
      <c r="M127" s="351">
        <v>0</v>
      </c>
      <c r="N127" s="368">
        <v>0</v>
      </c>
      <c r="O127" s="351">
        <v>0</v>
      </c>
      <c r="P127" s="368">
        <v>0</v>
      </c>
      <c r="Q127" s="351">
        <v>9</v>
      </c>
      <c r="R127"/>
      <c r="S127"/>
      <c r="T127"/>
      <c r="U127"/>
    </row>
    <row r="128" spans="1:21" x14ac:dyDescent="0.25">
      <c r="A128" s="372">
        <v>861</v>
      </c>
      <c r="B128" s="367" t="s">
        <v>543</v>
      </c>
      <c r="C128" s="351">
        <v>0</v>
      </c>
      <c r="D128" s="368">
        <v>0</v>
      </c>
      <c r="E128" s="351">
        <v>3</v>
      </c>
      <c r="F128" s="368">
        <v>4.3478260869565215</v>
      </c>
      <c r="G128" s="351">
        <v>19</v>
      </c>
      <c r="H128" s="368">
        <v>27.536231884057973</v>
      </c>
      <c r="I128" s="351">
        <v>41</v>
      </c>
      <c r="J128" s="368">
        <v>59.420289855072461</v>
      </c>
      <c r="K128" s="351">
        <v>5</v>
      </c>
      <c r="L128" s="368">
        <v>7.2463768115942031</v>
      </c>
      <c r="M128" s="351">
        <v>1</v>
      </c>
      <c r="N128" s="368">
        <v>1.4492753623188406</v>
      </c>
      <c r="O128" s="351">
        <v>0</v>
      </c>
      <c r="P128" s="368">
        <v>0</v>
      </c>
      <c r="Q128" s="351">
        <v>69</v>
      </c>
      <c r="R128"/>
      <c r="S128"/>
      <c r="T128"/>
      <c r="U128"/>
    </row>
    <row r="129" spans="1:21" x14ac:dyDescent="0.25">
      <c r="A129" s="363">
        <v>9</v>
      </c>
      <c r="B129" s="364" t="s">
        <v>544</v>
      </c>
      <c r="C129" s="373">
        <v>6</v>
      </c>
      <c r="D129" s="369">
        <v>6.2382383214980098E-3</v>
      </c>
      <c r="E129" s="373">
        <v>1995</v>
      </c>
      <c r="F129" s="369">
        <v>2.0742142418980878</v>
      </c>
      <c r="G129" s="373">
        <v>21977</v>
      </c>
      <c r="H129" s="369">
        <v>22.849627265260292</v>
      </c>
      <c r="I129" s="373">
        <v>56522</v>
      </c>
      <c r="J129" s="369">
        <v>58.766284401285077</v>
      </c>
      <c r="K129" s="373">
        <v>11483</v>
      </c>
      <c r="L129" s="369">
        <v>11.938948440960273</v>
      </c>
      <c r="M129" s="373">
        <v>4056</v>
      </c>
      <c r="N129" s="370">
        <v>4.217049105332654</v>
      </c>
      <c r="O129" s="373">
        <v>142</v>
      </c>
      <c r="P129" s="370">
        <v>0.14763830694211955</v>
      </c>
      <c r="Q129" s="371">
        <v>96181</v>
      </c>
      <c r="R129"/>
      <c r="S129"/>
      <c r="T129"/>
      <c r="U129"/>
    </row>
    <row r="130" spans="1:21" x14ac:dyDescent="0.25">
      <c r="A130" s="367">
        <v>1</v>
      </c>
      <c r="B130" s="367" t="s">
        <v>545</v>
      </c>
      <c r="C130" s="351">
        <v>6</v>
      </c>
      <c r="D130" s="368">
        <v>9.1968117719190678E-3</v>
      </c>
      <c r="E130" s="351">
        <v>1439</v>
      </c>
      <c r="F130" s="368">
        <v>2.2057020232985898</v>
      </c>
      <c r="G130" s="351">
        <v>15082</v>
      </c>
      <c r="H130" s="368">
        <v>23.117719190680564</v>
      </c>
      <c r="I130" s="351">
        <v>38567</v>
      </c>
      <c r="J130" s="368">
        <v>59.115573267933783</v>
      </c>
      <c r="K130" s="351">
        <v>7595</v>
      </c>
      <c r="L130" s="368">
        <v>11.641630901287552</v>
      </c>
      <c r="M130" s="351">
        <v>2466</v>
      </c>
      <c r="N130" s="368">
        <v>3.7798896382587368</v>
      </c>
      <c r="O130" s="351">
        <v>85</v>
      </c>
      <c r="P130" s="368">
        <v>0.13028816676885346</v>
      </c>
      <c r="Q130" s="351">
        <v>65240</v>
      </c>
      <c r="R130"/>
      <c r="S130"/>
      <c r="T130"/>
      <c r="U130"/>
    </row>
    <row r="131" spans="1:21" x14ac:dyDescent="0.25">
      <c r="A131" s="367">
        <v>79</v>
      </c>
      <c r="B131" s="367" t="s">
        <v>546</v>
      </c>
      <c r="C131" s="351">
        <v>0</v>
      </c>
      <c r="D131" s="368">
        <v>0</v>
      </c>
      <c r="E131" s="351">
        <v>27</v>
      </c>
      <c r="F131" s="368">
        <v>2.4302430243024302</v>
      </c>
      <c r="G131" s="351">
        <v>274</v>
      </c>
      <c r="H131" s="368">
        <v>24.66246624662466</v>
      </c>
      <c r="I131" s="351">
        <v>645</v>
      </c>
      <c r="J131" s="368">
        <v>58.055805580558051</v>
      </c>
      <c r="K131" s="351">
        <v>129</v>
      </c>
      <c r="L131" s="368">
        <v>11.61116111611161</v>
      </c>
      <c r="M131" s="351">
        <v>36</v>
      </c>
      <c r="N131" s="368">
        <v>3.2403240324032403</v>
      </c>
      <c r="O131" s="351">
        <v>0</v>
      </c>
      <c r="P131" s="368">
        <v>0</v>
      </c>
      <c r="Q131" s="351">
        <v>1111</v>
      </c>
    </row>
    <row r="132" spans="1:21" x14ac:dyDescent="0.25">
      <c r="A132" s="367">
        <v>88</v>
      </c>
      <c r="B132" s="367" t="s">
        <v>547</v>
      </c>
      <c r="C132" s="351">
        <v>0</v>
      </c>
      <c r="D132" s="368">
        <v>0</v>
      </c>
      <c r="E132" s="351">
        <v>250</v>
      </c>
      <c r="F132" s="368">
        <v>1.9015745036890546</v>
      </c>
      <c r="G132" s="351">
        <v>3121</v>
      </c>
      <c r="H132" s="368">
        <v>23.739256104054157</v>
      </c>
      <c r="I132" s="351">
        <v>7580</v>
      </c>
      <c r="J132" s="368">
        <v>57.655738951852129</v>
      </c>
      <c r="K132" s="351">
        <v>1625</v>
      </c>
      <c r="L132" s="368">
        <v>12.360234273978854</v>
      </c>
      <c r="M132" s="351">
        <v>554</v>
      </c>
      <c r="N132" s="368">
        <v>4.2138891001749448</v>
      </c>
      <c r="O132" s="351">
        <v>17</v>
      </c>
      <c r="P132" s="368">
        <v>0.1293070662508557</v>
      </c>
      <c r="Q132" s="351">
        <v>13147</v>
      </c>
    </row>
    <row r="133" spans="1:21" x14ac:dyDescent="0.25">
      <c r="A133" s="367">
        <v>129</v>
      </c>
      <c r="B133" s="367" t="s">
        <v>548</v>
      </c>
      <c r="C133" s="351">
        <v>0</v>
      </c>
      <c r="D133" s="368">
        <v>0</v>
      </c>
      <c r="E133" s="351">
        <v>29</v>
      </c>
      <c r="F133" s="368">
        <v>2.01949860724234</v>
      </c>
      <c r="G133" s="351">
        <v>341</v>
      </c>
      <c r="H133" s="368">
        <v>23.746518105849582</v>
      </c>
      <c r="I133" s="351">
        <v>824</v>
      </c>
      <c r="J133" s="368">
        <v>57.381615598885794</v>
      </c>
      <c r="K133" s="351">
        <v>178</v>
      </c>
      <c r="L133" s="368">
        <v>12.395543175487465</v>
      </c>
      <c r="M133" s="351">
        <v>63</v>
      </c>
      <c r="N133" s="368">
        <v>4.3871866295264619</v>
      </c>
      <c r="O133" s="351">
        <v>1</v>
      </c>
      <c r="P133" s="368">
        <v>6.9637883008356549E-2</v>
      </c>
      <c r="Q133" s="351">
        <v>1436</v>
      </c>
    </row>
    <row r="134" spans="1:21" x14ac:dyDescent="0.25">
      <c r="A134" s="367">
        <v>212</v>
      </c>
      <c r="B134" s="367" t="s">
        <v>549</v>
      </c>
      <c r="C134" s="351">
        <v>0</v>
      </c>
      <c r="D134" s="368">
        <v>0</v>
      </c>
      <c r="E134" s="351">
        <v>25</v>
      </c>
      <c r="F134" s="368">
        <v>2.3148148148148149</v>
      </c>
      <c r="G134" s="351">
        <v>254</v>
      </c>
      <c r="H134" s="368">
        <v>23.518518518518519</v>
      </c>
      <c r="I134" s="351">
        <v>623</v>
      </c>
      <c r="J134" s="368">
        <v>57.685185185185183</v>
      </c>
      <c r="K134" s="351">
        <v>126</v>
      </c>
      <c r="L134" s="368">
        <v>11.666666666666666</v>
      </c>
      <c r="M134" s="351">
        <v>48</v>
      </c>
      <c r="N134" s="368">
        <v>4.4444444444444446</v>
      </c>
      <c r="O134" s="351">
        <v>4</v>
      </c>
      <c r="P134" s="368">
        <v>0.37037037037037041</v>
      </c>
      <c r="Q134" s="351">
        <v>1080</v>
      </c>
    </row>
    <row r="135" spans="1:21" x14ac:dyDescent="0.25">
      <c r="A135" s="367">
        <v>266</v>
      </c>
      <c r="B135" s="367" t="s">
        <v>550</v>
      </c>
      <c r="C135" s="351">
        <v>0</v>
      </c>
      <c r="D135" s="368">
        <v>0</v>
      </c>
      <c r="E135" s="351">
        <v>23</v>
      </c>
      <c r="F135" s="368">
        <v>1.3038548752834467</v>
      </c>
      <c r="G135" s="351">
        <v>343</v>
      </c>
      <c r="H135" s="368">
        <v>19.444444444444446</v>
      </c>
      <c r="I135" s="351">
        <v>1007</v>
      </c>
      <c r="J135" s="368">
        <v>57.086167800453516</v>
      </c>
      <c r="K135" s="351">
        <v>252</v>
      </c>
      <c r="L135" s="368">
        <v>14.285714285714285</v>
      </c>
      <c r="M135" s="351">
        <v>136</v>
      </c>
      <c r="N135" s="368">
        <v>7.7097505668934234</v>
      </c>
      <c r="O135" s="351">
        <v>3</v>
      </c>
      <c r="P135" s="368">
        <v>0.17006802721088435</v>
      </c>
      <c r="Q135" s="351">
        <v>1764</v>
      </c>
    </row>
    <row r="136" spans="1:21" x14ac:dyDescent="0.25">
      <c r="A136" s="367">
        <v>308</v>
      </c>
      <c r="B136" s="367" t="s">
        <v>551</v>
      </c>
      <c r="C136" s="351">
        <v>0</v>
      </c>
      <c r="D136" s="368">
        <v>0</v>
      </c>
      <c r="E136" s="351">
        <v>17</v>
      </c>
      <c r="F136" s="368">
        <v>1.328125</v>
      </c>
      <c r="G136" s="351">
        <v>282</v>
      </c>
      <c r="H136" s="368">
        <v>22.03125</v>
      </c>
      <c r="I136" s="351">
        <v>767</v>
      </c>
      <c r="J136" s="368">
        <v>59.921875</v>
      </c>
      <c r="K136" s="351">
        <v>158</v>
      </c>
      <c r="L136" s="368">
        <v>12.34375</v>
      </c>
      <c r="M136" s="351">
        <v>54</v>
      </c>
      <c r="N136" s="368">
        <v>4.21875</v>
      </c>
      <c r="O136" s="351">
        <v>2</v>
      </c>
      <c r="P136" s="368">
        <v>0.15625</v>
      </c>
      <c r="Q136" s="351">
        <v>1280</v>
      </c>
    </row>
    <row r="137" spans="1:21" x14ac:dyDescent="0.25">
      <c r="A137" s="367">
        <v>360</v>
      </c>
      <c r="B137" s="367" t="s">
        <v>552</v>
      </c>
      <c r="C137" s="351">
        <v>0</v>
      </c>
      <c r="D137" s="368">
        <v>0</v>
      </c>
      <c r="E137" s="351">
        <v>132</v>
      </c>
      <c r="F137" s="368">
        <v>1.7437252311756937</v>
      </c>
      <c r="G137" s="351">
        <v>1621</v>
      </c>
      <c r="H137" s="368">
        <v>21.413474240422723</v>
      </c>
      <c r="I137" s="351">
        <v>4476</v>
      </c>
      <c r="J137" s="368">
        <v>59.128137384412149</v>
      </c>
      <c r="K137" s="351">
        <v>936</v>
      </c>
      <c r="L137" s="368">
        <v>12.36459709379128</v>
      </c>
      <c r="M137" s="351">
        <v>392</v>
      </c>
      <c r="N137" s="368">
        <v>5.1783355350066049</v>
      </c>
      <c r="O137" s="351">
        <v>13</v>
      </c>
      <c r="P137" s="368">
        <v>0.17173051519154559</v>
      </c>
      <c r="Q137" s="351">
        <v>7570</v>
      </c>
    </row>
    <row r="138" spans="1:21" x14ac:dyDescent="0.25">
      <c r="A138" s="367">
        <v>380</v>
      </c>
      <c r="B138" s="367" t="s">
        <v>553</v>
      </c>
      <c r="C138" s="351">
        <v>0</v>
      </c>
      <c r="D138" s="368">
        <v>0</v>
      </c>
      <c r="E138" s="351">
        <v>20</v>
      </c>
      <c r="F138" s="368">
        <v>1.7761989342806392</v>
      </c>
      <c r="G138" s="351">
        <v>263</v>
      </c>
      <c r="H138" s="368">
        <v>23.357015985790408</v>
      </c>
      <c r="I138" s="351">
        <v>620</v>
      </c>
      <c r="J138" s="368">
        <v>55.06216696269982</v>
      </c>
      <c r="K138" s="351">
        <v>145</v>
      </c>
      <c r="L138" s="368">
        <v>12.877442273534637</v>
      </c>
      <c r="M138" s="351">
        <v>75</v>
      </c>
      <c r="N138" s="368">
        <v>6.660746003552398</v>
      </c>
      <c r="O138" s="351">
        <v>3</v>
      </c>
      <c r="P138" s="368">
        <v>0.26642984014209592</v>
      </c>
      <c r="Q138" s="351">
        <v>1126</v>
      </c>
    </row>
    <row r="139" spans="1:21" x14ac:dyDescent="0.25">
      <c r="A139" s="367">
        <v>631</v>
      </c>
      <c r="B139" s="367" t="s">
        <v>554</v>
      </c>
      <c r="C139" s="351">
        <v>0</v>
      </c>
      <c r="D139" s="368">
        <v>0</v>
      </c>
      <c r="E139" s="351">
        <v>33</v>
      </c>
      <c r="F139" s="368">
        <v>1.3597033374536465</v>
      </c>
      <c r="G139" s="351">
        <v>396</v>
      </c>
      <c r="H139" s="368">
        <v>16.316440049443759</v>
      </c>
      <c r="I139" s="351">
        <v>1413</v>
      </c>
      <c r="J139" s="368">
        <v>58.220024721878858</v>
      </c>
      <c r="K139" s="351">
        <v>339</v>
      </c>
      <c r="L139" s="368">
        <v>13.967861557478367</v>
      </c>
      <c r="M139" s="351">
        <v>232</v>
      </c>
      <c r="N139" s="368">
        <v>9.5591264936135154</v>
      </c>
      <c r="O139" s="351">
        <v>14</v>
      </c>
      <c r="P139" s="368">
        <v>0.57684384013184997</v>
      </c>
      <c r="Q139" s="351">
        <v>2427</v>
      </c>
    </row>
    <row r="140" spans="1:21" x14ac:dyDescent="0.25">
      <c r="B140" s="1"/>
    </row>
    <row r="141" spans="1:21" x14ac:dyDescent="0.25">
      <c r="B141" s="345" t="s">
        <v>204</v>
      </c>
      <c r="C141" s="376" t="s">
        <v>567</v>
      </c>
      <c r="D141" s="374"/>
      <c r="E141" s="374"/>
      <c r="F141" s="374"/>
      <c r="G141" s="374"/>
      <c r="H141" s="374"/>
      <c r="I141" s="374"/>
      <c r="J141" s="374"/>
      <c r="K141" s="374"/>
      <c r="L141" s="374"/>
      <c r="M141" s="375"/>
      <c r="N141" s="346" t="s">
        <v>410</v>
      </c>
    </row>
    <row r="142" spans="1:21" x14ac:dyDescent="0.25">
      <c r="B142" s="347" t="s">
        <v>555</v>
      </c>
      <c r="C142" s="376" t="s">
        <v>556</v>
      </c>
      <c r="D142" s="377"/>
      <c r="E142" s="377"/>
      <c r="F142" s="377"/>
      <c r="G142" s="377"/>
      <c r="H142" s="377"/>
      <c r="I142" s="377"/>
      <c r="J142" s="377"/>
      <c r="K142" s="377"/>
      <c r="L142" s="377"/>
      <c r="M142" s="377"/>
    </row>
    <row r="143" spans="1:21" x14ac:dyDescent="0.25">
      <c r="B143" s="344" t="s">
        <v>557</v>
      </c>
      <c r="C143" s="377" t="s">
        <v>366</v>
      </c>
      <c r="D143" s="377"/>
      <c r="E143" s="377"/>
      <c r="F143" s="377"/>
      <c r="G143" s="377"/>
      <c r="H143" s="377"/>
      <c r="I143" s="377"/>
      <c r="J143" s="377"/>
      <c r="K143" s="377"/>
      <c r="L143" s="377"/>
      <c r="M143" s="377"/>
    </row>
    <row r="144" spans="1:21" x14ac:dyDescent="0.25">
      <c r="B144" s="348"/>
    </row>
  </sheetData>
  <mergeCells count="5">
    <mergeCell ref="C1:P1"/>
    <mergeCell ref="A2:A5"/>
    <mergeCell ref="B2:B4"/>
    <mergeCell ref="C2:P3"/>
    <mergeCell ref="Q2:Q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CC33"/>
  </sheetPr>
  <dimension ref="A1:L16"/>
  <sheetViews>
    <sheetView workbookViewId="0">
      <selection activeCell="C2" sqref="C2"/>
    </sheetView>
  </sheetViews>
  <sheetFormatPr baseColWidth="10" defaultColWidth="11.42578125" defaultRowHeight="15" x14ac:dyDescent="0.25"/>
  <cols>
    <col min="1" max="1" width="20.5703125" style="224" customWidth="1"/>
    <col min="2" max="2" width="16.28515625" style="224" customWidth="1"/>
    <col min="3" max="5" width="11.42578125" style="224"/>
    <col min="6" max="6" width="12.42578125" style="224" customWidth="1"/>
    <col min="7" max="7" width="12" style="224" customWidth="1"/>
    <col min="8" max="9" width="11.42578125" style="224"/>
    <col min="10" max="10" width="12" style="224" customWidth="1"/>
    <col min="11" max="11" width="12.5703125" style="224" customWidth="1"/>
    <col min="12" max="12" width="13.5703125" bestFit="1" customWidth="1"/>
  </cols>
  <sheetData>
    <row r="1" spans="1:12" ht="48" customHeight="1" x14ac:dyDescent="0.25">
      <c r="A1" s="413" t="s">
        <v>31</v>
      </c>
      <c r="B1" s="412" t="s">
        <v>373</v>
      </c>
      <c r="C1" s="412" t="s">
        <v>375</v>
      </c>
      <c r="D1" s="412"/>
      <c r="E1" s="412"/>
      <c r="F1" s="412"/>
      <c r="G1" s="412" t="s">
        <v>34</v>
      </c>
      <c r="H1" s="416" t="s">
        <v>35</v>
      </c>
      <c r="I1" s="416" t="s">
        <v>36</v>
      </c>
      <c r="J1" s="416" t="s">
        <v>37</v>
      </c>
      <c r="K1" s="412" t="s">
        <v>38</v>
      </c>
      <c r="L1" s="412" t="s">
        <v>39</v>
      </c>
    </row>
    <row r="2" spans="1:12" ht="25.5" x14ac:dyDescent="0.25">
      <c r="A2" s="414"/>
      <c r="B2" s="412"/>
      <c r="C2" s="281" t="s">
        <v>40</v>
      </c>
      <c r="D2" s="281">
        <v>1</v>
      </c>
      <c r="E2" s="281">
        <v>2</v>
      </c>
      <c r="F2" s="281" t="s">
        <v>41</v>
      </c>
      <c r="G2" s="412"/>
      <c r="H2" s="417"/>
      <c r="I2" s="417"/>
      <c r="J2" s="417"/>
      <c r="K2" s="412"/>
      <c r="L2" s="412"/>
    </row>
    <row r="3" spans="1:12" ht="24" customHeight="1" x14ac:dyDescent="0.25">
      <c r="A3" s="415"/>
      <c r="B3" s="282">
        <f>SUM(B4:B12)</f>
        <v>247821</v>
      </c>
      <c r="C3" s="282">
        <f t="shared" ref="C3:I3" si="0">SUM(C4:C12)</f>
        <v>110212</v>
      </c>
      <c r="D3" s="282">
        <f t="shared" si="0"/>
        <v>60636</v>
      </c>
      <c r="E3" s="282">
        <f t="shared" si="0"/>
        <v>39518</v>
      </c>
      <c r="F3" s="282">
        <f t="shared" si="0"/>
        <v>10058</v>
      </c>
      <c r="G3" s="282">
        <f t="shared" si="0"/>
        <v>1816</v>
      </c>
      <c r="H3" s="282">
        <f t="shared" si="0"/>
        <v>300</v>
      </c>
      <c r="I3" s="282">
        <f t="shared" si="0"/>
        <v>211578</v>
      </c>
      <c r="J3" s="282">
        <f>+H3+I3</f>
        <v>211878</v>
      </c>
      <c r="K3" s="283">
        <f>+'1MIGRANTES  VEN SISBEN LC AFILI'!AC5</f>
        <v>85.375331388381127</v>
      </c>
      <c r="L3" s="283">
        <f>+L4+L5+L6+L7+L8+L9+L10+L11+L12</f>
        <v>99.999999999999986</v>
      </c>
    </row>
    <row r="4" spans="1:12" ht="20.100000000000001" customHeight="1" x14ac:dyDescent="0.25">
      <c r="A4" s="127" t="s">
        <v>42</v>
      </c>
      <c r="B4" s="70">
        <f>VLOOKUP(A4,'1MIGRANTES  VEN SISBEN LC AFILI'!$C$6:$AD$139,2,0)</f>
        <v>2377</v>
      </c>
      <c r="C4" s="102">
        <f>VLOOKUP(A4,'1MIGRANTES  VEN SISBEN LC AFILI'!C6:$AD$143,11,0)</f>
        <v>1504</v>
      </c>
      <c r="D4" s="102">
        <f>VLOOKUP(A4,'1MIGRANTES  VEN SISBEN LC AFILI'!$C$6:$AD$141,12,0)</f>
        <v>1245</v>
      </c>
      <c r="E4" s="102">
        <f>VLOOKUP(A4,'1MIGRANTES  VEN SISBEN LC AFILI'!$C$6:$AD$142,13,0)</f>
        <v>212</v>
      </c>
      <c r="F4" s="102">
        <f>VLOOKUP(A4,'1MIGRANTES  VEN SISBEN LC AFILI'!$C$6:$AD$142,14,0)</f>
        <v>47</v>
      </c>
      <c r="G4" s="102">
        <f>VLOOKUP(A4,'1MIGRANTES  VEN SISBEN LC AFILI'!$C$6:$AD$141,15,0)</f>
        <v>18</v>
      </c>
      <c r="H4" s="102">
        <f>VLOOKUP(A4,'1MIGRANTES  VEN SISBEN LC AFILI'!$C$6:$AD$141,24,0)</f>
        <v>2</v>
      </c>
      <c r="I4" s="102">
        <f>VLOOKUP(A4,'1MIGRANTES  VEN SISBEN LC AFILI'!$C$6:$AD$142,25,0)</f>
        <v>1959</v>
      </c>
      <c r="J4" s="102">
        <f t="shared" ref="J4:J12" si="1">+H4+I4</f>
        <v>1961</v>
      </c>
      <c r="K4" s="225">
        <f>VLOOKUP(A4,'1MIGRANTES  VEN SISBEN LC AFILI'!$C$6:$AD$141,27,0)</f>
        <v>82.414808582246522</v>
      </c>
      <c r="L4" s="284">
        <f t="shared" ref="L4:L11" si="2">+J4/$J$3*100</f>
        <v>0.92553261782724017</v>
      </c>
    </row>
    <row r="5" spans="1:12" ht="20.100000000000001" customHeight="1" x14ac:dyDescent="0.25">
      <c r="A5" s="83" t="s">
        <v>43</v>
      </c>
      <c r="B5" s="70">
        <f>VLOOKUP(A5,'1MIGRANTES  VEN SISBEN LC AFILI'!$C$6:$AD$139,2,0)</f>
        <v>2199</v>
      </c>
      <c r="C5" s="102">
        <f>VLOOKUP(A5,'1MIGRANTES  VEN SISBEN LC AFILI'!C7:$AD$143,11,0)</f>
        <v>1737</v>
      </c>
      <c r="D5" s="102">
        <f>VLOOKUP(A5,'1MIGRANTES  VEN SISBEN LC AFILI'!$C$6:$AD$141,12,0)</f>
        <v>1554</v>
      </c>
      <c r="E5" s="102">
        <f>VLOOKUP(A5,'1MIGRANTES  VEN SISBEN LC AFILI'!$C$6:$AD$142,13,0)</f>
        <v>162</v>
      </c>
      <c r="F5" s="102">
        <f>VLOOKUP(A5,'1MIGRANTES  VEN SISBEN LC AFILI'!$C$6:$AD$142,14,0)</f>
        <v>21</v>
      </c>
      <c r="G5" s="102">
        <f>VLOOKUP(A5,'1MIGRANTES  VEN SISBEN LC AFILI'!$C$6:$AD$141,15,0)</f>
        <v>7</v>
      </c>
      <c r="H5" s="102">
        <f>VLOOKUP(A5,'1MIGRANTES  VEN SISBEN LC AFILI'!$C$6:$AD$141,24,0)</f>
        <v>1</v>
      </c>
      <c r="I5" s="102">
        <f>VLOOKUP(A5,'1MIGRANTES  VEN SISBEN LC AFILI'!$C$6:$AD$142,25,0)</f>
        <v>2079</v>
      </c>
      <c r="J5" s="102">
        <f t="shared" si="1"/>
        <v>2080</v>
      </c>
      <c r="K5" s="226">
        <v>73.758542141230066</v>
      </c>
      <c r="L5" s="284">
        <f t="shared" si="2"/>
        <v>0.98169701431956125</v>
      </c>
    </row>
    <row r="6" spans="1:12" ht="20.100000000000001" customHeight="1" x14ac:dyDescent="0.25">
      <c r="A6" s="83" t="s">
        <v>44</v>
      </c>
      <c r="B6" s="70">
        <f>VLOOKUP(A6,'1MIGRANTES  VEN SISBEN LC AFILI'!$C$6:$AD$139,2,0)</f>
        <v>10058</v>
      </c>
      <c r="C6" s="102">
        <f>VLOOKUP(A6,'1MIGRANTES  VEN SISBEN LC AFILI'!C8:$AD$143,11,0)</f>
        <v>4665</v>
      </c>
      <c r="D6" s="102">
        <f>VLOOKUP(A6,'1MIGRANTES  VEN SISBEN LC AFILI'!$C$6:$AD$141,12,0)</f>
        <v>4032</v>
      </c>
      <c r="E6" s="102">
        <f>VLOOKUP(A6,'1MIGRANTES  VEN SISBEN LC AFILI'!$C$6:$AD$142,13,0)</f>
        <v>532</v>
      </c>
      <c r="F6" s="102">
        <f>VLOOKUP(A6,'1MIGRANTES  VEN SISBEN LC AFILI'!$C$6:$AD$142,14,0)</f>
        <v>101</v>
      </c>
      <c r="G6" s="102">
        <f>VLOOKUP(A6,'1MIGRANTES  VEN SISBEN LC AFILI'!$C$6:$AD$141,15,0)</f>
        <v>0</v>
      </c>
      <c r="H6" s="102">
        <f>VLOOKUP(A6,'1MIGRANTES  VEN SISBEN LC AFILI'!$C$6:$AD$141,24,0)</f>
        <v>17</v>
      </c>
      <c r="I6" s="102">
        <f>VLOOKUP(A6,'1MIGRANTES  VEN SISBEN LC AFILI'!$C$6:$AD$142,25,0)</f>
        <v>9047</v>
      </c>
      <c r="J6" s="102">
        <f t="shared" si="1"/>
        <v>9064</v>
      </c>
      <c r="K6" s="226">
        <v>77.731384829505913</v>
      </c>
      <c r="L6" s="284">
        <f t="shared" si="2"/>
        <v>4.2779335277848576</v>
      </c>
    </row>
    <row r="7" spans="1:12" ht="20.100000000000001" customHeight="1" x14ac:dyDescent="0.25">
      <c r="A7" s="83" t="s">
        <v>45</v>
      </c>
      <c r="B7" s="70">
        <f>VLOOKUP(A7,'1MIGRANTES  VEN SISBEN LC AFILI'!$C$6:$AD$139,2,0)</f>
        <v>2673</v>
      </c>
      <c r="C7" s="102">
        <f>VLOOKUP(A7,'1MIGRANTES  VEN SISBEN LC AFILI'!C9:$AD$143,11,0)</f>
        <v>1882</v>
      </c>
      <c r="D7" s="102">
        <f>VLOOKUP(A7,'1MIGRANTES  VEN SISBEN LC AFILI'!$C$6:$AD$141,12,0)</f>
        <v>1472</v>
      </c>
      <c r="E7" s="102">
        <f>VLOOKUP(A7,'1MIGRANTES  VEN SISBEN LC AFILI'!$C$6:$AD$142,13,0)</f>
        <v>348</v>
      </c>
      <c r="F7" s="102">
        <f>VLOOKUP(A7,'1MIGRANTES  VEN SISBEN LC AFILI'!$C$6:$AD$142,14,0)</f>
        <v>62</v>
      </c>
      <c r="G7" s="102">
        <f>VLOOKUP(A7,'1MIGRANTES  VEN SISBEN LC AFILI'!$C$6:$AD$141,15,0)</f>
        <v>11</v>
      </c>
      <c r="H7" s="102">
        <f>VLOOKUP(A7,'1MIGRANTES  VEN SISBEN LC AFILI'!$C$6:$AD$141,24,0)</f>
        <v>15</v>
      </c>
      <c r="I7" s="102">
        <f>VLOOKUP(A7,'1MIGRANTES  VEN SISBEN LC AFILI'!$C$6:$AD$142,25,0)</f>
        <v>2625</v>
      </c>
      <c r="J7" s="102">
        <f t="shared" si="1"/>
        <v>2640</v>
      </c>
      <c r="K7" s="226">
        <v>98.464419475655433</v>
      </c>
      <c r="L7" s="284">
        <f t="shared" si="2"/>
        <v>1.246000056636366</v>
      </c>
    </row>
    <row r="8" spans="1:12" ht="20.100000000000001" customHeight="1" x14ac:dyDescent="0.25">
      <c r="A8" s="83" t="s">
        <v>46</v>
      </c>
      <c r="B8" s="70">
        <f>VLOOKUP(A8,'1MIGRANTES  VEN SISBEN LC AFILI'!$C$6:$AD$139,2,0)</f>
        <v>3338</v>
      </c>
      <c r="C8" s="102">
        <f>VLOOKUP(A8,'1MIGRANTES  VEN SISBEN LC AFILI'!C10:$AD$143,11,0)</f>
        <v>2686</v>
      </c>
      <c r="D8" s="102">
        <f>VLOOKUP(A8,'1MIGRANTES  VEN SISBEN LC AFILI'!$C$6:$AD$141,12,0)</f>
        <v>2109</v>
      </c>
      <c r="E8" s="102">
        <f>VLOOKUP(A8,'1MIGRANTES  VEN SISBEN LC AFILI'!$C$6:$AD$142,13,0)</f>
        <v>489</v>
      </c>
      <c r="F8" s="102">
        <f>VLOOKUP(A8,'1MIGRANTES  VEN SISBEN LC AFILI'!$C$6:$AD$142,14,0)</f>
        <v>88</v>
      </c>
      <c r="G8" s="102">
        <f>VLOOKUP(A8,'1MIGRANTES  VEN SISBEN LC AFILI'!$C$6:$AD$141,15,0)</f>
        <v>41</v>
      </c>
      <c r="H8" s="102">
        <f>VLOOKUP(A8,'1MIGRANTES  VEN SISBEN LC AFILI'!$C$6:$AD$141,24,0)</f>
        <v>4</v>
      </c>
      <c r="I8" s="102">
        <f>VLOOKUP(A8,'1MIGRANTES  VEN SISBEN LC AFILI'!$C$6:$AD$142,25,0)</f>
        <v>3345</v>
      </c>
      <c r="J8" s="102">
        <f t="shared" si="1"/>
        <v>3349</v>
      </c>
      <c r="K8" s="226">
        <v>114.55582232893158</v>
      </c>
      <c r="L8" s="284">
        <f t="shared" si="2"/>
        <v>1.5806265869981782</v>
      </c>
    </row>
    <row r="9" spans="1:12" ht="20.100000000000001" customHeight="1" x14ac:dyDescent="0.25">
      <c r="A9" s="83" t="s">
        <v>47</v>
      </c>
      <c r="B9" s="70">
        <f>VLOOKUP(A9,'1MIGRANTES  VEN SISBEN LC AFILI'!$C$6:$AD$139,2,0)</f>
        <v>2356</v>
      </c>
      <c r="C9" s="102">
        <f>VLOOKUP(A9,'1MIGRANTES  VEN SISBEN LC AFILI'!C11:$AD$143,11,0)</f>
        <v>1964</v>
      </c>
      <c r="D9" s="102">
        <f>VLOOKUP(A9,'1MIGRANTES  VEN SISBEN LC AFILI'!$C$6:$AD$141,12,0)</f>
        <v>1277</v>
      </c>
      <c r="E9" s="102">
        <f>VLOOKUP(A9,'1MIGRANTES  VEN SISBEN LC AFILI'!$C$6:$AD$142,13,0)</f>
        <v>578</v>
      </c>
      <c r="F9" s="102">
        <f>VLOOKUP(A9,'1MIGRANTES  VEN SISBEN LC AFILI'!$C$6:$AD$142,14,0)</f>
        <v>109</v>
      </c>
      <c r="G9" s="102">
        <f>VLOOKUP(A9,'1MIGRANTES  VEN SISBEN LC AFILI'!$C$6:$AD$141,15,0)</f>
        <v>3</v>
      </c>
      <c r="H9" s="102">
        <f>VLOOKUP(A9,'1MIGRANTES  VEN SISBEN LC AFILI'!$C$6:$AD$141,24,0)</f>
        <v>5</v>
      </c>
      <c r="I9" s="102">
        <f>VLOOKUP(A9,'1MIGRANTES  VEN SISBEN LC AFILI'!$C$6:$AD$142,25,0)</f>
        <v>2852</v>
      </c>
      <c r="J9" s="102">
        <f t="shared" si="1"/>
        <v>2857</v>
      </c>
      <c r="K9" s="226">
        <v>90.587734241908009</v>
      </c>
      <c r="L9" s="284">
        <f t="shared" si="2"/>
        <v>1.3484174855341282</v>
      </c>
    </row>
    <row r="10" spans="1:12" ht="20.100000000000001" customHeight="1" x14ac:dyDescent="0.25">
      <c r="A10" s="83" t="s">
        <v>48</v>
      </c>
      <c r="B10" s="70">
        <f>VLOOKUP(A10,'1MIGRANTES  VEN SISBEN LC AFILI'!$C$6:$AD$139,2,0)</f>
        <v>29153</v>
      </c>
      <c r="C10" s="102">
        <f>VLOOKUP(A10,'1MIGRANTES  VEN SISBEN LC AFILI'!C12:$AD$143,11,0)</f>
        <v>17721</v>
      </c>
      <c r="D10" s="102">
        <f>VLOOKUP(A10,'1MIGRANTES  VEN SISBEN LC AFILI'!$C$6:$AD$141,12,0)</f>
        <v>10530</v>
      </c>
      <c r="E10" s="102">
        <f>VLOOKUP(A10,'1MIGRANTES  VEN SISBEN LC AFILI'!$C$6:$AD$142,13,0)</f>
        <v>5842</v>
      </c>
      <c r="F10" s="102">
        <f>VLOOKUP(A10,'1MIGRANTES  VEN SISBEN LC AFILI'!$C$6:$AD$142,14,0)</f>
        <v>1349</v>
      </c>
      <c r="G10" s="102">
        <f>VLOOKUP(A10,'1MIGRANTES  VEN SISBEN LC AFILI'!$C$6:$AD$141,15,0)</f>
        <v>159</v>
      </c>
      <c r="H10" s="102">
        <f>VLOOKUP(A10,'1MIGRANTES  VEN SISBEN LC AFILI'!$C$6:$AD$141,24,0)</f>
        <v>28</v>
      </c>
      <c r="I10" s="102">
        <f>VLOOKUP(A10,'1MIGRANTES  VEN SISBEN LC AFILI'!$C$6:$AD$142,25,0)</f>
        <v>29800</v>
      </c>
      <c r="J10" s="102">
        <f t="shared" si="1"/>
        <v>29828</v>
      </c>
      <c r="K10" s="226">
        <v>85.334252239834598</v>
      </c>
      <c r="L10" s="284">
        <f t="shared" si="2"/>
        <v>14.077912761117247</v>
      </c>
    </row>
    <row r="11" spans="1:12" ht="20.100000000000001" customHeight="1" x14ac:dyDescent="0.25">
      <c r="A11" s="83" t="s">
        <v>49</v>
      </c>
      <c r="B11" s="70">
        <f>VLOOKUP(A11,'1MIGRANTES  VEN SISBEN LC AFILI'!$C$6:$AD$139,2,0)</f>
        <v>3173</v>
      </c>
      <c r="C11" s="102">
        <f>VLOOKUP(A11,'1MIGRANTES  VEN SISBEN LC AFILI'!C13:$AD$143,11,0)</f>
        <v>1914</v>
      </c>
      <c r="D11" s="102">
        <f>VLOOKUP(A11,'1MIGRANTES  VEN SISBEN LC AFILI'!$C$6:$AD$141,12,0)</f>
        <v>1431</v>
      </c>
      <c r="E11" s="102">
        <f>VLOOKUP(A11,'1MIGRANTES  VEN SISBEN LC AFILI'!$C$6:$AD$142,13,0)</f>
        <v>393</v>
      </c>
      <c r="F11" s="102">
        <f>VLOOKUP(A11,'1MIGRANTES  VEN SISBEN LC AFILI'!$C$6:$AD$142,14,0)</f>
        <v>90</v>
      </c>
      <c r="G11" s="102">
        <f>VLOOKUP(A11,'1MIGRANTES  VEN SISBEN LC AFILI'!$C$6:$AD$141,15,0)</f>
        <v>51</v>
      </c>
      <c r="H11" s="102">
        <f>VLOOKUP(A11,'1MIGRANTES  VEN SISBEN LC AFILI'!$C$6:$AD$141,24,0)</f>
        <v>7</v>
      </c>
      <c r="I11" s="102">
        <f>VLOOKUP(A11,'1MIGRANTES  VEN SISBEN LC AFILI'!$C$6:$AD$142,25,0)</f>
        <v>3386</v>
      </c>
      <c r="J11" s="102">
        <f t="shared" si="1"/>
        <v>3393</v>
      </c>
      <c r="K11" s="226">
        <v>88.292836857052706</v>
      </c>
      <c r="L11" s="284">
        <f t="shared" si="2"/>
        <v>1.6013932546087843</v>
      </c>
    </row>
    <row r="12" spans="1:12" ht="20.100000000000001" customHeight="1" x14ac:dyDescent="0.25">
      <c r="A12" s="84" t="s">
        <v>372</v>
      </c>
      <c r="B12" s="70">
        <f>VLOOKUP(A12,'1MIGRANTES  VEN SISBEN LC AFILI'!$C$6:$AD$139,2,0)</f>
        <v>192494</v>
      </c>
      <c r="C12" s="102">
        <f>VLOOKUP(A12,'1MIGRANTES  VEN SISBEN LC AFILI'!C14:$AD$143,11,0)</f>
        <v>76139</v>
      </c>
      <c r="D12" s="102">
        <f>VLOOKUP(A12,'1MIGRANTES  VEN SISBEN LC AFILI'!$C$6:$AD$141,12,0)</f>
        <v>36986</v>
      </c>
      <c r="E12" s="102">
        <f>VLOOKUP(A12,'1MIGRANTES  VEN SISBEN LC AFILI'!$C$6:$AD$142,13,0)</f>
        <v>30962</v>
      </c>
      <c r="F12" s="102">
        <f>VLOOKUP(A12,'1MIGRANTES  VEN SISBEN LC AFILI'!$C$6:$AD$142,14,0)</f>
        <v>8191</v>
      </c>
      <c r="G12" s="102">
        <f>VLOOKUP(A12,'1MIGRANTES  VEN SISBEN LC AFILI'!$C$6:$AD$141,15,0)</f>
        <v>1526</v>
      </c>
      <c r="H12" s="102">
        <f>VLOOKUP(A12,'1MIGRANTES  VEN SISBEN LC AFILI'!$C$6:$AD$141,24,0)</f>
        <v>221</v>
      </c>
      <c r="I12" s="102">
        <f>VLOOKUP(A12,'1MIGRANTES  VEN SISBEN LC AFILI'!$C$6:$AD$142,25,0)</f>
        <v>156485</v>
      </c>
      <c r="J12" s="102">
        <f t="shared" si="1"/>
        <v>156706</v>
      </c>
      <c r="K12" s="226">
        <v>64.62478940532759</v>
      </c>
      <c r="L12" s="285">
        <f>+J12/$J$3*100</f>
        <v>73.960486695173628</v>
      </c>
    </row>
    <row r="14" spans="1:12" s="105" customFormat="1" x14ac:dyDescent="0.25">
      <c r="A14" s="224"/>
      <c r="B14" s="224"/>
      <c r="C14" s="224"/>
      <c r="D14" s="224"/>
      <c r="E14" s="224"/>
      <c r="F14" s="224"/>
      <c r="G14" s="224"/>
      <c r="H14" s="224"/>
      <c r="I14" s="224"/>
      <c r="J14" s="224"/>
      <c r="K14" s="224"/>
    </row>
    <row r="15" spans="1:12" s="105" customFormat="1" ht="45.75" customHeight="1" x14ac:dyDescent="0.25">
      <c r="A15" s="224"/>
      <c r="B15" s="224"/>
      <c r="C15" s="224"/>
      <c r="D15" s="224"/>
      <c r="E15" s="224"/>
      <c r="F15" s="224"/>
      <c r="G15" s="224"/>
      <c r="H15" s="224"/>
      <c r="I15" s="224"/>
      <c r="J15" s="224"/>
      <c r="K15" s="224"/>
    </row>
    <row r="16" spans="1:12" s="224" customFormat="1" x14ac:dyDescent="0.25"/>
  </sheetData>
  <mergeCells count="9">
    <mergeCell ref="L1:L2"/>
    <mergeCell ref="A1:A3"/>
    <mergeCell ref="H1:H2"/>
    <mergeCell ref="I1:I2"/>
    <mergeCell ref="J1:J2"/>
    <mergeCell ref="K1:K2"/>
    <mergeCell ref="G1:G2"/>
    <mergeCell ref="B1:B2"/>
    <mergeCell ref="C1:F1"/>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CC33"/>
  </sheetPr>
  <dimension ref="A1:AQ144"/>
  <sheetViews>
    <sheetView tabSelected="1" topLeftCell="B1" workbookViewId="0">
      <pane xSplit="2" ySplit="5" topLeftCell="J6" activePane="bottomRight" state="frozen"/>
      <selection activeCell="B1" sqref="B1"/>
      <selection pane="topRight" activeCell="D1" sqref="D1"/>
      <selection pane="bottomLeft" activeCell="B6" sqref="B6"/>
      <selection pane="bottomRight" activeCell="D6" sqref="D6"/>
    </sheetView>
  </sheetViews>
  <sheetFormatPr baseColWidth="10" defaultColWidth="8.85546875" defaultRowHeight="15" x14ac:dyDescent="0.25"/>
  <cols>
    <col min="1" max="1" width="28.28515625" customWidth="1"/>
    <col min="3" max="3" width="32" customWidth="1"/>
    <col min="4" max="4" width="11.28515625" customWidth="1"/>
    <col min="8" max="8" width="9.42578125" customWidth="1"/>
    <col min="12" max="12" width="9.42578125" customWidth="1"/>
    <col min="14" max="14" width="7.85546875" customWidth="1"/>
    <col min="15" max="15" width="8.140625" customWidth="1"/>
    <col min="16" max="16" width="9.42578125" customWidth="1"/>
    <col min="18" max="18" width="12.85546875" customWidth="1"/>
    <col min="20" max="20" width="11.140625" customWidth="1"/>
    <col min="23" max="23" width="12.140625" customWidth="1"/>
    <col min="24" max="24" width="11.5703125" customWidth="1"/>
    <col min="29" max="29" width="11.28515625" customWidth="1"/>
    <col min="30" max="30" width="11.7109375" customWidth="1"/>
    <col min="31" max="31" width="13.85546875" customWidth="1"/>
  </cols>
  <sheetData>
    <row r="1" spans="1:43" ht="27" customHeight="1" x14ac:dyDescent="0.25">
      <c r="B1" s="420" t="s">
        <v>50</v>
      </c>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304" t="s">
        <v>403</v>
      </c>
      <c r="AF1" s="305"/>
    </row>
    <row r="2" spans="1:43" x14ac:dyDescent="0.25">
      <c r="A2" s="418" t="s">
        <v>51</v>
      </c>
      <c r="C2" s="432" t="s">
        <v>53</v>
      </c>
      <c r="D2" s="96"/>
      <c r="E2" s="422" t="s">
        <v>54</v>
      </c>
      <c r="F2" s="423"/>
      <c r="G2" s="423"/>
      <c r="H2" s="423"/>
      <c r="I2" s="423"/>
      <c r="J2" s="423"/>
      <c r="K2" s="423"/>
      <c r="L2" s="423"/>
      <c r="M2" s="423"/>
      <c r="N2" s="423"/>
      <c r="O2" s="423"/>
      <c r="P2" s="424"/>
      <c r="Q2" s="438" t="s">
        <v>34</v>
      </c>
      <c r="R2" s="422" t="s">
        <v>55</v>
      </c>
      <c r="S2" s="423"/>
      <c r="T2" s="423"/>
      <c r="U2" s="423"/>
      <c r="V2" s="423"/>
      <c r="W2" s="423"/>
      <c r="X2" s="423"/>
      <c r="Y2" s="423"/>
      <c r="Z2" s="423"/>
      <c r="AA2" s="423"/>
      <c r="AB2" s="424"/>
      <c r="AC2" s="428" t="s">
        <v>38</v>
      </c>
      <c r="AD2" s="428" t="s">
        <v>56</v>
      </c>
    </row>
    <row r="3" spans="1:43" ht="48" x14ac:dyDescent="0.25">
      <c r="A3" s="418"/>
      <c r="B3" s="435" t="s">
        <v>52</v>
      </c>
      <c r="C3" s="433"/>
      <c r="D3" s="428" t="s">
        <v>32</v>
      </c>
      <c r="E3" s="425" t="s">
        <v>57</v>
      </c>
      <c r="F3" s="426"/>
      <c r="G3" s="426"/>
      <c r="H3" s="427"/>
      <c r="I3" s="425" t="s">
        <v>369</v>
      </c>
      <c r="J3" s="426"/>
      <c r="K3" s="426"/>
      <c r="L3" s="427"/>
      <c r="M3" s="425" t="s">
        <v>33</v>
      </c>
      <c r="N3" s="426"/>
      <c r="O3" s="426"/>
      <c r="P3" s="427"/>
      <c r="Q3" s="439"/>
      <c r="R3" s="428" t="s">
        <v>58</v>
      </c>
      <c r="S3" s="428" t="s">
        <v>59</v>
      </c>
      <c r="T3" s="428" t="s">
        <v>60</v>
      </c>
      <c r="U3" s="428" t="s">
        <v>61</v>
      </c>
      <c r="V3" s="428" t="s">
        <v>62</v>
      </c>
      <c r="W3" s="428" t="s">
        <v>63</v>
      </c>
      <c r="X3" s="428" t="s">
        <v>64</v>
      </c>
      <c r="Y3" s="428" t="s">
        <v>65</v>
      </c>
      <c r="Z3" s="215" t="s">
        <v>66</v>
      </c>
      <c r="AA3" s="215" t="s">
        <v>67</v>
      </c>
      <c r="AB3" s="215" t="s">
        <v>68</v>
      </c>
      <c r="AC3" s="437"/>
      <c r="AD3" s="437"/>
      <c r="AG3" s="97"/>
      <c r="AH3" s="97"/>
    </row>
    <row r="4" spans="1:43" s="180" customFormat="1" ht="48" x14ac:dyDescent="0.25">
      <c r="A4" s="418"/>
      <c r="B4" s="435"/>
      <c r="C4" s="433"/>
      <c r="D4" s="429"/>
      <c r="E4" s="114" t="s">
        <v>40</v>
      </c>
      <c r="F4" s="114">
        <v>1</v>
      </c>
      <c r="G4" s="114">
        <v>2</v>
      </c>
      <c r="H4" s="114" t="s">
        <v>41</v>
      </c>
      <c r="I4" s="114" t="s">
        <v>40</v>
      </c>
      <c r="J4" s="114">
        <v>1</v>
      </c>
      <c r="K4" s="114">
        <v>2</v>
      </c>
      <c r="L4" s="114" t="s">
        <v>41</v>
      </c>
      <c r="M4" s="114" t="s">
        <v>40</v>
      </c>
      <c r="N4" s="114">
        <v>1</v>
      </c>
      <c r="O4" s="114">
        <v>2</v>
      </c>
      <c r="P4" s="114" t="s">
        <v>41</v>
      </c>
      <c r="Q4" s="440"/>
      <c r="R4" s="429"/>
      <c r="S4" s="429"/>
      <c r="T4" s="429"/>
      <c r="U4" s="429"/>
      <c r="V4" s="429"/>
      <c r="W4" s="429"/>
      <c r="X4" s="429"/>
      <c r="Y4" s="429"/>
      <c r="Z4" s="216"/>
      <c r="AA4" s="216"/>
      <c r="AB4" s="216"/>
      <c r="AC4" s="429"/>
      <c r="AD4" s="429"/>
      <c r="AE4" s="489"/>
      <c r="AF4" s="489"/>
      <c r="AG4" s="490"/>
      <c r="AH4" s="490"/>
      <c r="AI4" s="489"/>
      <c r="AJ4" s="491"/>
      <c r="AK4" s="489"/>
      <c r="AL4" s="489"/>
      <c r="AM4" s="489"/>
      <c r="AN4" s="489"/>
      <c r="AO4" s="489"/>
    </row>
    <row r="5" spans="1:43" x14ac:dyDescent="0.25">
      <c r="A5" s="419"/>
      <c r="B5" s="436"/>
      <c r="C5" s="434"/>
      <c r="D5" s="98">
        <v>247821</v>
      </c>
      <c r="E5" s="98">
        <v>18842</v>
      </c>
      <c r="F5" s="98">
        <v>6808</v>
      </c>
      <c r="G5" s="98">
        <v>8531</v>
      </c>
      <c r="H5" s="98">
        <v>3503</v>
      </c>
      <c r="I5" s="98">
        <v>91370</v>
      </c>
      <c r="J5" s="98">
        <v>53828</v>
      </c>
      <c r="K5" s="98">
        <v>30987</v>
      </c>
      <c r="L5" s="98">
        <v>6555</v>
      </c>
      <c r="M5" s="98">
        <v>110212</v>
      </c>
      <c r="N5" s="98">
        <v>60636</v>
      </c>
      <c r="O5" s="98">
        <v>39518</v>
      </c>
      <c r="P5" s="98">
        <v>10058</v>
      </c>
      <c r="Q5" s="98">
        <v>1816</v>
      </c>
      <c r="R5" s="98">
        <v>55</v>
      </c>
      <c r="S5" s="98">
        <v>136349</v>
      </c>
      <c r="T5" s="98">
        <v>136404</v>
      </c>
      <c r="U5" s="99">
        <v>55.019146884243064</v>
      </c>
      <c r="V5" s="98">
        <v>245</v>
      </c>
      <c r="W5" s="98">
        <v>75229</v>
      </c>
      <c r="X5" s="98">
        <v>75474</v>
      </c>
      <c r="Y5" s="99">
        <v>30.356184504138067</v>
      </c>
      <c r="Z5" s="98">
        <v>300</v>
      </c>
      <c r="AA5" s="98">
        <v>211578</v>
      </c>
      <c r="AB5" s="98">
        <v>211878</v>
      </c>
      <c r="AC5" s="99">
        <v>85.375331388381127</v>
      </c>
      <c r="AD5" s="193">
        <v>85.393013892415397</v>
      </c>
      <c r="AE5" s="305"/>
      <c r="AF5" s="491"/>
      <c r="AG5" s="491"/>
      <c r="AH5" s="491"/>
      <c r="AI5" s="491"/>
      <c r="AJ5" s="492"/>
      <c r="AK5" s="492"/>
      <c r="AL5" s="492"/>
      <c r="AM5" s="492"/>
      <c r="AN5" s="492"/>
      <c r="AO5" s="491"/>
      <c r="AP5" s="100"/>
      <c r="AQ5" s="100"/>
    </row>
    <row r="6" spans="1:43" x14ac:dyDescent="0.25">
      <c r="A6" s="101" t="s">
        <v>69</v>
      </c>
      <c r="B6" s="192"/>
      <c r="C6" s="192" t="s">
        <v>42</v>
      </c>
      <c r="D6" s="4">
        <v>2377</v>
      </c>
      <c r="E6" s="98">
        <v>122</v>
      </c>
      <c r="F6" s="98">
        <v>72</v>
      </c>
      <c r="G6" s="98">
        <v>33</v>
      </c>
      <c r="H6" s="98">
        <v>17</v>
      </c>
      <c r="I6" s="98">
        <v>1382</v>
      </c>
      <c r="J6" s="98">
        <v>1173</v>
      </c>
      <c r="K6" s="98">
        <v>179</v>
      </c>
      <c r="L6" s="98">
        <v>30</v>
      </c>
      <c r="M6" s="98">
        <v>1504</v>
      </c>
      <c r="N6" s="98">
        <v>1245</v>
      </c>
      <c r="O6" s="98">
        <v>212</v>
      </c>
      <c r="P6" s="98">
        <v>47</v>
      </c>
      <c r="Q6" s="98">
        <v>18</v>
      </c>
      <c r="R6" s="98">
        <v>2</v>
      </c>
      <c r="S6" s="98">
        <v>1708</v>
      </c>
      <c r="T6" s="98">
        <v>1710</v>
      </c>
      <c r="U6" s="98">
        <v>442.29493511460134</v>
      </c>
      <c r="V6" s="98">
        <v>0</v>
      </c>
      <c r="W6" s="98">
        <v>251</v>
      </c>
      <c r="X6" s="98">
        <v>251</v>
      </c>
      <c r="Y6" s="99">
        <v>10.559528817837609</v>
      </c>
      <c r="Z6" s="98">
        <v>2</v>
      </c>
      <c r="AA6" s="98">
        <v>1959</v>
      </c>
      <c r="AB6" s="98">
        <v>1961</v>
      </c>
      <c r="AC6" s="193">
        <v>82.414808582246522</v>
      </c>
      <c r="AD6" s="191">
        <v>82.429592265657831</v>
      </c>
      <c r="AE6" s="492"/>
      <c r="AF6" s="492"/>
      <c r="AG6" s="492"/>
      <c r="AH6" s="492"/>
      <c r="AI6" s="492"/>
      <c r="AJ6" s="493"/>
      <c r="AK6" s="305"/>
      <c r="AL6" s="305"/>
      <c r="AM6" s="305"/>
      <c r="AN6" s="305"/>
      <c r="AO6" s="305"/>
    </row>
    <row r="7" spans="1:43" x14ac:dyDescent="0.25">
      <c r="A7" s="101"/>
      <c r="B7" s="108">
        <v>142</v>
      </c>
      <c r="C7" s="194" t="s">
        <v>71</v>
      </c>
      <c r="D7" s="78">
        <v>27</v>
      </c>
      <c r="E7" s="195">
        <v>6</v>
      </c>
      <c r="F7" s="195">
        <v>6</v>
      </c>
      <c r="G7" s="195">
        <v>0</v>
      </c>
      <c r="H7" s="195">
        <v>0</v>
      </c>
      <c r="I7" s="195">
        <v>7</v>
      </c>
      <c r="J7" s="195">
        <v>5</v>
      </c>
      <c r="K7" s="195">
        <v>2</v>
      </c>
      <c r="L7" s="195">
        <v>0</v>
      </c>
      <c r="M7" s="103">
        <v>13</v>
      </c>
      <c r="N7" s="103">
        <v>11</v>
      </c>
      <c r="O7" s="103">
        <v>2</v>
      </c>
      <c r="P7" s="102">
        <v>0</v>
      </c>
      <c r="Q7" s="195">
        <v>0</v>
      </c>
      <c r="R7" s="106">
        <v>0</v>
      </c>
      <c r="S7" s="106">
        <v>15</v>
      </c>
      <c r="T7" s="106">
        <v>15</v>
      </c>
      <c r="U7" s="107">
        <v>55.555555555555557</v>
      </c>
      <c r="V7" s="106">
        <v>0</v>
      </c>
      <c r="W7" s="106">
        <v>2</v>
      </c>
      <c r="X7" s="106">
        <v>2</v>
      </c>
      <c r="Y7" s="107">
        <v>7.4074074074074066</v>
      </c>
      <c r="Z7" s="106">
        <v>0</v>
      </c>
      <c r="AA7" s="106">
        <v>17</v>
      </c>
      <c r="AB7" s="106">
        <v>17</v>
      </c>
      <c r="AC7" s="196">
        <v>62.962962962962962</v>
      </c>
      <c r="AD7" s="128">
        <v>62.962962962962962</v>
      </c>
      <c r="AE7" s="493"/>
      <c r="AF7" s="305"/>
      <c r="AG7" s="305"/>
      <c r="AH7" s="305"/>
      <c r="AI7" s="305"/>
      <c r="AJ7" s="493"/>
      <c r="AK7" s="305"/>
      <c r="AL7" s="305"/>
      <c r="AM7" s="305"/>
      <c r="AN7" s="305"/>
      <c r="AO7" s="305"/>
    </row>
    <row r="8" spans="1:43" x14ac:dyDescent="0.25">
      <c r="A8" s="101"/>
      <c r="B8" s="108">
        <v>425</v>
      </c>
      <c r="C8" s="194" t="s">
        <v>72</v>
      </c>
      <c r="D8" s="78">
        <v>85</v>
      </c>
      <c r="E8" s="195">
        <v>3</v>
      </c>
      <c r="F8" s="195">
        <v>1</v>
      </c>
      <c r="G8" s="195">
        <v>2</v>
      </c>
      <c r="H8" s="195">
        <v>0</v>
      </c>
      <c r="I8" s="195">
        <v>55</v>
      </c>
      <c r="J8" s="195">
        <v>44</v>
      </c>
      <c r="K8" s="195">
        <v>11</v>
      </c>
      <c r="L8" s="195">
        <v>0</v>
      </c>
      <c r="M8" s="103">
        <v>58</v>
      </c>
      <c r="N8" s="103">
        <v>45</v>
      </c>
      <c r="O8" s="103">
        <v>13</v>
      </c>
      <c r="P8" s="102">
        <v>0</v>
      </c>
      <c r="Q8" s="195">
        <v>1</v>
      </c>
      <c r="R8" s="106">
        <v>0</v>
      </c>
      <c r="S8" s="106">
        <v>89</v>
      </c>
      <c r="T8" s="106">
        <v>89</v>
      </c>
      <c r="U8" s="107">
        <v>104.70588235294119</v>
      </c>
      <c r="V8" s="106">
        <v>0</v>
      </c>
      <c r="W8" s="106">
        <v>27</v>
      </c>
      <c r="X8" s="106">
        <v>27</v>
      </c>
      <c r="Y8" s="107">
        <v>31.764705882352938</v>
      </c>
      <c r="Z8" s="106">
        <v>0</v>
      </c>
      <c r="AA8" s="106">
        <v>116</v>
      </c>
      <c r="AB8" s="106">
        <v>116</v>
      </c>
      <c r="AC8" s="196">
        <v>136.47058823529412</v>
      </c>
      <c r="AD8" s="128">
        <v>136.47058823529412</v>
      </c>
      <c r="AE8" s="493"/>
      <c r="AF8" s="305"/>
      <c r="AG8" s="305"/>
      <c r="AH8" s="305"/>
      <c r="AI8" s="305"/>
      <c r="AJ8" s="493"/>
      <c r="AK8" s="305"/>
      <c r="AL8" s="305"/>
      <c r="AM8" s="305"/>
      <c r="AN8" s="305"/>
      <c r="AO8" s="305"/>
    </row>
    <row r="9" spans="1:43" x14ac:dyDescent="0.25">
      <c r="A9" s="101"/>
      <c r="B9" s="108">
        <v>579</v>
      </c>
      <c r="C9" s="197" t="s">
        <v>73</v>
      </c>
      <c r="D9" s="78">
        <v>1055</v>
      </c>
      <c r="E9" s="195">
        <v>62</v>
      </c>
      <c r="F9" s="195">
        <v>31</v>
      </c>
      <c r="G9" s="195">
        <v>19</v>
      </c>
      <c r="H9" s="195">
        <v>12</v>
      </c>
      <c r="I9" s="195">
        <v>574</v>
      </c>
      <c r="J9" s="195">
        <v>446</v>
      </c>
      <c r="K9" s="195">
        <v>111</v>
      </c>
      <c r="L9" s="195">
        <v>17</v>
      </c>
      <c r="M9" s="103">
        <v>636</v>
      </c>
      <c r="N9" s="103">
        <v>477</v>
      </c>
      <c r="O9" s="103">
        <v>130</v>
      </c>
      <c r="P9" s="102">
        <v>29</v>
      </c>
      <c r="Q9" s="195">
        <v>4</v>
      </c>
      <c r="R9" s="106">
        <v>2</v>
      </c>
      <c r="S9" s="106">
        <v>714</v>
      </c>
      <c r="T9" s="106">
        <v>716</v>
      </c>
      <c r="U9" s="107">
        <v>67.677725118483409</v>
      </c>
      <c r="V9" s="106">
        <v>0</v>
      </c>
      <c r="W9" s="106">
        <v>108</v>
      </c>
      <c r="X9" s="106">
        <v>108</v>
      </c>
      <c r="Y9" s="107">
        <v>10.236966824644551</v>
      </c>
      <c r="Z9" s="106">
        <v>2</v>
      </c>
      <c r="AA9" s="106">
        <v>822</v>
      </c>
      <c r="AB9" s="106">
        <v>824</v>
      </c>
      <c r="AC9" s="196">
        <v>77.914691943127963</v>
      </c>
      <c r="AD9" s="128">
        <v>77.956480605487229</v>
      </c>
      <c r="AE9" s="493"/>
      <c r="AF9" s="305"/>
      <c r="AG9" s="305"/>
      <c r="AH9" s="305"/>
      <c r="AI9" s="305"/>
      <c r="AJ9" s="493"/>
      <c r="AK9" s="305"/>
      <c r="AL9" s="305"/>
      <c r="AM9" s="305"/>
      <c r="AN9" s="305"/>
      <c r="AO9" s="305"/>
    </row>
    <row r="10" spans="1:43" x14ac:dyDescent="0.25">
      <c r="A10" s="101"/>
      <c r="B10" s="108">
        <v>585</v>
      </c>
      <c r="C10" s="198" t="s">
        <v>74</v>
      </c>
      <c r="D10" s="78">
        <v>48</v>
      </c>
      <c r="E10" s="195">
        <v>7</v>
      </c>
      <c r="F10" s="195">
        <v>0</v>
      </c>
      <c r="G10" s="195">
        <v>6</v>
      </c>
      <c r="H10" s="195">
        <v>1</v>
      </c>
      <c r="I10" s="195">
        <v>33</v>
      </c>
      <c r="J10" s="195">
        <v>24</v>
      </c>
      <c r="K10" s="195">
        <v>7</v>
      </c>
      <c r="L10" s="195">
        <v>2</v>
      </c>
      <c r="M10" s="103">
        <v>40</v>
      </c>
      <c r="N10" s="103">
        <v>24</v>
      </c>
      <c r="O10" s="103">
        <v>13</v>
      </c>
      <c r="P10" s="102">
        <v>3</v>
      </c>
      <c r="Q10" s="195">
        <v>0</v>
      </c>
      <c r="R10" s="106">
        <v>0</v>
      </c>
      <c r="S10" s="106">
        <v>35</v>
      </c>
      <c r="T10" s="106">
        <v>35</v>
      </c>
      <c r="U10" s="107">
        <v>72.916666666666657</v>
      </c>
      <c r="V10" s="106">
        <v>0</v>
      </c>
      <c r="W10" s="106">
        <v>7</v>
      </c>
      <c r="X10" s="106">
        <v>7</v>
      </c>
      <c r="Y10" s="107">
        <v>14.583333333333334</v>
      </c>
      <c r="Z10" s="106">
        <v>0</v>
      </c>
      <c r="AA10" s="106">
        <v>42</v>
      </c>
      <c r="AB10" s="106">
        <v>42</v>
      </c>
      <c r="AC10" s="196">
        <v>87.5</v>
      </c>
      <c r="AD10" s="128">
        <v>87.5</v>
      </c>
      <c r="AE10" s="493"/>
      <c r="AF10" s="305"/>
      <c r="AG10" s="305"/>
      <c r="AH10" s="305"/>
      <c r="AI10" s="305"/>
      <c r="AJ10" s="493"/>
      <c r="AK10" s="305"/>
      <c r="AL10" s="305"/>
      <c r="AM10" s="305"/>
      <c r="AN10" s="305"/>
      <c r="AO10" s="305"/>
    </row>
    <row r="11" spans="1:43" x14ac:dyDescent="0.25">
      <c r="A11" s="101"/>
      <c r="B11" s="108">
        <v>591</v>
      </c>
      <c r="C11" s="198" t="s">
        <v>75</v>
      </c>
      <c r="D11" s="78">
        <v>861</v>
      </c>
      <c r="E11" s="195">
        <v>39</v>
      </c>
      <c r="F11" s="195">
        <v>33</v>
      </c>
      <c r="G11" s="195">
        <v>2</v>
      </c>
      <c r="H11" s="195">
        <v>4</v>
      </c>
      <c r="I11" s="195">
        <v>505</v>
      </c>
      <c r="J11" s="195">
        <v>481</v>
      </c>
      <c r="K11" s="195">
        <v>15</v>
      </c>
      <c r="L11" s="195">
        <v>9</v>
      </c>
      <c r="M11" s="103">
        <v>544</v>
      </c>
      <c r="N11" s="103">
        <v>514</v>
      </c>
      <c r="O11" s="103">
        <v>17</v>
      </c>
      <c r="P11" s="102">
        <v>13</v>
      </c>
      <c r="Q11" s="195">
        <v>13</v>
      </c>
      <c r="R11" s="106">
        <v>0</v>
      </c>
      <c r="S11" s="106">
        <v>660</v>
      </c>
      <c r="T11" s="106">
        <v>660</v>
      </c>
      <c r="U11" s="107">
        <v>76.655052264808361</v>
      </c>
      <c r="V11" s="106">
        <v>0</v>
      </c>
      <c r="W11" s="106">
        <v>106</v>
      </c>
      <c r="X11" s="106">
        <v>106</v>
      </c>
      <c r="Y11" s="107">
        <v>12.311265969802555</v>
      </c>
      <c r="Z11" s="106">
        <v>0</v>
      </c>
      <c r="AA11" s="106">
        <v>766</v>
      </c>
      <c r="AB11" s="106">
        <v>766</v>
      </c>
      <c r="AC11" s="196">
        <v>88.966318234610924</v>
      </c>
      <c r="AD11" s="128">
        <v>88.966318234610924</v>
      </c>
      <c r="AE11" s="493"/>
      <c r="AF11" s="305"/>
      <c r="AG11" s="305"/>
      <c r="AH11" s="305"/>
      <c r="AI11" s="305"/>
      <c r="AJ11" s="493"/>
      <c r="AK11" s="305"/>
      <c r="AL11" s="305"/>
      <c r="AM11" s="305"/>
      <c r="AN11" s="305"/>
      <c r="AO11" s="305"/>
    </row>
    <row r="12" spans="1:43" x14ac:dyDescent="0.25">
      <c r="A12" s="101"/>
      <c r="B12" s="108">
        <v>893</v>
      </c>
      <c r="C12" s="198" t="s">
        <v>76</v>
      </c>
      <c r="D12" s="78">
        <v>301</v>
      </c>
      <c r="E12" s="195">
        <v>5</v>
      </c>
      <c r="F12" s="195">
        <v>1</v>
      </c>
      <c r="G12" s="195">
        <v>4</v>
      </c>
      <c r="H12" s="195">
        <v>0</v>
      </c>
      <c r="I12" s="195">
        <v>208</v>
      </c>
      <c r="J12" s="195">
        <v>173</v>
      </c>
      <c r="K12" s="195">
        <v>33</v>
      </c>
      <c r="L12" s="195">
        <v>2</v>
      </c>
      <c r="M12" s="103">
        <v>213</v>
      </c>
      <c r="N12" s="103">
        <v>174</v>
      </c>
      <c r="O12" s="103">
        <v>37</v>
      </c>
      <c r="P12" s="102">
        <v>2</v>
      </c>
      <c r="Q12" s="195">
        <v>0</v>
      </c>
      <c r="R12" s="106">
        <v>0</v>
      </c>
      <c r="S12" s="106">
        <v>195</v>
      </c>
      <c r="T12" s="106">
        <v>195</v>
      </c>
      <c r="U12" s="107">
        <v>64.784053156146186</v>
      </c>
      <c r="V12" s="106">
        <v>0</v>
      </c>
      <c r="W12" s="106">
        <v>1</v>
      </c>
      <c r="X12" s="106">
        <v>1</v>
      </c>
      <c r="Y12" s="107">
        <v>0.33222591362126247</v>
      </c>
      <c r="Z12" s="106">
        <v>0</v>
      </c>
      <c r="AA12" s="106">
        <v>196</v>
      </c>
      <c r="AB12" s="106">
        <v>196</v>
      </c>
      <c r="AC12" s="196">
        <v>65.116279069767444</v>
      </c>
      <c r="AD12" s="128">
        <v>65.116279069767444</v>
      </c>
      <c r="AE12" s="493"/>
      <c r="AF12" s="305"/>
      <c r="AG12" s="305"/>
      <c r="AH12" s="305"/>
      <c r="AI12" s="305"/>
      <c r="AJ12" s="493"/>
      <c r="AK12" s="305"/>
      <c r="AL12" s="305"/>
      <c r="AM12" s="305"/>
      <c r="AN12" s="305"/>
      <c r="AO12" s="305"/>
    </row>
    <row r="13" spans="1:43" x14ac:dyDescent="0.25">
      <c r="A13" s="9" t="s">
        <v>77</v>
      </c>
      <c r="B13" s="180"/>
      <c r="C13" s="199" t="s">
        <v>43</v>
      </c>
      <c r="D13" s="85">
        <v>2199</v>
      </c>
      <c r="E13" s="85">
        <v>178</v>
      </c>
      <c r="F13" s="85">
        <v>132</v>
      </c>
      <c r="G13" s="85">
        <v>37</v>
      </c>
      <c r="H13" s="85">
        <v>9</v>
      </c>
      <c r="I13" s="85">
        <v>1559</v>
      </c>
      <c r="J13" s="85">
        <v>1422</v>
      </c>
      <c r="K13" s="85">
        <v>125</v>
      </c>
      <c r="L13" s="85">
        <v>12</v>
      </c>
      <c r="M13" s="85">
        <v>1737</v>
      </c>
      <c r="N13" s="85">
        <v>1554</v>
      </c>
      <c r="O13" s="85">
        <v>162</v>
      </c>
      <c r="P13" s="85">
        <v>21</v>
      </c>
      <c r="Q13" s="85">
        <v>7</v>
      </c>
      <c r="R13" s="88">
        <v>1</v>
      </c>
      <c r="S13" s="88">
        <v>1974</v>
      </c>
      <c r="T13" s="88">
        <v>1975</v>
      </c>
      <c r="U13" s="109">
        <v>89.768076398362894</v>
      </c>
      <c r="V13" s="110">
        <v>0</v>
      </c>
      <c r="W13" s="110">
        <v>105</v>
      </c>
      <c r="X13" s="110">
        <v>105</v>
      </c>
      <c r="Y13" s="109">
        <v>4.7748976807639831</v>
      </c>
      <c r="Z13" s="88">
        <v>1</v>
      </c>
      <c r="AA13" s="88">
        <v>2079</v>
      </c>
      <c r="AB13" s="88">
        <v>2080</v>
      </c>
      <c r="AC13" s="95">
        <v>94.542974079126878</v>
      </c>
      <c r="AD13" s="200">
        <v>94.545454545454547</v>
      </c>
      <c r="AE13" s="493"/>
      <c r="AF13" s="305"/>
      <c r="AG13" s="305"/>
      <c r="AH13" s="305"/>
      <c r="AI13" s="305"/>
      <c r="AJ13" s="493"/>
      <c r="AK13" s="305"/>
      <c r="AL13" s="305"/>
      <c r="AM13" s="305"/>
      <c r="AN13" s="305"/>
      <c r="AO13" s="305"/>
    </row>
    <row r="14" spans="1:43" x14ac:dyDescent="0.25">
      <c r="A14" s="9"/>
      <c r="B14" s="108">
        <v>120</v>
      </c>
      <c r="C14" s="198" t="s">
        <v>78</v>
      </c>
      <c r="D14" s="78">
        <v>53</v>
      </c>
      <c r="E14" s="195">
        <v>2</v>
      </c>
      <c r="F14" s="195">
        <v>1</v>
      </c>
      <c r="G14" s="195">
        <v>0</v>
      </c>
      <c r="H14" s="195">
        <v>1</v>
      </c>
      <c r="I14" s="195">
        <v>30</v>
      </c>
      <c r="J14" s="195">
        <v>27</v>
      </c>
      <c r="K14" s="195">
        <v>2</v>
      </c>
      <c r="L14" s="195">
        <v>1</v>
      </c>
      <c r="M14" s="103">
        <v>32</v>
      </c>
      <c r="N14" s="103">
        <v>28</v>
      </c>
      <c r="O14" s="103">
        <v>2</v>
      </c>
      <c r="P14" s="102">
        <v>2</v>
      </c>
      <c r="Q14" s="195">
        <v>2</v>
      </c>
      <c r="R14" s="106">
        <v>0</v>
      </c>
      <c r="S14" s="106">
        <v>43</v>
      </c>
      <c r="T14" s="106">
        <v>43</v>
      </c>
      <c r="U14" s="107">
        <v>81.132075471698116</v>
      </c>
      <c r="V14" s="106">
        <v>0</v>
      </c>
      <c r="W14" s="106">
        <v>3</v>
      </c>
      <c r="X14" s="106">
        <v>3</v>
      </c>
      <c r="Y14" s="107">
        <v>5.6603773584905666</v>
      </c>
      <c r="Z14" s="106">
        <v>0</v>
      </c>
      <c r="AA14" s="106">
        <v>46</v>
      </c>
      <c r="AB14" s="106">
        <v>46</v>
      </c>
      <c r="AC14" s="196">
        <v>86.79245283018868</v>
      </c>
      <c r="AD14" s="128">
        <v>86.79245283018868</v>
      </c>
      <c r="AE14" s="493"/>
      <c r="AF14" s="305"/>
      <c r="AG14" s="305"/>
      <c r="AH14" s="305"/>
      <c r="AI14" s="305"/>
      <c r="AJ14" s="493"/>
      <c r="AK14" s="305"/>
      <c r="AL14" s="305"/>
      <c r="AM14" s="305"/>
      <c r="AN14" s="305"/>
      <c r="AO14" s="305"/>
    </row>
    <row r="15" spans="1:43" x14ac:dyDescent="0.25">
      <c r="A15" s="9"/>
      <c r="B15" s="108">
        <v>154</v>
      </c>
      <c r="C15" s="198" t="s">
        <v>79</v>
      </c>
      <c r="D15" s="78">
        <v>1703</v>
      </c>
      <c r="E15" s="195">
        <v>146</v>
      </c>
      <c r="F15" s="195">
        <v>107</v>
      </c>
      <c r="G15" s="195">
        <v>31</v>
      </c>
      <c r="H15" s="195">
        <v>8</v>
      </c>
      <c r="I15" s="195">
        <v>1237</v>
      </c>
      <c r="J15" s="195">
        <v>1132</v>
      </c>
      <c r="K15" s="195">
        <v>96</v>
      </c>
      <c r="L15" s="195">
        <v>9</v>
      </c>
      <c r="M15" s="103">
        <v>1383</v>
      </c>
      <c r="N15" s="103">
        <v>1239</v>
      </c>
      <c r="O15" s="103">
        <v>127</v>
      </c>
      <c r="P15" s="102">
        <v>17</v>
      </c>
      <c r="Q15" s="195">
        <v>2</v>
      </c>
      <c r="R15" s="106">
        <v>0</v>
      </c>
      <c r="S15" s="106">
        <v>1469</v>
      </c>
      <c r="T15" s="106">
        <v>1469</v>
      </c>
      <c r="U15" s="107">
        <v>86.25954198473282</v>
      </c>
      <c r="V15" s="106">
        <v>0</v>
      </c>
      <c r="W15" s="106">
        <v>76</v>
      </c>
      <c r="X15" s="106">
        <v>76</v>
      </c>
      <c r="Y15" s="107">
        <v>4.4627128596594252</v>
      </c>
      <c r="Z15" s="106">
        <v>0</v>
      </c>
      <c r="AA15" s="106">
        <v>1545</v>
      </c>
      <c r="AB15" s="106">
        <v>1545</v>
      </c>
      <c r="AC15" s="196">
        <v>90.722254844392253</v>
      </c>
      <c r="AD15" s="128">
        <v>90.722254844392253</v>
      </c>
      <c r="AE15" s="493"/>
      <c r="AF15" s="305"/>
      <c r="AG15" s="305"/>
      <c r="AH15" s="305"/>
      <c r="AI15" s="305"/>
      <c r="AJ15" s="493"/>
      <c r="AK15" s="305"/>
      <c r="AL15" s="305"/>
      <c r="AM15" s="305"/>
      <c r="AN15" s="305"/>
      <c r="AO15" s="305"/>
    </row>
    <row r="16" spans="1:43" x14ac:dyDescent="0.25">
      <c r="A16" s="9"/>
      <c r="B16" s="108">
        <v>250</v>
      </c>
      <c r="C16" s="198" t="s">
        <v>80</v>
      </c>
      <c r="D16" s="78">
        <v>147</v>
      </c>
      <c r="E16" s="195">
        <v>18</v>
      </c>
      <c r="F16" s="195">
        <v>17</v>
      </c>
      <c r="G16" s="195">
        <v>1</v>
      </c>
      <c r="H16" s="195">
        <v>0</v>
      </c>
      <c r="I16" s="195">
        <v>69</v>
      </c>
      <c r="J16" s="195">
        <v>64</v>
      </c>
      <c r="K16" s="195">
        <v>5</v>
      </c>
      <c r="L16" s="195">
        <v>0</v>
      </c>
      <c r="M16" s="103">
        <v>87</v>
      </c>
      <c r="N16" s="103">
        <v>81</v>
      </c>
      <c r="O16" s="103">
        <v>6</v>
      </c>
      <c r="P16" s="102">
        <v>0</v>
      </c>
      <c r="Q16" s="195">
        <v>3</v>
      </c>
      <c r="R16" s="106">
        <v>1</v>
      </c>
      <c r="S16" s="106">
        <v>187</v>
      </c>
      <c r="T16" s="106">
        <v>188</v>
      </c>
      <c r="U16" s="107">
        <v>127.21088435374151</v>
      </c>
      <c r="V16" s="106">
        <v>0</v>
      </c>
      <c r="W16" s="106">
        <v>17</v>
      </c>
      <c r="X16" s="106">
        <v>17</v>
      </c>
      <c r="Y16" s="107">
        <v>11.564625850340136</v>
      </c>
      <c r="Z16" s="106">
        <v>1</v>
      </c>
      <c r="AA16" s="106">
        <v>204</v>
      </c>
      <c r="AB16" s="106">
        <v>205</v>
      </c>
      <c r="AC16" s="196">
        <v>138.77551020408163</v>
      </c>
      <c r="AD16" s="128">
        <v>138.51351351351352</v>
      </c>
      <c r="AE16" s="493"/>
      <c r="AF16" s="305"/>
      <c r="AG16" s="305"/>
      <c r="AH16" s="305"/>
      <c r="AI16" s="305"/>
      <c r="AJ16" s="493"/>
      <c r="AK16" s="305"/>
      <c r="AL16" s="305"/>
      <c r="AM16" s="305"/>
      <c r="AN16" s="305"/>
      <c r="AO16" s="305"/>
    </row>
    <row r="17" spans="1:41" x14ac:dyDescent="0.25">
      <c r="A17" s="9"/>
      <c r="B17" s="108">
        <v>495</v>
      </c>
      <c r="C17" s="198" t="s">
        <v>81</v>
      </c>
      <c r="D17" s="78">
        <v>38</v>
      </c>
      <c r="E17" s="195">
        <v>3</v>
      </c>
      <c r="F17" s="195">
        <v>0</v>
      </c>
      <c r="G17" s="195">
        <v>3</v>
      </c>
      <c r="H17" s="195">
        <v>0</v>
      </c>
      <c r="I17" s="195">
        <v>34</v>
      </c>
      <c r="J17" s="195">
        <v>29</v>
      </c>
      <c r="K17" s="195">
        <v>5</v>
      </c>
      <c r="L17" s="195">
        <v>0</v>
      </c>
      <c r="M17" s="103">
        <v>37</v>
      </c>
      <c r="N17" s="103">
        <v>29</v>
      </c>
      <c r="O17" s="103">
        <v>8</v>
      </c>
      <c r="P17" s="102">
        <v>0</v>
      </c>
      <c r="Q17" s="195">
        <v>0</v>
      </c>
      <c r="R17" s="106">
        <v>0</v>
      </c>
      <c r="S17" s="106">
        <v>43</v>
      </c>
      <c r="T17" s="106">
        <v>43</v>
      </c>
      <c r="U17" s="107">
        <v>113.1578947368421</v>
      </c>
      <c r="V17" s="106">
        <v>0</v>
      </c>
      <c r="W17" s="106">
        <v>1</v>
      </c>
      <c r="X17" s="106">
        <v>1</v>
      </c>
      <c r="Y17" s="107">
        <v>2.6315789473684208</v>
      </c>
      <c r="Z17" s="106">
        <v>0</v>
      </c>
      <c r="AA17" s="106">
        <v>44</v>
      </c>
      <c r="AB17" s="106">
        <v>44</v>
      </c>
      <c r="AC17" s="196">
        <v>115.78947368421053</v>
      </c>
      <c r="AD17" s="128">
        <v>115.78947368421053</v>
      </c>
      <c r="AE17" s="493"/>
      <c r="AF17" s="305"/>
      <c r="AG17" s="305"/>
      <c r="AH17" s="305"/>
      <c r="AI17" s="305"/>
      <c r="AJ17" s="493"/>
      <c r="AK17" s="305"/>
      <c r="AL17" s="305"/>
      <c r="AM17" s="305"/>
      <c r="AN17" s="305"/>
      <c r="AO17" s="305"/>
    </row>
    <row r="18" spans="1:41" x14ac:dyDescent="0.25">
      <c r="A18" s="9"/>
      <c r="B18" s="108">
        <v>790</v>
      </c>
      <c r="C18" s="198" t="s">
        <v>82</v>
      </c>
      <c r="D18" s="78">
        <v>70</v>
      </c>
      <c r="E18" s="195">
        <v>5</v>
      </c>
      <c r="F18" s="195">
        <v>5</v>
      </c>
      <c r="G18" s="195">
        <v>0</v>
      </c>
      <c r="H18" s="195">
        <v>0</v>
      </c>
      <c r="I18" s="195">
        <v>53</v>
      </c>
      <c r="J18" s="195">
        <v>51</v>
      </c>
      <c r="K18" s="195">
        <v>2</v>
      </c>
      <c r="L18" s="195">
        <v>0</v>
      </c>
      <c r="M18" s="103">
        <v>58</v>
      </c>
      <c r="N18" s="103">
        <v>56</v>
      </c>
      <c r="O18" s="103">
        <v>2</v>
      </c>
      <c r="P18" s="102">
        <v>0</v>
      </c>
      <c r="Q18" s="195">
        <v>0</v>
      </c>
      <c r="R18" s="106">
        <v>0</v>
      </c>
      <c r="S18" s="106">
        <v>87</v>
      </c>
      <c r="T18" s="106">
        <v>87</v>
      </c>
      <c r="U18" s="107">
        <v>124.28571428571429</v>
      </c>
      <c r="V18" s="106">
        <v>0</v>
      </c>
      <c r="W18" s="106">
        <v>5</v>
      </c>
      <c r="X18" s="106">
        <v>5</v>
      </c>
      <c r="Y18" s="107">
        <v>7.1428571428571423</v>
      </c>
      <c r="Z18" s="106">
        <v>0</v>
      </c>
      <c r="AA18" s="106">
        <v>92</v>
      </c>
      <c r="AB18" s="106">
        <v>92</v>
      </c>
      <c r="AC18" s="196">
        <v>131.42857142857142</v>
      </c>
      <c r="AD18" s="128">
        <v>131.42857142857142</v>
      </c>
      <c r="AE18" s="493"/>
      <c r="AF18" s="305"/>
      <c r="AG18" s="305"/>
      <c r="AH18" s="305"/>
      <c r="AI18" s="305"/>
      <c r="AJ18" s="493"/>
      <c r="AK18" s="305"/>
      <c r="AL18" s="305"/>
      <c r="AM18" s="305"/>
      <c r="AN18" s="305"/>
      <c r="AO18" s="305"/>
    </row>
    <row r="19" spans="1:41" x14ac:dyDescent="0.25">
      <c r="A19" s="9"/>
      <c r="B19" s="108">
        <v>895</v>
      </c>
      <c r="C19" s="198" t="s">
        <v>83</v>
      </c>
      <c r="D19" s="78">
        <v>188</v>
      </c>
      <c r="E19" s="195">
        <v>4</v>
      </c>
      <c r="F19" s="195">
        <v>2</v>
      </c>
      <c r="G19" s="195">
        <v>2</v>
      </c>
      <c r="H19" s="195">
        <v>0</v>
      </c>
      <c r="I19" s="195">
        <v>136</v>
      </c>
      <c r="J19" s="195">
        <v>119</v>
      </c>
      <c r="K19" s="195">
        <v>15</v>
      </c>
      <c r="L19" s="195">
        <v>2</v>
      </c>
      <c r="M19" s="103">
        <v>140</v>
      </c>
      <c r="N19" s="103">
        <v>121</v>
      </c>
      <c r="O19" s="103">
        <v>17</v>
      </c>
      <c r="P19" s="102">
        <v>2</v>
      </c>
      <c r="Q19" s="195">
        <v>0</v>
      </c>
      <c r="R19" s="106">
        <v>0</v>
      </c>
      <c r="S19" s="106">
        <v>145</v>
      </c>
      <c r="T19" s="106">
        <v>145</v>
      </c>
      <c r="U19" s="107">
        <v>77.127659574468083</v>
      </c>
      <c r="V19" s="106">
        <v>0</v>
      </c>
      <c r="W19" s="106">
        <v>3</v>
      </c>
      <c r="X19" s="106">
        <v>3</v>
      </c>
      <c r="Y19" s="107">
        <v>1.5957446808510638</v>
      </c>
      <c r="Z19" s="106">
        <v>0</v>
      </c>
      <c r="AA19" s="106">
        <v>148</v>
      </c>
      <c r="AB19" s="106">
        <v>148</v>
      </c>
      <c r="AC19" s="196">
        <v>78.723404255319153</v>
      </c>
      <c r="AD19" s="128">
        <v>78.723404255319153</v>
      </c>
      <c r="AE19" s="493"/>
      <c r="AF19" s="305"/>
      <c r="AG19" s="305"/>
      <c r="AH19" s="305"/>
      <c r="AI19" s="305"/>
      <c r="AJ19" s="493"/>
      <c r="AK19" s="305"/>
      <c r="AL19" s="305"/>
      <c r="AM19" s="305"/>
      <c r="AN19" s="305"/>
      <c r="AO19" s="305"/>
    </row>
    <row r="20" spans="1:41" x14ac:dyDescent="0.25">
      <c r="A20" s="9" t="s">
        <v>84</v>
      </c>
      <c r="B20" s="180"/>
      <c r="C20" s="199" t="s">
        <v>44</v>
      </c>
      <c r="D20" s="85">
        <v>10058</v>
      </c>
      <c r="E20" s="85">
        <v>496</v>
      </c>
      <c r="F20" s="85">
        <v>350</v>
      </c>
      <c r="G20" s="85">
        <v>108</v>
      </c>
      <c r="H20" s="85">
        <v>38</v>
      </c>
      <c r="I20" s="85">
        <v>4169</v>
      </c>
      <c r="J20" s="85">
        <v>3682</v>
      </c>
      <c r="K20" s="85">
        <v>424</v>
      </c>
      <c r="L20" s="85">
        <v>63</v>
      </c>
      <c r="M20" s="85">
        <v>4665</v>
      </c>
      <c r="N20" s="85">
        <v>4032</v>
      </c>
      <c r="O20" s="85">
        <v>532</v>
      </c>
      <c r="P20" s="85">
        <v>101</v>
      </c>
      <c r="Q20" s="85">
        <v>0</v>
      </c>
      <c r="R20" s="111">
        <v>12</v>
      </c>
      <c r="S20" s="111">
        <v>8094</v>
      </c>
      <c r="T20" s="111">
        <v>8106</v>
      </c>
      <c r="U20" s="109">
        <v>80.473255120302241</v>
      </c>
      <c r="V20" s="111">
        <v>5</v>
      </c>
      <c r="W20" s="111">
        <v>953</v>
      </c>
      <c r="X20" s="111">
        <v>958</v>
      </c>
      <c r="Y20" s="109">
        <v>9.4750447405050711</v>
      </c>
      <c r="Z20" s="111">
        <v>17</v>
      </c>
      <c r="AA20" s="111">
        <v>9047</v>
      </c>
      <c r="AB20" s="111">
        <v>9064</v>
      </c>
      <c r="AC20" s="95">
        <v>89.94829986080731</v>
      </c>
      <c r="AD20" s="200">
        <v>89.965260545905707</v>
      </c>
      <c r="AE20" s="493"/>
      <c r="AF20" s="305"/>
      <c r="AG20" s="305"/>
      <c r="AH20" s="305"/>
      <c r="AI20" s="305"/>
      <c r="AJ20" s="493"/>
      <c r="AK20" s="305"/>
      <c r="AL20" s="305"/>
      <c r="AM20" s="305"/>
      <c r="AN20" s="305"/>
      <c r="AO20" s="305"/>
    </row>
    <row r="21" spans="1:41" x14ac:dyDescent="0.25">
      <c r="A21" s="9"/>
      <c r="B21" s="108">
        <v>45</v>
      </c>
      <c r="C21" s="198" t="s">
        <v>85</v>
      </c>
      <c r="D21" s="78">
        <v>4062</v>
      </c>
      <c r="E21" s="195">
        <v>211</v>
      </c>
      <c r="F21" s="195">
        <v>126</v>
      </c>
      <c r="G21" s="195">
        <v>58</v>
      </c>
      <c r="H21" s="195">
        <v>27</v>
      </c>
      <c r="I21" s="195">
        <v>1807</v>
      </c>
      <c r="J21" s="195">
        <v>1570</v>
      </c>
      <c r="K21" s="195">
        <v>210</v>
      </c>
      <c r="L21" s="195">
        <v>27</v>
      </c>
      <c r="M21" s="103">
        <v>2018</v>
      </c>
      <c r="N21" s="103">
        <v>1696</v>
      </c>
      <c r="O21" s="103">
        <v>268</v>
      </c>
      <c r="P21" s="102">
        <v>54</v>
      </c>
      <c r="Q21" s="195">
        <v>0</v>
      </c>
      <c r="R21" s="106">
        <v>9</v>
      </c>
      <c r="S21" s="106">
        <v>3269</v>
      </c>
      <c r="T21" s="106">
        <v>3278</v>
      </c>
      <c r="U21" s="107">
        <v>80.477597242737559</v>
      </c>
      <c r="V21" s="106">
        <v>3</v>
      </c>
      <c r="W21" s="106">
        <v>508</v>
      </c>
      <c r="X21" s="106">
        <v>511</v>
      </c>
      <c r="Y21" s="107">
        <v>12.506154603643527</v>
      </c>
      <c r="Z21" s="106">
        <v>12</v>
      </c>
      <c r="AA21" s="106">
        <v>3777</v>
      </c>
      <c r="AB21" s="106">
        <v>3789</v>
      </c>
      <c r="AC21" s="196">
        <v>92.983751846381097</v>
      </c>
      <c r="AD21" s="128">
        <v>93.004418262150224</v>
      </c>
      <c r="AE21" s="493"/>
      <c r="AF21" s="305"/>
      <c r="AG21" s="305"/>
      <c r="AH21" s="305"/>
      <c r="AI21" s="305"/>
      <c r="AJ21" s="493"/>
      <c r="AK21" s="305"/>
      <c r="AL21" s="305"/>
      <c r="AM21" s="305"/>
      <c r="AN21" s="305"/>
      <c r="AO21" s="305"/>
    </row>
    <row r="22" spans="1:41" x14ac:dyDescent="0.25">
      <c r="A22" s="9"/>
      <c r="B22" s="108">
        <v>51</v>
      </c>
      <c r="C22" s="198" t="s">
        <v>86</v>
      </c>
      <c r="D22" s="78">
        <v>227</v>
      </c>
      <c r="E22" s="195">
        <v>48</v>
      </c>
      <c r="F22" s="195">
        <v>43</v>
      </c>
      <c r="G22" s="195">
        <v>5</v>
      </c>
      <c r="H22" s="195">
        <v>0</v>
      </c>
      <c r="I22" s="195">
        <v>132</v>
      </c>
      <c r="J22" s="195">
        <v>93</v>
      </c>
      <c r="K22" s="195">
        <v>37</v>
      </c>
      <c r="L22" s="195">
        <v>2</v>
      </c>
      <c r="M22" s="103">
        <v>180</v>
      </c>
      <c r="N22" s="103">
        <v>136</v>
      </c>
      <c r="O22" s="103">
        <v>42</v>
      </c>
      <c r="P22" s="102">
        <v>2</v>
      </c>
      <c r="Q22" s="195">
        <v>0</v>
      </c>
      <c r="R22" s="106">
        <v>0</v>
      </c>
      <c r="S22" s="106">
        <v>202</v>
      </c>
      <c r="T22" s="106">
        <v>202</v>
      </c>
      <c r="U22" s="107">
        <v>88.986784140969164</v>
      </c>
      <c r="V22" s="106">
        <v>0</v>
      </c>
      <c r="W22" s="106">
        <v>13</v>
      </c>
      <c r="X22" s="106">
        <v>13</v>
      </c>
      <c r="Y22" s="107">
        <v>5.7268722466960353</v>
      </c>
      <c r="Z22" s="106">
        <v>0</v>
      </c>
      <c r="AA22" s="106">
        <v>215</v>
      </c>
      <c r="AB22" s="106">
        <v>215</v>
      </c>
      <c r="AC22" s="196">
        <v>94.713656387665196</v>
      </c>
      <c r="AD22" s="128">
        <v>94.713656387665196</v>
      </c>
      <c r="AE22" s="493"/>
      <c r="AF22" s="305"/>
      <c r="AG22" s="305"/>
      <c r="AH22" s="305"/>
      <c r="AI22" s="305"/>
      <c r="AJ22" s="493"/>
      <c r="AK22" s="305"/>
      <c r="AL22" s="305"/>
      <c r="AM22" s="305"/>
      <c r="AN22" s="305"/>
      <c r="AO22" s="305"/>
    </row>
    <row r="23" spans="1:41" x14ac:dyDescent="0.25">
      <c r="A23" s="9"/>
      <c r="B23" s="108">
        <v>147</v>
      </c>
      <c r="C23" s="198" t="s">
        <v>87</v>
      </c>
      <c r="D23" s="78">
        <v>1137</v>
      </c>
      <c r="E23" s="195">
        <v>67</v>
      </c>
      <c r="F23" s="195">
        <v>47</v>
      </c>
      <c r="G23" s="195">
        <v>14</v>
      </c>
      <c r="H23" s="195">
        <v>6</v>
      </c>
      <c r="I23" s="195">
        <v>741</v>
      </c>
      <c r="J23" s="195">
        <v>714</v>
      </c>
      <c r="K23" s="195">
        <v>26</v>
      </c>
      <c r="L23" s="195">
        <v>1</v>
      </c>
      <c r="M23" s="103">
        <v>808</v>
      </c>
      <c r="N23" s="103">
        <v>761</v>
      </c>
      <c r="O23" s="103">
        <v>40</v>
      </c>
      <c r="P23" s="102">
        <v>7</v>
      </c>
      <c r="Q23" s="195">
        <v>0</v>
      </c>
      <c r="R23" s="106">
        <v>0</v>
      </c>
      <c r="S23" s="106">
        <v>936</v>
      </c>
      <c r="T23" s="106">
        <v>936</v>
      </c>
      <c r="U23" s="107">
        <v>82.321899736147756</v>
      </c>
      <c r="V23" s="106">
        <v>1</v>
      </c>
      <c r="W23" s="106">
        <v>97</v>
      </c>
      <c r="X23" s="106">
        <v>98</v>
      </c>
      <c r="Y23" s="107">
        <v>8.5312225153913808</v>
      </c>
      <c r="Z23" s="106">
        <v>1</v>
      </c>
      <c r="AA23" s="106">
        <v>1033</v>
      </c>
      <c r="AB23" s="106">
        <v>1034</v>
      </c>
      <c r="AC23" s="196">
        <v>90.853122251539148</v>
      </c>
      <c r="AD23" s="128">
        <v>90.86115992970123</v>
      </c>
      <c r="AE23" s="493"/>
      <c r="AF23" s="305"/>
      <c r="AG23" s="305"/>
      <c r="AH23" s="305"/>
      <c r="AI23" s="305"/>
      <c r="AJ23" s="493"/>
      <c r="AK23" s="305"/>
      <c r="AL23" s="305"/>
      <c r="AM23" s="305"/>
      <c r="AN23" s="305"/>
      <c r="AO23" s="305"/>
    </row>
    <row r="24" spans="1:41" x14ac:dyDescent="0.25">
      <c r="A24" s="9"/>
      <c r="B24" s="108">
        <v>172</v>
      </c>
      <c r="C24" s="198" t="s">
        <v>88</v>
      </c>
      <c r="D24" s="78">
        <v>1138</v>
      </c>
      <c r="E24" s="195">
        <v>66</v>
      </c>
      <c r="F24" s="195">
        <v>56</v>
      </c>
      <c r="G24" s="195">
        <v>9</v>
      </c>
      <c r="H24" s="195">
        <v>1</v>
      </c>
      <c r="I24" s="195">
        <v>543</v>
      </c>
      <c r="J24" s="195">
        <v>469</v>
      </c>
      <c r="K24" s="195">
        <v>66</v>
      </c>
      <c r="L24" s="195">
        <v>8</v>
      </c>
      <c r="M24" s="103">
        <v>609</v>
      </c>
      <c r="N24" s="103">
        <v>525</v>
      </c>
      <c r="O24" s="103">
        <v>75</v>
      </c>
      <c r="P24" s="102">
        <v>9</v>
      </c>
      <c r="Q24" s="195">
        <v>0</v>
      </c>
      <c r="R24" s="106">
        <v>1</v>
      </c>
      <c r="S24" s="106">
        <v>696</v>
      </c>
      <c r="T24" s="106">
        <v>697</v>
      </c>
      <c r="U24" s="107">
        <v>61.159929701230233</v>
      </c>
      <c r="V24" s="106">
        <v>1</v>
      </c>
      <c r="W24" s="106">
        <v>124</v>
      </c>
      <c r="X24" s="106">
        <v>125</v>
      </c>
      <c r="Y24" s="107">
        <v>10.896309314586995</v>
      </c>
      <c r="Z24" s="106">
        <v>2</v>
      </c>
      <c r="AA24" s="106">
        <v>820</v>
      </c>
      <c r="AB24" s="106">
        <v>822</v>
      </c>
      <c r="AC24" s="196">
        <v>72.056239015817226</v>
      </c>
      <c r="AD24" s="128">
        <v>72.10526315789474</v>
      </c>
      <c r="AE24" s="493"/>
      <c r="AF24" s="305"/>
      <c r="AG24" s="305"/>
      <c r="AH24" s="305"/>
      <c r="AI24" s="305"/>
      <c r="AJ24" s="493"/>
      <c r="AK24" s="305"/>
      <c r="AL24" s="305"/>
      <c r="AM24" s="305"/>
      <c r="AN24" s="305"/>
      <c r="AO24" s="305"/>
    </row>
    <row r="25" spans="1:41" x14ac:dyDescent="0.25">
      <c r="A25" s="9"/>
      <c r="B25" s="108">
        <v>475</v>
      </c>
      <c r="C25" s="198" t="s">
        <v>89</v>
      </c>
      <c r="D25" s="78">
        <v>1</v>
      </c>
      <c r="E25" s="195">
        <v>0</v>
      </c>
      <c r="F25" s="195">
        <v>0</v>
      </c>
      <c r="G25" s="195">
        <v>0</v>
      </c>
      <c r="H25" s="195">
        <v>0</v>
      </c>
      <c r="I25" s="195">
        <v>2</v>
      </c>
      <c r="J25" s="195">
        <v>2</v>
      </c>
      <c r="K25" s="195">
        <v>0</v>
      </c>
      <c r="L25" s="195">
        <v>0</v>
      </c>
      <c r="M25" s="103">
        <v>2</v>
      </c>
      <c r="N25" s="103">
        <v>2</v>
      </c>
      <c r="O25" s="103">
        <v>0</v>
      </c>
      <c r="P25" s="102">
        <v>0</v>
      </c>
      <c r="Q25" s="195">
        <v>0</v>
      </c>
      <c r="R25" s="106">
        <v>0</v>
      </c>
      <c r="S25" s="106">
        <v>3</v>
      </c>
      <c r="T25" s="106">
        <v>3</v>
      </c>
      <c r="U25" s="107">
        <v>0</v>
      </c>
      <c r="V25" s="106">
        <v>0</v>
      </c>
      <c r="W25" s="106">
        <v>0</v>
      </c>
      <c r="X25" s="106">
        <v>0</v>
      </c>
      <c r="Y25" s="107">
        <v>0</v>
      </c>
      <c r="Z25" s="106">
        <v>0</v>
      </c>
      <c r="AA25" s="106">
        <v>3</v>
      </c>
      <c r="AB25" s="106">
        <v>3</v>
      </c>
      <c r="AC25" s="196">
        <v>0</v>
      </c>
      <c r="AD25" s="128">
        <v>300</v>
      </c>
      <c r="AE25" s="493"/>
      <c r="AF25" s="305"/>
      <c r="AG25" s="305"/>
      <c r="AH25" s="305"/>
      <c r="AI25" s="305"/>
      <c r="AJ25" s="493"/>
      <c r="AK25" s="305"/>
      <c r="AL25" s="305"/>
      <c r="AM25" s="305"/>
      <c r="AN25" s="305"/>
      <c r="AO25" s="305"/>
    </row>
    <row r="26" spans="1:41" x14ac:dyDescent="0.25">
      <c r="A26" s="9"/>
      <c r="B26" s="108">
        <v>480</v>
      </c>
      <c r="C26" s="198" t="s">
        <v>90</v>
      </c>
      <c r="D26" s="78">
        <v>258</v>
      </c>
      <c r="E26" s="195">
        <v>14</v>
      </c>
      <c r="F26" s="195">
        <v>9</v>
      </c>
      <c r="G26" s="195">
        <v>3</v>
      </c>
      <c r="H26" s="195">
        <v>2</v>
      </c>
      <c r="I26" s="195">
        <v>164</v>
      </c>
      <c r="J26" s="195">
        <v>152</v>
      </c>
      <c r="K26" s="195">
        <v>8</v>
      </c>
      <c r="L26" s="195">
        <v>4</v>
      </c>
      <c r="M26" s="103">
        <v>178</v>
      </c>
      <c r="N26" s="103">
        <v>161</v>
      </c>
      <c r="O26" s="103">
        <v>11</v>
      </c>
      <c r="P26" s="102">
        <v>6</v>
      </c>
      <c r="Q26" s="195">
        <v>0</v>
      </c>
      <c r="R26" s="106">
        <v>1</v>
      </c>
      <c r="S26" s="106">
        <v>275</v>
      </c>
      <c r="T26" s="106">
        <v>276</v>
      </c>
      <c r="U26" s="107">
        <v>106.5891472868217</v>
      </c>
      <c r="V26" s="106">
        <v>0</v>
      </c>
      <c r="W26" s="106">
        <v>20</v>
      </c>
      <c r="X26" s="106">
        <v>20</v>
      </c>
      <c r="Y26" s="107">
        <v>7.7519379844961236</v>
      </c>
      <c r="Z26" s="106">
        <v>1</v>
      </c>
      <c r="AA26" s="106">
        <v>295</v>
      </c>
      <c r="AB26" s="106">
        <v>296</v>
      </c>
      <c r="AC26" s="196">
        <v>114.34108527131784</v>
      </c>
      <c r="AD26" s="128">
        <v>114.28571428571428</v>
      </c>
      <c r="AE26" s="493"/>
      <c r="AF26" s="305"/>
      <c r="AG26" s="305"/>
      <c r="AH26" s="305"/>
      <c r="AI26" s="305"/>
      <c r="AJ26" s="493"/>
      <c r="AK26" s="305"/>
      <c r="AL26" s="305"/>
      <c r="AM26" s="305"/>
      <c r="AN26" s="305"/>
      <c r="AO26" s="305"/>
    </row>
    <row r="27" spans="1:41" x14ac:dyDescent="0.25">
      <c r="A27" s="9"/>
      <c r="B27" s="108">
        <v>490</v>
      </c>
      <c r="C27" s="198" t="s">
        <v>91</v>
      </c>
      <c r="D27" s="78">
        <v>551</v>
      </c>
      <c r="E27" s="195">
        <v>12</v>
      </c>
      <c r="F27" s="195">
        <v>10</v>
      </c>
      <c r="G27" s="195">
        <v>2</v>
      </c>
      <c r="H27" s="195">
        <v>0</v>
      </c>
      <c r="I27" s="195">
        <v>206</v>
      </c>
      <c r="J27" s="195">
        <v>201</v>
      </c>
      <c r="K27" s="195">
        <v>3</v>
      </c>
      <c r="L27" s="195">
        <v>2</v>
      </c>
      <c r="M27" s="103">
        <v>218</v>
      </c>
      <c r="N27" s="103">
        <v>211</v>
      </c>
      <c r="O27" s="103">
        <v>5</v>
      </c>
      <c r="P27" s="102">
        <v>2</v>
      </c>
      <c r="Q27" s="195">
        <v>0</v>
      </c>
      <c r="R27" s="106">
        <v>1</v>
      </c>
      <c r="S27" s="106">
        <v>387</v>
      </c>
      <c r="T27" s="106">
        <v>388</v>
      </c>
      <c r="U27" s="107">
        <v>70.235934664246827</v>
      </c>
      <c r="V27" s="106">
        <v>0</v>
      </c>
      <c r="W27" s="106">
        <v>9</v>
      </c>
      <c r="X27" s="106">
        <v>9</v>
      </c>
      <c r="Y27" s="107">
        <v>1.6333938294010888</v>
      </c>
      <c r="Z27" s="106">
        <v>1</v>
      </c>
      <c r="AA27" s="106">
        <v>396</v>
      </c>
      <c r="AB27" s="106">
        <v>397</v>
      </c>
      <c r="AC27" s="196">
        <v>71.869328493647913</v>
      </c>
      <c r="AD27" s="128">
        <v>71.920289855072468</v>
      </c>
      <c r="AE27" s="493"/>
      <c r="AF27" s="305"/>
      <c r="AG27" s="305"/>
      <c r="AH27" s="305"/>
      <c r="AI27" s="305"/>
      <c r="AJ27" s="493"/>
      <c r="AK27" s="305"/>
      <c r="AL27" s="305"/>
      <c r="AM27" s="305"/>
      <c r="AN27" s="305"/>
      <c r="AO27" s="305"/>
    </row>
    <row r="28" spans="1:41" x14ac:dyDescent="0.25">
      <c r="A28" s="9"/>
      <c r="B28" s="108">
        <v>659</v>
      </c>
      <c r="C28" s="198" t="s">
        <v>92</v>
      </c>
      <c r="D28" s="78">
        <v>164</v>
      </c>
      <c r="E28" s="195">
        <v>21</v>
      </c>
      <c r="F28" s="195">
        <v>19</v>
      </c>
      <c r="G28" s="195">
        <v>2</v>
      </c>
      <c r="H28" s="195">
        <v>0</v>
      </c>
      <c r="I28" s="195">
        <v>135</v>
      </c>
      <c r="J28" s="195">
        <v>124</v>
      </c>
      <c r="K28" s="195">
        <v>9</v>
      </c>
      <c r="L28" s="195">
        <v>2</v>
      </c>
      <c r="M28" s="103">
        <v>156</v>
      </c>
      <c r="N28" s="103">
        <v>143</v>
      </c>
      <c r="O28" s="103">
        <v>11</v>
      </c>
      <c r="P28" s="102">
        <v>2</v>
      </c>
      <c r="Q28" s="195">
        <v>0</v>
      </c>
      <c r="R28" s="106">
        <v>0</v>
      </c>
      <c r="S28" s="106">
        <v>140</v>
      </c>
      <c r="T28" s="106">
        <v>140</v>
      </c>
      <c r="U28" s="107">
        <v>85.365853658536579</v>
      </c>
      <c r="V28" s="106">
        <v>0</v>
      </c>
      <c r="W28" s="106">
        <v>4</v>
      </c>
      <c r="X28" s="106">
        <v>4</v>
      </c>
      <c r="Y28" s="107">
        <v>2.4390243902439024</v>
      </c>
      <c r="Z28" s="106">
        <v>0</v>
      </c>
      <c r="AA28" s="106">
        <v>144</v>
      </c>
      <c r="AB28" s="106">
        <v>144</v>
      </c>
      <c r="AC28" s="196">
        <v>87.804878048780495</v>
      </c>
      <c r="AD28" s="128">
        <v>87.804878048780495</v>
      </c>
      <c r="AE28" s="493"/>
      <c r="AF28" s="305"/>
      <c r="AG28" s="305"/>
      <c r="AH28" s="305"/>
      <c r="AI28" s="305"/>
      <c r="AJ28" s="493"/>
      <c r="AK28" s="305"/>
      <c r="AL28" s="305"/>
      <c r="AM28" s="305"/>
      <c r="AN28" s="305"/>
      <c r="AO28" s="305"/>
    </row>
    <row r="29" spans="1:41" x14ac:dyDescent="0.25">
      <c r="A29" s="9"/>
      <c r="B29" s="108">
        <v>665</v>
      </c>
      <c r="C29" s="198" t="s">
        <v>93</v>
      </c>
      <c r="D29" s="78">
        <v>99</v>
      </c>
      <c r="E29" s="195">
        <v>4</v>
      </c>
      <c r="F29" s="195">
        <v>2</v>
      </c>
      <c r="G29" s="195">
        <v>2</v>
      </c>
      <c r="H29" s="195">
        <v>0</v>
      </c>
      <c r="I29" s="195">
        <v>63</v>
      </c>
      <c r="J29" s="195">
        <v>50</v>
      </c>
      <c r="K29" s="195">
        <v>10</v>
      </c>
      <c r="L29" s="195">
        <v>3</v>
      </c>
      <c r="M29" s="103">
        <v>67</v>
      </c>
      <c r="N29" s="103">
        <v>52</v>
      </c>
      <c r="O29" s="103">
        <v>12</v>
      </c>
      <c r="P29" s="102">
        <v>3</v>
      </c>
      <c r="Q29" s="195">
        <v>0</v>
      </c>
      <c r="R29" s="106">
        <v>0</v>
      </c>
      <c r="S29" s="106">
        <v>88</v>
      </c>
      <c r="T29" s="106">
        <v>88</v>
      </c>
      <c r="U29" s="107">
        <v>88.888888888888886</v>
      </c>
      <c r="V29" s="106">
        <v>0</v>
      </c>
      <c r="W29" s="106">
        <v>1</v>
      </c>
      <c r="X29" s="106">
        <v>1</v>
      </c>
      <c r="Y29" s="107">
        <v>1.0101010101010102</v>
      </c>
      <c r="Z29" s="106">
        <v>0</v>
      </c>
      <c r="AA29" s="106">
        <v>89</v>
      </c>
      <c r="AB29" s="106">
        <v>89</v>
      </c>
      <c r="AC29" s="196">
        <v>89.898989898989896</v>
      </c>
      <c r="AD29" s="128">
        <v>89.898989898989896</v>
      </c>
      <c r="AE29" s="493"/>
      <c r="AF29" s="305"/>
      <c r="AG29" s="305"/>
      <c r="AH29" s="305"/>
      <c r="AI29" s="305"/>
      <c r="AJ29" s="493"/>
      <c r="AK29" s="305"/>
      <c r="AL29" s="305"/>
      <c r="AM29" s="305"/>
      <c r="AN29" s="305"/>
      <c r="AO29" s="305"/>
    </row>
    <row r="30" spans="1:41" x14ac:dyDescent="0.25">
      <c r="A30" s="9"/>
      <c r="B30" s="108">
        <v>837</v>
      </c>
      <c r="C30" s="198" t="s">
        <v>94</v>
      </c>
      <c r="D30" s="78">
        <v>2420</v>
      </c>
      <c r="E30" s="195">
        <v>52</v>
      </c>
      <c r="F30" s="195">
        <v>38</v>
      </c>
      <c r="G30" s="195">
        <v>12</v>
      </c>
      <c r="H30" s="195">
        <v>2</v>
      </c>
      <c r="I30" s="195">
        <v>375</v>
      </c>
      <c r="J30" s="195">
        <v>306</v>
      </c>
      <c r="K30" s="195">
        <v>55</v>
      </c>
      <c r="L30" s="195">
        <v>14</v>
      </c>
      <c r="M30" s="103">
        <v>427</v>
      </c>
      <c r="N30" s="103">
        <v>344</v>
      </c>
      <c r="O30" s="103">
        <v>67</v>
      </c>
      <c r="P30" s="102">
        <v>16</v>
      </c>
      <c r="Q30" s="195">
        <v>0</v>
      </c>
      <c r="R30" s="106">
        <v>0</v>
      </c>
      <c r="S30" s="106">
        <v>2093</v>
      </c>
      <c r="T30" s="106">
        <v>2093</v>
      </c>
      <c r="U30" s="107">
        <v>86.487603305785115</v>
      </c>
      <c r="V30" s="106">
        <v>0</v>
      </c>
      <c r="W30" s="106">
        <v>177</v>
      </c>
      <c r="X30" s="106">
        <v>177</v>
      </c>
      <c r="Y30" s="107">
        <v>7.3140495867768589</v>
      </c>
      <c r="Z30" s="106">
        <v>0</v>
      </c>
      <c r="AA30" s="106">
        <v>2270</v>
      </c>
      <c r="AB30" s="106">
        <v>2270</v>
      </c>
      <c r="AC30" s="196">
        <v>93.801652892561975</v>
      </c>
      <c r="AD30" s="128">
        <v>93.801652892561975</v>
      </c>
      <c r="AE30" s="493"/>
      <c r="AF30" s="305"/>
      <c r="AG30" s="305"/>
      <c r="AH30" s="305"/>
      <c r="AI30" s="305"/>
      <c r="AJ30" s="493"/>
      <c r="AK30" s="305"/>
      <c r="AL30" s="305"/>
      <c r="AM30" s="305"/>
      <c r="AN30" s="305"/>
      <c r="AO30" s="305"/>
    </row>
    <row r="31" spans="1:41" x14ac:dyDescent="0.25">
      <c r="A31" s="9"/>
      <c r="B31" s="108">
        <v>873</v>
      </c>
      <c r="C31" s="198" t="s">
        <v>95</v>
      </c>
      <c r="D31" s="78">
        <v>1</v>
      </c>
      <c r="E31" s="195">
        <v>1</v>
      </c>
      <c r="F31" s="195">
        <v>0</v>
      </c>
      <c r="G31" s="195">
        <v>1</v>
      </c>
      <c r="H31" s="195">
        <v>0</v>
      </c>
      <c r="I31" s="195">
        <v>1</v>
      </c>
      <c r="J31" s="195">
        <v>1</v>
      </c>
      <c r="K31" s="195">
        <v>0</v>
      </c>
      <c r="L31" s="195">
        <v>0</v>
      </c>
      <c r="M31" s="103">
        <v>2</v>
      </c>
      <c r="N31" s="103">
        <v>1</v>
      </c>
      <c r="O31" s="103">
        <v>1</v>
      </c>
      <c r="P31" s="102">
        <v>0</v>
      </c>
      <c r="Q31" s="195">
        <v>0</v>
      </c>
      <c r="R31" s="106">
        <v>0</v>
      </c>
      <c r="S31" s="106">
        <v>5</v>
      </c>
      <c r="T31" s="106">
        <v>5</v>
      </c>
      <c r="U31" s="107">
        <v>0</v>
      </c>
      <c r="V31" s="106">
        <v>0</v>
      </c>
      <c r="W31" s="106">
        <v>0</v>
      </c>
      <c r="X31" s="106">
        <v>0</v>
      </c>
      <c r="Y31" s="107">
        <v>0</v>
      </c>
      <c r="Z31" s="106">
        <v>0</v>
      </c>
      <c r="AA31" s="106">
        <v>5</v>
      </c>
      <c r="AB31" s="106">
        <v>5</v>
      </c>
      <c r="AC31" s="196">
        <v>0</v>
      </c>
      <c r="AD31" s="128">
        <v>500</v>
      </c>
      <c r="AE31" s="493"/>
      <c r="AF31" s="305"/>
      <c r="AG31" s="305"/>
      <c r="AH31" s="305"/>
      <c r="AI31" s="305"/>
      <c r="AJ31" s="493"/>
      <c r="AK31" s="305"/>
      <c r="AL31" s="305"/>
      <c r="AM31" s="305"/>
      <c r="AN31" s="305"/>
      <c r="AO31" s="305"/>
    </row>
    <row r="32" spans="1:41" x14ac:dyDescent="0.25">
      <c r="A32" s="9" t="s">
        <v>96</v>
      </c>
      <c r="B32" s="180"/>
      <c r="C32" s="199" t="s">
        <v>45</v>
      </c>
      <c r="D32" s="85">
        <v>2673</v>
      </c>
      <c r="E32" s="85">
        <v>184</v>
      </c>
      <c r="F32" s="85">
        <v>123</v>
      </c>
      <c r="G32" s="85">
        <v>52</v>
      </c>
      <c r="H32" s="85">
        <v>9</v>
      </c>
      <c r="I32" s="85">
        <v>1698</v>
      </c>
      <c r="J32" s="85">
        <v>1349</v>
      </c>
      <c r="K32" s="85">
        <v>296</v>
      </c>
      <c r="L32" s="85">
        <v>53</v>
      </c>
      <c r="M32" s="85">
        <v>1882</v>
      </c>
      <c r="N32" s="85">
        <v>1472</v>
      </c>
      <c r="O32" s="85">
        <v>348</v>
      </c>
      <c r="P32" s="85">
        <v>62</v>
      </c>
      <c r="Q32" s="85">
        <v>11</v>
      </c>
      <c r="R32" s="85">
        <v>14</v>
      </c>
      <c r="S32" s="85">
        <v>2336</v>
      </c>
      <c r="T32" s="85">
        <v>2350</v>
      </c>
      <c r="U32" s="109">
        <v>87.392442947998504</v>
      </c>
      <c r="V32" s="85">
        <v>1</v>
      </c>
      <c r="W32" s="85">
        <v>289</v>
      </c>
      <c r="X32" s="85">
        <v>290</v>
      </c>
      <c r="Y32" s="109">
        <v>10.811821922933033</v>
      </c>
      <c r="Z32" s="85">
        <v>15</v>
      </c>
      <c r="AA32" s="85">
        <v>2625</v>
      </c>
      <c r="AB32" s="85">
        <v>2640</v>
      </c>
      <c r="AC32" s="95">
        <v>98.204264870931539</v>
      </c>
      <c r="AD32" s="200">
        <v>98.214285714285708</v>
      </c>
      <c r="AE32" s="493"/>
      <c r="AF32" s="305"/>
      <c r="AG32" s="305"/>
      <c r="AH32" s="305"/>
      <c r="AI32" s="305"/>
      <c r="AJ32" s="493"/>
      <c r="AK32" s="305"/>
      <c r="AL32" s="305"/>
      <c r="AM32" s="305"/>
      <c r="AN32" s="305"/>
      <c r="AO32" s="305"/>
    </row>
    <row r="33" spans="1:41" x14ac:dyDescent="0.25">
      <c r="A33" s="9"/>
      <c r="B33" s="108">
        <v>31</v>
      </c>
      <c r="C33" s="198" t="s">
        <v>97</v>
      </c>
      <c r="D33" s="78">
        <v>91</v>
      </c>
      <c r="E33" s="195">
        <v>7</v>
      </c>
      <c r="F33" s="195">
        <v>4</v>
      </c>
      <c r="G33" s="195">
        <v>2</v>
      </c>
      <c r="H33" s="195">
        <v>1</v>
      </c>
      <c r="I33" s="195">
        <v>49</v>
      </c>
      <c r="J33" s="195">
        <v>46</v>
      </c>
      <c r="K33" s="195">
        <v>3</v>
      </c>
      <c r="L33" s="195">
        <v>0</v>
      </c>
      <c r="M33" s="103">
        <v>56</v>
      </c>
      <c r="N33" s="103">
        <v>50</v>
      </c>
      <c r="O33" s="103">
        <v>5</v>
      </c>
      <c r="P33" s="102">
        <v>1</v>
      </c>
      <c r="Q33" s="195">
        <v>0</v>
      </c>
      <c r="R33" s="106">
        <v>1</v>
      </c>
      <c r="S33" s="106">
        <v>90</v>
      </c>
      <c r="T33" s="106">
        <v>91</v>
      </c>
      <c r="U33" s="107">
        <v>98.901098901098905</v>
      </c>
      <c r="V33" s="106">
        <v>0</v>
      </c>
      <c r="W33" s="106">
        <v>10</v>
      </c>
      <c r="X33" s="106">
        <v>10</v>
      </c>
      <c r="Y33" s="107">
        <v>10.989010989010989</v>
      </c>
      <c r="Z33" s="106">
        <v>1</v>
      </c>
      <c r="AA33" s="106">
        <v>100</v>
      </c>
      <c r="AB33" s="106">
        <v>101</v>
      </c>
      <c r="AC33" s="196">
        <v>109.8901098901099</v>
      </c>
      <c r="AD33" s="128">
        <v>109.78260869565217</v>
      </c>
      <c r="AE33" s="493"/>
      <c r="AF33" s="305"/>
      <c r="AG33" s="305"/>
      <c r="AH33" s="305"/>
      <c r="AI33" s="305"/>
      <c r="AJ33" s="493"/>
      <c r="AK33" s="305"/>
      <c r="AL33" s="305"/>
      <c r="AM33" s="305"/>
      <c r="AN33" s="305"/>
      <c r="AO33" s="305"/>
    </row>
    <row r="34" spans="1:41" x14ac:dyDescent="0.25">
      <c r="A34" s="9"/>
      <c r="B34" s="108">
        <v>40</v>
      </c>
      <c r="C34" s="198" t="s">
        <v>98</v>
      </c>
      <c r="D34" s="78">
        <v>30</v>
      </c>
      <c r="E34" s="195">
        <v>9</v>
      </c>
      <c r="F34" s="195">
        <v>9</v>
      </c>
      <c r="G34" s="195">
        <v>0</v>
      </c>
      <c r="H34" s="195">
        <v>0</v>
      </c>
      <c r="I34" s="195">
        <v>42</v>
      </c>
      <c r="J34" s="195">
        <v>33</v>
      </c>
      <c r="K34" s="195">
        <v>9</v>
      </c>
      <c r="L34" s="195">
        <v>0</v>
      </c>
      <c r="M34" s="103">
        <v>51</v>
      </c>
      <c r="N34" s="103">
        <v>42</v>
      </c>
      <c r="O34" s="103">
        <v>9</v>
      </c>
      <c r="P34" s="102">
        <v>0</v>
      </c>
      <c r="Q34" s="195">
        <v>0</v>
      </c>
      <c r="R34" s="106">
        <v>1</v>
      </c>
      <c r="S34" s="106">
        <v>65</v>
      </c>
      <c r="T34" s="106">
        <v>66</v>
      </c>
      <c r="U34" s="107">
        <v>216.66666666666666</v>
      </c>
      <c r="V34" s="106">
        <v>0</v>
      </c>
      <c r="W34" s="106">
        <v>2</v>
      </c>
      <c r="X34" s="106">
        <v>2</v>
      </c>
      <c r="Y34" s="107">
        <v>6.666666666666667</v>
      </c>
      <c r="Z34" s="106">
        <v>1</v>
      </c>
      <c r="AA34" s="106">
        <v>67</v>
      </c>
      <c r="AB34" s="106">
        <v>68</v>
      </c>
      <c r="AC34" s="196">
        <v>223.33333333333334</v>
      </c>
      <c r="AD34" s="128">
        <v>219.35483870967741</v>
      </c>
      <c r="AE34" s="493"/>
      <c r="AF34" s="305"/>
      <c r="AG34" s="305"/>
      <c r="AH34" s="305"/>
      <c r="AI34" s="305"/>
      <c r="AJ34" s="493"/>
      <c r="AK34" s="305"/>
      <c r="AL34" s="305"/>
      <c r="AM34" s="305"/>
      <c r="AN34" s="305"/>
      <c r="AO34" s="305"/>
    </row>
    <row r="35" spans="1:41" x14ac:dyDescent="0.25">
      <c r="A35" s="9"/>
      <c r="B35" s="108">
        <v>190</v>
      </c>
      <c r="C35" s="198" t="s">
        <v>99</v>
      </c>
      <c r="D35" s="78">
        <v>186</v>
      </c>
      <c r="E35" s="195">
        <v>5</v>
      </c>
      <c r="F35" s="195">
        <v>3</v>
      </c>
      <c r="G35" s="195">
        <v>1</v>
      </c>
      <c r="H35" s="195">
        <v>1</v>
      </c>
      <c r="I35" s="195">
        <v>150</v>
      </c>
      <c r="J35" s="195">
        <v>132</v>
      </c>
      <c r="K35" s="195">
        <v>16</v>
      </c>
      <c r="L35" s="195">
        <v>2</v>
      </c>
      <c r="M35" s="103">
        <v>155</v>
      </c>
      <c r="N35" s="103">
        <v>135</v>
      </c>
      <c r="O35" s="103">
        <v>17</v>
      </c>
      <c r="P35" s="102">
        <v>3</v>
      </c>
      <c r="Q35" s="195">
        <v>0</v>
      </c>
      <c r="R35" s="106">
        <v>0</v>
      </c>
      <c r="S35" s="106">
        <v>182</v>
      </c>
      <c r="T35" s="106">
        <v>182</v>
      </c>
      <c r="U35" s="107">
        <v>97.849462365591393</v>
      </c>
      <c r="V35" s="106">
        <v>0</v>
      </c>
      <c r="W35" s="106">
        <v>24</v>
      </c>
      <c r="X35" s="106">
        <v>24</v>
      </c>
      <c r="Y35" s="107">
        <v>12.903225806451612</v>
      </c>
      <c r="Z35" s="106">
        <v>0</v>
      </c>
      <c r="AA35" s="106">
        <v>206</v>
      </c>
      <c r="AB35" s="106">
        <v>206</v>
      </c>
      <c r="AC35" s="196">
        <v>110.75268817204301</v>
      </c>
      <c r="AD35" s="128">
        <v>110.75268817204301</v>
      </c>
      <c r="AE35" s="493"/>
      <c r="AF35" s="305"/>
      <c r="AG35" s="305"/>
      <c r="AH35" s="305"/>
      <c r="AI35" s="305"/>
      <c r="AJ35" s="493"/>
      <c r="AK35" s="305"/>
      <c r="AL35" s="305"/>
      <c r="AM35" s="305"/>
      <c r="AN35" s="305"/>
      <c r="AO35" s="305"/>
    </row>
    <row r="36" spans="1:41" x14ac:dyDescent="0.25">
      <c r="A36" s="9"/>
      <c r="B36" s="108">
        <v>604</v>
      </c>
      <c r="C36" s="198" t="s">
        <v>100</v>
      </c>
      <c r="D36" s="78">
        <v>429</v>
      </c>
      <c r="E36" s="195">
        <v>35</v>
      </c>
      <c r="F36" s="195">
        <v>16</v>
      </c>
      <c r="G36" s="195">
        <v>16</v>
      </c>
      <c r="H36" s="195">
        <v>3</v>
      </c>
      <c r="I36" s="195">
        <v>327</v>
      </c>
      <c r="J36" s="195">
        <v>269</v>
      </c>
      <c r="K36" s="195">
        <v>43</v>
      </c>
      <c r="L36" s="195">
        <v>15</v>
      </c>
      <c r="M36" s="103">
        <v>362</v>
      </c>
      <c r="N36" s="103">
        <v>285</v>
      </c>
      <c r="O36" s="103">
        <v>59</v>
      </c>
      <c r="P36" s="102">
        <v>18</v>
      </c>
      <c r="Q36" s="195">
        <v>0</v>
      </c>
      <c r="R36" s="106">
        <v>3</v>
      </c>
      <c r="S36" s="106">
        <v>449</v>
      </c>
      <c r="T36" s="106">
        <v>452</v>
      </c>
      <c r="U36" s="107">
        <v>104.66200466200466</v>
      </c>
      <c r="V36" s="106">
        <v>0</v>
      </c>
      <c r="W36" s="106">
        <v>50</v>
      </c>
      <c r="X36" s="106">
        <v>50</v>
      </c>
      <c r="Y36" s="107">
        <v>11.655011655011654</v>
      </c>
      <c r="Z36" s="106">
        <v>3</v>
      </c>
      <c r="AA36" s="106">
        <v>499</v>
      </c>
      <c r="AB36" s="106">
        <v>502</v>
      </c>
      <c r="AC36" s="196">
        <v>116.31701631701632</v>
      </c>
      <c r="AD36" s="128">
        <v>116.2037037037037</v>
      </c>
      <c r="AE36" s="493"/>
      <c r="AF36" s="305"/>
      <c r="AG36" s="305"/>
      <c r="AH36" s="305"/>
      <c r="AI36" s="305"/>
      <c r="AJ36" s="493"/>
      <c r="AK36" s="305"/>
      <c r="AL36" s="305"/>
      <c r="AM36" s="305"/>
      <c r="AN36" s="305"/>
      <c r="AO36" s="305"/>
    </row>
    <row r="37" spans="1:41" x14ac:dyDescent="0.25">
      <c r="A37" s="9"/>
      <c r="B37" s="108">
        <v>670</v>
      </c>
      <c r="C37" s="198" t="s">
        <v>101</v>
      </c>
      <c r="D37" s="78">
        <v>281</v>
      </c>
      <c r="E37" s="195">
        <v>27</v>
      </c>
      <c r="F37" s="195">
        <v>24</v>
      </c>
      <c r="G37" s="195">
        <v>3</v>
      </c>
      <c r="H37" s="195">
        <v>0</v>
      </c>
      <c r="I37" s="195">
        <v>183</v>
      </c>
      <c r="J37" s="195">
        <v>166</v>
      </c>
      <c r="K37" s="195">
        <v>17</v>
      </c>
      <c r="L37" s="195">
        <v>0</v>
      </c>
      <c r="M37" s="103">
        <v>210</v>
      </c>
      <c r="N37" s="103">
        <v>190</v>
      </c>
      <c r="O37" s="103">
        <v>20</v>
      </c>
      <c r="P37" s="102">
        <v>0</v>
      </c>
      <c r="Q37" s="195">
        <v>0</v>
      </c>
      <c r="R37" s="106">
        <v>0</v>
      </c>
      <c r="S37" s="106">
        <v>241</v>
      </c>
      <c r="T37" s="106">
        <v>241</v>
      </c>
      <c r="U37" s="107">
        <v>85.765124555160142</v>
      </c>
      <c r="V37" s="106">
        <v>1</v>
      </c>
      <c r="W37" s="106">
        <v>29</v>
      </c>
      <c r="X37" s="106">
        <v>30</v>
      </c>
      <c r="Y37" s="107">
        <v>10.320284697508896</v>
      </c>
      <c r="Z37" s="106">
        <v>1</v>
      </c>
      <c r="AA37" s="106">
        <v>270</v>
      </c>
      <c r="AB37" s="106">
        <v>271</v>
      </c>
      <c r="AC37" s="196">
        <v>96.085409252669038</v>
      </c>
      <c r="AD37" s="128">
        <v>96.099290780141843</v>
      </c>
      <c r="AE37" s="493"/>
      <c r="AF37" s="305"/>
      <c r="AG37" s="305"/>
      <c r="AH37" s="305"/>
      <c r="AI37" s="305"/>
      <c r="AJ37" s="493"/>
      <c r="AK37" s="305"/>
      <c r="AL37" s="305"/>
      <c r="AM37" s="305"/>
      <c r="AN37" s="305"/>
      <c r="AO37" s="305"/>
    </row>
    <row r="38" spans="1:41" x14ac:dyDescent="0.25">
      <c r="A38" s="9"/>
      <c r="B38" s="108">
        <v>690</v>
      </c>
      <c r="C38" s="198" t="s">
        <v>102</v>
      </c>
      <c r="D38" s="78">
        <v>432</v>
      </c>
      <c r="E38" s="195">
        <v>4</v>
      </c>
      <c r="F38" s="195">
        <v>3</v>
      </c>
      <c r="G38" s="195">
        <v>1</v>
      </c>
      <c r="H38" s="195">
        <v>0</v>
      </c>
      <c r="I38" s="195">
        <v>122</v>
      </c>
      <c r="J38" s="195">
        <v>104</v>
      </c>
      <c r="K38" s="195">
        <v>15</v>
      </c>
      <c r="L38" s="195">
        <v>3</v>
      </c>
      <c r="M38" s="103">
        <v>126</v>
      </c>
      <c r="N38" s="103">
        <v>107</v>
      </c>
      <c r="O38" s="103">
        <v>16</v>
      </c>
      <c r="P38" s="102">
        <v>3</v>
      </c>
      <c r="Q38" s="195">
        <v>11</v>
      </c>
      <c r="R38" s="106">
        <v>0</v>
      </c>
      <c r="S38" s="106">
        <v>134</v>
      </c>
      <c r="T38" s="106">
        <v>134</v>
      </c>
      <c r="U38" s="107">
        <v>31.018518518518519</v>
      </c>
      <c r="V38" s="106">
        <v>0</v>
      </c>
      <c r="W38" s="106">
        <v>20</v>
      </c>
      <c r="X38" s="106">
        <v>20</v>
      </c>
      <c r="Y38" s="107">
        <v>4.6296296296296298</v>
      </c>
      <c r="Z38" s="106">
        <v>0</v>
      </c>
      <c r="AA38" s="106">
        <v>154</v>
      </c>
      <c r="AB38" s="106">
        <v>154</v>
      </c>
      <c r="AC38" s="196">
        <v>35.648148148148145</v>
      </c>
      <c r="AD38" s="128">
        <v>35.648148148148145</v>
      </c>
      <c r="AE38" s="493"/>
      <c r="AF38" s="305"/>
      <c r="AG38" s="305"/>
      <c r="AH38" s="305"/>
      <c r="AI38" s="305"/>
      <c r="AJ38" s="493"/>
      <c r="AK38" s="305"/>
      <c r="AL38" s="305"/>
      <c r="AM38" s="305"/>
      <c r="AN38" s="305"/>
      <c r="AO38" s="305"/>
    </row>
    <row r="39" spans="1:41" x14ac:dyDescent="0.25">
      <c r="A39" s="9"/>
      <c r="B39" s="108">
        <v>736</v>
      </c>
      <c r="C39" s="198" t="s">
        <v>103</v>
      </c>
      <c r="D39" s="78">
        <v>769</v>
      </c>
      <c r="E39" s="195">
        <v>59</v>
      </c>
      <c r="F39" s="195">
        <v>41</v>
      </c>
      <c r="G39" s="195">
        <v>17</v>
      </c>
      <c r="H39" s="195">
        <v>1</v>
      </c>
      <c r="I39" s="195">
        <v>492</v>
      </c>
      <c r="J39" s="195">
        <v>344</v>
      </c>
      <c r="K39" s="195">
        <v>132</v>
      </c>
      <c r="L39" s="195">
        <v>16</v>
      </c>
      <c r="M39" s="103">
        <v>551</v>
      </c>
      <c r="N39" s="103">
        <v>385</v>
      </c>
      <c r="O39" s="103">
        <v>149</v>
      </c>
      <c r="P39" s="102">
        <v>17</v>
      </c>
      <c r="Q39" s="195">
        <v>0</v>
      </c>
      <c r="R39" s="106">
        <v>6</v>
      </c>
      <c r="S39" s="106">
        <v>760</v>
      </c>
      <c r="T39" s="106">
        <v>766</v>
      </c>
      <c r="U39" s="107">
        <v>98.829648894668395</v>
      </c>
      <c r="V39" s="106">
        <v>0</v>
      </c>
      <c r="W39" s="106">
        <v>111</v>
      </c>
      <c r="X39" s="106">
        <v>111</v>
      </c>
      <c r="Y39" s="107">
        <v>14.434330299089726</v>
      </c>
      <c r="Z39" s="106">
        <v>6</v>
      </c>
      <c r="AA39" s="106">
        <v>871</v>
      </c>
      <c r="AB39" s="106">
        <v>877</v>
      </c>
      <c r="AC39" s="196">
        <v>113.26397919375812</v>
      </c>
      <c r="AD39" s="128">
        <v>113.16129032258064</v>
      </c>
      <c r="AE39" s="493"/>
      <c r="AF39" s="305"/>
      <c r="AG39" s="305"/>
      <c r="AH39" s="305"/>
      <c r="AI39" s="305"/>
      <c r="AJ39" s="493"/>
      <c r="AK39" s="305"/>
      <c r="AL39" s="305"/>
      <c r="AM39" s="305"/>
      <c r="AN39" s="305"/>
      <c r="AO39" s="305"/>
    </row>
    <row r="40" spans="1:41" x14ac:dyDescent="0.25">
      <c r="A40" s="9"/>
      <c r="B40" s="108">
        <v>858</v>
      </c>
      <c r="C40" s="198" t="s">
        <v>104</v>
      </c>
      <c r="D40" s="78">
        <v>158</v>
      </c>
      <c r="E40" s="195">
        <v>17</v>
      </c>
      <c r="F40" s="195">
        <v>8</v>
      </c>
      <c r="G40" s="195">
        <v>9</v>
      </c>
      <c r="H40" s="195">
        <v>0</v>
      </c>
      <c r="I40" s="195">
        <v>161</v>
      </c>
      <c r="J40" s="195">
        <v>142</v>
      </c>
      <c r="K40" s="195">
        <v>17</v>
      </c>
      <c r="L40" s="195">
        <v>2</v>
      </c>
      <c r="M40" s="103">
        <v>178</v>
      </c>
      <c r="N40" s="103">
        <v>150</v>
      </c>
      <c r="O40" s="103">
        <v>26</v>
      </c>
      <c r="P40" s="102">
        <v>2</v>
      </c>
      <c r="Q40" s="195">
        <v>0</v>
      </c>
      <c r="R40" s="106">
        <v>0</v>
      </c>
      <c r="S40" s="106">
        <v>170</v>
      </c>
      <c r="T40" s="106">
        <v>170</v>
      </c>
      <c r="U40" s="107">
        <v>107.59493670886076</v>
      </c>
      <c r="V40" s="106">
        <v>0</v>
      </c>
      <c r="W40" s="106">
        <v>10</v>
      </c>
      <c r="X40" s="106">
        <v>10</v>
      </c>
      <c r="Y40" s="107">
        <v>6.3291139240506329</v>
      </c>
      <c r="Z40" s="106">
        <v>0</v>
      </c>
      <c r="AA40" s="106">
        <v>180</v>
      </c>
      <c r="AB40" s="106">
        <v>180</v>
      </c>
      <c r="AC40" s="196">
        <v>113.9240506329114</v>
      </c>
      <c r="AD40" s="128">
        <v>113.9240506329114</v>
      </c>
      <c r="AE40" s="493"/>
      <c r="AF40" s="305"/>
      <c r="AG40" s="305"/>
      <c r="AH40" s="305"/>
      <c r="AI40" s="305"/>
      <c r="AJ40" s="493"/>
      <c r="AK40" s="305"/>
      <c r="AL40" s="305"/>
      <c r="AM40" s="305"/>
      <c r="AN40" s="305"/>
      <c r="AO40" s="305"/>
    </row>
    <row r="41" spans="1:41" x14ac:dyDescent="0.25">
      <c r="A41" s="9"/>
      <c r="B41" s="108">
        <v>885</v>
      </c>
      <c r="C41" s="198" t="s">
        <v>105</v>
      </c>
      <c r="D41" s="78">
        <v>51</v>
      </c>
      <c r="E41" s="195">
        <v>7</v>
      </c>
      <c r="F41" s="195">
        <v>6</v>
      </c>
      <c r="G41" s="195">
        <v>0</v>
      </c>
      <c r="H41" s="195">
        <v>1</v>
      </c>
      <c r="I41" s="195">
        <v>38</v>
      </c>
      <c r="J41" s="195">
        <v>26</v>
      </c>
      <c r="K41" s="195">
        <v>10</v>
      </c>
      <c r="L41" s="195">
        <v>2</v>
      </c>
      <c r="M41" s="103">
        <v>45</v>
      </c>
      <c r="N41" s="103">
        <v>32</v>
      </c>
      <c r="O41" s="103">
        <v>10</v>
      </c>
      <c r="P41" s="102">
        <v>3</v>
      </c>
      <c r="Q41" s="195">
        <v>0</v>
      </c>
      <c r="R41" s="106">
        <v>0</v>
      </c>
      <c r="S41" s="106">
        <v>43</v>
      </c>
      <c r="T41" s="106">
        <v>43</v>
      </c>
      <c r="U41" s="107">
        <v>84.313725490196077</v>
      </c>
      <c r="V41" s="106">
        <v>0</v>
      </c>
      <c r="W41" s="106">
        <v>7</v>
      </c>
      <c r="X41" s="106">
        <v>7</v>
      </c>
      <c r="Y41" s="107">
        <v>13.725490196078432</v>
      </c>
      <c r="Z41" s="106">
        <v>0</v>
      </c>
      <c r="AA41" s="106">
        <v>50</v>
      </c>
      <c r="AB41" s="106">
        <v>50</v>
      </c>
      <c r="AC41" s="196">
        <v>98.039215686274503</v>
      </c>
      <c r="AD41" s="128">
        <v>98.039215686274503</v>
      </c>
      <c r="AE41" s="493"/>
      <c r="AF41" s="305"/>
      <c r="AG41" s="305"/>
      <c r="AH41" s="305"/>
      <c r="AI41" s="305"/>
      <c r="AJ41" s="493"/>
      <c r="AK41" s="305"/>
      <c r="AL41" s="305"/>
      <c r="AM41" s="305"/>
      <c r="AN41" s="305"/>
      <c r="AO41" s="305"/>
    </row>
    <row r="42" spans="1:41" x14ac:dyDescent="0.25">
      <c r="A42" s="9"/>
      <c r="B42" s="108">
        <v>890</v>
      </c>
      <c r="C42" s="198" t="s">
        <v>106</v>
      </c>
      <c r="D42" s="78">
        <v>246</v>
      </c>
      <c r="E42" s="195">
        <v>14</v>
      </c>
      <c r="F42" s="195">
        <v>9</v>
      </c>
      <c r="G42" s="195">
        <v>3</v>
      </c>
      <c r="H42" s="195">
        <v>2</v>
      </c>
      <c r="I42" s="195">
        <v>134</v>
      </c>
      <c r="J42" s="195">
        <v>87</v>
      </c>
      <c r="K42" s="195">
        <v>34</v>
      </c>
      <c r="L42" s="195">
        <v>13</v>
      </c>
      <c r="M42" s="103">
        <v>148</v>
      </c>
      <c r="N42" s="103">
        <v>96</v>
      </c>
      <c r="O42" s="103">
        <v>37</v>
      </c>
      <c r="P42" s="102">
        <v>15</v>
      </c>
      <c r="Q42" s="195">
        <v>0</v>
      </c>
      <c r="R42" s="106">
        <v>3</v>
      </c>
      <c r="S42" s="106">
        <v>202</v>
      </c>
      <c r="T42" s="106">
        <v>205</v>
      </c>
      <c r="U42" s="107">
        <v>82.113821138211378</v>
      </c>
      <c r="V42" s="106">
        <v>0</v>
      </c>
      <c r="W42" s="106">
        <v>26</v>
      </c>
      <c r="X42" s="106">
        <v>26</v>
      </c>
      <c r="Y42" s="107">
        <v>10.569105691056912</v>
      </c>
      <c r="Z42" s="106">
        <v>3</v>
      </c>
      <c r="AA42" s="106">
        <v>228</v>
      </c>
      <c r="AB42" s="106">
        <v>231</v>
      </c>
      <c r="AC42" s="196">
        <v>92.682926829268297</v>
      </c>
      <c r="AD42" s="128">
        <v>92.771084337349393</v>
      </c>
      <c r="AE42" s="493"/>
      <c r="AF42" s="305"/>
      <c r="AG42" s="305"/>
      <c r="AH42" s="305"/>
      <c r="AI42" s="305"/>
      <c r="AJ42" s="493"/>
      <c r="AK42" s="305"/>
      <c r="AL42" s="305"/>
      <c r="AM42" s="305"/>
      <c r="AN42" s="305"/>
      <c r="AO42" s="305"/>
    </row>
    <row r="43" spans="1:41" x14ac:dyDescent="0.25">
      <c r="A43" s="9" t="s">
        <v>107</v>
      </c>
      <c r="B43" s="180"/>
      <c r="C43" s="199" t="s">
        <v>46</v>
      </c>
      <c r="D43" s="85">
        <v>3338</v>
      </c>
      <c r="E43" s="85">
        <v>368</v>
      </c>
      <c r="F43" s="85">
        <v>243</v>
      </c>
      <c r="G43" s="85">
        <v>94</v>
      </c>
      <c r="H43" s="85">
        <v>31</v>
      </c>
      <c r="I43" s="85">
        <v>2318</v>
      </c>
      <c r="J43" s="85">
        <v>1866</v>
      </c>
      <c r="K43" s="85">
        <v>395</v>
      </c>
      <c r="L43" s="85">
        <v>57</v>
      </c>
      <c r="M43" s="85">
        <v>2686</v>
      </c>
      <c r="N43" s="85">
        <v>2109</v>
      </c>
      <c r="O43" s="85">
        <v>489</v>
      </c>
      <c r="P43" s="85">
        <v>88</v>
      </c>
      <c r="Q43" s="85">
        <v>41</v>
      </c>
      <c r="R43" s="37">
        <v>4</v>
      </c>
      <c r="S43" s="37">
        <v>2834</v>
      </c>
      <c r="T43" s="37">
        <v>2838</v>
      </c>
      <c r="U43" s="109">
        <v>84.901138406231283</v>
      </c>
      <c r="V43" s="37">
        <v>0</v>
      </c>
      <c r="W43" s="37">
        <v>511</v>
      </c>
      <c r="X43" s="37">
        <v>511</v>
      </c>
      <c r="Y43" s="109">
        <v>15.308568004793289</v>
      </c>
      <c r="Z43" s="37">
        <v>4</v>
      </c>
      <c r="AA43" s="37">
        <v>3345</v>
      </c>
      <c r="AB43" s="37">
        <v>3349</v>
      </c>
      <c r="AC43" s="95">
        <v>100.20970641102456</v>
      </c>
      <c r="AD43" s="200">
        <v>100.20945541591861</v>
      </c>
      <c r="AE43" s="493"/>
      <c r="AF43" s="305"/>
      <c r="AG43" s="305"/>
      <c r="AH43" s="305"/>
      <c r="AI43" s="305"/>
      <c r="AJ43" s="493"/>
      <c r="AK43" s="305"/>
      <c r="AL43" s="305"/>
      <c r="AM43" s="305"/>
      <c r="AN43" s="305"/>
      <c r="AO43" s="305"/>
    </row>
    <row r="44" spans="1:41" x14ac:dyDescent="0.25">
      <c r="A44" s="9"/>
      <c r="B44" s="108">
        <v>4</v>
      </c>
      <c r="C44" s="198" t="s">
        <v>108</v>
      </c>
      <c r="D44" s="78">
        <v>6</v>
      </c>
      <c r="E44" s="195">
        <v>1</v>
      </c>
      <c r="F44" s="195">
        <v>1</v>
      </c>
      <c r="G44" s="195">
        <v>0</v>
      </c>
      <c r="H44" s="195">
        <v>0</v>
      </c>
      <c r="I44" s="195">
        <v>0</v>
      </c>
      <c r="J44" s="195">
        <v>0</v>
      </c>
      <c r="K44" s="195">
        <v>0</v>
      </c>
      <c r="L44" s="195">
        <v>0</v>
      </c>
      <c r="M44" s="103">
        <v>1</v>
      </c>
      <c r="N44" s="103">
        <v>1</v>
      </c>
      <c r="O44" s="103">
        <v>0</v>
      </c>
      <c r="P44" s="102">
        <v>0</v>
      </c>
      <c r="Q44" s="195">
        <v>0</v>
      </c>
      <c r="R44" s="106">
        <v>0</v>
      </c>
      <c r="S44" s="106">
        <v>4</v>
      </c>
      <c r="T44" s="106">
        <v>4</v>
      </c>
      <c r="U44" s="107">
        <v>0</v>
      </c>
      <c r="V44" s="106">
        <v>0</v>
      </c>
      <c r="W44" s="106">
        <v>1</v>
      </c>
      <c r="X44" s="106">
        <v>1</v>
      </c>
      <c r="Y44" s="107">
        <v>0</v>
      </c>
      <c r="Z44" s="106">
        <v>0</v>
      </c>
      <c r="AA44" s="106">
        <v>5</v>
      </c>
      <c r="AB44" s="106">
        <v>5</v>
      </c>
      <c r="AC44" s="196">
        <v>0</v>
      </c>
      <c r="AD44" s="128">
        <v>83.333333333333343</v>
      </c>
      <c r="AE44" s="493"/>
      <c r="AF44" s="305"/>
      <c r="AG44" s="305"/>
      <c r="AH44" s="305"/>
      <c r="AI44" s="305"/>
      <c r="AJ44" s="493"/>
      <c r="AK44" s="305"/>
      <c r="AL44" s="305"/>
      <c r="AM44" s="305"/>
      <c r="AN44" s="305"/>
      <c r="AO44" s="305"/>
    </row>
    <row r="45" spans="1:41" x14ac:dyDescent="0.25">
      <c r="A45" s="9"/>
      <c r="B45" s="108">
        <v>42</v>
      </c>
      <c r="C45" s="187" t="s">
        <v>109</v>
      </c>
      <c r="D45" s="78">
        <v>457</v>
      </c>
      <c r="E45" s="195">
        <v>40</v>
      </c>
      <c r="F45" s="195">
        <v>27</v>
      </c>
      <c r="G45" s="195">
        <v>12</v>
      </c>
      <c r="H45" s="195">
        <v>1</v>
      </c>
      <c r="I45" s="195">
        <v>257</v>
      </c>
      <c r="J45" s="195">
        <v>202</v>
      </c>
      <c r="K45" s="195">
        <v>50</v>
      </c>
      <c r="L45" s="195">
        <v>5</v>
      </c>
      <c r="M45" s="103">
        <v>297</v>
      </c>
      <c r="N45" s="103">
        <v>229</v>
      </c>
      <c r="O45" s="103">
        <v>62</v>
      </c>
      <c r="P45" s="102">
        <v>6</v>
      </c>
      <c r="Q45" s="195">
        <v>3</v>
      </c>
      <c r="R45" s="106">
        <v>1</v>
      </c>
      <c r="S45" s="106">
        <v>515</v>
      </c>
      <c r="T45" s="106">
        <v>516</v>
      </c>
      <c r="U45" s="107">
        <v>112.691466083151</v>
      </c>
      <c r="V45" s="106">
        <v>0</v>
      </c>
      <c r="W45" s="106">
        <v>118</v>
      </c>
      <c r="X45" s="106">
        <v>118</v>
      </c>
      <c r="Y45" s="107">
        <v>25.820568927789932</v>
      </c>
      <c r="Z45" s="106">
        <v>1</v>
      </c>
      <c r="AA45" s="106">
        <v>633</v>
      </c>
      <c r="AB45" s="106">
        <v>634</v>
      </c>
      <c r="AC45" s="196">
        <v>138.51203501094091</v>
      </c>
      <c r="AD45" s="128">
        <v>138.42794759825327</v>
      </c>
      <c r="AE45" s="493"/>
      <c r="AF45" s="305"/>
      <c r="AG45" s="305"/>
      <c r="AH45" s="305"/>
      <c r="AI45" s="305"/>
      <c r="AJ45" s="493"/>
      <c r="AK45" s="305"/>
      <c r="AL45" s="305"/>
      <c r="AM45" s="305"/>
      <c r="AN45" s="305"/>
      <c r="AO45" s="305"/>
    </row>
    <row r="46" spans="1:41" x14ac:dyDescent="0.25">
      <c r="A46" s="9"/>
      <c r="B46" s="108">
        <v>44</v>
      </c>
      <c r="C46" s="198" t="s">
        <v>110</v>
      </c>
      <c r="D46" s="78">
        <v>16</v>
      </c>
      <c r="E46" s="195">
        <v>1</v>
      </c>
      <c r="F46" s="195">
        <v>0</v>
      </c>
      <c r="G46" s="195">
        <v>1</v>
      </c>
      <c r="H46" s="195">
        <v>0</v>
      </c>
      <c r="I46" s="195">
        <v>24</v>
      </c>
      <c r="J46" s="195">
        <v>19</v>
      </c>
      <c r="K46" s="195">
        <v>5</v>
      </c>
      <c r="L46" s="195">
        <v>0</v>
      </c>
      <c r="M46" s="103">
        <v>25</v>
      </c>
      <c r="N46" s="103">
        <v>19</v>
      </c>
      <c r="O46" s="103">
        <v>6</v>
      </c>
      <c r="P46" s="102">
        <v>0</v>
      </c>
      <c r="Q46" s="195">
        <v>2</v>
      </c>
      <c r="R46" s="106">
        <v>0</v>
      </c>
      <c r="S46" s="106">
        <v>25</v>
      </c>
      <c r="T46" s="106">
        <v>25</v>
      </c>
      <c r="U46" s="107">
        <v>156.25</v>
      </c>
      <c r="V46" s="106">
        <v>0</v>
      </c>
      <c r="W46" s="106">
        <v>2</v>
      </c>
      <c r="X46" s="106">
        <v>2</v>
      </c>
      <c r="Y46" s="107">
        <v>12.5</v>
      </c>
      <c r="Z46" s="106">
        <v>0</v>
      </c>
      <c r="AA46" s="106">
        <v>27</v>
      </c>
      <c r="AB46" s="106">
        <v>27</v>
      </c>
      <c r="AC46" s="196">
        <v>168.75</v>
      </c>
      <c r="AD46" s="128">
        <v>168.75</v>
      </c>
      <c r="AE46" s="493"/>
      <c r="AF46" s="305"/>
      <c r="AG46" s="305"/>
      <c r="AH46" s="305"/>
      <c r="AI46" s="305"/>
      <c r="AJ46" s="493"/>
      <c r="AK46" s="305"/>
      <c r="AL46" s="305"/>
      <c r="AM46" s="305"/>
      <c r="AN46" s="305"/>
      <c r="AO46" s="305"/>
    </row>
    <row r="47" spans="1:41" x14ac:dyDescent="0.25">
      <c r="A47" s="9"/>
      <c r="B47" s="108">
        <v>59</v>
      </c>
      <c r="C47" s="198" t="s">
        <v>111</v>
      </c>
      <c r="D47" s="78">
        <v>88</v>
      </c>
      <c r="E47" s="195">
        <v>3</v>
      </c>
      <c r="F47" s="195">
        <v>3</v>
      </c>
      <c r="G47" s="195">
        <v>0</v>
      </c>
      <c r="H47" s="195">
        <v>0</v>
      </c>
      <c r="I47" s="195">
        <v>18</v>
      </c>
      <c r="J47" s="195">
        <v>15</v>
      </c>
      <c r="K47" s="195">
        <v>2</v>
      </c>
      <c r="L47" s="195">
        <v>1</v>
      </c>
      <c r="M47" s="103">
        <v>21</v>
      </c>
      <c r="N47" s="103">
        <v>18</v>
      </c>
      <c r="O47" s="103">
        <v>2</v>
      </c>
      <c r="P47" s="102">
        <v>1</v>
      </c>
      <c r="Q47" s="195">
        <v>2</v>
      </c>
      <c r="R47" s="106">
        <v>0</v>
      </c>
      <c r="S47" s="106">
        <v>26</v>
      </c>
      <c r="T47" s="106">
        <v>26</v>
      </c>
      <c r="U47" s="107">
        <v>29.545454545454547</v>
      </c>
      <c r="V47" s="106">
        <v>0</v>
      </c>
      <c r="W47" s="106">
        <v>7</v>
      </c>
      <c r="X47" s="106">
        <v>7</v>
      </c>
      <c r="Y47" s="107">
        <v>7.9545454545454541</v>
      </c>
      <c r="Z47" s="106">
        <v>0</v>
      </c>
      <c r="AA47" s="106">
        <v>33</v>
      </c>
      <c r="AB47" s="106">
        <v>33</v>
      </c>
      <c r="AC47" s="196">
        <v>37.5</v>
      </c>
      <c r="AD47" s="128">
        <v>37.5</v>
      </c>
      <c r="AE47" s="493"/>
      <c r="AF47" s="305"/>
      <c r="AG47" s="305"/>
      <c r="AH47" s="305"/>
      <c r="AI47" s="305"/>
      <c r="AJ47" s="493"/>
      <c r="AK47" s="305"/>
      <c r="AL47" s="305"/>
      <c r="AM47" s="305"/>
      <c r="AN47" s="305"/>
      <c r="AO47" s="305"/>
    </row>
    <row r="48" spans="1:41" x14ac:dyDescent="0.25">
      <c r="A48" s="9"/>
      <c r="B48" s="108">
        <v>113</v>
      </c>
      <c r="C48" s="198" t="s">
        <v>112</v>
      </c>
      <c r="D48" s="78">
        <v>53</v>
      </c>
      <c r="E48" s="195">
        <v>4</v>
      </c>
      <c r="F48" s="195">
        <v>2</v>
      </c>
      <c r="G48" s="195">
        <v>1</v>
      </c>
      <c r="H48" s="195">
        <v>1</v>
      </c>
      <c r="I48" s="195">
        <v>45</v>
      </c>
      <c r="J48" s="195">
        <v>41</v>
      </c>
      <c r="K48" s="195">
        <v>4</v>
      </c>
      <c r="L48" s="195">
        <v>0</v>
      </c>
      <c r="M48" s="103">
        <v>49</v>
      </c>
      <c r="N48" s="103">
        <v>43</v>
      </c>
      <c r="O48" s="103">
        <v>5</v>
      </c>
      <c r="P48" s="102">
        <v>1</v>
      </c>
      <c r="Q48" s="195">
        <v>0</v>
      </c>
      <c r="R48" s="106">
        <v>0</v>
      </c>
      <c r="S48" s="106">
        <v>58</v>
      </c>
      <c r="T48" s="106">
        <v>58</v>
      </c>
      <c r="U48" s="107">
        <v>109.43396226415094</v>
      </c>
      <c r="V48" s="106">
        <v>0</v>
      </c>
      <c r="W48" s="106">
        <v>5</v>
      </c>
      <c r="X48" s="106">
        <v>5</v>
      </c>
      <c r="Y48" s="107">
        <v>9.433962264150944</v>
      </c>
      <c r="Z48" s="106">
        <v>0</v>
      </c>
      <c r="AA48" s="106">
        <v>63</v>
      </c>
      <c r="AB48" s="106">
        <v>63</v>
      </c>
      <c r="AC48" s="196">
        <v>118.86792452830188</v>
      </c>
      <c r="AD48" s="128">
        <v>118.86792452830188</v>
      </c>
      <c r="AE48" s="493"/>
      <c r="AF48" s="305"/>
      <c r="AG48" s="305"/>
      <c r="AH48" s="305"/>
      <c r="AI48" s="305"/>
      <c r="AJ48" s="493"/>
      <c r="AK48" s="305"/>
      <c r="AL48" s="305"/>
      <c r="AM48" s="305"/>
      <c r="AN48" s="305"/>
      <c r="AO48" s="305"/>
    </row>
    <row r="49" spans="1:41" x14ac:dyDescent="0.25">
      <c r="A49" s="9"/>
      <c r="B49" s="108">
        <v>125</v>
      </c>
      <c r="C49" s="198" t="s">
        <v>113</v>
      </c>
      <c r="D49" s="78">
        <v>331</v>
      </c>
      <c r="E49" s="195">
        <v>7</v>
      </c>
      <c r="F49" s="195">
        <v>6</v>
      </c>
      <c r="G49" s="195">
        <v>0</v>
      </c>
      <c r="H49" s="195">
        <v>1</v>
      </c>
      <c r="I49" s="195">
        <v>69</v>
      </c>
      <c r="J49" s="195">
        <v>50</v>
      </c>
      <c r="K49" s="195">
        <v>13</v>
      </c>
      <c r="L49" s="195">
        <v>6</v>
      </c>
      <c r="M49" s="103">
        <v>76</v>
      </c>
      <c r="N49" s="103">
        <v>56</v>
      </c>
      <c r="O49" s="103">
        <v>13</v>
      </c>
      <c r="P49" s="102">
        <v>7</v>
      </c>
      <c r="Q49" s="195">
        <v>0</v>
      </c>
      <c r="R49" s="106">
        <v>0</v>
      </c>
      <c r="S49" s="106">
        <v>67</v>
      </c>
      <c r="T49" s="106">
        <v>67</v>
      </c>
      <c r="U49" s="107">
        <v>20.241691842900302</v>
      </c>
      <c r="V49" s="106">
        <v>0</v>
      </c>
      <c r="W49" s="106">
        <v>8</v>
      </c>
      <c r="X49" s="106">
        <v>8</v>
      </c>
      <c r="Y49" s="107">
        <v>2.416918429003021</v>
      </c>
      <c r="Z49" s="106">
        <v>0</v>
      </c>
      <c r="AA49" s="106">
        <v>75</v>
      </c>
      <c r="AB49" s="106">
        <v>75</v>
      </c>
      <c r="AC49" s="196">
        <v>22.658610271903324</v>
      </c>
      <c r="AD49" s="128">
        <v>22.658610271903324</v>
      </c>
      <c r="AE49" s="493"/>
      <c r="AF49" s="305"/>
      <c r="AG49" s="305"/>
      <c r="AH49" s="305"/>
      <c r="AI49" s="305"/>
      <c r="AJ49" s="493"/>
      <c r="AK49" s="305"/>
      <c r="AL49" s="305"/>
      <c r="AM49" s="305"/>
      <c r="AN49" s="305"/>
      <c r="AO49" s="305"/>
    </row>
    <row r="50" spans="1:41" x14ac:dyDescent="0.25">
      <c r="A50" s="9"/>
      <c r="B50" s="108">
        <v>138</v>
      </c>
      <c r="C50" s="198" t="s">
        <v>114</v>
      </c>
      <c r="D50" s="78">
        <v>73</v>
      </c>
      <c r="E50" s="195">
        <v>44</v>
      </c>
      <c r="F50" s="195">
        <v>40</v>
      </c>
      <c r="G50" s="195">
        <v>4</v>
      </c>
      <c r="H50" s="195">
        <v>0</v>
      </c>
      <c r="I50" s="195">
        <v>59</v>
      </c>
      <c r="J50" s="195">
        <v>56</v>
      </c>
      <c r="K50" s="195">
        <v>0</v>
      </c>
      <c r="L50" s="195">
        <v>3</v>
      </c>
      <c r="M50" s="103">
        <v>103</v>
      </c>
      <c r="N50" s="103">
        <v>96</v>
      </c>
      <c r="O50" s="103">
        <v>4</v>
      </c>
      <c r="P50" s="102">
        <v>3</v>
      </c>
      <c r="Q50" s="195">
        <v>3</v>
      </c>
      <c r="R50" s="106">
        <v>0</v>
      </c>
      <c r="S50" s="106">
        <v>95</v>
      </c>
      <c r="T50" s="106">
        <v>95</v>
      </c>
      <c r="U50" s="107">
        <v>130.13698630136986</v>
      </c>
      <c r="V50" s="106">
        <v>0</v>
      </c>
      <c r="W50" s="106">
        <v>12</v>
      </c>
      <c r="X50" s="106">
        <v>12</v>
      </c>
      <c r="Y50" s="107">
        <v>16.43835616438356</v>
      </c>
      <c r="Z50" s="106">
        <v>0</v>
      </c>
      <c r="AA50" s="106">
        <v>107</v>
      </c>
      <c r="AB50" s="106">
        <v>107</v>
      </c>
      <c r="AC50" s="196">
        <v>146.57534246575344</v>
      </c>
      <c r="AD50" s="128">
        <v>146.57534246575344</v>
      </c>
      <c r="AE50" s="493"/>
      <c r="AF50" s="305"/>
      <c r="AG50" s="305"/>
      <c r="AH50" s="305"/>
      <c r="AI50" s="305"/>
      <c r="AJ50" s="493"/>
      <c r="AK50" s="305"/>
      <c r="AL50" s="305"/>
      <c r="AM50" s="305"/>
      <c r="AN50" s="305"/>
      <c r="AO50" s="305"/>
    </row>
    <row r="51" spans="1:41" x14ac:dyDescent="0.25">
      <c r="A51" s="9"/>
      <c r="B51" s="108">
        <v>234</v>
      </c>
      <c r="C51" s="198" t="s">
        <v>115</v>
      </c>
      <c r="D51" s="78">
        <v>148</v>
      </c>
      <c r="E51" s="195">
        <v>3</v>
      </c>
      <c r="F51" s="195">
        <v>0</v>
      </c>
      <c r="G51" s="195">
        <v>0</v>
      </c>
      <c r="H51" s="195">
        <v>3</v>
      </c>
      <c r="I51" s="195">
        <v>79</v>
      </c>
      <c r="J51" s="195">
        <v>77</v>
      </c>
      <c r="K51" s="195">
        <v>2</v>
      </c>
      <c r="L51" s="195">
        <v>0</v>
      </c>
      <c r="M51" s="103">
        <v>82</v>
      </c>
      <c r="N51" s="103">
        <v>77</v>
      </c>
      <c r="O51" s="103">
        <v>2</v>
      </c>
      <c r="P51" s="102">
        <v>3</v>
      </c>
      <c r="Q51" s="195">
        <v>0</v>
      </c>
      <c r="R51" s="106">
        <v>0</v>
      </c>
      <c r="S51" s="106">
        <v>131</v>
      </c>
      <c r="T51" s="106">
        <v>131</v>
      </c>
      <c r="U51" s="107">
        <v>88.513513513513516</v>
      </c>
      <c r="V51" s="106">
        <v>0</v>
      </c>
      <c r="W51" s="106">
        <v>8</v>
      </c>
      <c r="X51" s="106">
        <v>8</v>
      </c>
      <c r="Y51" s="107">
        <v>5.4054054054054053</v>
      </c>
      <c r="Z51" s="106">
        <v>0</v>
      </c>
      <c r="AA51" s="106">
        <v>139</v>
      </c>
      <c r="AB51" s="106">
        <v>139</v>
      </c>
      <c r="AC51" s="196">
        <v>93.918918918918919</v>
      </c>
      <c r="AD51" s="128">
        <v>93.918918918918919</v>
      </c>
      <c r="AE51" s="493"/>
      <c r="AF51" s="305"/>
      <c r="AG51" s="305"/>
      <c r="AH51" s="305"/>
      <c r="AI51" s="305"/>
      <c r="AJ51" s="493"/>
      <c r="AK51" s="305"/>
      <c r="AL51" s="305"/>
      <c r="AM51" s="305"/>
      <c r="AN51" s="305"/>
      <c r="AO51" s="305"/>
    </row>
    <row r="52" spans="1:41" x14ac:dyDescent="0.25">
      <c r="A52" s="9"/>
      <c r="B52" s="108">
        <v>240</v>
      </c>
      <c r="C52" s="198" t="s">
        <v>116</v>
      </c>
      <c r="D52" s="78">
        <v>17</v>
      </c>
      <c r="E52" s="195">
        <v>9</v>
      </c>
      <c r="F52" s="195">
        <v>7</v>
      </c>
      <c r="G52" s="195">
        <v>2</v>
      </c>
      <c r="H52" s="195">
        <v>0</v>
      </c>
      <c r="I52" s="195">
        <v>9</v>
      </c>
      <c r="J52" s="195">
        <v>6</v>
      </c>
      <c r="K52" s="195">
        <v>3</v>
      </c>
      <c r="L52" s="195">
        <v>0</v>
      </c>
      <c r="M52" s="103">
        <v>18</v>
      </c>
      <c r="N52" s="103">
        <v>13</v>
      </c>
      <c r="O52" s="103">
        <v>5</v>
      </c>
      <c r="P52" s="102">
        <v>0</v>
      </c>
      <c r="Q52" s="195">
        <v>0</v>
      </c>
      <c r="R52" s="106">
        <v>0</v>
      </c>
      <c r="S52" s="106">
        <v>18</v>
      </c>
      <c r="T52" s="106">
        <v>18</v>
      </c>
      <c r="U52" s="107">
        <v>105.88235294117648</v>
      </c>
      <c r="V52" s="106">
        <v>0</v>
      </c>
      <c r="W52" s="106">
        <v>1</v>
      </c>
      <c r="X52" s="106">
        <v>1</v>
      </c>
      <c r="Y52" s="107">
        <v>5.8823529411764701</v>
      </c>
      <c r="Z52" s="106">
        <v>0</v>
      </c>
      <c r="AA52" s="106">
        <v>19</v>
      </c>
      <c r="AB52" s="106">
        <v>19</v>
      </c>
      <c r="AC52" s="196">
        <v>111.76470588235294</v>
      </c>
      <c r="AD52" s="128">
        <v>111.76470588235294</v>
      </c>
      <c r="AE52" s="493"/>
      <c r="AF52" s="305"/>
      <c r="AG52" s="305"/>
      <c r="AH52" s="305"/>
      <c r="AI52" s="305"/>
      <c r="AJ52" s="493"/>
      <c r="AK52" s="305"/>
      <c r="AL52" s="305"/>
      <c r="AM52" s="305"/>
      <c r="AN52" s="305"/>
      <c r="AO52" s="305"/>
    </row>
    <row r="53" spans="1:41" x14ac:dyDescent="0.25">
      <c r="A53" s="9"/>
      <c r="B53" s="108">
        <v>284</v>
      </c>
      <c r="C53" s="198" t="s">
        <v>117</v>
      </c>
      <c r="D53" s="78">
        <v>80</v>
      </c>
      <c r="E53" s="195">
        <v>6</v>
      </c>
      <c r="F53" s="195">
        <v>6</v>
      </c>
      <c r="G53" s="195">
        <v>0</v>
      </c>
      <c r="H53" s="195">
        <v>0</v>
      </c>
      <c r="I53" s="195">
        <v>79</v>
      </c>
      <c r="J53" s="195">
        <v>72</v>
      </c>
      <c r="K53" s="195">
        <v>7</v>
      </c>
      <c r="L53" s="195">
        <v>0</v>
      </c>
      <c r="M53" s="103">
        <v>85</v>
      </c>
      <c r="N53" s="103">
        <v>78</v>
      </c>
      <c r="O53" s="103">
        <v>7</v>
      </c>
      <c r="P53" s="102">
        <v>0</v>
      </c>
      <c r="Q53" s="195">
        <v>7</v>
      </c>
      <c r="R53" s="106">
        <v>3</v>
      </c>
      <c r="S53" s="106">
        <v>88</v>
      </c>
      <c r="T53" s="106">
        <v>91</v>
      </c>
      <c r="U53" s="107">
        <v>110.00000000000001</v>
      </c>
      <c r="V53" s="106">
        <v>0</v>
      </c>
      <c r="W53" s="106">
        <v>7</v>
      </c>
      <c r="X53" s="106">
        <v>7</v>
      </c>
      <c r="Y53" s="107">
        <v>8.75</v>
      </c>
      <c r="Z53" s="106">
        <v>3</v>
      </c>
      <c r="AA53" s="106">
        <v>95</v>
      </c>
      <c r="AB53" s="106">
        <v>98</v>
      </c>
      <c r="AC53" s="196">
        <v>118.75</v>
      </c>
      <c r="AD53" s="128">
        <v>118.07228915662651</v>
      </c>
      <c r="AE53" s="493"/>
      <c r="AF53" s="305"/>
      <c r="AG53" s="305"/>
      <c r="AH53" s="305"/>
      <c r="AI53" s="305"/>
      <c r="AJ53" s="493"/>
      <c r="AK53" s="305"/>
      <c r="AL53" s="305"/>
      <c r="AM53" s="305"/>
      <c r="AN53" s="305"/>
      <c r="AO53" s="305"/>
    </row>
    <row r="54" spans="1:41" x14ac:dyDescent="0.25">
      <c r="A54" s="9"/>
      <c r="B54" s="108">
        <v>306</v>
      </c>
      <c r="C54" s="198" t="s">
        <v>118</v>
      </c>
      <c r="D54" s="78">
        <v>120</v>
      </c>
      <c r="E54" s="195">
        <v>4</v>
      </c>
      <c r="F54" s="195">
        <v>3</v>
      </c>
      <c r="G54" s="195">
        <v>0</v>
      </c>
      <c r="H54" s="195">
        <v>1</v>
      </c>
      <c r="I54" s="195">
        <v>84</v>
      </c>
      <c r="J54" s="195">
        <v>67</v>
      </c>
      <c r="K54" s="195">
        <v>15</v>
      </c>
      <c r="L54" s="195">
        <v>2</v>
      </c>
      <c r="M54" s="103">
        <v>88</v>
      </c>
      <c r="N54" s="103">
        <v>70</v>
      </c>
      <c r="O54" s="103">
        <v>15</v>
      </c>
      <c r="P54" s="102">
        <v>3</v>
      </c>
      <c r="Q54" s="195">
        <v>0</v>
      </c>
      <c r="R54" s="106">
        <v>0</v>
      </c>
      <c r="S54" s="106">
        <v>86</v>
      </c>
      <c r="T54" s="106">
        <v>86</v>
      </c>
      <c r="U54" s="107">
        <v>71.666666666666671</v>
      </c>
      <c r="V54" s="106">
        <v>0</v>
      </c>
      <c r="W54" s="106">
        <v>4</v>
      </c>
      <c r="X54" s="106">
        <v>4</v>
      </c>
      <c r="Y54" s="107">
        <v>3.3333333333333335</v>
      </c>
      <c r="Z54" s="106">
        <v>0</v>
      </c>
      <c r="AA54" s="106">
        <v>90</v>
      </c>
      <c r="AB54" s="106">
        <v>90</v>
      </c>
      <c r="AC54" s="196">
        <v>75</v>
      </c>
      <c r="AD54" s="128">
        <v>75</v>
      </c>
      <c r="AE54" s="493"/>
      <c r="AF54" s="305"/>
      <c r="AG54" s="305"/>
      <c r="AH54" s="305"/>
      <c r="AI54" s="305"/>
      <c r="AJ54" s="493"/>
      <c r="AK54" s="305"/>
      <c r="AL54" s="305"/>
      <c r="AM54" s="305"/>
      <c r="AN54" s="305"/>
      <c r="AO54" s="305"/>
    </row>
    <row r="55" spans="1:41" x14ac:dyDescent="0.25">
      <c r="A55" s="9"/>
      <c r="B55" s="108">
        <v>347</v>
      </c>
      <c r="C55" s="198" t="s">
        <v>119</v>
      </c>
      <c r="D55" s="78">
        <v>39</v>
      </c>
      <c r="E55" s="195">
        <v>2</v>
      </c>
      <c r="F55" s="195">
        <v>2</v>
      </c>
      <c r="G55" s="195">
        <v>0</v>
      </c>
      <c r="H55" s="195">
        <v>0</v>
      </c>
      <c r="I55" s="195">
        <v>16</v>
      </c>
      <c r="J55" s="195">
        <v>8</v>
      </c>
      <c r="K55" s="195">
        <v>6</v>
      </c>
      <c r="L55" s="195">
        <v>2</v>
      </c>
      <c r="M55" s="103">
        <v>18</v>
      </c>
      <c r="N55" s="103">
        <v>10</v>
      </c>
      <c r="O55" s="103">
        <v>6</v>
      </c>
      <c r="P55" s="102">
        <v>2</v>
      </c>
      <c r="Q55" s="195">
        <v>0</v>
      </c>
      <c r="R55" s="106">
        <v>0</v>
      </c>
      <c r="S55" s="106">
        <v>30</v>
      </c>
      <c r="T55" s="106">
        <v>30</v>
      </c>
      <c r="U55" s="107">
        <v>76.923076923076934</v>
      </c>
      <c r="V55" s="106">
        <v>0</v>
      </c>
      <c r="W55" s="106">
        <v>6</v>
      </c>
      <c r="X55" s="106">
        <v>6</v>
      </c>
      <c r="Y55" s="107">
        <v>15.384615384615385</v>
      </c>
      <c r="Z55" s="106">
        <v>0</v>
      </c>
      <c r="AA55" s="106">
        <v>36</v>
      </c>
      <c r="AB55" s="106">
        <v>36</v>
      </c>
      <c r="AC55" s="196">
        <v>92.307692307692307</v>
      </c>
      <c r="AD55" s="128">
        <v>92.307692307692307</v>
      </c>
      <c r="AE55" s="493"/>
      <c r="AF55" s="305"/>
      <c r="AG55" s="305"/>
      <c r="AH55" s="305"/>
      <c r="AI55" s="305"/>
      <c r="AJ55" s="493"/>
      <c r="AK55" s="305"/>
      <c r="AL55" s="305"/>
      <c r="AM55" s="305"/>
      <c r="AN55" s="305"/>
      <c r="AO55" s="305"/>
    </row>
    <row r="56" spans="1:41" x14ac:dyDescent="0.25">
      <c r="A56" s="9"/>
      <c r="B56" s="108">
        <v>411</v>
      </c>
      <c r="C56" s="198" t="s">
        <v>120</v>
      </c>
      <c r="D56" s="78">
        <v>17</v>
      </c>
      <c r="E56" s="195">
        <v>3</v>
      </c>
      <c r="F56" s="195">
        <v>3</v>
      </c>
      <c r="G56" s="195">
        <v>0</v>
      </c>
      <c r="H56" s="195">
        <v>0</v>
      </c>
      <c r="I56" s="195">
        <v>20</v>
      </c>
      <c r="J56" s="195">
        <v>20</v>
      </c>
      <c r="K56" s="195">
        <v>0</v>
      </c>
      <c r="L56" s="195">
        <v>0</v>
      </c>
      <c r="M56" s="103">
        <v>23</v>
      </c>
      <c r="N56" s="103">
        <v>23</v>
      </c>
      <c r="O56" s="103">
        <v>0</v>
      </c>
      <c r="P56" s="102">
        <v>0</v>
      </c>
      <c r="Q56" s="195">
        <v>0</v>
      </c>
      <c r="R56" s="106">
        <v>0</v>
      </c>
      <c r="S56" s="106">
        <v>24</v>
      </c>
      <c r="T56" s="106">
        <v>24</v>
      </c>
      <c r="U56" s="107">
        <v>141.1764705882353</v>
      </c>
      <c r="V56" s="106">
        <v>0</v>
      </c>
      <c r="W56" s="106">
        <v>0</v>
      </c>
      <c r="X56" s="106">
        <v>0</v>
      </c>
      <c r="Y56" s="107">
        <v>0</v>
      </c>
      <c r="Z56" s="106">
        <v>0</v>
      </c>
      <c r="AA56" s="106">
        <v>24</v>
      </c>
      <c r="AB56" s="106">
        <v>24</v>
      </c>
      <c r="AC56" s="196">
        <v>141.1764705882353</v>
      </c>
      <c r="AD56" s="128">
        <v>141.1764705882353</v>
      </c>
      <c r="AE56" s="493"/>
      <c r="AF56" s="305"/>
      <c r="AG56" s="305"/>
      <c r="AH56" s="305"/>
      <c r="AI56" s="305"/>
      <c r="AJ56" s="493"/>
      <c r="AK56" s="305"/>
      <c r="AL56" s="305"/>
      <c r="AM56" s="305"/>
      <c r="AN56" s="305"/>
      <c r="AO56" s="305"/>
    </row>
    <row r="57" spans="1:41" x14ac:dyDescent="0.25">
      <c r="A57" s="9"/>
      <c r="B57" s="108">
        <v>501</v>
      </c>
      <c r="C57" s="198" t="s">
        <v>121</v>
      </c>
      <c r="D57" s="78">
        <v>82</v>
      </c>
      <c r="E57" s="195">
        <v>2</v>
      </c>
      <c r="F57" s="195">
        <v>2</v>
      </c>
      <c r="G57" s="195">
        <v>0</v>
      </c>
      <c r="H57" s="195">
        <v>0</v>
      </c>
      <c r="I57" s="195">
        <v>16</v>
      </c>
      <c r="J57" s="195">
        <v>16</v>
      </c>
      <c r="K57" s="195">
        <v>0</v>
      </c>
      <c r="L57" s="195">
        <v>0</v>
      </c>
      <c r="M57" s="103">
        <v>18</v>
      </c>
      <c r="N57" s="103">
        <v>18</v>
      </c>
      <c r="O57" s="103">
        <v>0</v>
      </c>
      <c r="P57" s="102">
        <v>0</v>
      </c>
      <c r="Q57" s="195">
        <v>0</v>
      </c>
      <c r="R57" s="106">
        <v>0</v>
      </c>
      <c r="S57" s="106">
        <v>34</v>
      </c>
      <c r="T57" s="106">
        <v>34</v>
      </c>
      <c r="U57" s="107">
        <v>41.463414634146339</v>
      </c>
      <c r="V57" s="106">
        <v>0</v>
      </c>
      <c r="W57" s="106">
        <v>1</v>
      </c>
      <c r="X57" s="106">
        <v>1</v>
      </c>
      <c r="Y57" s="107">
        <v>1.2195121951219512</v>
      </c>
      <c r="Z57" s="106">
        <v>0</v>
      </c>
      <c r="AA57" s="106">
        <v>35</v>
      </c>
      <c r="AB57" s="106">
        <v>35</v>
      </c>
      <c r="AC57" s="196">
        <v>42.68292682926829</v>
      </c>
      <c r="AD57" s="128">
        <v>42.68292682926829</v>
      </c>
      <c r="AE57" s="493"/>
      <c r="AF57" s="305"/>
      <c r="AG57" s="305"/>
      <c r="AH57" s="305"/>
      <c r="AI57" s="305"/>
      <c r="AJ57" s="493"/>
      <c r="AK57" s="305"/>
      <c r="AL57" s="305"/>
      <c r="AM57" s="305"/>
      <c r="AN57" s="305"/>
      <c r="AO57" s="305"/>
    </row>
    <row r="58" spans="1:41" x14ac:dyDescent="0.25">
      <c r="A58" s="9"/>
      <c r="B58" s="108">
        <v>543</v>
      </c>
      <c r="C58" s="198" t="s">
        <v>122</v>
      </c>
      <c r="D58" s="78">
        <v>13</v>
      </c>
      <c r="E58" s="195">
        <v>4</v>
      </c>
      <c r="F58" s="195">
        <v>3</v>
      </c>
      <c r="G58" s="195">
        <v>1</v>
      </c>
      <c r="H58" s="195">
        <v>0</v>
      </c>
      <c r="I58" s="195">
        <v>15</v>
      </c>
      <c r="J58" s="195">
        <v>15</v>
      </c>
      <c r="K58" s="195">
        <v>0</v>
      </c>
      <c r="L58" s="195">
        <v>0</v>
      </c>
      <c r="M58" s="103">
        <v>19</v>
      </c>
      <c r="N58" s="103">
        <v>18</v>
      </c>
      <c r="O58" s="103">
        <v>1</v>
      </c>
      <c r="P58" s="102">
        <v>0</v>
      </c>
      <c r="Q58" s="195">
        <v>0</v>
      </c>
      <c r="R58" s="106">
        <v>0</v>
      </c>
      <c r="S58" s="106">
        <v>17</v>
      </c>
      <c r="T58" s="106">
        <v>17</v>
      </c>
      <c r="U58" s="107">
        <v>130.76923076923077</v>
      </c>
      <c r="V58" s="106">
        <v>0</v>
      </c>
      <c r="W58" s="106">
        <v>0</v>
      </c>
      <c r="X58" s="106">
        <v>0</v>
      </c>
      <c r="Y58" s="107">
        <v>0</v>
      </c>
      <c r="Z58" s="106">
        <v>0</v>
      </c>
      <c r="AA58" s="106">
        <v>17</v>
      </c>
      <c r="AB58" s="106">
        <v>17</v>
      </c>
      <c r="AC58" s="196">
        <v>130.76923076923077</v>
      </c>
      <c r="AD58" s="128">
        <v>130.76923076923077</v>
      </c>
      <c r="AE58" s="493"/>
      <c r="AF58" s="305"/>
      <c r="AG58" s="305"/>
      <c r="AH58" s="305"/>
      <c r="AI58" s="305"/>
      <c r="AJ58" s="493"/>
      <c r="AK58" s="305"/>
      <c r="AL58" s="305"/>
      <c r="AM58" s="305"/>
      <c r="AN58" s="305"/>
      <c r="AO58" s="305"/>
    </row>
    <row r="59" spans="1:41" x14ac:dyDescent="0.25">
      <c r="A59" s="9"/>
      <c r="B59" s="108">
        <v>628</v>
      </c>
      <c r="C59" s="198" t="s">
        <v>123</v>
      </c>
      <c r="D59" s="78">
        <v>10</v>
      </c>
      <c r="E59" s="195">
        <v>1</v>
      </c>
      <c r="F59" s="195">
        <v>1</v>
      </c>
      <c r="G59" s="195">
        <v>0</v>
      </c>
      <c r="H59" s="195">
        <v>0</v>
      </c>
      <c r="I59" s="195">
        <v>4</v>
      </c>
      <c r="J59" s="195">
        <v>3</v>
      </c>
      <c r="K59" s="195">
        <v>1</v>
      </c>
      <c r="L59" s="195">
        <v>0</v>
      </c>
      <c r="M59" s="103">
        <v>5</v>
      </c>
      <c r="N59" s="103">
        <v>4</v>
      </c>
      <c r="O59" s="103">
        <v>1</v>
      </c>
      <c r="P59" s="102">
        <v>0</v>
      </c>
      <c r="Q59" s="195">
        <v>1</v>
      </c>
      <c r="R59" s="106">
        <v>0</v>
      </c>
      <c r="S59" s="106">
        <v>9</v>
      </c>
      <c r="T59" s="106">
        <v>9</v>
      </c>
      <c r="U59" s="107">
        <v>90</v>
      </c>
      <c r="V59" s="106">
        <v>0</v>
      </c>
      <c r="W59" s="106">
        <v>2</v>
      </c>
      <c r="X59" s="106">
        <v>2</v>
      </c>
      <c r="Y59" s="107">
        <v>20</v>
      </c>
      <c r="Z59" s="106">
        <v>0</v>
      </c>
      <c r="AA59" s="106">
        <v>11</v>
      </c>
      <c r="AB59" s="106">
        <v>11</v>
      </c>
      <c r="AC59" s="196">
        <v>110.00000000000001</v>
      </c>
      <c r="AD59" s="128">
        <v>110.00000000000001</v>
      </c>
      <c r="AE59" s="493"/>
      <c r="AF59" s="305"/>
      <c r="AG59" s="305"/>
      <c r="AH59" s="305"/>
      <c r="AI59" s="305"/>
      <c r="AJ59" s="493"/>
      <c r="AK59" s="305"/>
      <c r="AL59" s="305"/>
      <c r="AM59" s="305"/>
      <c r="AN59" s="305"/>
      <c r="AO59" s="305"/>
    </row>
    <row r="60" spans="1:41" x14ac:dyDescent="0.25">
      <c r="A60" s="9"/>
      <c r="B60" s="108">
        <v>656</v>
      </c>
      <c r="C60" s="198" t="s">
        <v>124</v>
      </c>
      <c r="D60" s="78">
        <v>1134</v>
      </c>
      <c r="E60" s="195">
        <v>129</v>
      </c>
      <c r="F60" s="195">
        <v>72</v>
      </c>
      <c r="G60" s="195">
        <v>40</v>
      </c>
      <c r="H60" s="195">
        <v>17</v>
      </c>
      <c r="I60" s="195">
        <v>976</v>
      </c>
      <c r="J60" s="195">
        <v>726</v>
      </c>
      <c r="K60" s="195">
        <v>218</v>
      </c>
      <c r="L60" s="195">
        <v>32</v>
      </c>
      <c r="M60" s="103">
        <v>1105</v>
      </c>
      <c r="N60" s="103">
        <v>798</v>
      </c>
      <c r="O60" s="103">
        <v>258</v>
      </c>
      <c r="P60" s="102">
        <v>49</v>
      </c>
      <c r="Q60" s="195">
        <v>23</v>
      </c>
      <c r="R60" s="106">
        <v>0</v>
      </c>
      <c r="S60" s="106">
        <v>908</v>
      </c>
      <c r="T60" s="106">
        <v>908</v>
      </c>
      <c r="U60" s="107">
        <v>80.070546737213405</v>
      </c>
      <c r="V60" s="106">
        <v>0</v>
      </c>
      <c r="W60" s="106">
        <v>208</v>
      </c>
      <c r="X60" s="106">
        <v>208</v>
      </c>
      <c r="Y60" s="107">
        <v>18.342151675485006</v>
      </c>
      <c r="Z60" s="106">
        <v>0</v>
      </c>
      <c r="AA60" s="106">
        <v>1116</v>
      </c>
      <c r="AB60" s="106">
        <v>1116</v>
      </c>
      <c r="AC60" s="196">
        <v>98.412698412698404</v>
      </c>
      <c r="AD60" s="128">
        <v>98.412698412698404</v>
      </c>
      <c r="AE60" s="493"/>
      <c r="AF60" s="305"/>
      <c r="AG60" s="305"/>
      <c r="AH60" s="305"/>
      <c r="AI60" s="305"/>
      <c r="AJ60" s="493"/>
      <c r="AK60" s="305"/>
      <c r="AL60" s="305"/>
      <c r="AM60" s="305"/>
      <c r="AN60" s="305"/>
      <c r="AO60" s="305"/>
    </row>
    <row r="61" spans="1:41" x14ac:dyDescent="0.25">
      <c r="A61" s="9"/>
      <c r="B61" s="108">
        <v>761</v>
      </c>
      <c r="C61" s="198" t="s">
        <v>125</v>
      </c>
      <c r="D61" s="78">
        <v>640</v>
      </c>
      <c r="E61" s="195">
        <v>100</v>
      </c>
      <c r="F61" s="195">
        <v>61</v>
      </c>
      <c r="G61" s="195">
        <v>32</v>
      </c>
      <c r="H61" s="195">
        <v>7</v>
      </c>
      <c r="I61" s="195">
        <v>535</v>
      </c>
      <c r="J61" s="195">
        <v>460</v>
      </c>
      <c r="K61" s="195">
        <v>69</v>
      </c>
      <c r="L61" s="195">
        <v>6</v>
      </c>
      <c r="M61" s="103">
        <v>635</v>
      </c>
      <c r="N61" s="103">
        <v>521</v>
      </c>
      <c r="O61" s="103">
        <v>101</v>
      </c>
      <c r="P61" s="102">
        <v>13</v>
      </c>
      <c r="Q61" s="195">
        <v>0</v>
      </c>
      <c r="R61" s="106">
        <v>0</v>
      </c>
      <c r="S61" s="106">
        <v>686</v>
      </c>
      <c r="T61" s="106">
        <v>686</v>
      </c>
      <c r="U61" s="107">
        <v>107.18749999999999</v>
      </c>
      <c r="V61" s="106">
        <v>0</v>
      </c>
      <c r="W61" s="106">
        <v>112</v>
      </c>
      <c r="X61" s="106">
        <v>112</v>
      </c>
      <c r="Y61" s="107">
        <v>17.5</v>
      </c>
      <c r="Z61" s="106">
        <v>0</v>
      </c>
      <c r="AA61" s="106">
        <v>798</v>
      </c>
      <c r="AB61" s="106">
        <v>798</v>
      </c>
      <c r="AC61" s="196">
        <v>124.6875</v>
      </c>
      <c r="AD61" s="128">
        <v>124.6875</v>
      </c>
      <c r="AE61" s="493"/>
      <c r="AF61" s="305"/>
      <c r="AG61" s="305"/>
      <c r="AH61" s="305"/>
      <c r="AI61" s="305"/>
      <c r="AJ61" s="493"/>
      <c r="AK61" s="305"/>
      <c r="AL61" s="305"/>
      <c r="AM61" s="305"/>
      <c r="AN61" s="305"/>
      <c r="AO61" s="305"/>
    </row>
    <row r="62" spans="1:41" x14ac:dyDescent="0.25">
      <c r="A62" s="9"/>
      <c r="B62" s="108">
        <v>842</v>
      </c>
      <c r="C62" s="198" t="s">
        <v>126</v>
      </c>
      <c r="D62" s="78">
        <v>14</v>
      </c>
      <c r="E62" s="195">
        <v>5</v>
      </c>
      <c r="F62" s="195">
        <v>4</v>
      </c>
      <c r="G62" s="195">
        <v>1</v>
      </c>
      <c r="H62" s="195">
        <v>0</v>
      </c>
      <c r="I62" s="195">
        <v>13</v>
      </c>
      <c r="J62" s="195">
        <v>13</v>
      </c>
      <c r="K62" s="195">
        <v>0</v>
      </c>
      <c r="L62" s="195">
        <v>0</v>
      </c>
      <c r="M62" s="103">
        <v>18</v>
      </c>
      <c r="N62" s="103">
        <v>17</v>
      </c>
      <c r="O62" s="103">
        <v>1</v>
      </c>
      <c r="P62" s="102">
        <v>0</v>
      </c>
      <c r="Q62" s="195">
        <v>0</v>
      </c>
      <c r="R62" s="106">
        <v>0</v>
      </c>
      <c r="S62" s="106">
        <v>13</v>
      </c>
      <c r="T62" s="106">
        <v>13</v>
      </c>
      <c r="U62" s="107">
        <v>92.857142857142861</v>
      </c>
      <c r="V62" s="106">
        <v>0</v>
      </c>
      <c r="W62" s="106">
        <v>9</v>
      </c>
      <c r="X62" s="106">
        <v>9</v>
      </c>
      <c r="Y62" s="107">
        <v>64.285714285714292</v>
      </c>
      <c r="Z62" s="106">
        <v>0</v>
      </c>
      <c r="AA62" s="106">
        <v>22</v>
      </c>
      <c r="AB62" s="106">
        <v>22</v>
      </c>
      <c r="AC62" s="196">
        <v>157.14285714285714</v>
      </c>
      <c r="AD62" s="128">
        <v>157.14285714285714</v>
      </c>
      <c r="AE62" s="493"/>
      <c r="AF62" s="305"/>
      <c r="AG62" s="305"/>
      <c r="AH62" s="305"/>
      <c r="AI62" s="305"/>
      <c r="AJ62" s="493"/>
      <c r="AK62" s="305"/>
      <c r="AL62" s="305"/>
      <c r="AM62" s="305"/>
      <c r="AN62" s="305"/>
      <c r="AO62" s="305"/>
    </row>
    <row r="63" spans="1:41" x14ac:dyDescent="0.25">
      <c r="A63" s="9" t="s">
        <v>127</v>
      </c>
      <c r="B63" s="180"/>
      <c r="C63" s="199" t="s">
        <v>47</v>
      </c>
      <c r="D63" s="85">
        <v>2356</v>
      </c>
      <c r="E63" s="85">
        <v>327</v>
      </c>
      <c r="F63" s="85">
        <v>144</v>
      </c>
      <c r="G63" s="85">
        <v>139</v>
      </c>
      <c r="H63" s="85">
        <v>44</v>
      </c>
      <c r="I63" s="85">
        <v>1637</v>
      </c>
      <c r="J63" s="85">
        <v>1133</v>
      </c>
      <c r="K63" s="85">
        <v>439</v>
      </c>
      <c r="L63" s="85">
        <v>65</v>
      </c>
      <c r="M63" s="85">
        <v>1964</v>
      </c>
      <c r="N63" s="85">
        <v>1277</v>
      </c>
      <c r="O63" s="85">
        <v>578</v>
      </c>
      <c r="P63" s="85">
        <v>109</v>
      </c>
      <c r="Q63" s="85">
        <v>3</v>
      </c>
      <c r="R63" s="85">
        <v>2</v>
      </c>
      <c r="S63" s="85">
        <v>2088</v>
      </c>
      <c r="T63" s="85">
        <v>2090</v>
      </c>
      <c r="U63" s="109">
        <v>88.624787775891349</v>
      </c>
      <c r="V63" s="85">
        <v>3</v>
      </c>
      <c r="W63" s="85">
        <v>764</v>
      </c>
      <c r="X63" s="85">
        <v>767</v>
      </c>
      <c r="Y63" s="109">
        <v>32.427843803056028</v>
      </c>
      <c r="Z63" s="85">
        <v>5</v>
      </c>
      <c r="AA63" s="85">
        <v>2852</v>
      </c>
      <c r="AB63" s="85">
        <v>2857</v>
      </c>
      <c r="AC63" s="95">
        <v>121.05263157894737</v>
      </c>
      <c r="AD63" s="200">
        <v>121.00804743752647</v>
      </c>
      <c r="AE63" s="493"/>
      <c r="AF63" s="305"/>
      <c r="AG63" s="305"/>
      <c r="AH63" s="305"/>
      <c r="AI63" s="305"/>
      <c r="AJ63" s="493"/>
      <c r="AK63" s="305"/>
      <c r="AL63" s="305"/>
      <c r="AM63" s="305"/>
      <c r="AN63" s="305"/>
      <c r="AO63" s="305"/>
    </row>
    <row r="64" spans="1:41" x14ac:dyDescent="0.25">
      <c r="A64" s="9"/>
      <c r="B64" s="108">
        <v>38</v>
      </c>
      <c r="C64" s="198" t="s">
        <v>128</v>
      </c>
      <c r="D64" s="78">
        <v>5</v>
      </c>
      <c r="E64" s="195">
        <v>0</v>
      </c>
      <c r="F64" s="195">
        <v>0</v>
      </c>
      <c r="G64" s="195">
        <v>0</v>
      </c>
      <c r="H64" s="195">
        <v>0</v>
      </c>
      <c r="I64" s="195">
        <v>2</v>
      </c>
      <c r="J64" s="195">
        <v>2</v>
      </c>
      <c r="K64" s="195">
        <v>0</v>
      </c>
      <c r="L64" s="195">
        <v>0</v>
      </c>
      <c r="M64" s="103">
        <v>2</v>
      </c>
      <c r="N64" s="103">
        <v>2</v>
      </c>
      <c r="O64" s="103">
        <v>0</v>
      </c>
      <c r="P64" s="102">
        <v>0</v>
      </c>
      <c r="Q64" s="195">
        <v>0</v>
      </c>
      <c r="R64" s="106">
        <v>0</v>
      </c>
      <c r="S64" s="106">
        <v>3</v>
      </c>
      <c r="T64" s="106">
        <v>3</v>
      </c>
      <c r="U64" s="107">
        <v>60</v>
      </c>
      <c r="V64" s="106">
        <v>0</v>
      </c>
      <c r="W64" s="106">
        <v>2</v>
      </c>
      <c r="X64" s="106">
        <v>2</v>
      </c>
      <c r="Y64" s="107">
        <v>40</v>
      </c>
      <c r="Z64" s="106">
        <v>0</v>
      </c>
      <c r="AA64" s="106">
        <v>5</v>
      </c>
      <c r="AB64" s="106">
        <v>5</v>
      </c>
      <c r="AC64" s="196">
        <v>100</v>
      </c>
      <c r="AD64" s="128">
        <v>100</v>
      </c>
      <c r="AE64" s="493"/>
      <c r="AF64" s="305"/>
      <c r="AG64" s="305"/>
      <c r="AH64" s="305"/>
      <c r="AI64" s="305"/>
      <c r="AJ64" s="493"/>
      <c r="AK64" s="305"/>
      <c r="AL64" s="305"/>
      <c r="AM64" s="305"/>
      <c r="AN64" s="305"/>
      <c r="AO64" s="305"/>
    </row>
    <row r="65" spans="1:41" x14ac:dyDescent="0.25">
      <c r="A65" s="9"/>
      <c r="B65" s="108">
        <v>86</v>
      </c>
      <c r="C65" s="198" t="s">
        <v>129</v>
      </c>
      <c r="D65" s="78">
        <v>46</v>
      </c>
      <c r="E65" s="195">
        <v>3</v>
      </c>
      <c r="F65" s="195">
        <v>2</v>
      </c>
      <c r="G65" s="195">
        <v>1</v>
      </c>
      <c r="H65" s="195">
        <v>0</v>
      </c>
      <c r="I65" s="195">
        <v>26</v>
      </c>
      <c r="J65" s="195">
        <v>23</v>
      </c>
      <c r="K65" s="195">
        <v>2</v>
      </c>
      <c r="L65" s="195">
        <v>1</v>
      </c>
      <c r="M65" s="103">
        <v>29</v>
      </c>
      <c r="N65" s="103">
        <v>25</v>
      </c>
      <c r="O65" s="103">
        <v>3</v>
      </c>
      <c r="P65" s="102">
        <v>1</v>
      </c>
      <c r="Q65" s="195">
        <v>0</v>
      </c>
      <c r="R65" s="106">
        <v>0</v>
      </c>
      <c r="S65" s="106">
        <v>26</v>
      </c>
      <c r="T65" s="106">
        <v>26</v>
      </c>
      <c r="U65" s="107">
        <v>56.521739130434781</v>
      </c>
      <c r="V65" s="106">
        <v>0</v>
      </c>
      <c r="W65" s="106">
        <v>9</v>
      </c>
      <c r="X65" s="106">
        <v>9</v>
      </c>
      <c r="Y65" s="107">
        <v>19.565217391304348</v>
      </c>
      <c r="Z65" s="106">
        <v>0</v>
      </c>
      <c r="AA65" s="106">
        <v>35</v>
      </c>
      <c r="AB65" s="106">
        <v>35</v>
      </c>
      <c r="AC65" s="196">
        <v>76.08695652173914</v>
      </c>
      <c r="AD65" s="128">
        <v>76.08695652173914</v>
      </c>
      <c r="AE65" s="493"/>
      <c r="AF65" s="305"/>
      <c r="AG65" s="305"/>
      <c r="AH65" s="305"/>
      <c r="AI65" s="305"/>
      <c r="AJ65" s="493"/>
      <c r="AK65" s="305"/>
      <c r="AL65" s="305"/>
      <c r="AM65" s="305"/>
      <c r="AN65" s="305"/>
      <c r="AO65" s="305"/>
    </row>
    <row r="66" spans="1:41" x14ac:dyDescent="0.25">
      <c r="A66" s="9"/>
      <c r="B66" s="108">
        <v>107</v>
      </c>
      <c r="C66" s="198" t="s">
        <v>130</v>
      </c>
      <c r="D66" s="78">
        <v>4</v>
      </c>
      <c r="E66" s="195">
        <v>2</v>
      </c>
      <c r="F66" s="195">
        <v>2</v>
      </c>
      <c r="G66" s="195">
        <v>0</v>
      </c>
      <c r="H66" s="195">
        <v>0</v>
      </c>
      <c r="I66" s="195">
        <v>1</v>
      </c>
      <c r="J66" s="195">
        <v>1</v>
      </c>
      <c r="K66" s="195">
        <v>0</v>
      </c>
      <c r="L66" s="195">
        <v>0</v>
      </c>
      <c r="M66" s="103">
        <v>3</v>
      </c>
      <c r="N66" s="103">
        <v>3</v>
      </c>
      <c r="O66" s="103">
        <v>0</v>
      </c>
      <c r="P66" s="102">
        <v>0</v>
      </c>
      <c r="Q66" s="195">
        <v>0</v>
      </c>
      <c r="R66" s="106">
        <v>0</v>
      </c>
      <c r="S66" s="106">
        <v>2</v>
      </c>
      <c r="T66" s="106">
        <v>2</v>
      </c>
      <c r="U66" s="107">
        <v>50</v>
      </c>
      <c r="V66" s="106">
        <v>0</v>
      </c>
      <c r="W66" s="106">
        <v>1</v>
      </c>
      <c r="X66" s="106">
        <v>1</v>
      </c>
      <c r="Y66" s="107">
        <v>25</v>
      </c>
      <c r="Z66" s="106">
        <v>0</v>
      </c>
      <c r="AA66" s="106">
        <v>3</v>
      </c>
      <c r="AB66" s="106">
        <v>3</v>
      </c>
      <c r="AC66" s="196">
        <v>75</v>
      </c>
      <c r="AD66" s="128">
        <v>75</v>
      </c>
      <c r="AE66" s="493"/>
      <c r="AF66" s="305"/>
      <c r="AG66" s="305"/>
      <c r="AH66" s="305"/>
      <c r="AI66" s="305"/>
      <c r="AJ66" s="493"/>
      <c r="AK66" s="305"/>
      <c r="AL66" s="305"/>
      <c r="AM66" s="305"/>
      <c r="AN66" s="305"/>
      <c r="AO66" s="305"/>
    </row>
    <row r="67" spans="1:41" x14ac:dyDescent="0.25">
      <c r="A67" s="9"/>
      <c r="B67" s="108">
        <v>134</v>
      </c>
      <c r="C67" s="198" t="s">
        <v>131</v>
      </c>
      <c r="D67" s="78">
        <v>4</v>
      </c>
      <c r="E67" s="195">
        <v>1</v>
      </c>
      <c r="F67" s="195">
        <v>0</v>
      </c>
      <c r="G67" s="195">
        <v>0</v>
      </c>
      <c r="H67" s="195">
        <v>1</v>
      </c>
      <c r="I67" s="195">
        <v>7</v>
      </c>
      <c r="J67" s="195">
        <v>6</v>
      </c>
      <c r="K67" s="195">
        <v>1</v>
      </c>
      <c r="L67" s="195">
        <v>0</v>
      </c>
      <c r="M67" s="103">
        <v>8</v>
      </c>
      <c r="N67" s="103">
        <v>6</v>
      </c>
      <c r="O67" s="103">
        <v>1</v>
      </c>
      <c r="P67" s="102">
        <v>1</v>
      </c>
      <c r="Q67" s="195">
        <v>0</v>
      </c>
      <c r="R67" s="106">
        <v>0</v>
      </c>
      <c r="S67" s="106">
        <v>11</v>
      </c>
      <c r="T67" s="106">
        <v>11</v>
      </c>
      <c r="U67" s="107">
        <v>275</v>
      </c>
      <c r="V67" s="106">
        <v>0</v>
      </c>
      <c r="W67" s="106">
        <v>1</v>
      </c>
      <c r="X67" s="106">
        <v>1</v>
      </c>
      <c r="Y67" s="107">
        <v>25</v>
      </c>
      <c r="Z67" s="106">
        <v>0</v>
      </c>
      <c r="AA67" s="106">
        <v>12</v>
      </c>
      <c r="AB67" s="106">
        <v>12</v>
      </c>
      <c r="AC67" s="196">
        <v>300</v>
      </c>
      <c r="AD67" s="128">
        <v>300</v>
      </c>
      <c r="AE67" s="493"/>
      <c r="AF67" s="305"/>
      <c r="AG67" s="305"/>
      <c r="AH67" s="305"/>
      <c r="AI67" s="305"/>
      <c r="AJ67" s="493"/>
      <c r="AK67" s="305"/>
      <c r="AL67" s="305"/>
      <c r="AM67" s="305"/>
      <c r="AN67" s="305"/>
      <c r="AO67" s="305"/>
    </row>
    <row r="68" spans="1:41" x14ac:dyDescent="0.25">
      <c r="A68" s="9"/>
      <c r="B68" s="108">
        <v>150</v>
      </c>
      <c r="C68" s="198" t="s">
        <v>132</v>
      </c>
      <c r="D68" s="78">
        <v>23</v>
      </c>
      <c r="E68" s="195">
        <v>1</v>
      </c>
      <c r="F68" s="195">
        <v>1</v>
      </c>
      <c r="G68" s="195">
        <v>0</v>
      </c>
      <c r="H68" s="195">
        <v>0</v>
      </c>
      <c r="I68" s="195">
        <v>30</v>
      </c>
      <c r="J68" s="195">
        <v>23</v>
      </c>
      <c r="K68" s="195">
        <v>7</v>
      </c>
      <c r="L68" s="195">
        <v>0</v>
      </c>
      <c r="M68" s="103">
        <v>31</v>
      </c>
      <c r="N68" s="103">
        <v>24</v>
      </c>
      <c r="O68" s="103">
        <v>7</v>
      </c>
      <c r="P68" s="102">
        <v>0</v>
      </c>
      <c r="Q68" s="195">
        <v>0</v>
      </c>
      <c r="R68" s="106">
        <v>0</v>
      </c>
      <c r="S68" s="106">
        <v>41</v>
      </c>
      <c r="T68" s="106">
        <v>41</v>
      </c>
      <c r="U68" s="107">
        <v>178.26086956521738</v>
      </c>
      <c r="V68" s="106">
        <v>0</v>
      </c>
      <c r="W68" s="106">
        <v>7</v>
      </c>
      <c r="X68" s="106">
        <v>7</v>
      </c>
      <c r="Y68" s="107">
        <v>30.434782608695656</v>
      </c>
      <c r="Z68" s="106">
        <v>0</v>
      </c>
      <c r="AA68" s="106">
        <v>48</v>
      </c>
      <c r="AB68" s="106">
        <v>48</v>
      </c>
      <c r="AC68" s="196">
        <v>208.69565217391303</v>
      </c>
      <c r="AD68" s="128">
        <v>208.69565217391303</v>
      </c>
      <c r="AE68" s="493"/>
      <c r="AF68" s="305"/>
      <c r="AG68" s="305"/>
      <c r="AH68" s="305"/>
      <c r="AI68" s="305"/>
      <c r="AJ68" s="493"/>
      <c r="AK68" s="305"/>
      <c r="AL68" s="305"/>
      <c r="AM68" s="305"/>
      <c r="AN68" s="305"/>
      <c r="AO68" s="305"/>
    </row>
    <row r="69" spans="1:41" x14ac:dyDescent="0.25">
      <c r="A69" s="9"/>
      <c r="B69" s="108">
        <v>237</v>
      </c>
      <c r="C69" s="108" t="s">
        <v>133</v>
      </c>
      <c r="D69" s="78">
        <v>505</v>
      </c>
      <c r="E69" s="195">
        <v>88</v>
      </c>
      <c r="F69" s="195">
        <v>27</v>
      </c>
      <c r="G69" s="195">
        <v>53</v>
      </c>
      <c r="H69" s="195">
        <v>8</v>
      </c>
      <c r="I69" s="195">
        <v>278</v>
      </c>
      <c r="J69" s="195">
        <v>177</v>
      </c>
      <c r="K69" s="195">
        <v>83</v>
      </c>
      <c r="L69" s="195">
        <v>18</v>
      </c>
      <c r="M69" s="103">
        <v>366</v>
      </c>
      <c r="N69" s="103">
        <v>204</v>
      </c>
      <c r="O69" s="103">
        <v>136</v>
      </c>
      <c r="P69" s="102">
        <v>26</v>
      </c>
      <c r="Q69" s="195">
        <v>0</v>
      </c>
      <c r="R69" s="106">
        <v>0</v>
      </c>
      <c r="S69" s="106">
        <v>486</v>
      </c>
      <c r="T69" s="106">
        <v>486</v>
      </c>
      <c r="U69" s="107">
        <v>96.237623762376231</v>
      </c>
      <c r="V69" s="106">
        <v>1</v>
      </c>
      <c r="W69" s="106">
        <v>161</v>
      </c>
      <c r="X69" s="106">
        <v>162</v>
      </c>
      <c r="Y69" s="107">
        <v>31.881188118811881</v>
      </c>
      <c r="Z69" s="106">
        <v>1</v>
      </c>
      <c r="AA69" s="106">
        <v>647</v>
      </c>
      <c r="AB69" s="106">
        <v>648</v>
      </c>
      <c r="AC69" s="196">
        <v>128.11881188118812</v>
      </c>
      <c r="AD69" s="128">
        <v>128.06324110671937</v>
      </c>
      <c r="AE69" s="493"/>
      <c r="AF69" s="305"/>
      <c r="AG69" s="305"/>
      <c r="AH69" s="305"/>
      <c r="AI69" s="305"/>
      <c r="AJ69" s="493"/>
      <c r="AK69" s="305"/>
      <c r="AL69" s="305"/>
      <c r="AM69" s="305"/>
      <c r="AN69" s="305"/>
      <c r="AO69" s="305"/>
    </row>
    <row r="70" spans="1:41" x14ac:dyDescent="0.25">
      <c r="A70" s="9"/>
      <c r="B70" s="108">
        <v>264</v>
      </c>
      <c r="C70" s="198" t="s">
        <v>134</v>
      </c>
      <c r="D70" s="78">
        <v>247</v>
      </c>
      <c r="E70" s="195">
        <v>30</v>
      </c>
      <c r="F70" s="195">
        <v>15</v>
      </c>
      <c r="G70" s="195">
        <v>12</v>
      </c>
      <c r="H70" s="195">
        <v>3</v>
      </c>
      <c r="I70" s="195">
        <v>154</v>
      </c>
      <c r="J70" s="195">
        <v>81</v>
      </c>
      <c r="K70" s="195">
        <v>64</v>
      </c>
      <c r="L70" s="195">
        <v>9</v>
      </c>
      <c r="M70" s="103">
        <v>184</v>
      </c>
      <c r="N70" s="103">
        <v>96</v>
      </c>
      <c r="O70" s="103">
        <v>76</v>
      </c>
      <c r="P70" s="102">
        <v>12</v>
      </c>
      <c r="Q70" s="195">
        <v>0</v>
      </c>
      <c r="R70" s="106">
        <v>0</v>
      </c>
      <c r="S70" s="106">
        <v>146</v>
      </c>
      <c r="T70" s="106">
        <v>146</v>
      </c>
      <c r="U70" s="107">
        <v>59.109311740890689</v>
      </c>
      <c r="V70" s="106">
        <v>0</v>
      </c>
      <c r="W70" s="106">
        <v>115</v>
      </c>
      <c r="X70" s="106">
        <v>115</v>
      </c>
      <c r="Y70" s="107">
        <v>46.558704453441294</v>
      </c>
      <c r="Z70" s="106">
        <v>0</v>
      </c>
      <c r="AA70" s="106">
        <v>261</v>
      </c>
      <c r="AB70" s="106">
        <v>261</v>
      </c>
      <c r="AC70" s="196">
        <v>105.668016194332</v>
      </c>
      <c r="AD70" s="128">
        <v>105.668016194332</v>
      </c>
      <c r="AE70" s="493"/>
      <c r="AF70" s="305"/>
      <c r="AG70" s="305"/>
      <c r="AH70" s="305"/>
      <c r="AI70" s="305"/>
      <c r="AJ70" s="493"/>
      <c r="AK70" s="305"/>
      <c r="AL70" s="305"/>
      <c r="AM70" s="305"/>
      <c r="AN70" s="305"/>
      <c r="AO70" s="305"/>
    </row>
    <row r="71" spans="1:41" x14ac:dyDescent="0.25">
      <c r="A71" s="9"/>
      <c r="B71" s="108">
        <v>310</v>
      </c>
      <c r="C71" s="108" t="s">
        <v>135</v>
      </c>
      <c r="D71" s="78">
        <v>83</v>
      </c>
      <c r="E71" s="195">
        <v>6</v>
      </c>
      <c r="F71" s="195">
        <v>3</v>
      </c>
      <c r="G71" s="195">
        <v>2</v>
      </c>
      <c r="H71" s="195">
        <v>1</v>
      </c>
      <c r="I71" s="195">
        <v>46</v>
      </c>
      <c r="J71" s="195">
        <v>40</v>
      </c>
      <c r="K71" s="195">
        <v>5</v>
      </c>
      <c r="L71" s="195">
        <v>1</v>
      </c>
      <c r="M71" s="103">
        <v>52</v>
      </c>
      <c r="N71" s="103">
        <v>43</v>
      </c>
      <c r="O71" s="103">
        <v>7</v>
      </c>
      <c r="P71" s="102">
        <v>2</v>
      </c>
      <c r="Q71" s="195">
        <v>0</v>
      </c>
      <c r="R71" s="106">
        <v>0</v>
      </c>
      <c r="S71" s="106">
        <v>58</v>
      </c>
      <c r="T71" s="106">
        <v>58</v>
      </c>
      <c r="U71" s="107">
        <v>69.879518072289159</v>
      </c>
      <c r="V71" s="106">
        <v>0</v>
      </c>
      <c r="W71" s="106">
        <v>11</v>
      </c>
      <c r="X71" s="106">
        <v>11</v>
      </c>
      <c r="Y71" s="107">
        <v>13.253012048192772</v>
      </c>
      <c r="Z71" s="106">
        <v>0</v>
      </c>
      <c r="AA71" s="106">
        <v>69</v>
      </c>
      <c r="AB71" s="106">
        <v>69</v>
      </c>
      <c r="AC71" s="196">
        <v>83.132530120481931</v>
      </c>
      <c r="AD71" s="128">
        <v>83.132530120481931</v>
      </c>
      <c r="AE71" s="493"/>
      <c r="AF71" s="305"/>
      <c r="AG71" s="305"/>
      <c r="AH71" s="305"/>
      <c r="AI71" s="305"/>
      <c r="AJ71" s="493"/>
      <c r="AK71" s="305"/>
      <c r="AL71" s="305"/>
      <c r="AM71" s="305"/>
      <c r="AN71" s="305"/>
      <c r="AO71" s="305"/>
    </row>
    <row r="72" spans="1:41" x14ac:dyDescent="0.25">
      <c r="A72" s="9"/>
      <c r="B72" s="108">
        <v>315</v>
      </c>
      <c r="C72" s="198" t="s">
        <v>136</v>
      </c>
      <c r="D72" s="78">
        <v>44</v>
      </c>
      <c r="E72" s="195">
        <v>0</v>
      </c>
      <c r="F72" s="195">
        <v>0</v>
      </c>
      <c r="G72" s="195">
        <v>0</v>
      </c>
      <c r="H72" s="195">
        <v>0</v>
      </c>
      <c r="I72" s="195">
        <v>1</v>
      </c>
      <c r="J72" s="195">
        <v>1</v>
      </c>
      <c r="K72" s="195">
        <v>0</v>
      </c>
      <c r="L72" s="195">
        <v>0</v>
      </c>
      <c r="M72" s="103">
        <v>1</v>
      </c>
      <c r="N72" s="103">
        <v>1</v>
      </c>
      <c r="O72" s="103">
        <v>0</v>
      </c>
      <c r="P72" s="102">
        <v>0</v>
      </c>
      <c r="Q72" s="195">
        <v>0</v>
      </c>
      <c r="R72" s="106">
        <v>0</v>
      </c>
      <c r="S72" s="106">
        <v>1</v>
      </c>
      <c r="T72" s="106">
        <v>1</v>
      </c>
      <c r="U72" s="107">
        <v>2.2727272727272729</v>
      </c>
      <c r="V72" s="106">
        <v>0</v>
      </c>
      <c r="W72" s="106">
        <v>3</v>
      </c>
      <c r="X72" s="106">
        <v>3</v>
      </c>
      <c r="Y72" s="107">
        <v>6.8181818181818175</v>
      </c>
      <c r="Z72" s="106">
        <v>0</v>
      </c>
      <c r="AA72" s="106">
        <v>4</v>
      </c>
      <c r="AB72" s="106">
        <v>4</v>
      </c>
      <c r="AC72" s="196">
        <v>9.0909090909090917</v>
      </c>
      <c r="AD72" s="128">
        <v>9.0909090909090917</v>
      </c>
      <c r="AE72" s="493"/>
      <c r="AF72" s="305"/>
      <c r="AG72" s="305"/>
      <c r="AH72" s="305"/>
      <c r="AI72" s="305"/>
      <c r="AJ72" s="493"/>
      <c r="AK72" s="305"/>
      <c r="AL72" s="305"/>
      <c r="AM72" s="305"/>
      <c r="AN72" s="305"/>
      <c r="AO72" s="305"/>
    </row>
    <row r="73" spans="1:41" x14ac:dyDescent="0.25">
      <c r="A73" s="9"/>
      <c r="B73" s="108">
        <v>361</v>
      </c>
      <c r="C73" s="198" t="s">
        <v>137</v>
      </c>
      <c r="D73" s="78">
        <v>23</v>
      </c>
      <c r="E73" s="195">
        <v>1</v>
      </c>
      <c r="F73" s="195">
        <v>1</v>
      </c>
      <c r="G73" s="195">
        <v>0</v>
      </c>
      <c r="H73" s="195">
        <v>0</v>
      </c>
      <c r="I73" s="195">
        <v>18</v>
      </c>
      <c r="J73" s="195">
        <v>17</v>
      </c>
      <c r="K73" s="195">
        <v>1</v>
      </c>
      <c r="L73" s="195">
        <v>0</v>
      </c>
      <c r="M73" s="103">
        <v>19</v>
      </c>
      <c r="N73" s="103">
        <v>18</v>
      </c>
      <c r="O73" s="103">
        <v>1</v>
      </c>
      <c r="P73" s="102">
        <v>0</v>
      </c>
      <c r="Q73" s="195">
        <v>0</v>
      </c>
      <c r="R73" s="106">
        <v>0</v>
      </c>
      <c r="S73" s="106">
        <v>25</v>
      </c>
      <c r="T73" s="106">
        <v>25</v>
      </c>
      <c r="U73" s="107">
        <v>108.69565217391303</v>
      </c>
      <c r="V73" s="106">
        <v>0</v>
      </c>
      <c r="W73" s="106">
        <v>6</v>
      </c>
      <c r="X73" s="106">
        <v>6</v>
      </c>
      <c r="Y73" s="107">
        <v>26.086956521739129</v>
      </c>
      <c r="Z73" s="106">
        <v>0</v>
      </c>
      <c r="AA73" s="106">
        <v>31</v>
      </c>
      <c r="AB73" s="106">
        <v>31</v>
      </c>
      <c r="AC73" s="196">
        <v>134.78260869565219</v>
      </c>
      <c r="AD73" s="128">
        <v>134.78260869565219</v>
      </c>
      <c r="AE73" s="493"/>
      <c r="AF73" s="305"/>
      <c r="AG73" s="305"/>
      <c r="AH73" s="305"/>
      <c r="AI73" s="305"/>
      <c r="AJ73" s="493"/>
      <c r="AK73" s="305"/>
      <c r="AL73" s="305"/>
      <c r="AM73" s="305"/>
      <c r="AN73" s="305"/>
      <c r="AO73" s="305"/>
    </row>
    <row r="74" spans="1:41" x14ac:dyDescent="0.25">
      <c r="A74" s="9"/>
      <c r="B74" s="108">
        <v>647</v>
      </c>
      <c r="C74" s="108" t="s">
        <v>138</v>
      </c>
      <c r="D74" s="78">
        <v>63</v>
      </c>
      <c r="E74" s="195">
        <v>6</v>
      </c>
      <c r="F74" s="195">
        <v>5</v>
      </c>
      <c r="G74" s="195">
        <v>1</v>
      </c>
      <c r="H74" s="195">
        <v>0</v>
      </c>
      <c r="I74" s="195">
        <v>60</v>
      </c>
      <c r="J74" s="195">
        <v>52</v>
      </c>
      <c r="K74" s="195">
        <v>7</v>
      </c>
      <c r="L74" s="195">
        <v>1</v>
      </c>
      <c r="M74" s="103">
        <v>66</v>
      </c>
      <c r="N74" s="103">
        <v>57</v>
      </c>
      <c r="O74" s="103">
        <v>8</v>
      </c>
      <c r="P74" s="102">
        <v>1</v>
      </c>
      <c r="Q74" s="195">
        <v>0</v>
      </c>
      <c r="R74" s="106">
        <v>0</v>
      </c>
      <c r="S74" s="106">
        <v>58</v>
      </c>
      <c r="T74" s="106">
        <v>58</v>
      </c>
      <c r="U74" s="107">
        <v>92.063492063492063</v>
      </c>
      <c r="V74" s="106">
        <v>0</v>
      </c>
      <c r="W74" s="106">
        <v>11</v>
      </c>
      <c r="X74" s="106">
        <v>11</v>
      </c>
      <c r="Y74" s="107">
        <v>17.460317460317459</v>
      </c>
      <c r="Z74" s="106">
        <v>0</v>
      </c>
      <c r="AA74" s="106">
        <v>69</v>
      </c>
      <c r="AB74" s="106">
        <v>69</v>
      </c>
      <c r="AC74" s="196">
        <v>109.52380952380953</v>
      </c>
      <c r="AD74" s="128">
        <v>109.52380952380953</v>
      </c>
      <c r="AE74" s="493"/>
      <c r="AF74" s="305"/>
      <c r="AG74" s="305"/>
      <c r="AH74" s="305"/>
      <c r="AI74" s="305"/>
      <c r="AJ74" s="493"/>
      <c r="AK74" s="305"/>
      <c r="AL74" s="305"/>
      <c r="AM74" s="305"/>
      <c r="AN74" s="305"/>
      <c r="AO74" s="305"/>
    </row>
    <row r="75" spans="1:41" x14ac:dyDescent="0.25">
      <c r="A75" s="9"/>
      <c r="B75" s="108">
        <v>658</v>
      </c>
      <c r="C75" s="108" t="s">
        <v>139</v>
      </c>
      <c r="D75" s="78">
        <v>23</v>
      </c>
      <c r="E75" s="195">
        <v>0</v>
      </c>
      <c r="F75" s="195">
        <v>0</v>
      </c>
      <c r="G75" s="195">
        <v>0</v>
      </c>
      <c r="H75" s="195">
        <v>0</v>
      </c>
      <c r="I75" s="195">
        <v>0</v>
      </c>
      <c r="J75" s="195">
        <v>0</v>
      </c>
      <c r="K75" s="195">
        <v>0</v>
      </c>
      <c r="L75" s="195">
        <v>0</v>
      </c>
      <c r="M75" s="103">
        <v>0</v>
      </c>
      <c r="N75" s="103">
        <v>0</v>
      </c>
      <c r="O75" s="103">
        <v>0</v>
      </c>
      <c r="P75" s="102">
        <v>0</v>
      </c>
      <c r="Q75" s="195">
        <v>1</v>
      </c>
      <c r="R75" s="106">
        <v>0</v>
      </c>
      <c r="S75" s="106">
        <v>0</v>
      </c>
      <c r="T75" s="106">
        <v>0</v>
      </c>
      <c r="U75" s="107">
        <v>0</v>
      </c>
      <c r="V75" s="106">
        <v>0</v>
      </c>
      <c r="W75" s="106">
        <v>6</v>
      </c>
      <c r="X75" s="106">
        <v>6</v>
      </c>
      <c r="Y75" s="107">
        <v>26.086956521739129</v>
      </c>
      <c r="Z75" s="106">
        <v>0</v>
      </c>
      <c r="AA75" s="106">
        <v>6</v>
      </c>
      <c r="AB75" s="106">
        <v>6</v>
      </c>
      <c r="AC75" s="196">
        <v>26.086956521739129</v>
      </c>
      <c r="AD75" s="128">
        <v>26.086956521739129</v>
      </c>
      <c r="AE75" s="493"/>
      <c r="AF75" s="305"/>
      <c r="AG75" s="305"/>
      <c r="AH75" s="305"/>
      <c r="AI75" s="305"/>
      <c r="AJ75" s="493"/>
      <c r="AK75" s="305"/>
      <c r="AL75" s="305"/>
      <c r="AM75" s="305"/>
      <c r="AN75" s="305"/>
      <c r="AO75" s="305"/>
    </row>
    <row r="76" spans="1:41" x14ac:dyDescent="0.25">
      <c r="A76" s="9"/>
      <c r="B76" s="108">
        <v>664</v>
      </c>
      <c r="C76" s="108" t="s">
        <v>140</v>
      </c>
      <c r="D76" s="78">
        <v>660</v>
      </c>
      <c r="E76" s="195">
        <v>106</v>
      </c>
      <c r="F76" s="195">
        <v>44</v>
      </c>
      <c r="G76" s="195">
        <v>46</v>
      </c>
      <c r="H76" s="195">
        <v>16</v>
      </c>
      <c r="I76" s="195">
        <v>611</v>
      </c>
      <c r="J76" s="195">
        <v>420</v>
      </c>
      <c r="K76" s="195">
        <v>166</v>
      </c>
      <c r="L76" s="195">
        <v>25</v>
      </c>
      <c r="M76" s="103">
        <v>717</v>
      </c>
      <c r="N76" s="103">
        <v>464</v>
      </c>
      <c r="O76" s="103">
        <v>212</v>
      </c>
      <c r="P76" s="102">
        <v>41</v>
      </c>
      <c r="Q76" s="195">
        <v>0</v>
      </c>
      <c r="R76" s="106">
        <v>0</v>
      </c>
      <c r="S76" s="106">
        <v>657</v>
      </c>
      <c r="T76" s="106">
        <v>657</v>
      </c>
      <c r="U76" s="107">
        <v>99.545454545454547</v>
      </c>
      <c r="V76" s="106">
        <v>1</v>
      </c>
      <c r="W76" s="106">
        <v>244</v>
      </c>
      <c r="X76" s="106">
        <v>245</v>
      </c>
      <c r="Y76" s="107">
        <v>36.969696969696969</v>
      </c>
      <c r="Z76" s="106">
        <v>1</v>
      </c>
      <c r="AA76" s="106">
        <v>901</v>
      </c>
      <c r="AB76" s="106">
        <v>902</v>
      </c>
      <c r="AC76" s="196">
        <v>136.51515151515153</v>
      </c>
      <c r="AD76" s="128">
        <v>136.45990922844175</v>
      </c>
      <c r="AE76" s="493"/>
      <c r="AF76" s="305"/>
      <c r="AG76" s="305"/>
      <c r="AH76" s="305"/>
      <c r="AI76" s="305"/>
      <c r="AJ76" s="493"/>
      <c r="AK76" s="305"/>
      <c r="AL76" s="305"/>
      <c r="AM76" s="305"/>
      <c r="AN76" s="305"/>
      <c r="AO76" s="305"/>
    </row>
    <row r="77" spans="1:41" x14ac:dyDescent="0.25">
      <c r="A77" s="9"/>
      <c r="B77" s="108">
        <v>686</v>
      </c>
      <c r="C77" s="187" t="s">
        <v>141</v>
      </c>
      <c r="D77" s="78">
        <v>418</v>
      </c>
      <c r="E77" s="195">
        <v>70</v>
      </c>
      <c r="F77" s="195">
        <v>37</v>
      </c>
      <c r="G77" s="195">
        <v>20</v>
      </c>
      <c r="H77" s="195">
        <v>13</v>
      </c>
      <c r="I77" s="195">
        <v>259</v>
      </c>
      <c r="J77" s="195">
        <v>161</v>
      </c>
      <c r="K77" s="195">
        <v>89</v>
      </c>
      <c r="L77" s="195">
        <v>9</v>
      </c>
      <c r="M77" s="103">
        <v>329</v>
      </c>
      <c r="N77" s="103">
        <v>198</v>
      </c>
      <c r="O77" s="103">
        <v>109</v>
      </c>
      <c r="P77" s="102">
        <v>22</v>
      </c>
      <c r="Q77" s="195">
        <v>0</v>
      </c>
      <c r="R77" s="106">
        <v>1</v>
      </c>
      <c r="S77" s="106">
        <v>341</v>
      </c>
      <c r="T77" s="106">
        <v>342</v>
      </c>
      <c r="U77" s="107">
        <v>81.578947368421055</v>
      </c>
      <c r="V77" s="106">
        <v>1</v>
      </c>
      <c r="W77" s="106">
        <v>148</v>
      </c>
      <c r="X77" s="106">
        <v>149</v>
      </c>
      <c r="Y77" s="107">
        <v>35.406698564593306</v>
      </c>
      <c r="Z77" s="106">
        <v>2</v>
      </c>
      <c r="AA77" s="106">
        <v>489</v>
      </c>
      <c r="AB77" s="106">
        <v>491</v>
      </c>
      <c r="AC77" s="196">
        <v>116.98564593301435</v>
      </c>
      <c r="AD77" s="128">
        <v>116.90476190476191</v>
      </c>
      <c r="AE77" s="493"/>
      <c r="AF77" s="305"/>
      <c r="AG77" s="305"/>
      <c r="AH77" s="305"/>
      <c r="AI77" s="305"/>
      <c r="AJ77" s="493"/>
      <c r="AK77" s="305"/>
      <c r="AL77" s="305"/>
      <c r="AM77" s="305"/>
      <c r="AN77" s="305"/>
      <c r="AO77" s="305"/>
    </row>
    <row r="78" spans="1:41" x14ac:dyDescent="0.25">
      <c r="A78" s="9"/>
      <c r="B78" s="108">
        <v>819</v>
      </c>
      <c r="C78" s="198" t="s">
        <v>142</v>
      </c>
      <c r="D78" s="78">
        <v>18</v>
      </c>
      <c r="E78" s="195">
        <v>0</v>
      </c>
      <c r="F78" s="195">
        <v>0</v>
      </c>
      <c r="G78" s="195">
        <v>0</v>
      </c>
      <c r="H78" s="195">
        <v>0</v>
      </c>
      <c r="I78" s="195">
        <v>0</v>
      </c>
      <c r="J78" s="195">
        <v>0</v>
      </c>
      <c r="K78" s="195">
        <v>0</v>
      </c>
      <c r="L78" s="195">
        <v>0</v>
      </c>
      <c r="M78" s="103">
        <v>0</v>
      </c>
      <c r="N78" s="103">
        <v>0</v>
      </c>
      <c r="O78" s="103">
        <v>0</v>
      </c>
      <c r="P78" s="102">
        <v>0</v>
      </c>
      <c r="Q78" s="195">
        <v>2</v>
      </c>
      <c r="R78" s="106">
        <v>0</v>
      </c>
      <c r="S78" s="106">
        <v>10</v>
      </c>
      <c r="T78" s="106">
        <v>10</v>
      </c>
      <c r="U78" s="107">
        <v>55.555555555555557</v>
      </c>
      <c r="V78" s="106">
        <v>0</v>
      </c>
      <c r="W78" s="106">
        <v>0</v>
      </c>
      <c r="X78" s="106">
        <v>0</v>
      </c>
      <c r="Y78" s="107">
        <v>0</v>
      </c>
      <c r="Z78" s="106">
        <v>0</v>
      </c>
      <c r="AA78" s="106">
        <v>10</v>
      </c>
      <c r="AB78" s="106">
        <v>10</v>
      </c>
      <c r="AC78" s="196">
        <v>55.555555555555557</v>
      </c>
      <c r="AD78" s="128">
        <v>55.555555555555557</v>
      </c>
      <c r="AE78" s="493"/>
      <c r="AF78" s="305"/>
      <c r="AG78" s="305"/>
      <c r="AH78" s="305"/>
      <c r="AI78" s="305"/>
      <c r="AJ78" s="493"/>
      <c r="AK78" s="305"/>
      <c r="AL78" s="305"/>
      <c r="AM78" s="305"/>
      <c r="AN78" s="305"/>
      <c r="AO78" s="305"/>
    </row>
    <row r="79" spans="1:41" x14ac:dyDescent="0.25">
      <c r="A79" s="9"/>
      <c r="B79" s="108">
        <v>854</v>
      </c>
      <c r="C79" s="198" t="s">
        <v>143</v>
      </c>
      <c r="D79" s="78">
        <v>15</v>
      </c>
      <c r="E79" s="195">
        <v>2</v>
      </c>
      <c r="F79" s="195">
        <v>2</v>
      </c>
      <c r="G79" s="195">
        <v>0</v>
      </c>
      <c r="H79" s="195">
        <v>0</v>
      </c>
      <c r="I79" s="195">
        <v>14</v>
      </c>
      <c r="J79" s="195">
        <v>14</v>
      </c>
      <c r="K79" s="195">
        <v>0</v>
      </c>
      <c r="L79" s="195">
        <v>0</v>
      </c>
      <c r="M79" s="103">
        <v>16</v>
      </c>
      <c r="N79" s="103">
        <v>16</v>
      </c>
      <c r="O79" s="103">
        <v>0</v>
      </c>
      <c r="P79" s="102">
        <v>0</v>
      </c>
      <c r="Q79" s="195">
        <v>0</v>
      </c>
      <c r="R79" s="106">
        <v>0</v>
      </c>
      <c r="S79" s="106">
        <v>13</v>
      </c>
      <c r="T79" s="106">
        <v>13</v>
      </c>
      <c r="U79" s="107">
        <v>86.666666666666671</v>
      </c>
      <c r="V79" s="106">
        <v>0</v>
      </c>
      <c r="W79" s="106">
        <v>4</v>
      </c>
      <c r="X79" s="106">
        <v>4</v>
      </c>
      <c r="Y79" s="107">
        <v>26.666666666666668</v>
      </c>
      <c r="Z79" s="106">
        <v>0</v>
      </c>
      <c r="AA79" s="106">
        <v>17</v>
      </c>
      <c r="AB79" s="106">
        <v>17</v>
      </c>
      <c r="AC79" s="196">
        <v>113.33333333333333</v>
      </c>
      <c r="AD79" s="128">
        <v>113.33333333333333</v>
      </c>
      <c r="AE79" s="493"/>
      <c r="AF79" s="305"/>
      <c r="AG79" s="305"/>
      <c r="AH79" s="305"/>
      <c r="AI79" s="305"/>
      <c r="AJ79" s="493"/>
      <c r="AK79" s="305"/>
      <c r="AL79" s="305"/>
      <c r="AM79" s="305"/>
      <c r="AN79" s="305"/>
      <c r="AO79" s="305"/>
    </row>
    <row r="80" spans="1:41" x14ac:dyDescent="0.25">
      <c r="A80" s="9"/>
      <c r="B80" s="108">
        <v>887</v>
      </c>
      <c r="C80" s="198" t="s">
        <v>144</v>
      </c>
      <c r="D80" s="78">
        <v>175</v>
      </c>
      <c r="E80" s="195">
        <v>11</v>
      </c>
      <c r="F80" s="195">
        <v>5</v>
      </c>
      <c r="G80" s="195">
        <v>4</v>
      </c>
      <c r="H80" s="195">
        <v>2</v>
      </c>
      <c r="I80" s="195">
        <v>130</v>
      </c>
      <c r="J80" s="195">
        <v>115</v>
      </c>
      <c r="K80" s="195">
        <v>14</v>
      </c>
      <c r="L80" s="195">
        <v>1</v>
      </c>
      <c r="M80" s="103">
        <v>141</v>
      </c>
      <c r="N80" s="103">
        <v>120</v>
      </c>
      <c r="O80" s="103">
        <v>18</v>
      </c>
      <c r="P80" s="102">
        <v>3</v>
      </c>
      <c r="Q80" s="195">
        <v>0</v>
      </c>
      <c r="R80" s="106">
        <v>1</v>
      </c>
      <c r="S80" s="106">
        <v>210</v>
      </c>
      <c r="T80" s="106">
        <v>211</v>
      </c>
      <c r="U80" s="107">
        <v>120</v>
      </c>
      <c r="V80" s="106">
        <v>0</v>
      </c>
      <c r="W80" s="106">
        <v>35</v>
      </c>
      <c r="X80" s="106">
        <v>35</v>
      </c>
      <c r="Y80" s="107">
        <v>20</v>
      </c>
      <c r="Z80" s="106">
        <v>1</v>
      </c>
      <c r="AA80" s="106">
        <v>245</v>
      </c>
      <c r="AB80" s="106">
        <v>246</v>
      </c>
      <c r="AC80" s="196">
        <v>140</v>
      </c>
      <c r="AD80" s="128">
        <v>139.77272727272728</v>
      </c>
      <c r="AE80" s="493"/>
      <c r="AF80" s="305"/>
      <c r="AG80" s="305"/>
      <c r="AH80" s="305"/>
      <c r="AI80" s="305"/>
      <c r="AJ80" s="493"/>
      <c r="AK80" s="305"/>
      <c r="AL80" s="305"/>
      <c r="AM80" s="305"/>
      <c r="AN80" s="305"/>
      <c r="AO80" s="305"/>
    </row>
    <row r="81" spans="1:41" x14ac:dyDescent="0.25">
      <c r="A81" s="9" t="s">
        <v>145</v>
      </c>
      <c r="B81" s="180"/>
      <c r="C81" s="199" t="s">
        <v>48</v>
      </c>
      <c r="D81" s="85">
        <v>29153</v>
      </c>
      <c r="E81" s="85">
        <v>2344</v>
      </c>
      <c r="F81" s="85">
        <v>944</v>
      </c>
      <c r="G81" s="85">
        <v>981</v>
      </c>
      <c r="H81" s="85">
        <v>419</v>
      </c>
      <c r="I81" s="85">
        <v>15377</v>
      </c>
      <c r="J81" s="85">
        <v>9586</v>
      </c>
      <c r="K81" s="85">
        <v>4861</v>
      </c>
      <c r="L81" s="85">
        <v>930</v>
      </c>
      <c r="M81" s="85">
        <v>17721</v>
      </c>
      <c r="N81" s="85">
        <v>10530</v>
      </c>
      <c r="O81" s="85">
        <v>5842</v>
      </c>
      <c r="P81" s="85">
        <v>1349</v>
      </c>
      <c r="Q81" s="85">
        <v>159</v>
      </c>
      <c r="R81" s="85">
        <v>11</v>
      </c>
      <c r="S81" s="85">
        <v>18424</v>
      </c>
      <c r="T81" s="85">
        <v>18435</v>
      </c>
      <c r="U81" s="109">
        <v>63.197612595616235</v>
      </c>
      <c r="V81" s="85">
        <v>17</v>
      </c>
      <c r="W81" s="85">
        <v>11376</v>
      </c>
      <c r="X81" s="85">
        <v>11393</v>
      </c>
      <c r="Y81" s="109">
        <v>39.021713031248929</v>
      </c>
      <c r="Z81" s="85">
        <v>28</v>
      </c>
      <c r="AA81" s="85">
        <v>29800</v>
      </c>
      <c r="AB81" s="85">
        <v>29828</v>
      </c>
      <c r="AC81" s="95">
        <v>102.21932562686516</v>
      </c>
      <c r="AD81" s="200">
        <v>102.21719612076352</v>
      </c>
      <c r="AE81" s="493"/>
      <c r="AF81" s="305"/>
      <c r="AG81" s="305"/>
      <c r="AH81" s="305"/>
      <c r="AI81" s="305"/>
      <c r="AJ81" s="493"/>
      <c r="AK81" s="305"/>
      <c r="AL81" s="305"/>
      <c r="AM81" s="305"/>
      <c r="AN81" s="305"/>
      <c r="AO81" s="305"/>
    </row>
    <row r="82" spans="1:41" x14ac:dyDescent="0.25">
      <c r="A82" s="9"/>
      <c r="B82" s="108">
        <v>2</v>
      </c>
      <c r="C82" s="198" t="s">
        <v>146</v>
      </c>
      <c r="D82" s="78">
        <v>229</v>
      </c>
      <c r="E82" s="195">
        <v>18</v>
      </c>
      <c r="F82" s="195">
        <v>6</v>
      </c>
      <c r="G82" s="195">
        <v>12</v>
      </c>
      <c r="H82" s="195">
        <v>0</v>
      </c>
      <c r="I82" s="195">
        <v>71</v>
      </c>
      <c r="J82" s="195">
        <v>46</v>
      </c>
      <c r="K82" s="195">
        <v>23</v>
      </c>
      <c r="L82" s="195">
        <v>2</v>
      </c>
      <c r="M82" s="103">
        <v>89</v>
      </c>
      <c r="N82" s="103">
        <v>52</v>
      </c>
      <c r="O82" s="103">
        <v>35</v>
      </c>
      <c r="P82" s="102">
        <v>2</v>
      </c>
      <c r="Q82" s="195">
        <v>0</v>
      </c>
      <c r="R82" s="106">
        <v>0</v>
      </c>
      <c r="S82" s="106">
        <v>86</v>
      </c>
      <c r="T82" s="106">
        <v>86</v>
      </c>
      <c r="U82" s="107">
        <v>37.554585152838428</v>
      </c>
      <c r="V82" s="106">
        <v>0</v>
      </c>
      <c r="W82" s="106">
        <v>24</v>
      </c>
      <c r="X82" s="106">
        <v>24</v>
      </c>
      <c r="Y82" s="107">
        <v>10.480349344978166</v>
      </c>
      <c r="Z82" s="106">
        <v>0</v>
      </c>
      <c r="AA82" s="106">
        <v>110</v>
      </c>
      <c r="AB82" s="106">
        <v>110</v>
      </c>
      <c r="AC82" s="196">
        <v>48.034934497816593</v>
      </c>
      <c r="AD82" s="128">
        <v>48.034934497816593</v>
      </c>
      <c r="AE82" s="493"/>
      <c r="AF82" s="305"/>
      <c r="AG82" s="305"/>
      <c r="AH82" s="305"/>
      <c r="AI82" s="305"/>
      <c r="AJ82" s="493"/>
      <c r="AK82" s="305"/>
      <c r="AL82" s="305"/>
      <c r="AM82" s="305"/>
      <c r="AN82" s="305"/>
      <c r="AO82" s="305"/>
    </row>
    <row r="83" spans="1:41" x14ac:dyDescent="0.25">
      <c r="A83" s="9"/>
      <c r="B83" s="108">
        <v>21</v>
      </c>
      <c r="C83" s="198" t="s">
        <v>147</v>
      </c>
      <c r="D83" s="78">
        <v>39</v>
      </c>
      <c r="E83" s="195">
        <v>0</v>
      </c>
      <c r="F83" s="195">
        <v>0</v>
      </c>
      <c r="G83" s="195">
        <v>0</v>
      </c>
      <c r="H83" s="195">
        <v>0</v>
      </c>
      <c r="I83" s="195">
        <v>15</v>
      </c>
      <c r="J83" s="195">
        <v>11</v>
      </c>
      <c r="K83" s="195">
        <v>3</v>
      </c>
      <c r="L83" s="195">
        <v>1</v>
      </c>
      <c r="M83" s="103">
        <v>15</v>
      </c>
      <c r="N83" s="103">
        <v>11</v>
      </c>
      <c r="O83" s="103">
        <v>3</v>
      </c>
      <c r="P83" s="102">
        <v>1</v>
      </c>
      <c r="Q83" s="195">
        <v>0</v>
      </c>
      <c r="R83" s="106">
        <v>0</v>
      </c>
      <c r="S83" s="106">
        <v>28</v>
      </c>
      <c r="T83" s="106">
        <v>28</v>
      </c>
      <c r="U83" s="107">
        <v>71.794871794871796</v>
      </c>
      <c r="V83" s="106">
        <v>0</v>
      </c>
      <c r="W83" s="106">
        <v>0</v>
      </c>
      <c r="X83" s="106">
        <v>0</v>
      </c>
      <c r="Y83" s="107">
        <v>0</v>
      </c>
      <c r="Z83" s="106">
        <v>0</v>
      </c>
      <c r="AA83" s="106">
        <v>28</v>
      </c>
      <c r="AB83" s="106">
        <v>28</v>
      </c>
      <c r="AC83" s="196">
        <v>71.794871794871796</v>
      </c>
      <c r="AD83" s="128">
        <v>71.794871794871796</v>
      </c>
      <c r="AE83" s="493"/>
      <c r="AF83" s="305"/>
      <c r="AG83" s="305"/>
      <c r="AH83" s="305"/>
      <c r="AI83" s="305"/>
      <c r="AJ83" s="493"/>
      <c r="AK83" s="305"/>
      <c r="AL83" s="305"/>
      <c r="AM83" s="305"/>
      <c r="AN83" s="305"/>
      <c r="AO83" s="305"/>
    </row>
    <row r="84" spans="1:41" x14ac:dyDescent="0.25">
      <c r="A84" s="9"/>
      <c r="B84" s="108">
        <v>55</v>
      </c>
      <c r="C84" s="198" t="s">
        <v>148</v>
      </c>
      <c r="D84" s="78">
        <v>24</v>
      </c>
      <c r="E84" s="195">
        <v>8</v>
      </c>
      <c r="F84" s="195">
        <v>8</v>
      </c>
      <c r="G84" s="195">
        <v>0</v>
      </c>
      <c r="H84" s="195">
        <v>0</v>
      </c>
      <c r="I84" s="195">
        <v>7</v>
      </c>
      <c r="J84" s="195">
        <v>7</v>
      </c>
      <c r="K84" s="195">
        <v>0</v>
      </c>
      <c r="L84" s="195">
        <v>0</v>
      </c>
      <c r="M84" s="103">
        <v>15</v>
      </c>
      <c r="N84" s="103">
        <v>15</v>
      </c>
      <c r="O84" s="103">
        <v>0</v>
      </c>
      <c r="P84" s="102">
        <v>0</v>
      </c>
      <c r="Q84" s="195">
        <v>0</v>
      </c>
      <c r="R84" s="106">
        <v>0</v>
      </c>
      <c r="S84" s="106">
        <v>18</v>
      </c>
      <c r="T84" s="106">
        <v>18</v>
      </c>
      <c r="U84" s="107">
        <v>75</v>
      </c>
      <c r="V84" s="106">
        <v>0</v>
      </c>
      <c r="W84" s="106">
        <v>6</v>
      </c>
      <c r="X84" s="106">
        <v>6</v>
      </c>
      <c r="Y84" s="107">
        <v>25</v>
      </c>
      <c r="Z84" s="106">
        <v>0</v>
      </c>
      <c r="AA84" s="106">
        <v>24</v>
      </c>
      <c r="AB84" s="106">
        <v>24</v>
      </c>
      <c r="AC84" s="196">
        <v>100</v>
      </c>
      <c r="AD84" s="128">
        <v>100</v>
      </c>
      <c r="AE84" s="493"/>
      <c r="AF84" s="305"/>
      <c r="AG84" s="305"/>
      <c r="AH84" s="305"/>
      <c r="AI84" s="305"/>
      <c r="AJ84" s="493"/>
      <c r="AK84" s="305"/>
      <c r="AL84" s="305"/>
      <c r="AM84" s="305"/>
      <c r="AN84" s="305"/>
      <c r="AO84" s="305"/>
    </row>
    <row r="85" spans="1:41" x14ac:dyDescent="0.25">
      <c r="A85" s="9"/>
      <c r="B85" s="108">
        <v>148</v>
      </c>
      <c r="C85" s="201" t="s">
        <v>149</v>
      </c>
      <c r="D85" s="78">
        <v>2905</v>
      </c>
      <c r="E85" s="195">
        <v>347</v>
      </c>
      <c r="F85" s="195">
        <v>140</v>
      </c>
      <c r="G85" s="195">
        <v>171</v>
      </c>
      <c r="H85" s="195">
        <v>36</v>
      </c>
      <c r="I85" s="195">
        <v>1866</v>
      </c>
      <c r="J85" s="195">
        <v>971</v>
      </c>
      <c r="K85" s="195">
        <v>801</v>
      </c>
      <c r="L85" s="195">
        <v>94</v>
      </c>
      <c r="M85" s="103">
        <v>2213</v>
      </c>
      <c r="N85" s="103">
        <v>1111</v>
      </c>
      <c r="O85" s="103">
        <v>972</v>
      </c>
      <c r="P85" s="102">
        <v>130</v>
      </c>
      <c r="Q85" s="195">
        <v>1</v>
      </c>
      <c r="R85" s="106">
        <v>0</v>
      </c>
      <c r="S85" s="106">
        <v>1661</v>
      </c>
      <c r="T85" s="106">
        <v>1661</v>
      </c>
      <c r="U85" s="107">
        <v>57.177280550774526</v>
      </c>
      <c r="V85" s="106">
        <v>0</v>
      </c>
      <c r="W85" s="106">
        <v>1151</v>
      </c>
      <c r="X85" s="106">
        <v>1151</v>
      </c>
      <c r="Y85" s="107">
        <v>39.621342512908782</v>
      </c>
      <c r="Z85" s="106">
        <v>0</v>
      </c>
      <c r="AA85" s="106">
        <v>2812</v>
      </c>
      <c r="AB85" s="106">
        <v>2812</v>
      </c>
      <c r="AC85" s="196">
        <v>96.798623063683308</v>
      </c>
      <c r="AD85" s="128">
        <v>96.798623063683308</v>
      </c>
      <c r="AE85" s="493"/>
      <c r="AF85" s="305"/>
      <c r="AG85" s="305"/>
      <c r="AH85" s="305"/>
      <c r="AI85" s="305"/>
      <c r="AJ85" s="493"/>
      <c r="AK85" s="305"/>
      <c r="AL85" s="305"/>
      <c r="AM85" s="305"/>
      <c r="AN85" s="305"/>
      <c r="AO85" s="305"/>
    </row>
    <row r="86" spans="1:41" x14ac:dyDescent="0.25">
      <c r="A86" s="9"/>
      <c r="B86" s="108">
        <v>197</v>
      </c>
      <c r="C86" s="198" t="s">
        <v>150</v>
      </c>
      <c r="D86" s="78">
        <v>243</v>
      </c>
      <c r="E86" s="195">
        <v>34</v>
      </c>
      <c r="F86" s="195">
        <v>24</v>
      </c>
      <c r="G86" s="195">
        <v>6</v>
      </c>
      <c r="H86" s="195">
        <v>4</v>
      </c>
      <c r="I86" s="195">
        <v>292</v>
      </c>
      <c r="J86" s="195">
        <v>288</v>
      </c>
      <c r="K86" s="195">
        <v>4</v>
      </c>
      <c r="L86" s="195">
        <v>0</v>
      </c>
      <c r="M86" s="103">
        <v>326</v>
      </c>
      <c r="N86" s="103">
        <v>312</v>
      </c>
      <c r="O86" s="103">
        <v>10</v>
      </c>
      <c r="P86" s="102">
        <v>4</v>
      </c>
      <c r="Q86" s="195">
        <v>0</v>
      </c>
      <c r="R86" s="106">
        <v>0</v>
      </c>
      <c r="S86" s="106">
        <v>315</v>
      </c>
      <c r="T86" s="106">
        <v>315</v>
      </c>
      <c r="U86" s="107">
        <v>129.62962962962962</v>
      </c>
      <c r="V86" s="106">
        <v>0</v>
      </c>
      <c r="W86" s="106">
        <v>33</v>
      </c>
      <c r="X86" s="106">
        <v>33</v>
      </c>
      <c r="Y86" s="107">
        <v>13.580246913580247</v>
      </c>
      <c r="Z86" s="106">
        <v>0</v>
      </c>
      <c r="AA86" s="106">
        <v>348</v>
      </c>
      <c r="AB86" s="106">
        <v>348</v>
      </c>
      <c r="AC86" s="196">
        <v>143.20987654320987</v>
      </c>
      <c r="AD86" s="128">
        <v>143.20987654320987</v>
      </c>
      <c r="AE86" s="493"/>
      <c r="AF86" s="305"/>
      <c r="AG86" s="305"/>
      <c r="AH86" s="305"/>
      <c r="AI86" s="305"/>
      <c r="AJ86" s="493"/>
      <c r="AK86" s="305"/>
      <c r="AL86" s="305"/>
      <c r="AM86" s="305"/>
      <c r="AN86" s="305"/>
      <c r="AO86" s="305"/>
    </row>
    <row r="87" spans="1:41" x14ac:dyDescent="0.25">
      <c r="A87" s="9"/>
      <c r="B87" s="108">
        <v>206</v>
      </c>
      <c r="C87" s="198" t="s">
        <v>151</v>
      </c>
      <c r="D87" s="78">
        <v>21</v>
      </c>
      <c r="E87" s="195">
        <v>4</v>
      </c>
      <c r="F87" s="195">
        <v>1</v>
      </c>
      <c r="G87" s="195">
        <v>1</v>
      </c>
      <c r="H87" s="195">
        <v>2</v>
      </c>
      <c r="I87" s="195">
        <v>17</v>
      </c>
      <c r="J87" s="195">
        <v>11</v>
      </c>
      <c r="K87" s="195">
        <v>4</v>
      </c>
      <c r="L87" s="195">
        <v>2</v>
      </c>
      <c r="M87" s="103">
        <v>21</v>
      </c>
      <c r="N87" s="103">
        <v>12</v>
      </c>
      <c r="O87" s="103">
        <v>5</v>
      </c>
      <c r="P87" s="102">
        <v>4</v>
      </c>
      <c r="Q87" s="195">
        <v>2</v>
      </c>
      <c r="R87" s="106">
        <v>0</v>
      </c>
      <c r="S87" s="106">
        <v>18</v>
      </c>
      <c r="T87" s="106">
        <v>18</v>
      </c>
      <c r="U87" s="107">
        <v>85.714285714285708</v>
      </c>
      <c r="V87" s="106">
        <v>0</v>
      </c>
      <c r="W87" s="106">
        <v>6</v>
      </c>
      <c r="X87" s="106">
        <v>6</v>
      </c>
      <c r="Y87" s="107">
        <v>28.571428571428569</v>
      </c>
      <c r="Z87" s="106">
        <v>0</v>
      </c>
      <c r="AA87" s="106">
        <v>24</v>
      </c>
      <c r="AB87" s="106">
        <v>24</v>
      </c>
      <c r="AC87" s="196">
        <v>114.28571428571428</v>
      </c>
      <c r="AD87" s="128">
        <v>114.28571428571428</v>
      </c>
      <c r="AE87" s="493"/>
      <c r="AF87" s="305"/>
      <c r="AG87" s="305"/>
      <c r="AH87" s="305"/>
      <c r="AI87" s="305"/>
      <c r="AJ87" s="493"/>
      <c r="AK87" s="305"/>
      <c r="AL87" s="305"/>
      <c r="AM87" s="305"/>
      <c r="AN87" s="305"/>
      <c r="AO87" s="305"/>
    </row>
    <row r="88" spans="1:41" x14ac:dyDescent="0.25">
      <c r="A88" s="9"/>
      <c r="B88" s="108">
        <v>313</v>
      </c>
      <c r="C88" s="198" t="s">
        <v>152</v>
      </c>
      <c r="D88" s="78">
        <v>209</v>
      </c>
      <c r="E88" s="195">
        <v>9</v>
      </c>
      <c r="F88" s="195">
        <v>8</v>
      </c>
      <c r="G88" s="195">
        <v>1</v>
      </c>
      <c r="H88" s="195">
        <v>0</v>
      </c>
      <c r="I88" s="195">
        <v>135</v>
      </c>
      <c r="J88" s="195">
        <v>89</v>
      </c>
      <c r="K88" s="195">
        <v>40</v>
      </c>
      <c r="L88" s="195">
        <v>6</v>
      </c>
      <c r="M88" s="103">
        <v>144</v>
      </c>
      <c r="N88" s="103">
        <v>97</v>
      </c>
      <c r="O88" s="103">
        <v>41</v>
      </c>
      <c r="P88" s="102">
        <v>6</v>
      </c>
      <c r="Q88" s="195">
        <v>0</v>
      </c>
      <c r="R88" s="106">
        <v>0</v>
      </c>
      <c r="S88" s="106">
        <v>188</v>
      </c>
      <c r="T88" s="106">
        <v>188</v>
      </c>
      <c r="U88" s="107">
        <v>89.952153110047846</v>
      </c>
      <c r="V88" s="106">
        <v>0</v>
      </c>
      <c r="W88" s="106">
        <v>55</v>
      </c>
      <c r="X88" s="106">
        <v>55</v>
      </c>
      <c r="Y88" s="107">
        <v>26.315789473684209</v>
      </c>
      <c r="Z88" s="106">
        <v>0</v>
      </c>
      <c r="AA88" s="106">
        <v>243</v>
      </c>
      <c r="AB88" s="106">
        <v>243</v>
      </c>
      <c r="AC88" s="196">
        <v>116.26794258373205</v>
      </c>
      <c r="AD88" s="128">
        <v>116.26794258373205</v>
      </c>
      <c r="AE88" s="493"/>
      <c r="AF88" s="305"/>
      <c r="AG88" s="305"/>
      <c r="AH88" s="305"/>
      <c r="AI88" s="305"/>
      <c r="AJ88" s="493"/>
      <c r="AK88" s="305"/>
      <c r="AL88" s="305"/>
      <c r="AM88" s="305"/>
      <c r="AN88" s="305"/>
      <c r="AO88" s="305"/>
    </row>
    <row r="89" spans="1:41" x14ac:dyDescent="0.25">
      <c r="A89" s="9"/>
      <c r="B89" s="108">
        <v>318</v>
      </c>
      <c r="C89" s="198" t="s">
        <v>153</v>
      </c>
      <c r="D89" s="78">
        <v>2499</v>
      </c>
      <c r="E89" s="195">
        <v>137</v>
      </c>
      <c r="F89" s="195">
        <v>54</v>
      </c>
      <c r="G89" s="195">
        <v>61</v>
      </c>
      <c r="H89" s="195">
        <v>22</v>
      </c>
      <c r="I89" s="195">
        <v>1204</v>
      </c>
      <c r="J89" s="195">
        <v>689</v>
      </c>
      <c r="K89" s="195">
        <v>401</v>
      </c>
      <c r="L89" s="195">
        <v>114</v>
      </c>
      <c r="M89" s="103">
        <v>1341</v>
      </c>
      <c r="N89" s="103">
        <v>743</v>
      </c>
      <c r="O89" s="103">
        <v>462</v>
      </c>
      <c r="P89" s="102">
        <v>136</v>
      </c>
      <c r="Q89" s="195">
        <v>12</v>
      </c>
      <c r="R89" s="106">
        <v>0</v>
      </c>
      <c r="S89" s="106">
        <v>1530</v>
      </c>
      <c r="T89" s="106">
        <v>1530</v>
      </c>
      <c r="U89" s="107">
        <v>61.224489795918366</v>
      </c>
      <c r="V89" s="106">
        <v>2</v>
      </c>
      <c r="W89" s="106">
        <v>1059</v>
      </c>
      <c r="X89" s="106">
        <v>1061</v>
      </c>
      <c r="Y89" s="107">
        <v>42.376950780312121</v>
      </c>
      <c r="Z89" s="106">
        <v>2</v>
      </c>
      <c r="AA89" s="106">
        <v>2589</v>
      </c>
      <c r="AB89" s="106">
        <v>2591</v>
      </c>
      <c r="AC89" s="196">
        <v>103.60144057623049</v>
      </c>
      <c r="AD89" s="128">
        <v>103.59856057576968</v>
      </c>
      <c r="AE89" s="493"/>
      <c r="AF89" s="305"/>
      <c r="AG89" s="305"/>
      <c r="AH89" s="305"/>
      <c r="AI89" s="305"/>
      <c r="AJ89" s="493"/>
      <c r="AK89" s="305"/>
      <c r="AL89" s="305"/>
      <c r="AM89" s="305"/>
      <c r="AN89" s="305"/>
      <c r="AO89" s="305"/>
    </row>
    <row r="90" spans="1:41" x14ac:dyDescent="0.25">
      <c r="A90" s="9"/>
      <c r="B90" s="108">
        <v>321</v>
      </c>
      <c r="C90" s="198" t="s">
        <v>154</v>
      </c>
      <c r="D90" s="78">
        <v>802</v>
      </c>
      <c r="E90" s="195">
        <v>64</v>
      </c>
      <c r="F90" s="195">
        <v>36</v>
      </c>
      <c r="G90" s="195">
        <v>21</v>
      </c>
      <c r="H90" s="195">
        <v>7</v>
      </c>
      <c r="I90" s="195">
        <v>662</v>
      </c>
      <c r="J90" s="195">
        <v>430</v>
      </c>
      <c r="K90" s="195">
        <v>193</v>
      </c>
      <c r="L90" s="195">
        <v>39</v>
      </c>
      <c r="M90" s="103">
        <v>726</v>
      </c>
      <c r="N90" s="103">
        <v>466</v>
      </c>
      <c r="O90" s="103">
        <v>214</v>
      </c>
      <c r="P90" s="102">
        <v>46</v>
      </c>
      <c r="Q90" s="195">
        <v>5</v>
      </c>
      <c r="R90" s="106">
        <v>0</v>
      </c>
      <c r="S90" s="106">
        <v>742</v>
      </c>
      <c r="T90" s="106">
        <v>742</v>
      </c>
      <c r="U90" s="107">
        <v>92.518703241895267</v>
      </c>
      <c r="V90" s="106">
        <v>0</v>
      </c>
      <c r="W90" s="106">
        <v>177</v>
      </c>
      <c r="X90" s="106">
        <v>177</v>
      </c>
      <c r="Y90" s="107">
        <v>22.069825436408976</v>
      </c>
      <c r="Z90" s="106">
        <v>0</v>
      </c>
      <c r="AA90" s="106">
        <v>919</v>
      </c>
      <c r="AB90" s="106">
        <v>919</v>
      </c>
      <c r="AC90" s="196">
        <v>114.58852867830424</v>
      </c>
      <c r="AD90" s="128">
        <v>114.58852867830424</v>
      </c>
      <c r="AE90" s="493"/>
      <c r="AF90" s="305"/>
      <c r="AG90" s="305"/>
      <c r="AH90" s="305"/>
      <c r="AI90" s="305"/>
      <c r="AJ90" s="493"/>
      <c r="AK90" s="305"/>
      <c r="AL90" s="305"/>
      <c r="AM90" s="305"/>
      <c r="AN90" s="305"/>
      <c r="AO90" s="305"/>
    </row>
    <row r="91" spans="1:41" x14ac:dyDescent="0.25">
      <c r="A91" s="9"/>
      <c r="B91" s="108">
        <v>376</v>
      </c>
      <c r="C91" s="198" t="s">
        <v>155</v>
      </c>
      <c r="D91" s="78">
        <v>1993</v>
      </c>
      <c r="E91" s="195">
        <v>177</v>
      </c>
      <c r="F91" s="195">
        <v>58</v>
      </c>
      <c r="G91" s="195">
        <v>77</v>
      </c>
      <c r="H91" s="195">
        <v>42</v>
      </c>
      <c r="I91" s="195">
        <v>1412</v>
      </c>
      <c r="J91" s="195">
        <v>856</v>
      </c>
      <c r="K91" s="195">
        <v>455</v>
      </c>
      <c r="L91" s="195">
        <v>101</v>
      </c>
      <c r="M91" s="103">
        <v>1589</v>
      </c>
      <c r="N91" s="103">
        <v>914</v>
      </c>
      <c r="O91" s="103">
        <v>532</v>
      </c>
      <c r="P91" s="102">
        <v>143</v>
      </c>
      <c r="Q91" s="195">
        <v>15</v>
      </c>
      <c r="R91" s="106">
        <v>1</v>
      </c>
      <c r="S91" s="106">
        <v>1340</v>
      </c>
      <c r="T91" s="106">
        <v>1341</v>
      </c>
      <c r="U91" s="107">
        <v>67.235323632714511</v>
      </c>
      <c r="V91" s="106">
        <v>3</v>
      </c>
      <c r="W91" s="106">
        <v>1086</v>
      </c>
      <c r="X91" s="106">
        <v>1089</v>
      </c>
      <c r="Y91" s="107">
        <v>54.49071751128951</v>
      </c>
      <c r="Z91" s="106">
        <v>4</v>
      </c>
      <c r="AA91" s="106">
        <v>2426</v>
      </c>
      <c r="AB91" s="106">
        <v>2430</v>
      </c>
      <c r="AC91" s="196">
        <v>121.726041144004</v>
      </c>
      <c r="AD91" s="128">
        <v>121.68252378567853</v>
      </c>
      <c r="AE91" s="493"/>
      <c r="AF91" s="305"/>
      <c r="AG91" s="305"/>
      <c r="AH91" s="305"/>
      <c r="AI91" s="305"/>
      <c r="AJ91" s="493"/>
      <c r="AK91" s="305"/>
      <c r="AL91" s="305"/>
      <c r="AM91" s="305"/>
      <c r="AN91" s="305"/>
      <c r="AO91" s="305"/>
    </row>
    <row r="92" spans="1:41" x14ac:dyDescent="0.25">
      <c r="A92" s="9"/>
      <c r="B92" s="108">
        <v>400</v>
      </c>
      <c r="C92" s="198" t="s">
        <v>156</v>
      </c>
      <c r="D92" s="78">
        <v>291</v>
      </c>
      <c r="E92" s="195">
        <v>19</v>
      </c>
      <c r="F92" s="195">
        <v>11</v>
      </c>
      <c r="G92" s="195">
        <v>6</v>
      </c>
      <c r="H92" s="195">
        <v>2</v>
      </c>
      <c r="I92" s="195">
        <v>223</v>
      </c>
      <c r="J92" s="195">
        <v>131</v>
      </c>
      <c r="K92" s="195">
        <v>81</v>
      </c>
      <c r="L92" s="195">
        <v>11</v>
      </c>
      <c r="M92" s="103">
        <v>242</v>
      </c>
      <c r="N92" s="103">
        <v>142</v>
      </c>
      <c r="O92" s="103">
        <v>87</v>
      </c>
      <c r="P92" s="102">
        <v>13</v>
      </c>
      <c r="Q92" s="195">
        <v>2</v>
      </c>
      <c r="R92" s="106">
        <v>0</v>
      </c>
      <c r="S92" s="106">
        <v>252</v>
      </c>
      <c r="T92" s="106">
        <v>252</v>
      </c>
      <c r="U92" s="107">
        <v>86.597938144329902</v>
      </c>
      <c r="V92" s="106">
        <v>0</v>
      </c>
      <c r="W92" s="106">
        <v>155</v>
      </c>
      <c r="X92" s="106">
        <v>155</v>
      </c>
      <c r="Y92" s="107">
        <v>53.264604810996566</v>
      </c>
      <c r="Z92" s="106">
        <v>0</v>
      </c>
      <c r="AA92" s="106">
        <v>407</v>
      </c>
      <c r="AB92" s="106">
        <v>407</v>
      </c>
      <c r="AC92" s="196">
        <v>139.86254295532646</v>
      </c>
      <c r="AD92" s="128">
        <v>139.86254295532646</v>
      </c>
      <c r="AE92" s="493"/>
      <c r="AF92" s="305"/>
      <c r="AG92" s="305"/>
      <c r="AH92" s="305"/>
      <c r="AI92" s="305"/>
      <c r="AJ92" s="493"/>
      <c r="AK92" s="305"/>
      <c r="AL92" s="305"/>
      <c r="AM92" s="305"/>
      <c r="AN92" s="305"/>
      <c r="AO92" s="305"/>
    </row>
    <row r="93" spans="1:41" x14ac:dyDescent="0.25">
      <c r="A93" s="9"/>
      <c r="B93" s="108">
        <v>440</v>
      </c>
      <c r="C93" s="198" t="s">
        <v>157</v>
      </c>
      <c r="D93" s="78">
        <v>5807</v>
      </c>
      <c r="E93" s="195">
        <v>372</v>
      </c>
      <c r="F93" s="195">
        <v>145</v>
      </c>
      <c r="G93" s="195">
        <v>144</v>
      </c>
      <c r="H93" s="195">
        <v>83</v>
      </c>
      <c r="I93" s="195">
        <v>2247</v>
      </c>
      <c r="J93" s="195">
        <v>1314</v>
      </c>
      <c r="K93" s="195">
        <v>778</v>
      </c>
      <c r="L93" s="195">
        <v>155</v>
      </c>
      <c r="M93" s="103">
        <v>2619</v>
      </c>
      <c r="N93" s="103">
        <v>1459</v>
      </c>
      <c r="O93" s="103">
        <v>922</v>
      </c>
      <c r="P93" s="102">
        <v>238</v>
      </c>
      <c r="Q93" s="195">
        <v>2</v>
      </c>
      <c r="R93" s="106">
        <v>10</v>
      </c>
      <c r="S93" s="106">
        <v>4193</v>
      </c>
      <c r="T93" s="106">
        <v>4203</v>
      </c>
      <c r="U93" s="107">
        <v>72.205958326158083</v>
      </c>
      <c r="V93" s="106">
        <v>4</v>
      </c>
      <c r="W93" s="106">
        <v>1896</v>
      </c>
      <c r="X93" s="106">
        <v>1900</v>
      </c>
      <c r="Y93" s="107">
        <v>32.65024969863957</v>
      </c>
      <c r="Z93" s="106">
        <v>14</v>
      </c>
      <c r="AA93" s="106">
        <v>6089</v>
      </c>
      <c r="AB93" s="106">
        <v>6103</v>
      </c>
      <c r="AC93" s="196">
        <v>104.85620802479765</v>
      </c>
      <c r="AD93" s="128">
        <v>104.84452843154098</v>
      </c>
      <c r="AE93" s="493"/>
      <c r="AF93" s="305"/>
      <c r="AG93" s="305"/>
      <c r="AH93" s="305"/>
      <c r="AI93" s="305"/>
      <c r="AJ93" s="493"/>
      <c r="AK93" s="305"/>
      <c r="AL93" s="305"/>
      <c r="AM93" s="305"/>
      <c r="AN93" s="305"/>
      <c r="AO93" s="305"/>
    </row>
    <row r="94" spans="1:41" x14ac:dyDescent="0.25">
      <c r="A94" s="9"/>
      <c r="B94" s="108">
        <v>483</v>
      </c>
      <c r="C94" s="198" t="s">
        <v>158</v>
      </c>
      <c r="D94" s="78">
        <v>21</v>
      </c>
      <c r="E94" s="195">
        <v>2</v>
      </c>
      <c r="F94" s="195">
        <v>2</v>
      </c>
      <c r="G94" s="195">
        <v>0</v>
      </c>
      <c r="H94" s="195">
        <v>0</v>
      </c>
      <c r="I94" s="195">
        <v>4</v>
      </c>
      <c r="J94" s="195">
        <v>4</v>
      </c>
      <c r="K94" s="195">
        <v>0</v>
      </c>
      <c r="L94" s="195">
        <v>0</v>
      </c>
      <c r="M94" s="103">
        <v>6</v>
      </c>
      <c r="N94" s="103">
        <v>6</v>
      </c>
      <c r="O94" s="103">
        <v>0</v>
      </c>
      <c r="P94" s="102">
        <v>0</v>
      </c>
      <c r="Q94" s="195">
        <v>0</v>
      </c>
      <c r="R94" s="106">
        <v>0</v>
      </c>
      <c r="S94" s="106">
        <v>13</v>
      </c>
      <c r="T94" s="106">
        <v>13</v>
      </c>
      <c r="U94" s="107">
        <v>61.904761904761905</v>
      </c>
      <c r="V94" s="106">
        <v>0</v>
      </c>
      <c r="W94" s="106">
        <v>0</v>
      </c>
      <c r="X94" s="106">
        <v>0</v>
      </c>
      <c r="Y94" s="107">
        <v>0</v>
      </c>
      <c r="Z94" s="106">
        <v>0</v>
      </c>
      <c r="AA94" s="106">
        <v>13</v>
      </c>
      <c r="AB94" s="106">
        <v>13</v>
      </c>
      <c r="AC94" s="196">
        <v>61.904761904761905</v>
      </c>
      <c r="AD94" s="128">
        <v>61.904761904761905</v>
      </c>
      <c r="AE94" s="493"/>
      <c r="AF94" s="305"/>
      <c r="AG94" s="305"/>
      <c r="AH94" s="305"/>
      <c r="AI94" s="305"/>
      <c r="AJ94" s="493"/>
      <c r="AK94" s="305"/>
      <c r="AL94" s="305"/>
      <c r="AM94" s="305"/>
      <c r="AN94" s="305"/>
      <c r="AO94" s="305"/>
    </row>
    <row r="95" spans="1:41" x14ac:dyDescent="0.25">
      <c r="A95" s="9"/>
      <c r="B95" s="108">
        <v>541</v>
      </c>
      <c r="C95" s="108" t="s">
        <v>159</v>
      </c>
      <c r="D95" s="78">
        <v>1021</v>
      </c>
      <c r="E95" s="195">
        <v>145</v>
      </c>
      <c r="F95" s="195">
        <v>77</v>
      </c>
      <c r="G95" s="195">
        <v>50</v>
      </c>
      <c r="H95" s="195">
        <v>18</v>
      </c>
      <c r="I95" s="195">
        <v>820</v>
      </c>
      <c r="J95" s="195">
        <v>677</v>
      </c>
      <c r="K95" s="195">
        <v>129</v>
      </c>
      <c r="L95" s="195">
        <v>14</v>
      </c>
      <c r="M95" s="103">
        <v>965</v>
      </c>
      <c r="N95" s="103">
        <v>754</v>
      </c>
      <c r="O95" s="103">
        <v>179</v>
      </c>
      <c r="P95" s="102">
        <v>32</v>
      </c>
      <c r="Q95" s="195">
        <v>0</v>
      </c>
      <c r="R95" s="106">
        <v>0</v>
      </c>
      <c r="S95" s="106">
        <v>891</v>
      </c>
      <c r="T95" s="106">
        <v>891</v>
      </c>
      <c r="U95" s="107">
        <v>87.267384916748284</v>
      </c>
      <c r="V95" s="106">
        <v>1</v>
      </c>
      <c r="W95" s="106">
        <v>234</v>
      </c>
      <c r="X95" s="106">
        <v>235</v>
      </c>
      <c r="Y95" s="107">
        <v>22.918707149853084</v>
      </c>
      <c r="Z95" s="106">
        <v>1</v>
      </c>
      <c r="AA95" s="106">
        <v>1125</v>
      </c>
      <c r="AB95" s="106">
        <v>1126</v>
      </c>
      <c r="AC95" s="196">
        <v>110.18609206660138</v>
      </c>
      <c r="AD95" s="128">
        <v>110.17612524461839</v>
      </c>
      <c r="AE95" s="493"/>
      <c r="AF95" s="305"/>
      <c r="AG95" s="305"/>
      <c r="AH95" s="305"/>
      <c r="AI95" s="305"/>
      <c r="AJ95" s="493"/>
      <c r="AK95" s="305"/>
      <c r="AL95" s="305"/>
      <c r="AM95" s="305"/>
      <c r="AN95" s="305"/>
      <c r="AO95" s="305"/>
    </row>
    <row r="96" spans="1:41" x14ac:dyDescent="0.25">
      <c r="A96" s="9"/>
      <c r="B96" s="108">
        <v>607</v>
      </c>
      <c r="C96" s="198" t="s">
        <v>160</v>
      </c>
      <c r="D96" s="78">
        <v>841</v>
      </c>
      <c r="E96" s="195">
        <v>53</v>
      </c>
      <c r="F96" s="195">
        <v>24</v>
      </c>
      <c r="G96" s="195">
        <v>19</v>
      </c>
      <c r="H96" s="195">
        <v>10</v>
      </c>
      <c r="I96" s="195">
        <v>551</v>
      </c>
      <c r="J96" s="195">
        <v>310</v>
      </c>
      <c r="K96" s="195">
        <v>210</v>
      </c>
      <c r="L96" s="195">
        <v>31</v>
      </c>
      <c r="M96" s="103">
        <v>604</v>
      </c>
      <c r="N96" s="103">
        <v>334</v>
      </c>
      <c r="O96" s="103">
        <v>229</v>
      </c>
      <c r="P96" s="102">
        <v>41</v>
      </c>
      <c r="Q96" s="195">
        <v>67</v>
      </c>
      <c r="R96" s="106">
        <v>0</v>
      </c>
      <c r="S96" s="106">
        <v>393</v>
      </c>
      <c r="T96" s="106">
        <v>393</v>
      </c>
      <c r="U96" s="107">
        <v>46.730083234244944</v>
      </c>
      <c r="V96" s="106">
        <v>0</v>
      </c>
      <c r="W96" s="106">
        <v>393</v>
      </c>
      <c r="X96" s="106">
        <v>393</v>
      </c>
      <c r="Y96" s="107">
        <v>46.730083234244944</v>
      </c>
      <c r="Z96" s="106">
        <v>0</v>
      </c>
      <c r="AA96" s="106">
        <v>786</v>
      </c>
      <c r="AB96" s="106">
        <v>786</v>
      </c>
      <c r="AC96" s="196">
        <v>93.460166468489888</v>
      </c>
      <c r="AD96" s="128">
        <v>93.460166468489888</v>
      </c>
      <c r="AE96" s="493"/>
      <c r="AF96" s="305"/>
      <c r="AG96" s="305"/>
      <c r="AH96" s="305"/>
      <c r="AI96" s="305"/>
      <c r="AJ96" s="493"/>
      <c r="AK96" s="305"/>
      <c r="AL96" s="305"/>
      <c r="AM96" s="305"/>
      <c r="AN96" s="305"/>
      <c r="AO96" s="305"/>
    </row>
    <row r="97" spans="1:41" x14ac:dyDescent="0.25">
      <c r="A97" s="9"/>
      <c r="B97" s="108">
        <v>615</v>
      </c>
      <c r="C97" s="198" t="s">
        <v>161</v>
      </c>
      <c r="D97" s="78">
        <v>8751</v>
      </c>
      <c r="E97" s="195">
        <v>683</v>
      </c>
      <c r="F97" s="195">
        <v>239</v>
      </c>
      <c r="G97" s="195">
        <v>300</v>
      </c>
      <c r="H97" s="195">
        <v>144</v>
      </c>
      <c r="I97" s="195">
        <v>3463</v>
      </c>
      <c r="J97" s="195">
        <v>2281</v>
      </c>
      <c r="K97" s="195">
        <v>967</v>
      </c>
      <c r="L97" s="195">
        <v>215</v>
      </c>
      <c r="M97" s="103">
        <v>4146</v>
      </c>
      <c r="N97" s="103">
        <v>2520</v>
      </c>
      <c r="O97" s="103">
        <v>1267</v>
      </c>
      <c r="P97" s="102">
        <v>359</v>
      </c>
      <c r="Q97" s="195">
        <v>34</v>
      </c>
      <c r="R97" s="106">
        <v>0</v>
      </c>
      <c r="S97" s="106">
        <v>3858</v>
      </c>
      <c r="T97" s="106">
        <v>3858</v>
      </c>
      <c r="U97" s="107">
        <v>44.086390126842645</v>
      </c>
      <c r="V97" s="106">
        <v>6</v>
      </c>
      <c r="W97" s="106">
        <v>4286</v>
      </c>
      <c r="X97" s="106">
        <v>4292</v>
      </c>
      <c r="Y97" s="107">
        <v>48.977259741743801</v>
      </c>
      <c r="Z97" s="106">
        <v>6</v>
      </c>
      <c r="AA97" s="106">
        <v>8144</v>
      </c>
      <c r="AB97" s="106">
        <v>8150</v>
      </c>
      <c r="AC97" s="196">
        <v>93.063649868586452</v>
      </c>
      <c r="AD97" s="128">
        <v>93.068402420920407</v>
      </c>
      <c r="AE97" s="493"/>
      <c r="AF97" s="305"/>
      <c r="AG97" s="305"/>
      <c r="AH97" s="305"/>
      <c r="AI97" s="305"/>
      <c r="AJ97" s="493"/>
      <c r="AK97" s="305"/>
      <c r="AL97" s="305"/>
      <c r="AM97" s="305"/>
      <c r="AN97" s="305"/>
      <c r="AO97" s="305"/>
    </row>
    <row r="98" spans="1:41" x14ac:dyDescent="0.25">
      <c r="A98" s="9"/>
      <c r="B98" s="108">
        <v>649</v>
      </c>
      <c r="C98" s="198" t="s">
        <v>162</v>
      </c>
      <c r="D98" s="78">
        <v>103</v>
      </c>
      <c r="E98" s="195">
        <v>7</v>
      </c>
      <c r="F98" s="195">
        <v>4</v>
      </c>
      <c r="G98" s="195">
        <v>1</v>
      </c>
      <c r="H98" s="195">
        <v>2</v>
      </c>
      <c r="I98" s="195">
        <v>70</v>
      </c>
      <c r="J98" s="195">
        <v>63</v>
      </c>
      <c r="K98" s="195">
        <v>5</v>
      </c>
      <c r="L98" s="195">
        <v>2</v>
      </c>
      <c r="M98" s="103">
        <v>77</v>
      </c>
      <c r="N98" s="103">
        <v>67</v>
      </c>
      <c r="O98" s="103">
        <v>6</v>
      </c>
      <c r="P98" s="102">
        <v>4</v>
      </c>
      <c r="Q98" s="195">
        <v>0</v>
      </c>
      <c r="R98" s="106">
        <v>0</v>
      </c>
      <c r="S98" s="106">
        <v>109</v>
      </c>
      <c r="T98" s="106">
        <v>109</v>
      </c>
      <c r="U98" s="107">
        <v>105.8252427184466</v>
      </c>
      <c r="V98" s="106">
        <v>0</v>
      </c>
      <c r="W98" s="106">
        <v>7</v>
      </c>
      <c r="X98" s="106">
        <v>7</v>
      </c>
      <c r="Y98" s="107">
        <v>6.7961165048543686</v>
      </c>
      <c r="Z98" s="106">
        <v>0</v>
      </c>
      <c r="AA98" s="106">
        <v>116</v>
      </c>
      <c r="AB98" s="106">
        <v>116</v>
      </c>
      <c r="AC98" s="196">
        <v>112.62135922330097</v>
      </c>
      <c r="AD98" s="128">
        <v>112.62135922330097</v>
      </c>
      <c r="AE98" s="493"/>
      <c r="AF98" s="305"/>
      <c r="AG98" s="305"/>
      <c r="AH98" s="305"/>
      <c r="AI98" s="305"/>
      <c r="AJ98" s="493"/>
      <c r="AK98" s="305"/>
      <c r="AL98" s="305"/>
      <c r="AM98" s="305"/>
      <c r="AN98" s="305"/>
      <c r="AO98" s="305"/>
    </row>
    <row r="99" spans="1:41" x14ac:dyDescent="0.25">
      <c r="A99" s="9"/>
      <c r="B99" s="108">
        <v>652</v>
      </c>
      <c r="C99" s="198" t="s">
        <v>163</v>
      </c>
      <c r="D99" s="78">
        <v>58</v>
      </c>
      <c r="E99" s="195">
        <v>0</v>
      </c>
      <c r="F99" s="195">
        <v>0</v>
      </c>
      <c r="G99" s="195">
        <v>0</v>
      </c>
      <c r="H99" s="195">
        <v>0</v>
      </c>
      <c r="I99" s="195">
        <v>3</v>
      </c>
      <c r="J99" s="195">
        <v>3</v>
      </c>
      <c r="K99" s="195">
        <v>0</v>
      </c>
      <c r="L99" s="195">
        <v>0</v>
      </c>
      <c r="M99" s="103">
        <v>3</v>
      </c>
      <c r="N99" s="103">
        <v>3</v>
      </c>
      <c r="O99" s="103">
        <v>0</v>
      </c>
      <c r="P99" s="102">
        <v>0</v>
      </c>
      <c r="Q99" s="195">
        <v>0</v>
      </c>
      <c r="R99" s="106">
        <v>0</v>
      </c>
      <c r="S99" s="106">
        <v>11</v>
      </c>
      <c r="T99" s="106">
        <v>11</v>
      </c>
      <c r="U99" s="107">
        <v>18.96551724137931</v>
      </c>
      <c r="V99" s="106">
        <v>0</v>
      </c>
      <c r="W99" s="106">
        <v>0</v>
      </c>
      <c r="X99" s="106">
        <v>0</v>
      </c>
      <c r="Y99" s="107">
        <v>0</v>
      </c>
      <c r="Z99" s="106">
        <v>0</v>
      </c>
      <c r="AA99" s="106">
        <v>11</v>
      </c>
      <c r="AB99" s="106">
        <v>11</v>
      </c>
      <c r="AC99" s="196">
        <v>18.96551724137931</v>
      </c>
      <c r="AD99" s="128">
        <v>18.96551724137931</v>
      </c>
      <c r="AE99" s="493"/>
      <c r="AF99" s="305"/>
      <c r="AG99" s="305"/>
      <c r="AH99" s="305"/>
      <c r="AI99" s="305"/>
      <c r="AJ99" s="493"/>
      <c r="AK99" s="305"/>
      <c r="AL99" s="305"/>
      <c r="AM99" s="305"/>
      <c r="AN99" s="305"/>
      <c r="AO99" s="305"/>
    </row>
    <row r="100" spans="1:41" x14ac:dyDescent="0.25">
      <c r="A100" s="9"/>
      <c r="B100" s="108">
        <v>660</v>
      </c>
      <c r="C100" s="198" t="s">
        <v>164</v>
      </c>
      <c r="D100" s="78">
        <v>183</v>
      </c>
      <c r="E100" s="195">
        <v>15</v>
      </c>
      <c r="F100" s="195">
        <v>7</v>
      </c>
      <c r="G100" s="195">
        <v>7</v>
      </c>
      <c r="H100" s="195">
        <v>1</v>
      </c>
      <c r="I100" s="195">
        <v>154</v>
      </c>
      <c r="J100" s="195">
        <v>143</v>
      </c>
      <c r="K100" s="195">
        <v>11</v>
      </c>
      <c r="L100" s="195">
        <v>0</v>
      </c>
      <c r="M100" s="103">
        <v>169</v>
      </c>
      <c r="N100" s="103">
        <v>150</v>
      </c>
      <c r="O100" s="103">
        <v>18</v>
      </c>
      <c r="P100" s="102">
        <v>1</v>
      </c>
      <c r="Q100" s="195">
        <v>2</v>
      </c>
      <c r="R100" s="106">
        <v>0</v>
      </c>
      <c r="S100" s="106">
        <v>234</v>
      </c>
      <c r="T100" s="106">
        <v>234</v>
      </c>
      <c r="U100" s="107">
        <v>127.86885245901641</v>
      </c>
      <c r="V100" s="106">
        <v>0</v>
      </c>
      <c r="W100" s="106">
        <v>24</v>
      </c>
      <c r="X100" s="106">
        <v>24</v>
      </c>
      <c r="Y100" s="107">
        <v>13.114754098360656</v>
      </c>
      <c r="Z100" s="106">
        <v>0</v>
      </c>
      <c r="AA100" s="106">
        <v>258</v>
      </c>
      <c r="AB100" s="106">
        <v>258</v>
      </c>
      <c r="AC100" s="196">
        <v>140.98360655737704</v>
      </c>
      <c r="AD100" s="128">
        <v>140.98360655737704</v>
      </c>
      <c r="AE100" s="493"/>
      <c r="AF100" s="305"/>
      <c r="AG100" s="305"/>
      <c r="AH100" s="305"/>
      <c r="AI100" s="305"/>
      <c r="AJ100" s="493"/>
      <c r="AK100" s="305"/>
      <c r="AL100" s="305"/>
      <c r="AM100" s="305"/>
      <c r="AN100" s="305"/>
      <c r="AO100" s="305"/>
    </row>
    <row r="101" spans="1:41" x14ac:dyDescent="0.25">
      <c r="A101" s="9"/>
      <c r="B101" s="108">
        <v>667</v>
      </c>
      <c r="C101" s="198" t="s">
        <v>165</v>
      </c>
      <c r="D101" s="78">
        <v>191</v>
      </c>
      <c r="E101" s="195">
        <v>12</v>
      </c>
      <c r="F101" s="195">
        <v>5</v>
      </c>
      <c r="G101" s="195">
        <v>6</v>
      </c>
      <c r="H101" s="195">
        <v>1</v>
      </c>
      <c r="I101" s="195">
        <v>131</v>
      </c>
      <c r="J101" s="195">
        <v>90</v>
      </c>
      <c r="K101" s="195">
        <v>35</v>
      </c>
      <c r="L101" s="195">
        <v>6</v>
      </c>
      <c r="M101" s="103">
        <v>143</v>
      </c>
      <c r="N101" s="103">
        <v>95</v>
      </c>
      <c r="O101" s="103">
        <v>41</v>
      </c>
      <c r="P101" s="102">
        <v>7</v>
      </c>
      <c r="Q101" s="195">
        <v>0</v>
      </c>
      <c r="R101" s="106">
        <v>0</v>
      </c>
      <c r="S101" s="106">
        <v>186</v>
      </c>
      <c r="T101" s="106">
        <v>186</v>
      </c>
      <c r="U101" s="107">
        <v>97.382198952879577</v>
      </c>
      <c r="V101" s="106">
        <v>0</v>
      </c>
      <c r="W101" s="106">
        <v>19</v>
      </c>
      <c r="X101" s="106">
        <v>19</v>
      </c>
      <c r="Y101" s="107">
        <v>9.9476439790575917</v>
      </c>
      <c r="Z101" s="106">
        <v>0</v>
      </c>
      <c r="AA101" s="106">
        <v>205</v>
      </c>
      <c r="AB101" s="106">
        <v>205</v>
      </c>
      <c r="AC101" s="196">
        <v>107.32984293193716</v>
      </c>
      <c r="AD101" s="128">
        <v>107.32984293193716</v>
      </c>
      <c r="AE101" s="493"/>
      <c r="AF101" s="305"/>
      <c r="AG101" s="305"/>
      <c r="AH101" s="305"/>
      <c r="AI101" s="305"/>
      <c r="AJ101" s="493"/>
      <c r="AK101" s="305"/>
      <c r="AL101" s="305"/>
      <c r="AM101" s="305"/>
      <c r="AN101" s="305"/>
      <c r="AO101" s="305"/>
    </row>
    <row r="102" spans="1:41" x14ac:dyDescent="0.25">
      <c r="A102" s="9"/>
      <c r="B102" s="108">
        <v>674</v>
      </c>
      <c r="C102" s="198" t="s">
        <v>166</v>
      </c>
      <c r="D102" s="78">
        <v>336</v>
      </c>
      <c r="E102" s="195">
        <v>28</v>
      </c>
      <c r="F102" s="195">
        <v>13</v>
      </c>
      <c r="G102" s="195">
        <v>10</v>
      </c>
      <c r="H102" s="195">
        <v>5</v>
      </c>
      <c r="I102" s="195">
        <v>155</v>
      </c>
      <c r="J102" s="195">
        <v>127</v>
      </c>
      <c r="K102" s="195">
        <v>21</v>
      </c>
      <c r="L102" s="195">
        <v>7</v>
      </c>
      <c r="M102" s="103">
        <v>183</v>
      </c>
      <c r="N102" s="103">
        <v>140</v>
      </c>
      <c r="O102" s="103">
        <v>31</v>
      </c>
      <c r="P102" s="102">
        <v>12</v>
      </c>
      <c r="Q102" s="195">
        <v>6</v>
      </c>
      <c r="R102" s="106">
        <v>0</v>
      </c>
      <c r="S102" s="106">
        <v>299</v>
      </c>
      <c r="T102" s="106">
        <v>299</v>
      </c>
      <c r="U102" s="107">
        <v>88.988095238095227</v>
      </c>
      <c r="V102" s="106">
        <v>0</v>
      </c>
      <c r="W102" s="106">
        <v>47</v>
      </c>
      <c r="X102" s="106">
        <v>47</v>
      </c>
      <c r="Y102" s="107">
        <v>13.988095238095239</v>
      </c>
      <c r="Z102" s="106">
        <v>0</v>
      </c>
      <c r="AA102" s="106">
        <v>346</v>
      </c>
      <c r="AB102" s="106">
        <v>346</v>
      </c>
      <c r="AC102" s="196">
        <v>102.97619047619047</v>
      </c>
      <c r="AD102" s="128">
        <v>102.97619047619047</v>
      </c>
      <c r="AE102" s="493"/>
      <c r="AF102" s="305"/>
      <c r="AG102" s="305"/>
      <c r="AH102" s="305"/>
      <c r="AI102" s="305"/>
      <c r="AJ102" s="493"/>
      <c r="AK102" s="305"/>
      <c r="AL102" s="305"/>
      <c r="AM102" s="305"/>
      <c r="AN102" s="305"/>
      <c r="AO102" s="305"/>
    </row>
    <row r="103" spans="1:41" x14ac:dyDescent="0.25">
      <c r="A103" s="9"/>
      <c r="B103" s="108">
        <v>697</v>
      </c>
      <c r="C103" s="202" t="s">
        <v>167</v>
      </c>
      <c r="D103" s="78">
        <v>1747</v>
      </c>
      <c r="E103" s="195">
        <v>152</v>
      </c>
      <c r="F103" s="195">
        <v>56</v>
      </c>
      <c r="G103" s="195">
        <v>68</v>
      </c>
      <c r="H103" s="195">
        <v>28</v>
      </c>
      <c r="I103" s="195">
        <v>1303</v>
      </c>
      <c r="J103" s="195">
        <v>647</v>
      </c>
      <c r="K103" s="195">
        <v>558</v>
      </c>
      <c r="L103" s="195">
        <v>98</v>
      </c>
      <c r="M103" s="103">
        <v>1455</v>
      </c>
      <c r="N103" s="103">
        <v>703</v>
      </c>
      <c r="O103" s="103">
        <v>626</v>
      </c>
      <c r="P103" s="102">
        <v>126</v>
      </c>
      <c r="Q103" s="195">
        <v>5</v>
      </c>
      <c r="R103" s="106">
        <v>0</v>
      </c>
      <c r="S103" s="106">
        <v>1452</v>
      </c>
      <c r="T103" s="106">
        <v>1452</v>
      </c>
      <c r="U103" s="107">
        <v>83.113909559244419</v>
      </c>
      <c r="V103" s="106">
        <v>1</v>
      </c>
      <c r="W103" s="106">
        <v>646</v>
      </c>
      <c r="X103" s="106">
        <v>647</v>
      </c>
      <c r="Y103" s="107">
        <v>36.97767601602748</v>
      </c>
      <c r="Z103" s="106">
        <v>1</v>
      </c>
      <c r="AA103" s="106">
        <v>2098</v>
      </c>
      <c r="AB103" s="106">
        <v>2099</v>
      </c>
      <c r="AC103" s="196">
        <v>120.09158557527189</v>
      </c>
      <c r="AD103" s="128">
        <v>120.08009153318078</v>
      </c>
      <c r="AE103" s="493"/>
      <c r="AF103" s="305"/>
      <c r="AG103" s="305"/>
      <c r="AH103" s="305"/>
      <c r="AI103" s="305"/>
      <c r="AJ103" s="493"/>
      <c r="AK103" s="305"/>
      <c r="AL103" s="305"/>
      <c r="AM103" s="305"/>
      <c r="AN103" s="305"/>
      <c r="AO103" s="305"/>
    </row>
    <row r="104" spans="1:41" x14ac:dyDescent="0.25">
      <c r="A104" s="9"/>
      <c r="B104" s="108">
        <v>756</v>
      </c>
      <c r="C104" s="198" t="s">
        <v>168</v>
      </c>
      <c r="D104" s="78">
        <v>839</v>
      </c>
      <c r="E104" s="195">
        <v>58</v>
      </c>
      <c r="F104" s="195">
        <v>26</v>
      </c>
      <c r="G104" s="195">
        <v>20</v>
      </c>
      <c r="H104" s="195">
        <v>12</v>
      </c>
      <c r="I104" s="195">
        <v>572</v>
      </c>
      <c r="J104" s="195">
        <v>398</v>
      </c>
      <c r="K104" s="195">
        <v>142</v>
      </c>
      <c r="L104" s="195">
        <v>32</v>
      </c>
      <c r="M104" s="103">
        <v>630</v>
      </c>
      <c r="N104" s="103">
        <v>424</v>
      </c>
      <c r="O104" s="103">
        <v>162</v>
      </c>
      <c r="P104" s="102">
        <v>44</v>
      </c>
      <c r="Q104" s="195">
        <v>6</v>
      </c>
      <c r="R104" s="106">
        <v>0</v>
      </c>
      <c r="S104" s="106">
        <v>607</v>
      </c>
      <c r="T104" s="106">
        <v>607</v>
      </c>
      <c r="U104" s="107">
        <v>72.348033373063174</v>
      </c>
      <c r="V104" s="106">
        <v>0</v>
      </c>
      <c r="W104" s="106">
        <v>72</v>
      </c>
      <c r="X104" s="106">
        <v>72</v>
      </c>
      <c r="Y104" s="107">
        <v>8.5816448152562579</v>
      </c>
      <c r="Z104" s="106">
        <v>0</v>
      </c>
      <c r="AA104" s="106">
        <v>679</v>
      </c>
      <c r="AB104" s="106">
        <v>679</v>
      </c>
      <c r="AC104" s="196">
        <v>80.929678188319429</v>
      </c>
      <c r="AD104" s="128">
        <v>80.929678188319429</v>
      </c>
      <c r="AE104" s="493"/>
      <c r="AF104" s="305"/>
      <c r="AG104" s="305"/>
      <c r="AH104" s="305"/>
      <c r="AI104" s="305"/>
      <c r="AJ104" s="493"/>
      <c r="AK104" s="305"/>
      <c r="AL104" s="305"/>
      <c r="AM104" s="305"/>
      <c r="AN104" s="305"/>
      <c r="AO104" s="305"/>
    </row>
    <row r="105" spans="1:41" x14ac:dyDescent="0.25">
      <c r="A105" s="2" t="s">
        <v>169</v>
      </c>
      <c r="B105" s="180"/>
      <c r="C105" s="203" t="s">
        <v>49</v>
      </c>
      <c r="D105" s="85">
        <v>3173</v>
      </c>
      <c r="E105" s="85">
        <v>302</v>
      </c>
      <c r="F105" s="85">
        <v>173</v>
      </c>
      <c r="G105" s="85">
        <v>91</v>
      </c>
      <c r="H105" s="85">
        <v>38</v>
      </c>
      <c r="I105" s="85">
        <v>1612</v>
      </c>
      <c r="J105" s="85">
        <v>1258</v>
      </c>
      <c r="K105" s="85">
        <v>302</v>
      </c>
      <c r="L105" s="85">
        <v>52</v>
      </c>
      <c r="M105" s="85">
        <v>1914</v>
      </c>
      <c r="N105" s="85">
        <v>1431</v>
      </c>
      <c r="O105" s="85">
        <v>393</v>
      </c>
      <c r="P105" s="85">
        <v>90</v>
      </c>
      <c r="Q105" s="85">
        <v>51</v>
      </c>
      <c r="R105" s="110">
        <v>5</v>
      </c>
      <c r="S105" s="110">
        <v>2714</v>
      </c>
      <c r="T105" s="110">
        <v>2719</v>
      </c>
      <c r="U105" s="109">
        <v>85.53419476835802</v>
      </c>
      <c r="V105" s="110">
        <v>2</v>
      </c>
      <c r="W105" s="110">
        <v>672</v>
      </c>
      <c r="X105" s="110">
        <v>674</v>
      </c>
      <c r="Y105" s="109">
        <v>21.178695241096754</v>
      </c>
      <c r="Z105" s="110">
        <v>7</v>
      </c>
      <c r="AA105" s="110">
        <v>3386</v>
      </c>
      <c r="AB105" s="110">
        <v>3393</v>
      </c>
      <c r="AC105" s="95">
        <v>106.71289000945477</v>
      </c>
      <c r="AD105" s="200">
        <v>106.69811320754717</v>
      </c>
      <c r="AE105" s="493"/>
      <c r="AF105" s="305"/>
      <c r="AG105" s="305"/>
      <c r="AH105" s="305"/>
      <c r="AI105" s="305"/>
      <c r="AJ105" s="493"/>
      <c r="AK105" s="305"/>
      <c r="AL105" s="305"/>
      <c r="AM105" s="305"/>
      <c r="AN105" s="305"/>
      <c r="AO105" s="305"/>
    </row>
    <row r="106" spans="1:41" x14ac:dyDescent="0.25">
      <c r="A106" s="2"/>
      <c r="B106" s="108">
        <v>30</v>
      </c>
      <c r="C106" s="198" t="s">
        <v>170</v>
      </c>
      <c r="D106" s="78">
        <v>653</v>
      </c>
      <c r="E106" s="195">
        <v>67</v>
      </c>
      <c r="F106" s="195">
        <v>34</v>
      </c>
      <c r="G106" s="195">
        <v>25</v>
      </c>
      <c r="H106" s="195">
        <v>8</v>
      </c>
      <c r="I106" s="195">
        <v>207</v>
      </c>
      <c r="J106" s="195">
        <v>144</v>
      </c>
      <c r="K106" s="195">
        <v>58</v>
      </c>
      <c r="L106" s="195">
        <v>5</v>
      </c>
      <c r="M106" s="103">
        <v>274</v>
      </c>
      <c r="N106" s="103">
        <v>178</v>
      </c>
      <c r="O106" s="103">
        <v>83</v>
      </c>
      <c r="P106" s="102">
        <v>13</v>
      </c>
      <c r="Q106" s="195">
        <v>4</v>
      </c>
      <c r="R106" s="106">
        <v>5</v>
      </c>
      <c r="S106" s="106">
        <v>597</v>
      </c>
      <c r="T106" s="106">
        <v>602</v>
      </c>
      <c r="U106" s="107">
        <v>91.424196018376719</v>
      </c>
      <c r="V106" s="106">
        <v>2</v>
      </c>
      <c r="W106" s="106">
        <v>335</v>
      </c>
      <c r="X106" s="106">
        <v>337</v>
      </c>
      <c r="Y106" s="107">
        <v>51.301684532924966</v>
      </c>
      <c r="Z106" s="106">
        <v>7</v>
      </c>
      <c r="AA106" s="106">
        <v>932</v>
      </c>
      <c r="AB106" s="106">
        <v>939</v>
      </c>
      <c r="AC106" s="196">
        <v>142.72588055130169</v>
      </c>
      <c r="AD106" s="128">
        <v>142.27272727272725</v>
      </c>
      <c r="AE106" s="493"/>
      <c r="AF106" s="305"/>
      <c r="AG106" s="305"/>
      <c r="AH106" s="305"/>
      <c r="AI106" s="305"/>
      <c r="AJ106" s="493"/>
      <c r="AK106" s="305"/>
      <c r="AL106" s="305"/>
      <c r="AM106" s="305"/>
      <c r="AN106" s="305"/>
      <c r="AO106" s="305"/>
    </row>
    <row r="107" spans="1:41" x14ac:dyDescent="0.25">
      <c r="A107" s="2"/>
      <c r="B107" s="108">
        <v>34</v>
      </c>
      <c r="C107" s="198" t="s">
        <v>171</v>
      </c>
      <c r="D107" s="78">
        <v>373</v>
      </c>
      <c r="E107" s="195">
        <v>38</v>
      </c>
      <c r="F107" s="195">
        <v>17</v>
      </c>
      <c r="G107" s="195">
        <v>12</v>
      </c>
      <c r="H107" s="195">
        <v>9</v>
      </c>
      <c r="I107" s="195">
        <v>111</v>
      </c>
      <c r="J107" s="195">
        <v>77</v>
      </c>
      <c r="K107" s="195">
        <v>27</v>
      </c>
      <c r="L107" s="195">
        <v>7</v>
      </c>
      <c r="M107" s="103">
        <v>149</v>
      </c>
      <c r="N107" s="103">
        <v>94</v>
      </c>
      <c r="O107" s="103">
        <v>39</v>
      </c>
      <c r="P107" s="102">
        <v>16</v>
      </c>
      <c r="Q107" s="195">
        <v>0</v>
      </c>
      <c r="R107" s="106">
        <v>0</v>
      </c>
      <c r="S107" s="106">
        <v>398</v>
      </c>
      <c r="T107" s="106">
        <v>398</v>
      </c>
      <c r="U107" s="107">
        <v>106.70241286863271</v>
      </c>
      <c r="V107" s="106">
        <v>0</v>
      </c>
      <c r="W107" s="106">
        <v>70</v>
      </c>
      <c r="X107" s="106">
        <v>70</v>
      </c>
      <c r="Y107" s="107">
        <v>18.766756032171582</v>
      </c>
      <c r="Z107" s="106">
        <v>0</v>
      </c>
      <c r="AA107" s="106">
        <v>468</v>
      </c>
      <c r="AB107" s="106">
        <v>468</v>
      </c>
      <c r="AC107" s="196">
        <v>125.46916890080428</v>
      </c>
      <c r="AD107" s="128">
        <v>125.46916890080428</v>
      </c>
      <c r="AE107" s="493"/>
      <c r="AF107" s="305"/>
      <c r="AG107" s="305"/>
      <c r="AH107" s="305"/>
      <c r="AI107" s="305"/>
      <c r="AJ107" s="493"/>
      <c r="AK107" s="305"/>
      <c r="AL107" s="305"/>
      <c r="AM107" s="305"/>
      <c r="AN107" s="305"/>
      <c r="AO107" s="305"/>
    </row>
    <row r="108" spans="1:41" x14ac:dyDescent="0.25">
      <c r="A108" s="2"/>
      <c r="B108" s="108">
        <v>36</v>
      </c>
      <c r="C108" s="198" t="s">
        <v>172</v>
      </c>
      <c r="D108" s="78">
        <v>165</v>
      </c>
      <c r="E108" s="195">
        <v>8</v>
      </c>
      <c r="F108" s="195">
        <v>6</v>
      </c>
      <c r="G108" s="195">
        <v>1</v>
      </c>
      <c r="H108" s="195">
        <v>1</v>
      </c>
      <c r="I108" s="195">
        <v>63</v>
      </c>
      <c r="J108" s="195">
        <v>51</v>
      </c>
      <c r="K108" s="195">
        <v>11</v>
      </c>
      <c r="L108" s="195">
        <v>1</v>
      </c>
      <c r="M108" s="103">
        <v>71</v>
      </c>
      <c r="N108" s="103">
        <v>57</v>
      </c>
      <c r="O108" s="103">
        <v>12</v>
      </c>
      <c r="P108" s="102">
        <v>2</v>
      </c>
      <c r="Q108" s="195">
        <v>10</v>
      </c>
      <c r="R108" s="106">
        <v>0</v>
      </c>
      <c r="S108" s="106">
        <v>66</v>
      </c>
      <c r="T108" s="106">
        <v>66</v>
      </c>
      <c r="U108" s="107">
        <v>40</v>
      </c>
      <c r="V108" s="106">
        <v>0</v>
      </c>
      <c r="W108" s="106">
        <v>23</v>
      </c>
      <c r="X108" s="106">
        <v>23</v>
      </c>
      <c r="Y108" s="107">
        <v>13.939393939393941</v>
      </c>
      <c r="Z108" s="106">
        <v>0</v>
      </c>
      <c r="AA108" s="106">
        <v>89</v>
      </c>
      <c r="AB108" s="106">
        <v>89</v>
      </c>
      <c r="AC108" s="196">
        <v>53.939393939393945</v>
      </c>
      <c r="AD108" s="128">
        <v>53.939393939393945</v>
      </c>
      <c r="AE108" s="493"/>
      <c r="AF108" s="305"/>
      <c r="AG108" s="305"/>
      <c r="AH108" s="305"/>
      <c r="AI108" s="305"/>
      <c r="AJ108" s="493"/>
      <c r="AK108" s="305"/>
      <c r="AL108" s="305"/>
      <c r="AM108" s="305"/>
      <c r="AN108" s="305"/>
      <c r="AO108" s="305"/>
    </row>
    <row r="109" spans="1:41" x14ac:dyDescent="0.25">
      <c r="A109" s="2"/>
      <c r="B109" s="108">
        <v>91</v>
      </c>
      <c r="C109" s="198" t="s">
        <v>173</v>
      </c>
      <c r="D109" s="78">
        <v>93</v>
      </c>
      <c r="E109" s="195">
        <v>9</v>
      </c>
      <c r="F109" s="195">
        <v>5</v>
      </c>
      <c r="G109" s="195">
        <v>4</v>
      </c>
      <c r="H109" s="195">
        <v>0</v>
      </c>
      <c r="I109" s="195">
        <v>31</v>
      </c>
      <c r="J109" s="195">
        <v>29</v>
      </c>
      <c r="K109" s="195">
        <v>1</v>
      </c>
      <c r="L109" s="195">
        <v>1</v>
      </c>
      <c r="M109" s="103">
        <v>40</v>
      </c>
      <c r="N109" s="103">
        <v>34</v>
      </c>
      <c r="O109" s="103">
        <v>5</v>
      </c>
      <c r="P109" s="102">
        <v>1</v>
      </c>
      <c r="Q109" s="195">
        <v>0</v>
      </c>
      <c r="R109" s="106">
        <v>0</v>
      </c>
      <c r="S109" s="106">
        <v>59</v>
      </c>
      <c r="T109" s="106">
        <v>59</v>
      </c>
      <c r="U109" s="107">
        <v>63.44086021505376</v>
      </c>
      <c r="V109" s="106">
        <v>0</v>
      </c>
      <c r="W109" s="106">
        <v>1</v>
      </c>
      <c r="X109" s="106">
        <v>1</v>
      </c>
      <c r="Y109" s="107">
        <v>1.0752688172043012</v>
      </c>
      <c r="Z109" s="106">
        <v>0</v>
      </c>
      <c r="AA109" s="106">
        <v>60</v>
      </c>
      <c r="AB109" s="106">
        <v>60</v>
      </c>
      <c r="AC109" s="196">
        <v>64.516129032258064</v>
      </c>
      <c r="AD109" s="128">
        <v>64.516129032258064</v>
      </c>
      <c r="AE109" s="493"/>
      <c r="AF109" s="305"/>
      <c r="AG109" s="305"/>
      <c r="AH109" s="305"/>
      <c r="AI109" s="305"/>
      <c r="AJ109" s="493"/>
      <c r="AK109" s="305"/>
      <c r="AL109" s="305"/>
      <c r="AM109" s="305"/>
      <c r="AN109" s="305"/>
      <c r="AO109" s="305"/>
    </row>
    <row r="110" spans="1:41" x14ac:dyDescent="0.25">
      <c r="A110" s="2"/>
      <c r="B110" s="108">
        <v>93</v>
      </c>
      <c r="C110" s="198" t="s">
        <v>174</v>
      </c>
      <c r="D110" s="78">
        <v>52</v>
      </c>
      <c r="E110" s="195">
        <v>1</v>
      </c>
      <c r="F110" s="195">
        <v>0</v>
      </c>
      <c r="G110" s="195">
        <v>1</v>
      </c>
      <c r="H110" s="195">
        <v>0</v>
      </c>
      <c r="I110" s="195">
        <v>33</v>
      </c>
      <c r="J110" s="195">
        <v>32</v>
      </c>
      <c r="K110" s="195">
        <v>1</v>
      </c>
      <c r="L110" s="195">
        <v>0</v>
      </c>
      <c r="M110" s="103">
        <v>34</v>
      </c>
      <c r="N110" s="103">
        <v>32</v>
      </c>
      <c r="O110" s="103">
        <v>2</v>
      </c>
      <c r="P110" s="102">
        <v>0</v>
      </c>
      <c r="Q110" s="195">
        <v>1</v>
      </c>
      <c r="R110" s="106">
        <v>0</v>
      </c>
      <c r="S110" s="106">
        <v>63</v>
      </c>
      <c r="T110" s="106">
        <v>63</v>
      </c>
      <c r="U110" s="107">
        <v>121.15384615384615</v>
      </c>
      <c r="V110" s="106">
        <v>0</v>
      </c>
      <c r="W110" s="106">
        <v>5</v>
      </c>
      <c r="X110" s="106">
        <v>5</v>
      </c>
      <c r="Y110" s="107">
        <v>9.6153846153846168</v>
      </c>
      <c r="Z110" s="106">
        <v>0</v>
      </c>
      <c r="AA110" s="106">
        <v>68</v>
      </c>
      <c r="AB110" s="106">
        <v>68</v>
      </c>
      <c r="AC110" s="196">
        <v>130.76923076923077</v>
      </c>
      <c r="AD110" s="128">
        <v>130.76923076923077</v>
      </c>
      <c r="AE110" s="493"/>
      <c r="AF110" s="305"/>
      <c r="AG110" s="305"/>
      <c r="AH110" s="305"/>
      <c r="AI110" s="305"/>
      <c r="AJ110" s="493"/>
      <c r="AK110" s="305"/>
      <c r="AL110" s="305"/>
      <c r="AM110" s="305"/>
      <c r="AN110" s="305"/>
      <c r="AO110" s="305"/>
    </row>
    <row r="111" spans="1:41" x14ac:dyDescent="0.25">
      <c r="A111" s="2"/>
      <c r="B111" s="108">
        <v>101</v>
      </c>
      <c r="C111" s="108" t="s">
        <v>175</v>
      </c>
      <c r="D111" s="78">
        <v>332</v>
      </c>
      <c r="E111" s="195">
        <v>26</v>
      </c>
      <c r="F111" s="195">
        <v>23</v>
      </c>
      <c r="G111" s="195">
        <v>1</v>
      </c>
      <c r="H111" s="195">
        <v>2</v>
      </c>
      <c r="I111" s="195">
        <v>174</v>
      </c>
      <c r="J111" s="195">
        <v>169</v>
      </c>
      <c r="K111" s="195">
        <v>3</v>
      </c>
      <c r="L111" s="195">
        <v>2</v>
      </c>
      <c r="M111" s="103">
        <v>200</v>
      </c>
      <c r="N111" s="103">
        <v>192</v>
      </c>
      <c r="O111" s="103">
        <v>4</v>
      </c>
      <c r="P111" s="102">
        <v>4</v>
      </c>
      <c r="Q111" s="195">
        <v>1</v>
      </c>
      <c r="R111" s="106">
        <v>0</v>
      </c>
      <c r="S111" s="106">
        <v>311</v>
      </c>
      <c r="T111" s="106">
        <v>311</v>
      </c>
      <c r="U111" s="107">
        <v>93.674698795180717</v>
      </c>
      <c r="V111" s="106">
        <v>0</v>
      </c>
      <c r="W111" s="106">
        <v>29</v>
      </c>
      <c r="X111" s="106">
        <v>29</v>
      </c>
      <c r="Y111" s="107">
        <v>8.7349397590361448</v>
      </c>
      <c r="Z111" s="106">
        <v>0</v>
      </c>
      <c r="AA111" s="106">
        <v>340</v>
      </c>
      <c r="AB111" s="106">
        <v>340</v>
      </c>
      <c r="AC111" s="196">
        <v>102.40963855421687</v>
      </c>
      <c r="AD111" s="128">
        <v>102.40963855421687</v>
      </c>
      <c r="AE111" s="493"/>
      <c r="AF111" s="305"/>
      <c r="AG111" s="305"/>
      <c r="AH111" s="305"/>
      <c r="AI111" s="305"/>
      <c r="AJ111" s="493"/>
      <c r="AK111" s="305"/>
      <c r="AL111" s="305"/>
      <c r="AM111" s="305"/>
      <c r="AN111" s="305"/>
      <c r="AO111" s="305"/>
    </row>
    <row r="112" spans="1:41" x14ac:dyDescent="0.25">
      <c r="A112" s="2"/>
      <c r="B112" s="108">
        <v>145</v>
      </c>
      <c r="C112" s="198" t="s">
        <v>176</v>
      </c>
      <c r="D112" s="78">
        <v>18</v>
      </c>
      <c r="E112" s="195">
        <v>2</v>
      </c>
      <c r="F112" s="195">
        <v>2</v>
      </c>
      <c r="G112" s="195">
        <v>0</v>
      </c>
      <c r="H112" s="195">
        <v>0</v>
      </c>
      <c r="I112" s="195">
        <v>18</v>
      </c>
      <c r="J112" s="195">
        <v>14</v>
      </c>
      <c r="K112" s="195">
        <v>3</v>
      </c>
      <c r="L112" s="195">
        <v>1</v>
      </c>
      <c r="M112" s="103">
        <v>20</v>
      </c>
      <c r="N112" s="103">
        <v>16</v>
      </c>
      <c r="O112" s="103">
        <v>3</v>
      </c>
      <c r="P112" s="102">
        <v>1</v>
      </c>
      <c r="Q112" s="195">
        <v>0</v>
      </c>
      <c r="R112" s="106">
        <v>0</v>
      </c>
      <c r="S112" s="106">
        <v>21</v>
      </c>
      <c r="T112" s="106">
        <v>21</v>
      </c>
      <c r="U112" s="107">
        <v>116.66666666666667</v>
      </c>
      <c r="V112" s="106">
        <v>0</v>
      </c>
      <c r="W112" s="106">
        <v>1</v>
      </c>
      <c r="X112" s="106">
        <v>1</v>
      </c>
      <c r="Y112" s="107">
        <v>5.5555555555555554</v>
      </c>
      <c r="Z112" s="106">
        <v>0</v>
      </c>
      <c r="AA112" s="106">
        <v>22</v>
      </c>
      <c r="AB112" s="106">
        <v>22</v>
      </c>
      <c r="AC112" s="196">
        <v>122.22222222222223</v>
      </c>
      <c r="AD112" s="128">
        <v>122.22222222222223</v>
      </c>
      <c r="AE112" s="493"/>
      <c r="AF112" s="305"/>
      <c r="AG112" s="305"/>
      <c r="AH112" s="305"/>
      <c r="AI112" s="305"/>
      <c r="AJ112" s="493"/>
      <c r="AK112" s="305"/>
      <c r="AL112" s="305"/>
      <c r="AM112" s="305"/>
      <c r="AN112" s="305"/>
      <c r="AO112" s="305"/>
    </row>
    <row r="113" spans="1:41" x14ac:dyDescent="0.25">
      <c r="A113" s="2"/>
      <c r="B113" s="108">
        <v>209</v>
      </c>
      <c r="C113" s="198" t="s">
        <v>177</v>
      </c>
      <c r="D113" s="78">
        <v>82</v>
      </c>
      <c r="E113" s="195">
        <v>15</v>
      </c>
      <c r="F113" s="195">
        <v>12</v>
      </c>
      <c r="G113" s="195">
        <v>2</v>
      </c>
      <c r="H113" s="195">
        <v>1</v>
      </c>
      <c r="I113" s="195">
        <v>65</v>
      </c>
      <c r="J113" s="195">
        <v>58</v>
      </c>
      <c r="K113" s="195">
        <v>5</v>
      </c>
      <c r="L113" s="195">
        <v>2</v>
      </c>
      <c r="M113" s="103">
        <v>80</v>
      </c>
      <c r="N113" s="103">
        <v>70</v>
      </c>
      <c r="O113" s="103">
        <v>7</v>
      </c>
      <c r="P113" s="102">
        <v>3</v>
      </c>
      <c r="Q113" s="195">
        <v>1</v>
      </c>
      <c r="R113" s="106">
        <v>0</v>
      </c>
      <c r="S113" s="106">
        <v>95</v>
      </c>
      <c r="T113" s="106">
        <v>95</v>
      </c>
      <c r="U113" s="107">
        <v>115.85365853658536</v>
      </c>
      <c r="V113" s="106">
        <v>0</v>
      </c>
      <c r="W113" s="106">
        <v>5</v>
      </c>
      <c r="X113" s="106">
        <v>5</v>
      </c>
      <c r="Y113" s="107">
        <v>6.0975609756097562</v>
      </c>
      <c r="Z113" s="106">
        <v>0</v>
      </c>
      <c r="AA113" s="106">
        <v>100</v>
      </c>
      <c r="AB113" s="106">
        <v>100</v>
      </c>
      <c r="AC113" s="196">
        <v>121.95121951219512</v>
      </c>
      <c r="AD113" s="128">
        <v>121.95121951219512</v>
      </c>
      <c r="AE113" s="493"/>
      <c r="AF113" s="305"/>
      <c r="AG113" s="305"/>
      <c r="AH113" s="305"/>
      <c r="AI113" s="305"/>
      <c r="AJ113" s="493"/>
      <c r="AK113" s="305"/>
      <c r="AL113" s="305"/>
      <c r="AM113" s="305"/>
      <c r="AN113" s="305"/>
      <c r="AO113" s="305"/>
    </row>
    <row r="114" spans="1:41" x14ac:dyDescent="0.25">
      <c r="A114" s="2"/>
      <c r="B114" s="108">
        <v>282</v>
      </c>
      <c r="C114" s="198" t="s">
        <v>178</v>
      </c>
      <c r="D114" s="78">
        <v>201</v>
      </c>
      <c r="E114" s="195">
        <v>6</v>
      </c>
      <c r="F114" s="195">
        <v>4</v>
      </c>
      <c r="G114" s="195">
        <v>1</v>
      </c>
      <c r="H114" s="195">
        <v>1</v>
      </c>
      <c r="I114" s="195">
        <v>166</v>
      </c>
      <c r="J114" s="195">
        <v>113</v>
      </c>
      <c r="K114" s="195">
        <v>45</v>
      </c>
      <c r="L114" s="195">
        <v>8</v>
      </c>
      <c r="M114" s="103">
        <v>172</v>
      </c>
      <c r="N114" s="103">
        <v>117</v>
      </c>
      <c r="O114" s="103">
        <v>46</v>
      </c>
      <c r="P114" s="102">
        <v>9</v>
      </c>
      <c r="Q114" s="195">
        <v>1</v>
      </c>
      <c r="R114" s="106">
        <v>0</v>
      </c>
      <c r="S114" s="106">
        <v>156</v>
      </c>
      <c r="T114" s="106">
        <v>156</v>
      </c>
      <c r="U114" s="107">
        <v>77.611940298507463</v>
      </c>
      <c r="V114" s="106">
        <v>0</v>
      </c>
      <c r="W114" s="106">
        <v>36</v>
      </c>
      <c r="X114" s="106">
        <v>36</v>
      </c>
      <c r="Y114" s="107">
        <v>17.910447761194028</v>
      </c>
      <c r="Z114" s="106">
        <v>0</v>
      </c>
      <c r="AA114" s="106">
        <v>192</v>
      </c>
      <c r="AB114" s="106">
        <v>192</v>
      </c>
      <c r="AC114" s="196">
        <v>95.522388059701484</v>
      </c>
      <c r="AD114" s="128">
        <v>95.522388059701484</v>
      </c>
      <c r="AE114" s="493"/>
      <c r="AF114" s="305"/>
      <c r="AG114" s="305"/>
      <c r="AH114" s="305"/>
      <c r="AI114" s="305"/>
      <c r="AJ114" s="493"/>
      <c r="AK114" s="305"/>
      <c r="AL114" s="305"/>
      <c r="AM114" s="305"/>
      <c r="AN114" s="305"/>
      <c r="AO114" s="305"/>
    </row>
    <row r="115" spans="1:41" x14ac:dyDescent="0.25">
      <c r="A115" s="2"/>
      <c r="B115" s="108">
        <v>353</v>
      </c>
      <c r="C115" s="198" t="s">
        <v>179</v>
      </c>
      <c r="D115" s="78">
        <v>17</v>
      </c>
      <c r="E115" s="195">
        <v>1</v>
      </c>
      <c r="F115" s="195">
        <v>0</v>
      </c>
      <c r="G115" s="195">
        <v>1</v>
      </c>
      <c r="H115" s="195">
        <v>0</v>
      </c>
      <c r="I115" s="195">
        <v>10</v>
      </c>
      <c r="J115" s="195">
        <v>10</v>
      </c>
      <c r="K115" s="195">
        <v>0</v>
      </c>
      <c r="L115" s="195">
        <v>0</v>
      </c>
      <c r="M115" s="103">
        <v>11</v>
      </c>
      <c r="N115" s="103">
        <v>10</v>
      </c>
      <c r="O115" s="103">
        <v>1</v>
      </c>
      <c r="P115" s="102">
        <v>0</v>
      </c>
      <c r="Q115" s="195">
        <v>0</v>
      </c>
      <c r="R115" s="106">
        <v>0</v>
      </c>
      <c r="S115" s="106">
        <v>17</v>
      </c>
      <c r="T115" s="106">
        <v>17</v>
      </c>
      <c r="U115" s="107">
        <v>100</v>
      </c>
      <c r="V115" s="106">
        <v>0</v>
      </c>
      <c r="W115" s="106">
        <v>4</v>
      </c>
      <c r="X115" s="106">
        <v>4</v>
      </c>
      <c r="Y115" s="107">
        <v>23.52941176470588</v>
      </c>
      <c r="Z115" s="106">
        <v>0</v>
      </c>
      <c r="AA115" s="106">
        <v>21</v>
      </c>
      <c r="AB115" s="106">
        <v>21</v>
      </c>
      <c r="AC115" s="196">
        <v>123.52941176470588</v>
      </c>
      <c r="AD115" s="128">
        <v>123.52941176470588</v>
      </c>
      <c r="AE115" s="493"/>
      <c r="AF115" s="305"/>
      <c r="AG115" s="305"/>
      <c r="AH115" s="305"/>
      <c r="AI115" s="305"/>
      <c r="AJ115" s="493"/>
      <c r="AK115" s="305"/>
      <c r="AL115" s="305"/>
      <c r="AM115" s="305"/>
      <c r="AN115" s="305"/>
      <c r="AO115" s="305"/>
    </row>
    <row r="116" spans="1:41" x14ac:dyDescent="0.25">
      <c r="A116" s="2"/>
      <c r="B116" s="108">
        <v>364</v>
      </c>
      <c r="C116" s="198" t="s">
        <v>180</v>
      </c>
      <c r="D116" s="78">
        <v>132</v>
      </c>
      <c r="E116" s="195">
        <v>24</v>
      </c>
      <c r="F116" s="195">
        <v>11</v>
      </c>
      <c r="G116" s="195">
        <v>11</v>
      </c>
      <c r="H116" s="195">
        <v>2</v>
      </c>
      <c r="I116" s="195">
        <v>77</v>
      </c>
      <c r="J116" s="195">
        <v>63</v>
      </c>
      <c r="K116" s="195">
        <v>12</v>
      </c>
      <c r="L116" s="195">
        <v>2</v>
      </c>
      <c r="M116" s="103">
        <v>101</v>
      </c>
      <c r="N116" s="103">
        <v>74</v>
      </c>
      <c r="O116" s="103">
        <v>23</v>
      </c>
      <c r="P116" s="102">
        <v>4</v>
      </c>
      <c r="Q116" s="195">
        <v>1</v>
      </c>
      <c r="R116" s="106">
        <v>0</v>
      </c>
      <c r="S116" s="106">
        <v>87</v>
      </c>
      <c r="T116" s="106">
        <v>87</v>
      </c>
      <c r="U116" s="107">
        <v>65.909090909090907</v>
      </c>
      <c r="V116" s="106">
        <v>0</v>
      </c>
      <c r="W116" s="106">
        <v>23</v>
      </c>
      <c r="X116" s="106">
        <v>23</v>
      </c>
      <c r="Y116" s="107">
        <v>17.424242424242426</v>
      </c>
      <c r="Z116" s="106">
        <v>0</v>
      </c>
      <c r="AA116" s="106">
        <v>110</v>
      </c>
      <c r="AB116" s="106">
        <v>110</v>
      </c>
      <c r="AC116" s="196">
        <v>83.333333333333343</v>
      </c>
      <c r="AD116" s="128">
        <v>83.333333333333343</v>
      </c>
      <c r="AE116" s="493"/>
      <c r="AF116" s="305"/>
      <c r="AG116" s="305"/>
      <c r="AH116" s="305"/>
      <c r="AI116" s="305"/>
      <c r="AJ116" s="493"/>
      <c r="AK116" s="305"/>
      <c r="AL116" s="305"/>
      <c r="AM116" s="305"/>
      <c r="AN116" s="305"/>
      <c r="AO116" s="305"/>
    </row>
    <row r="117" spans="1:41" x14ac:dyDescent="0.25">
      <c r="A117" s="2"/>
      <c r="B117" s="108">
        <v>368</v>
      </c>
      <c r="C117" s="198" t="s">
        <v>181</v>
      </c>
      <c r="D117" s="78">
        <v>90</v>
      </c>
      <c r="E117" s="195">
        <v>25</v>
      </c>
      <c r="F117" s="195">
        <v>14</v>
      </c>
      <c r="G117" s="195">
        <v>8</v>
      </c>
      <c r="H117" s="195">
        <v>3</v>
      </c>
      <c r="I117" s="195">
        <v>35</v>
      </c>
      <c r="J117" s="195">
        <v>28</v>
      </c>
      <c r="K117" s="195">
        <v>6</v>
      </c>
      <c r="L117" s="195">
        <v>1</v>
      </c>
      <c r="M117" s="103">
        <v>60</v>
      </c>
      <c r="N117" s="103">
        <v>42</v>
      </c>
      <c r="O117" s="103">
        <v>14</v>
      </c>
      <c r="P117" s="102">
        <v>4</v>
      </c>
      <c r="Q117" s="195">
        <v>0</v>
      </c>
      <c r="R117" s="106">
        <v>0</v>
      </c>
      <c r="S117" s="106">
        <v>70</v>
      </c>
      <c r="T117" s="106">
        <v>70</v>
      </c>
      <c r="U117" s="107">
        <v>77.777777777777786</v>
      </c>
      <c r="V117" s="106">
        <v>0</v>
      </c>
      <c r="W117" s="106">
        <v>24</v>
      </c>
      <c r="X117" s="106">
        <v>24</v>
      </c>
      <c r="Y117" s="107">
        <v>26.666666666666668</v>
      </c>
      <c r="Z117" s="106">
        <v>0</v>
      </c>
      <c r="AA117" s="106">
        <v>94</v>
      </c>
      <c r="AB117" s="106">
        <v>94</v>
      </c>
      <c r="AC117" s="196">
        <v>104.44444444444446</v>
      </c>
      <c r="AD117" s="128">
        <v>104.44444444444446</v>
      </c>
      <c r="AE117" s="493"/>
      <c r="AF117" s="305"/>
      <c r="AG117" s="305"/>
      <c r="AH117" s="305"/>
      <c r="AI117" s="305"/>
      <c r="AJ117" s="493"/>
      <c r="AK117" s="305"/>
      <c r="AL117" s="305"/>
      <c r="AM117" s="305"/>
      <c r="AN117" s="305"/>
      <c r="AO117" s="305"/>
    </row>
    <row r="118" spans="1:41" x14ac:dyDescent="0.25">
      <c r="A118" s="2"/>
      <c r="B118" s="108">
        <v>390</v>
      </c>
      <c r="C118" s="198" t="s">
        <v>182</v>
      </c>
      <c r="D118" s="78">
        <v>159</v>
      </c>
      <c r="E118" s="195">
        <v>12</v>
      </c>
      <c r="F118" s="195">
        <v>8</v>
      </c>
      <c r="G118" s="195">
        <v>3</v>
      </c>
      <c r="H118" s="195">
        <v>1</v>
      </c>
      <c r="I118" s="195">
        <v>118</v>
      </c>
      <c r="J118" s="195">
        <v>107</v>
      </c>
      <c r="K118" s="195">
        <v>10</v>
      </c>
      <c r="L118" s="195">
        <v>1</v>
      </c>
      <c r="M118" s="103">
        <v>130</v>
      </c>
      <c r="N118" s="103">
        <v>115</v>
      </c>
      <c r="O118" s="103">
        <v>13</v>
      </c>
      <c r="P118" s="102">
        <v>2</v>
      </c>
      <c r="Q118" s="195">
        <v>0</v>
      </c>
      <c r="R118" s="106">
        <v>0</v>
      </c>
      <c r="S118" s="106">
        <v>123</v>
      </c>
      <c r="T118" s="106">
        <v>123</v>
      </c>
      <c r="U118" s="107">
        <v>77.358490566037744</v>
      </c>
      <c r="V118" s="106">
        <v>0</v>
      </c>
      <c r="W118" s="106">
        <v>16</v>
      </c>
      <c r="X118" s="106">
        <v>16</v>
      </c>
      <c r="Y118" s="107">
        <v>10.062893081761008</v>
      </c>
      <c r="Z118" s="106">
        <v>0</v>
      </c>
      <c r="AA118" s="106">
        <v>139</v>
      </c>
      <c r="AB118" s="106">
        <v>139</v>
      </c>
      <c r="AC118" s="196">
        <v>87.421383647798748</v>
      </c>
      <c r="AD118" s="128">
        <v>87.421383647798748</v>
      </c>
      <c r="AE118" s="493"/>
      <c r="AF118" s="305"/>
      <c r="AG118" s="305"/>
      <c r="AH118" s="305"/>
      <c r="AI118" s="305"/>
      <c r="AJ118" s="493"/>
      <c r="AK118" s="305"/>
      <c r="AL118" s="305"/>
      <c r="AM118" s="305"/>
      <c r="AN118" s="305"/>
      <c r="AO118" s="305"/>
    </row>
    <row r="119" spans="1:41" x14ac:dyDescent="0.25">
      <c r="A119" s="2"/>
      <c r="B119" s="108">
        <v>467</v>
      </c>
      <c r="C119" s="198" t="s">
        <v>183</v>
      </c>
      <c r="D119" s="78">
        <v>11</v>
      </c>
      <c r="E119" s="195">
        <v>4</v>
      </c>
      <c r="F119" s="195">
        <v>3</v>
      </c>
      <c r="G119" s="195">
        <v>0</v>
      </c>
      <c r="H119" s="195">
        <v>1</v>
      </c>
      <c r="I119" s="195">
        <v>5</v>
      </c>
      <c r="J119" s="195">
        <v>4</v>
      </c>
      <c r="K119" s="195">
        <v>1</v>
      </c>
      <c r="L119" s="195">
        <v>0</v>
      </c>
      <c r="M119" s="103">
        <v>9</v>
      </c>
      <c r="N119" s="103">
        <v>7</v>
      </c>
      <c r="O119" s="103">
        <v>1</v>
      </c>
      <c r="P119" s="102">
        <v>1</v>
      </c>
      <c r="Q119" s="195">
        <v>0</v>
      </c>
      <c r="R119" s="106">
        <v>0</v>
      </c>
      <c r="S119" s="106">
        <v>8</v>
      </c>
      <c r="T119" s="106">
        <v>8</v>
      </c>
      <c r="U119" s="107">
        <v>72.727272727272734</v>
      </c>
      <c r="V119" s="106">
        <v>0</v>
      </c>
      <c r="W119" s="106">
        <v>6</v>
      </c>
      <c r="X119" s="106">
        <v>6</v>
      </c>
      <c r="Y119" s="107">
        <v>54.54545454545454</v>
      </c>
      <c r="Z119" s="106">
        <v>0</v>
      </c>
      <c r="AA119" s="106">
        <v>14</v>
      </c>
      <c r="AB119" s="106">
        <v>14</v>
      </c>
      <c r="AC119" s="196">
        <v>127.27272727272727</v>
      </c>
      <c r="AD119" s="128">
        <v>127.27272727272727</v>
      </c>
      <c r="AE119" s="493"/>
      <c r="AF119" s="305"/>
      <c r="AG119" s="305"/>
      <c r="AH119" s="305"/>
      <c r="AI119" s="305"/>
      <c r="AJ119" s="493"/>
      <c r="AK119" s="305"/>
      <c r="AL119" s="305"/>
      <c r="AM119" s="305"/>
      <c r="AN119" s="305"/>
      <c r="AO119" s="305"/>
    </row>
    <row r="120" spans="1:41" x14ac:dyDescent="0.25">
      <c r="A120" s="2"/>
      <c r="B120" s="108">
        <v>576</v>
      </c>
      <c r="C120" s="198" t="s">
        <v>184</v>
      </c>
      <c r="D120" s="78">
        <v>14</v>
      </c>
      <c r="E120" s="195">
        <v>3</v>
      </c>
      <c r="F120" s="195">
        <v>1</v>
      </c>
      <c r="G120" s="195">
        <v>2</v>
      </c>
      <c r="H120" s="195">
        <v>0</v>
      </c>
      <c r="I120" s="195">
        <v>13</v>
      </c>
      <c r="J120" s="195">
        <v>12</v>
      </c>
      <c r="K120" s="195">
        <v>1</v>
      </c>
      <c r="L120" s="195">
        <v>0</v>
      </c>
      <c r="M120" s="103">
        <v>16</v>
      </c>
      <c r="N120" s="103">
        <v>13</v>
      </c>
      <c r="O120" s="103">
        <v>3</v>
      </c>
      <c r="P120" s="102">
        <v>0</v>
      </c>
      <c r="Q120" s="195">
        <v>0</v>
      </c>
      <c r="R120" s="106">
        <v>0</v>
      </c>
      <c r="S120" s="106">
        <v>11</v>
      </c>
      <c r="T120" s="106">
        <v>11</v>
      </c>
      <c r="U120" s="107">
        <v>78.571428571428569</v>
      </c>
      <c r="V120" s="106">
        <v>0</v>
      </c>
      <c r="W120" s="106">
        <v>3</v>
      </c>
      <c r="X120" s="106">
        <v>3</v>
      </c>
      <c r="Y120" s="107">
        <v>21.428571428571427</v>
      </c>
      <c r="Z120" s="106">
        <v>0</v>
      </c>
      <c r="AA120" s="106">
        <v>14</v>
      </c>
      <c r="AB120" s="106">
        <v>14</v>
      </c>
      <c r="AC120" s="196">
        <v>100</v>
      </c>
      <c r="AD120" s="128">
        <v>100</v>
      </c>
      <c r="AE120" s="493"/>
      <c r="AF120" s="305"/>
      <c r="AG120" s="305"/>
      <c r="AH120" s="305"/>
      <c r="AI120" s="305"/>
      <c r="AJ120" s="493"/>
      <c r="AK120" s="305"/>
      <c r="AL120" s="305"/>
      <c r="AM120" s="305"/>
      <c r="AN120" s="305"/>
      <c r="AO120" s="305"/>
    </row>
    <row r="121" spans="1:41" x14ac:dyDescent="0.25">
      <c r="A121" s="2"/>
      <c r="B121" s="108">
        <v>642</v>
      </c>
      <c r="C121" s="198" t="s">
        <v>185</v>
      </c>
      <c r="D121" s="78">
        <v>162</v>
      </c>
      <c r="E121" s="195">
        <v>18</v>
      </c>
      <c r="F121" s="195">
        <v>8</v>
      </c>
      <c r="G121" s="195">
        <v>7</v>
      </c>
      <c r="H121" s="195">
        <v>3</v>
      </c>
      <c r="I121" s="195">
        <v>126</v>
      </c>
      <c r="J121" s="195">
        <v>90</v>
      </c>
      <c r="K121" s="195">
        <v>31</v>
      </c>
      <c r="L121" s="195">
        <v>5</v>
      </c>
      <c r="M121" s="103">
        <v>144</v>
      </c>
      <c r="N121" s="103">
        <v>98</v>
      </c>
      <c r="O121" s="103">
        <v>38</v>
      </c>
      <c r="P121" s="102">
        <v>8</v>
      </c>
      <c r="Q121" s="195">
        <v>0</v>
      </c>
      <c r="R121" s="106">
        <v>0</v>
      </c>
      <c r="S121" s="106">
        <v>146</v>
      </c>
      <c r="T121" s="106">
        <v>146</v>
      </c>
      <c r="U121" s="107">
        <v>90.123456790123456</v>
      </c>
      <c r="V121" s="106">
        <v>0</v>
      </c>
      <c r="W121" s="106">
        <v>12</v>
      </c>
      <c r="X121" s="106">
        <v>12</v>
      </c>
      <c r="Y121" s="107">
        <v>7.4074074074074066</v>
      </c>
      <c r="Z121" s="106">
        <v>0</v>
      </c>
      <c r="AA121" s="106">
        <v>158</v>
      </c>
      <c r="AB121" s="106">
        <v>158</v>
      </c>
      <c r="AC121" s="196">
        <v>97.53086419753086</v>
      </c>
      <c r="AD121" s="128">
        <v>97.53086419753086</v>
      </c>
      <c r="AE121" s="493"/>
      <c r="AF121" s="305"/>
      <c r="AG121" s="305"/>
      <c r="AH121" s="305"/>
      <c r="AI121" s="305"/>
      <c r="AJ121" s="493"/>
      <c r="AK121" s="305"/>
      <c r="AL121" s="305"/>
      <c r="AM121" s="305"/>
      <c r="AN121" s="305"/>
      <c r="AO121" s="305"/>
    </row>
    <row r="122" spans="1:41" x14ac:dyDescent="0.25">
      <c r="A122" s="2"/>
      <c r="B122" s="108">
        <v>679</v>
      </c>
      <c r="C122" s="198" t="s">
        <v>186</v>
      </c>
      <c r="D122" s="78">
        <v>186</v>
      </c>
      <c r="E122" s="195">
        <v>6</v>
      </c>
      <c r="F122" s="195">
        <v>4</v>
      </c>
      <c r="G122" s="195">
        <v>0</v>
      </c>
      <c r="H122" s="195">
        <v>2</v>
      </c>
      <c r="I122" s="195">
        <v>151</v>
      </c>
      <c r="J122" s="195">
        <v>95</v>
      </c>
      <c r="K122" s="195">
        <v>45</v>
      </c>
      <c r="L122" s="195">
        <v>11</v>
      </c>
      <c r="M122" s="103">
        <v>157</v>
      </c>
      <c r="N122" s="103">
        <v>99</v>
      </c>
      <c r="O122" s="103">
        <v>45</v>
      </c>
      <c r="P122" s="102">
        <v>13</v>
      </c>
      <c r="Q122" s="195">
        <v>5</v>
      </c>
      <c r="R122" s="106">
        <v>0</v>
      </c>
      <c r="S122" s="106">
        <v>170</v>
      </c>
      <c r="T122" s="106">
        <v>170</v>
      </c>
      <c r="U122" s="107">
        <v>91.397849462365585</v>
      </c>
      <c r="V122" s="106">
        <v>0</v>
      </c>
      <c r="W122" s="106">
        <v>9</v>
      </c>
      <c r="X122" s="106">
        <v>9</v>
      </c>
      <c r="Y122" s="107">
        <v>4.838709677419355</v>
      </c>
      <c r="Z122" s="106">
        <v>0</v>
      </c>
      <c r="AA122" s="106">
        <v>179</v>
      </c>
      <c r="AB122" s="106">
        <v>179</v>
      </c>
      <c r="AC122" s="196">
        <v>96.236559139784944</v>
      </c>
      <c r="AD122" s="128">
        <v>96.236559139784944</v>
      </c>
      <c r="AE122" s="493"/>
      <c r="AF122" s="305"/>
      <c r="AG122" s="305"/>
      <c r="AH122" s="305"/>
      <c r="AI122" s="305"/>
      <c r="AJ122" s="493"/>
      <c r="AK122" s="305"/>
      <c r="AL122" s="305"/>
      <c r="AM122" s="305"/>
      <c r="AN122" s="305"/>
      <c r="AO122" s="305"/>
    </row>
    <row r="123" spans="1:41" x14ac:dyDescent="0.25">
      <c r="A123" s="2"/>
      <c r="B123" s="108">
        <v>789</v>
      </c>
      <c r="C123" s="198" t="s">
        <v>187</v>
      </c>
      <c r="D123" s="78">
        <v>97</v>
      </c>
      <c r="E123" s="195">
        <v>0</v>
      </c>
      <c r="F123" s="195">
        <v>0</v>
      </c>
      <c r="G123" s="195">
        <v>0</v>
      </c>
      <c r="H123" s="195">
        <v>0</v>
      </c>
      <c r="I123" s="195">
        <v>59</v>
      </c>
      <c r="J123" s="195">
        <v>33</v>
      </c>
      <c r="K123" s="195">
        <v>25</v>
      </c>
      <c r="L123" s="195">
        <v>1</v>
      </c>
      <c r="M123" s="103">
        <v>59</v>
      </c>
      <c r="N123" s="103">
        <v>33</v>
      </c>
      <c r="O123" s="103">
        <v>25</v>
      </c>
      <c r="P123" s="102">
        <v>1</v>
      </c>
      <c r="Q123" s="195">
        <v>24</v>
      </c>
      <c r="R123" s="106">
        <v>0</v>
      </c>
      <c r="S123" s="106">
        <v>93</v>
      </c>
      <c r="T123" s="106">
        <v>93</v>
      </c>
      <c r="U123" s="107">
        <v>95.876288659793815</v>
      </c>
      <c r="V123" s="106">
        <v>0</v>
      </c>
      <c r="W123" s="106">
        <v>12</v>
      </c>
      <c r="X123" s="106">
        <v>12</v>
      </c>
      <c r="Y123" s="107">
        <v>12.371134020618557</v>
      </c>
      <c r="Z123" s="106">
        <v>0</v>
      </c>
      <c r="AA123" s="106">
        <v>105</v>
      </c>
      <c r="AB123" s="106">
        <v>105</v>
      </c>
      <c r="AC123" s="196">
        <v>108.24742268041237</v>
      </c>
      <c r="AD123" s="128">
        <v>108.24742268041237</v>
      </c>
      <c r="AE123" s="493"/>
      <c r="AF123" s="305"/>
      <c r="AG123" s="305"/>
      <c r="AH123" s="305"/>
      <c r="AI123" s="305"/>
      <c r="AJ123" s="493"/>
      <c r="AK123" s="305"/>
      <c r="AL123" s="305"/>
      <c r="AM123" s="305"/>
      <c r="AN123" s="305"/>
      <c r="AO123" s="305"/>
    </row>
    <row r="124" spans="1:41" x14ac:dyDescent="0.25">
      <c r="A124" s="2"/>
      <c r="B124" s="108">
        <v>792</v>
      </c>
      <c r="C124" s="198" t="s">
        <v>188</v>
      </c>
      <c r="D124" s="78">
        <v>51</v>
      </c>
      <c r="E124" s="195">
        <v>5</v>
      </c>
      <c r="F124" s="195">
        <v>5</v>
      </c>
      <c r="G124" s="195">
        <v>0</v>
      </c>
      <c r="H124" s="195">
        <v>0</v>
      </c>
      <c r="I124" s="195">
        <v>9</v>
      </c>
      <c r="J124" s="195">
        <v>9</v>
      </c>
      <c r="K124" s="195">
        <v>0</v>
      </c>
      <c r="L124" s="195">
        <v>0</v>
      </c>
      <c r="M124" s="103">
        <v>14</v>
      </c>
      <c r="N124" s="103">
        <v>14</v>
      </c>
      <c r="O124" s="103">
        <v>0</v>
      </c>
      <c r="P124" s="102">
        <v>0</v>
      </c>
      <c r="Q124" s="195">
        <v>3</v>
      </c>
      <c r="R124" s="106">
        <v>0</v>
      </c>
      <c r="S124" s="106">
        <v>25</v>
      </c>
      <c r="T124" s="106">
        <v>25</v>
      </c>
      <c r="U124" s="107">
        <v>49.019607843137251</v>
      </c>
      <c r="V124" s="106">
        <v>0</v>
      </c>
      <c r="W124" s="106">
        <v>3</v>
      </c>
      <c r="X124" s="106">
        <v>3</v>
      </c>
      <c r="Y124" s="107">
        <v>5.8823529411764701</v>
      </c>
      <c r="Z124" s="106">
        <v>0</v>
      </c>
      <c r="AA124" s="106">
        <v>28</v>
      </c>
      <c r="AB124" s="106">
        <v>28</v>
      </c>
      <c r="AC124" s="196">
        <v>54.901960784313729</v>
      </c>
      <c r="AD124" s="128">
        <v>54.901960784313729</v>
      </c>
      <c r="AE124" s="493"/>
      <c r="AF124" s="305"/>
      <c r="AG124" s="305"/>
      <c r="AH124" s="305"/>
      <c r="AI124" s="305"/>
      <c r="AJ124" s="493"/>
      <c r="AK124" s="305"/>
      <c r="AL124" s="305"/>
      <c r="AM124" s="305"/>
      <c r="AN124" s="305"/>
      <c r="AO124" s="305"/>
    </row>
    <row r="125" spans="1:41" x14ac:dyDescent="0.25">
      <c r="A125" s="2"/>
      <c r="B125" s="108">
        <v>809</v>
      </c>
      <c r="C125" s="198" t="s">
        <v>189</v>
      </c>
      <c r="D125" s="78">
        <v>36</v>
      </c>
      <c r="E125" s="195">
        <v>5</v>
      </c>
      <c r="F125" s="195">
        <v>1</v>
      </c>
      <c r="G125" s="195">
        <v>4</v>
      </c>
      <c r="H125" s="195">
        <v>0</v>
      </c>
      <c r="I125" s="195">
        <v>22</v>
      </c>
      <c r="J125" s="195">
        <v>11</v>
      </c>
      <c r="K125" s="195">
        <v>8</v>
      </c>
      <c r="L125" s="195">
        <v>3</v>
      </c>
      <c r="M125" s="103">
        <v>27</v>
      </c>
      <c r="N125" s="103">
        <v>12</v>
      </c>
      <c r="O125" s="103">
        <v>12</v>
      </c>
      <c r="P125" s="102">
        <v>3</v>
      </c>
      <c r="Q125" s="195">
        <v>0</v>
      </c>
      <c r="R125" s="106">
        <v>0</v>
      </c>
      <c r="S125" s="106">
        <v>13</v>
      </c>
      <c r="T125" s="106">
        <v>13</v>
      </c>
      <c r="U125" s="107">
        <v>36.111111111111107</v>
      </c>
      <c r="V125" s="106">
        <v>0</v>
      </c>
      <c r="W125" s="106">
        <v>19</v>
      </c>
      <c r="X125" s="106">
        <v>19</v>
      </c>
      <c r="Y125" s="107">
        <v>52.777777777777779</v>
      </c>
      <c r="Z125" s="106">
        <v>0</v>
      </c>
      <c r="AA125" s="106">
        <v>32</v>
      </c>
      <c r="AB125" s="106">
        <v>32</v>
      </c>
      <c r="AC125" s="196">
        <v>88.888888888888886</v>
      </c>
      <c r="AD125" s="128">
        <v>88.888888888888886</v>
      </c>
      <c r="AE125" s="493"/>
      <c r="AF125" s="305"/>
      <c r="AG125" s="305"/>
      <c r="AH125" s="305"/>
      <c r="AI125" s="494"/>
      <c r="AJ125" s="493"/>
      <c r="AK125" s="305"/>
      <c r="AL125" s="305"/>
      <c r="AM125" s="305"/>
      <c r="AN125" s="305"/>
      <c r="AO125" s="305"/>
    </row>
    <row r="126" spans="1:41" x14ac:dyDescent="0.25">
      <c r="A126" s="2"/>
      <c r="B126" s="108">
        <v>847</v>
      </c>
      <c r="C126" s="198" t="s">
        <v>190</v>
      </c>
      <c r="D126" s="78">
        <v>116</v>
      </c>
      <c r="E126" s="195">
        <v>12</v>
      </c>
      <c r="F126" s="195">
        <v>5</v>
      </c>
      <c r="G126" s="195">
        <v>4</v>
      </c>
      <c r="H126" s="195">
        <v>3</v>
      </c>
      <c r="I126" s="195">
        <v>39</v>
      </c>
      <c r="J126" s="195">
        <v>38</v>
      </c>
      <c r="K126" s="195">
        <v>1</v>
      </c>
      <c r="L126" s="195">
        <v>0</v>
      </c>
      <c r="M126" s="103">
        <v>51</v>
      </c>
      <c r="N126" s="103">
        <v>43</v>
      </c>
      <c r="O126" s="103">
        <v>5</v>
      </c>
      <c r="P126" s="102">
        <v>3</v>
      </c>
      <c r="Q126" s="195">
        <v>0</v>
      </c>
      <c r="R126" s="106">
        <v>0</v>
      </c>
      <c r="S126" s="106">
        <v>107</v>
      </c>
      <c r="T126" s="106">
        <v>107</v>
      </c>
      <c r="U126" s="107">
        <v>92.241379310344826</v>
      </c>
      <c r="V126" s="106">
        <v>0</v>
      </c>
      <c r="W126" s="106">
        <v>9</v>
      </c>
      <c r="X126" s="106">
        <v>9</v>
      </c>
      <c r="Y126" s="107">
        <v>7.7586206896551726</v>
      </c>
      <c r="Z126" s="106">
        <v>0</v>
      </c>
      <c r="AA126" s="106">
        <v>116</v>
      </c>
      <c r="AB126" s="106">
        <v>116</v>
      </c>
      <c r="AC126" s="196">
        <v>100</v>
      </c>
      <c r="AD126" s="128">
        <v>100</v>
      </c>
      <c r="AE126" s="495"/>
      <c r="AF126" s="494"/>
      <c r="AG126" s="494"/>
      <c r="AH126" s="494"/>
      <c r="AI126" s="305"/>
      <c r="AJ126" s="493"/>
      <c r="AK126" s="305"/>
      <c r="AL126" s="305"/>
      <c r="AM126" s="305"/>
      <c r="AN126" s="305"/>
      <c r="AO126" s="305"/>
    </row>
    <row r="127" spans="1:41" x14ac:dyDescent="0.25">
      <c r="A127" s="2"/>
      <c r="B127" s="108">
        <v>856</v>
      </c>
      <c r="C127" s="198" t="s">
        <v>191</v>
      </c>
      <c r="D127" s="78">
        <v>17</v>
      </c>
      <c r="E127" s="195">
        <v>1</v>
      </c>
      <c r="F127" s="195">
        <v>0</v>
      </c>
      <c r="G127" s="195">
        <v>0</v>
      </c>
      <c r="H127" s="195">
        <v>1</v>
      </c>
      <c r="I127" s="195">
        <v>10</v>
      </c>
      <c r="J127" s="195">
        <v>8</v>
      </c>
      <c r="K127" s="195">
        <v>2</v>
      </c>
      <c r="L127" s="195">
        <v>0</v>
      </c>
      <c r="M127" s="103">
        <v>11</v>
      </c>
      <c r="N127" s="103">
        <v>8</v>
      </c>
      <c r="O127" s="103">
        <v>2</v>
      </c>
      <c r="P127" s="102">
        <v>1</v>
      </c>
      <c r="Q127" s="195">
        <v>0</v>
      </c>
      <c r="R127" s="106">
        <v>0</v>
      </c>
      <c r="S127" s="106">
        <v>9</v>
      </c>
      <c r="T127" s="106">
        <v>9</v>
      </c>
      <c r="U127" s="107">
        <v>52.941176470588239</v>
      </c>
      <c r="V127" s="106">
        <v>0</v>
      </c>
      <c r="W127" s="106">
        <v>5</v>
      </c>
      <c r="X127" s="106">
        <v>5</v>
      </c>
      <c r="Y127" s="107">
        <v>29.411764705882355</v>
      </c>
      <c r="Z127" s="106">
        <v>0</v>
      </c>
      <c r="AA127" s="106">
        <v>14</v>
      </c>
      <c r="AB127" s="106">
        <v>14</v>
      </c>
      <c r="AC127" s="196">
        <v>82.35294117647058</v>
      </c>
      <c r="AD127" s="128">
        <v>82.35294117647058</v>
      </c>
      <c r="AE127" s="305"/>
      <c r="AF127" s="305"/>
      <c r="AG127" s="305"/>
      <c r="AH127" s="305"/>
      <c r="AI127" s="305"/>
      <c r="AJ127" s="493"/>
      <c r="AK127" s="305"/>
      <c r="AL127" s="305"/>
      <c r="AM127" s="305"/>
      <c r="AN127" s="305"/>
      <c r="AO127" s="305"/>
    </row>
    <row r="128" spans="1:41" x14ac:dyDescent="0.25">
      <c r="A128" s="2"/>
      <c r="B128" s="108">
        <v>861</v>
      </c>
      <c r="C128" s="198" t="s">
        <v>192</v>
      </c>
      <c r="D128" s="78">
        <v>116</v>
      </c>
      <c r="E128" s="195">
        <v>14</v>
      </c>
      <c r="F128" s="195">
        <v>10</v>
      </c>
      <c r="G128" s="195">
        <v>4</v>
      </c>
      <c r="H128" s="195">
        <v>0</v>
      </c>
      <c r="I128" s="195">
        <v>70</v>
      </c>
      <c r="J128" s="195">
        <v>63</v>
      </c>
      <c r="K128" s="195">
        <v>6</v>
      </c>
      <c r="L128" s="195">
        <v>1</v>
      </c>
      <c r="M128" s="103">
        <v>84</v>
      </c>
      <c r="N128" s="103">
        <v>73</v>
      </c>
      <c r="O128" s="103">
        <v>10</v>
      </c>
      <c r="P128" s="102">
        <v>1</v>
      </c>
      <c r="Q128" s="195">
        <v>0</v>
      </c>
      <c r="R128" s="106">
        <v>0</v>
      </c>
      <c r="S128" s="106">
        <v>69</v>
      </c>
      <c r="T128" s="106">
        <v>69</v>
      </c>
      <c r="U128" s="107">
        <v>59.482758620689658</v>
      </c>
      <c r="V128" s="106">
        <v>0</v>
      </c>
      <c r="W128" s="106">
        <v>22</v>
      </c>
      <c r="X128" s="106">
        <v>22</v>
      </c>
      <c r="Y128" s="107">
        <v>18.96551724137931</v>
      </c>
      <c r="Z128" s="106">
        <v>0</v>
      </c>
      <c r="AA128" s="106">
        <v>91</v>
      </c>
      <c r="AB128" s="106">
        <v>91</v>
      </c>
      <c r="AC128" s="196">
        <v>78.448275862068968</v>
      </c>
      <c r="AD128" s="128">
        <v>78.448275862068968</v>
      </c>
      <c r="AE128" s="305"/>
      <c r="AF128" s="305"/>
      <c r="AG128" s="496"/>
      <c r="AH128" s="496"/>
      <c r="AI128" s="305"/>
      <c r="AJ128" s="493"/>
      <c r="AK128" s="305"/>
      <c r="AL128" s="305"/>
      <c r="AM128" s="305"/>
      <c r="AN128" s="494"/>
      <c r="AO128" s="305"/>
    </row>
    <row r="129" spans="1:41" x14ac:dyDescent="0.25">
      <c r="A129" s="2" t="s">
        <v>193</v>
      </c>
      <c r="B129" s="180"/>
      <c r="C129" s="84" t="s">
        <v>372</v>
      </c>
      <c r="D129" s="85">
        <v>192494</v>
      </c>
      <c r="E129" s="85">
        <v>14521</v>
      </c>
      <c r="F129" s="85">
        <v>4627</v>
      </c>
      <c r="G129" s="85">
        <v>6996</v>
      </c>
      <c r="H129" s="85">
        <v>2898</v>
      </c>
      <c r="I129" s="85">
        <v>61618</v>
      </c>
      <c r="J129" s="85">
        <v>32359</v>
      </c>
      <c r="K129" s="85">
        <v>23966</v>
      </c>
      <c r="L129" s="85">
        <v>5293</v>
      </c>
      <c r="M129" s="85">
        <v>76139</v>
      </c>
      <c r="N129" s="85">
        <v>36986</v>
      </c>
      <c r="O129" s="85">
        <v>30962</v>
      </c>
      <c r="P129" s="85">
        <v>8191</v>
      </c>
      <c r="Q129" s="85">
        <v>1526</v>
      </c>
      <c r="R129" s="85">
        <v>4</v>
      </c>
      <c r="S129" s="85">
        <v>96177</v>
      </c>
      <c r="T129" s="85">
        <v>96181</v>
      </c>
      <c r="U129" s="109">
        <v>49.963635230188991</v>
      </c>
      <c r="V129" s="85">
        <v>217</v>
      </c>
      <c r="W129" s="85">
        <v>60308</v>
      </c>
      <c r="X129" s="85">
        <v>60525</v>
      </c>
      <c r="Y129" s="109">
        <v>31.329807682317373</v>
      </c>
      <c r="Z129" s="85">
        <v>221</v>
      </c>
      <c r="AA129" s="85">
        <v>156485</v>
      </c>
      <c r="AB129" s="85">
        <v>156706</v>
      </c>
      <c r="AC129" s="95">
        <v>81.293442912506364</v>
      </c>
      <c r="AD129" s="200">
        <v>81.314895052279269</v>
      </c>
      <c r="AE129" s="497"/>
      <c r="AF129" s="497"/>
      <c r="AG129" s="497"/>
      <c r="AH129" s="497"/>
      <c r="AI129" s="305"/>
      <c r="AJ129" s="495"/>
      <c r="AK129" s="494"/>
      <c r="AL129" s="494"/>
      <c r="AM129" s="494"/>
      <c r="AN129" s="305"/>
      <c r="AO129" s="305"/>
    </row>
    <row r="130" spans="1:41" x14ac:dyDescent="0.25">
      <c r="A130" s="2"/>
      <c r="B130" s="108">
        <v>1</v>
      </c>
      <c r="C130" s="108" t="s">
        <v>194</v>
      </c>
      <c r="D130" s="78">
        <v>139931</v>
      </c>
      <c r="E130" s="195">
        <v>9392</v>
      </c>
      <c r="F130" s="195">
        <v>2904</v>
      </c>
      <c r="G130" s="195">
        <v>4612</v>
      </c>
      <c r="H130" s="195">
        <v>1876</v>
      </c>
      <c r="I130" s="195">
        <v>41017</v>
      </c>
      <c r="J130" s="195">
        <v>20660</v>
      </c>
      <c r="K130" s="195">
        <v>16607</v>
      </c>
      <c r="L130" s="195">
        <v>3750</v>
      </c>
      <c r="M130" s="103">
        <v>50409</v>
      </c>
      <c r="N130" s="103">
        <v>23564</v>
      </c>
      <c r="O130" s="103">
        <v>21219</v>
      </c>
      <c r="P130" s="102">
        <v>5626</v>
      </c>
      <c r="Q130" s="195">
        <v>1224</v>
      </c>
      <c r="R130" s="106">
        <v>2</v>
      </c>
      <c r="S130" s="106">
        <v>65238</v>
      </c>
      <c r="T130" s="106">
        <v>65240</v>
      </c>
      <c r="U130" s="107">
        <v>46.621549192101824</v>
      </c>
      <c r="V130" s="106">
        <v>140</v>
      </c>
      <c r="W130" s="106">
        <v>40349</v>
      </c>
      <c r="X130" s="106">
        <v>40489</v>
      </c>
      <c r="Y130" s="107">
        <v>28.834925784851105</v>
      </c>
      <c r="Z130" s="106">
        <v>142</v>
      </c>
      <c r="AA130" s="106">
        <v>105587</v>
      </c>
      <c r="AB130" s="106">
        <v>105729</v>
      </c>
      <c r="AC130" s="196">
        <v>75.456474976952919</v>
      </c>
      <c r="AD130" s="128">
        <v>75.4813561500075</v>
      </c>
      <c r="AE130" s="305"/>
      <c r="AF130" s="305"/>
      <c r="AG130" s="305"/>
      <c r="AH130" s="305"/>
      <c r="AI130" s="305"/>
      <c r="AJ130" s="305"/>
      <c r="AK130" s="305"/>
      <c r="AL130" s="305"/>
      <c r="AM130" s="305"/>
      <c r="AN130" s="305"/>
      <c r="AO130" s="305"/>
    </row>
    <row r="131" spans="1:41" x14ac:dyDescent="0.25">
      <c r="A131" s="2"/>
      <c r="B131" s="108">
        <v>79</v>
      </c>
      <c r="C131" s="198" t="s">
        <v>195</v>
      </c>
      <c r="D131" s="78">
        <v>1174</v>
      </c>
      <c r="E131" s="195">
        <v>103</v>
      </c>
      <c r="F131" s="195">
        <v>84</v>
      </c>
      <c r="G131" s="195">
        <v>15</v>
      </c>
      <c r="H131" s="195">
        <v>4</v>
      </c>
      <c r="I131" s="195">
        <v>669</v>
      </c>
      <c r="J131" s="195">
        <v>578</v>
      </c>
      <c r="K131" s="195">
        <v>77</v>
      </c>
      <c r="L131" s="195">
        <v>14</v>
      </c>
      <c r="M131" s="103">
        <v>772</v>
      </c>
      <c r="N131" s="103">
        <v>662</v>
      </c>
      <c r="O131" s="103">
        <v>92</v>
      </c>
      <c r="P131" s="102">
        <v>18</v>
      </c>
      <c r="Q131" s="195">
        <v>0</v>
      </c>
      <c r="R131" s="106">
        <v>0</v>
      </c>
      <c r="S131" s="106">
        <v>1111</v>
      </c>
      <c r="T131" s="106">
        <v>1111</v>
      </c>
      <c r="U131" s="107">
        <v>94.633730834752981</v>
      </c>
      <c r="V131" s="106">
        <v>1</v>
      </c>
      <c r="W131" s="106">
        <v>271</v>
      </c>
      <c r="X131" s="106">
        <v>272</v>
      </c>
      <c r="Y131" s="107">
        <v>23.083475298126068</v>
      </c>
      <c r="Z131" s="106">
        <v>1</v>
      </c>
      <c r="AA131" s="106">
        <v>1382</v>
      </c>
      <c r="AB131" s="106">
        <v>1383</v>
      </c>
      <c r="AC131" s="196">
        <v>117.71720613287904</v>
      </c>
      <c r="AD131" s="128">
        <v>117.70212765957446</v>
      </c>
      <c r="AE131" s="305"/>
      <c r="AF131" s="305"/>
      <c r="AG131" s="305"/>
      <c r="AH131" s="305"/>
      <c r="AI131" s="305"/>
      <c r="AJ131" s="305"/>
      <c r="AK131" s="305"/>
      <c r="AL131" s="305"/>
      <c r="AM131" s="305"/>
      <c r="AN131" s="305"/>
      <c r="AO131" s="305"/>
    </row>
    <row r="132" spans="1:41" x14ac:dyDescent="0.25">
      <c r="A132" s="2"/>
      <c r="B132" s="108">
        <v>88</v>
      </c>
      <c r="C132" s="198" t="s">
        <v>196</v>
      </c>
      <c r="D132" s="78">
        <v>23167</v>
      </c>
      <c r="E132" s="195">
        <v>2067</v>
      </c>
      <c r="F132" s="195">
        <v>726</v>
      </c>
      <c r="G132" s="195">
        <v>952</v>
      </c>
      <c r="H132" s="195">
        <v>389</v>
      </c>
      <c r="I132" s="195">
        <v>6747</v>
      </c>
      <c r="J132" s="195">
        <v>3881</v>
      </c>
      <c r="K132" s="195">
        <v>2424</v>
      </c>
      <c r="L132" s="195">
        <v>442</v>
      </c>
      <c r="M132" s="103">
        <v>8814</v>
      </c>
      <c r="N132" s="103">
        <v>4607</v>
      </c>
      <c r="O132" s="103">
        <v>3376</v>
      </c>
      <c r="P132" s="102">
        <v>831</v>
      </c>
      <c r="Q132" s="195">
        <v>9</v>
      </c>
      <c r="R132" s="106">
        <v>2</v>
      </c>
      <c r="S132" s="106">
        <v>13145</v>
      </c>
      <c r="T132" s="106">
        <v>13147</v>
      </c>
      <c r="U132" s="107">
        <v>56.740190788621746</v>
      </c>
      <c r="V132" s="106">
        <v>25</v>
      </c>
      <c r="W132" s="106">
        <v>6955</v>
      </c>
      <c r="X132" s="106">
        <v>6980</v>
      </c>
      <c r="Y132" s="107">
        <v>30.021150774808998</v>
      </c>
      <c r="Z132" s="106">
        <v>27</v>
      </c>
      <c r="AA132" s="106">
        <v>20100</v>
      </c>
      <c r="AB132" s="106">
        <v>20127</v>
      </c>
      <c r="AC132" s="196">
        <v>86.761341563430733</v>
      </c>
      <c r="AD132" s="128">
        <v>86.776752608433213</v>
      </c>
      <c r="AE132" s="305"/>
      <c r="AF132" s="305"/>
      <c r="AG132" s="305"/>
      <c r="AH132" s="305"/>
      <c r="AI132" s="305"/>
      <c r="AJ132" s="305"/>
      <c r="AK132" s="305"/>
      <c r="AL132" s="305"/>
      <c r="AM132" s="305"/>
      <c r="AN132" s="305"/>
      <c r="AO132" s="305"/>
    </row>
    <row r="133" spans="1:41" x14ac:dyDescent="0.25">
      <c r="A133" s="2"/>
      <c r="B133" s="108">
        <v>129</v>
      </c>
      <c r="C133" s="198" t="s">
        <v>197</v>
      </c>
      <c r="D133" s="78">
        <v>2360</v>
      </c>
      <c r="E133" s="195">
        <v>209</v>
      </c>
      <c r="F133" s="195">
        <v>72</v>
      </c>
      <c r="G133" s="195">
        <v>91</v>
      </c>
      <c r="H133" s="195">
        <v>46</v>
      </c>
      <c r="I133" s="195">
        <v>1224</v>
      </c>
      <c r="J133" s="195">
        <v>761</v>
      </c>
      <c r="K133" s="195">
        <v>411</v>
      </c>
      <c r="L133" s="195">
        <v>52</v>
      </c>
      <c r="M133" s="103">
        <v>1433</v>
      </c>
      <c r="N133" s="103">
        <v>833</v>
      </c>
      <c r="O133" s="103">
        <v>502</v>
      </c>
      <c r="P133" s="102">
        <v>98</v>
      </c>
      <c r="Q133" s="195">
        <v>20</v>
      </c>
      <c r="R133" s="106">
        <v>0</v>
      </c>
      <c r="S133" s="106">
        <v>1436</v>
      </c>
      <c r="T133" s="106">
        <v>1436</v>
      </c>
      <c r="U133" s="107">
        <v>60.847457627118636</v>
      </c>
      <c r="V133" s="106">
        <v>3</v>
      </c>
      <c r="W133" s="106">
        <v>1103</v>
      </c>
      <c r="X133" s="106">
        <v>1106</v>
      </c>
      <c r="Y133" s="107">
        <v>46.737288135593218</v>
      </c>
      <c r="Z133" s="106">
        <v>3</v>
      </c>
      <c r="AA133" s="106">
        <v>2539</v>
      </c>
      <c r="AB133" s="106">
        <v>2542</v>
      </c>
      <c r="AC133" s="196">
        <v>107.58474576271186</v>
      </c>
      <c r="AD133" s="128">
        <v>107.57511637748624</v>
      </c>
      <c r="AE133" s="305"/>
      <c r="AF133" s="305"/>
      <c r="AG133" s="305"/>
      <c r="AH133" s="305"/>
      <c r="AI133" s="305"/>
      <c r="AJ133" s="305"/>
      <c r="AK133" s="305"/>
      <c r="AL133" s="305"/>
      <c r="AM133" s="305"/>
      <c r="AN133" s="305"/>
      <c r="AO133" s="305"/>
    </row>
    <row r="134" spans="1:41" x14ac:dyDescent="0.25">
      <c r="A134" s="2"/>
      <c r="B134" s="108">
        <v>212</v>
      </c>
      <c r="C134" s="198" t="s">
        <v>198</v>
      </c>
      <c r="D134" s="78">
        <v>1596</v>
      </c>
      <c r="E134" s="195">
        <v>172</v>
      </c>
      <c r="F134" s="195">
        <v>118</v>
      </c>
      <c r="G134" s="195">
        <v>44</v>
      </c>
      <c r="H134" s="195">
        <v>10</v>
      </c>
      <c r="I134" s="195">
        <v>1015</v>
      </c>
      <c r="J134" s="195">
        <v>910</v>
      </c>
      <c r="K134" s="195">
        <v>93</v>
      </c>
      <c r="L134" s="195">
        <v>12</v>
      </c>
      <c r="M134" s="103">
        <v>1187</v>
      </c>
      <c r="N134" s="103">
        <v>1028</v>
      </c>
      <c r="O134" s="103">
        <v>137</v>
      </c>
      <c r="P134" s="102">
        <v>22</v>
      </c>
      <c r="Q134" s="195">
        <v>47</v>
      </c>
      <c r="R134" s="106">
        <v>0</v>
      </c>
      <c r="S134" s="106">
        <v>1080</v>
      </c>
      <c r="T134" s="106">
        <v>1080</v>
      </c>
      <c r="U134" s="107">
        <v>67.669172932330824</v>
      </c>
      <c r="V134" s="106">
        <v>4</v>
      </c>
      <c r="W134" s="106">
        <v>468</v>
      </c>
      <c r="X134" s="106">
        <v>472</v>
      </c>
      <c r="Y134" s="107">
        <v>29.323308270676691</v>
      </c>
      <c r="Z134" s="106">
        <v>4</v>
      </c>
      <c r="AA134" s="106">
        <v>1548</v>
      </c>
      <c r="AB134" s="106">
        <v>1552</v>
      </c>
      <c r="AC134" s="196">
        <v>96.992481203007515</v>
      </c>
      <c r="AD134" s="128">
        <v>97</v>
      </c>
      <c r="AE134" s="305"/>
      <c r="AF134" s="305"/>
      <c r="AG134" s="305"/>
      <c r="AH134" s="305"/>
      <c r="AI134" s="305"/>
      <c r="AJ134" s="305"/>
      <c r="AK134" s="305"/>
      <c r="AL134" s="305"/>
      <c r="AM134" s="305"/>
      <c r="AN134" s="305"/>
      <c r="AO134" s="305"/>
    </row>
    <row r="135" spans="1:41" x14ac:dyDescent="0.25">
      <c r="A135" s="2"/>
      <c r="B135" s="108">
        <v>266</v>
      </c>
      <c r="C135" s="198" t="s">
        <v>199</v>
      </c>
      <c r="D135" s="78">
        <v>3969</v>
      </c>
      <c r="E135" s="195">
        <v>588</v>
      </c>
      <c r="F135" s="195">
        <v>127</v>
      </c>
      <c r="G135" s="195">
        <v>289</v>
      </c>
      <c r="H135" s="195">
        <v>172</v>
      </c>
      <c r="I135" s="195">
        <v>2316</v>
      </c>
      <c r="J135" s="195">
        <v>819</v>
      </c>
      <c r="K135" s="195">
        <v>1126</v>
      </c>
      <c r="L135" s="195">
        <v>371</v>
      </c>
      <c r="M135" s="103">
        <v>2904</v>
      </c>
      <c r="N135" s="103">
        <v>946</v>
      </c>
      <c r="O135" s="103">
        <v>1415</v>
      </c>
      <c r="P135" s="102">
        <v>543</v>
      </c>
      <c r="Q135" s="195">
        <v>185</v>
      </c>
      <c r="R135" s="106">
        <v>0</v>
      </c>
      <c r="S135" s="106">
        <v>1764</v>
      </c>
      <c r="T135" s="106">
        <v>1764</v>
      </c>
      <c r="U135" s="107">
        <v>44.444444444444443</v>
      </c>
      <c r="V135" s="106">
        <v>12</v>
      </c>
      <c r="W135" s="106">
        <v>2069</v>
      </c>
      <c r="X135" s="106">
        <v>2081</v>
      </c>
      <c r="Y135" s="107">
        <v>52.128999748047363</v>
      </c>
      <c r="Z135" s="106">
        <v>12</v>
      </c>
      <c r="AA135" s="106">
        <v>3833</v>
      </c>
      <c r="AB135" s="106">
        <v>3845</v>
      </c>
      <c r="AC135" s="196">
        <v>96.573444192491806</v>
      </c>
      <c r="AD135" s="128">
        <v>96.58377292137655</v>
      </c>
      <c r="AE135" s="305"/>
      <c r="AF135" s="305"/>
      <c r="AG135" s="305"/>
      <c r="AH135" s="305"/>
      <c r="AI135" s="305"/>
      <c r="AJ135" s="305"/>
      <c r="AK135" s="305"/>
      <c r="AL135" s="305"/>
      <c r="AM135" s="305"/>
      <c r="AN135" s="305"/>
      <c r="AO135" s="305"/>
    </row>
    <row r="136" spans="1:41" x14ac:dyDescent="0.25">
      <c r="A136" s="2"/>
      <c r="B136" s="108">
        <v>308</v>
      </c>
      <c r="C136" s="198" t="s">
        <v>200</v>
      </c>
      <c r="D136" s="78">
        <v>1549</v>
      </c>
      <c r="E136" s="195">
        <v>120</v>
      </c>
      <c r="F136" s="195">
        <v>48</v>
      </c>
      <c r="G136" s="195">
        <v>57</v>
      </c>
      <c r="H136" s="195">
        <v>15</v>
      </c>
      <c r="I136" s="195">
        <v>962</v>
      </c>
      <c r="J136" s="195">
        <v>613</v>
      </c>
      <c r="K136" s="195">
        <v>300</v>
      </c>
      <c r="L136" s="195">
        <v>49</v>
      </c>
      <c r="M136" s="103">
        <v>1082</v>
      </c>
      <c r="N136" s="103">
        <v>661</v>
      </c>
      <c r="O136" s="103">
        <v>357</v>
      </c>
      <c r="P136" s="102">
        <v>64</v>
      </c>
      <c r="Q136" s="195">
        <v>2</v>
      </c>
      <c r="R136" s="106">
        <v>0</v>
      </c>
      <c r="S136" s="106">
        <v>1280</v>
      </c>
      <c r="T136" s="106">
        <v>1280</v>
      </c>
      <c r="U136" s="107">
        <v>82.633957391865721</v>
      </c>
      <c r="V136" s="106">
        <v>2</v>
      </c>
      <c r="W136" s="106">
        <v>538</v>
      </c>
      <c r="X136" s="106">
        <v>540</v>
      </c>
      <c r="Y136" s="107">
        <v>34.732085216268558</v>
      </c>
      <c r="Z136" s="106">
        <v>2</v>
      </c>
      <c r="AA136" s="106">
        <v>1818</v>
      </c>
      <c r="AB136" s="106">
        <v>1820</v>
      </c>
      <c r="AC136" s="196">
        <v>117.36604260813428</v>
      </c>
      <c r="AD136" s="128">
        <v>117.34364925854288</v>
      </c>
    </row>
    <row r="137" spans="1:41" x14ac:dyDescent="0.25">
      <c r="A137" s="2"/>
      <c r="B137" s="108">
        <v>360</v>
      </c>
      <c r="C137" s="108" t="s">
        <v>201</v>
      </c>
      <c r="D137" s="78">
        <v>13107</v>
      </c>
      <c r="E137" s="195">
        <v>856</v>
      </c>
      <c r="F137" s="195">
        <v>289</v>
      </c>
      <c r="G137" s="195">
        <v>389</v>
      </c>
      <c r="H137" s="195">
        <v>178</v>
      </c>
      <c r="I137" s="195">
        <v>4305</v>
      </c>
      <c r="J137" s="195">
        <v>2406</v>
      </c>
      <c r="K137" s="195">
        <v>1569</v>
      </c>
      <c r="L137" s="195">
        <v>330</v>
      </c>
      <c r="M137" s="103">
        <v>5161</v>
      </c>
      <c r="N137" s="103">
        <v>2695</v>
      </c>
      <c r="O137" s="103">
        <v>1958</v>
      </c>
      <c r="P137" s="102">
        <v>508</v>
      </c>
      <c r="Q137" s="195">
        <v>25</v>
      </c>
      <c r="R137" s="106">
        <v>0</v>
      </c>
      <c r="S137" s="106">
        <v>7570</v>
      </c>
      <c r="T137" s="106">
        <v>7570</v>
      </c>
      <c r="U137" s="107">
        <v>57.75539787899595</v>
      </c>
      <c r="V137" s="106">
        <v>21</v>
      </c>
      <c r="W137" s="106">
        <v>6290</v>
      </c>
      <c r="X137" s="106">
        <v>6311</v>
      </c>
      <c r="Y137" s="107">
        <v>47.989623865110246</v>
      </c>
      <c r="Z137" s="106">
        <v>21</v>
      </c>
      <c r="AA137" s="106">
        <v>13860</v>
      </c>
      <c r="AB137" s="106">
        <v>13881</v>
      </c>
      <c r="AC137" s="196">
        <v>105.74502174410621</v>
      </c>
      <c r="AD137" s="128">
        <v>105.73583180987202</v>
      </c>
    </row>
    <row r="138" spans="1:41" x14ac:dyDescent="0.25">
      <c r="A138" s="2"/>
      <c r="B138" s="108">
        <v>380</v>
      </c>
      <c r="C138" s="198" t="s">
        <v>202</v>
      </c>
      <c r="D138" s="78">
        <v>2206</v>
      </c>
      <c r="E138" s="195">
        <v>300</v>
      </c>
      <c r="F138" s="195">
        <v>99</v>
      </c>
      <c r="G138" s="195">
        <v>143</v>
      </c>
      <c r="H138" s="195">
        <v>58</v>
      </c>
      <c r="I138" s="195">
        <v>1487</v>
      </c>
      <c r="J138" s="195">
        <v>920</v>
      </c>
      <c r="K138" s="195">
        <v>490</v>
      </c>
      <c r="L138" s="195">
        <v>77</v>
      </c>
      <c r="M138" s="103">
        <v>1787</v>
      </c>
      <c r="N138" s="103">
        <v>1019</v>
      </c>
      <c r="O138" s="103">
        <v>633</v>
      </c>
      <c r="P138" s="102">
        <v>135</v>
      </c>
      <c r="Q138" s="195">
        <v>6</v>
      </c>
      <c r="R138" s="106">
        <v>0</v>
      </c>
      <c r="S138" s="106">
        <v>1126</v>
      </c>
      <c r="T138" s="106">
        <v>1126</v>
      </c>
      <c r="U138" s="107">
        <v>51.042611060743425</v>
      </c>
      <c r="V138" s="106">
        <v>3</v>
      </c>
      <c r="W138" s="106">
        <v>762</v>
      </c>
      <c r="X138" s="106">
        <v>765</v>
      </c>
      <c r="Y138" s="107">
        <v>34.542157751586586</v>
      </c>
      <c r="Z138" s="106">
        <v>3</v>
      </c>
      <c r="AA138" s="106">
        <v>1888</v>
      </c>
      <c r="AB138" s="106">
        <v>1891</v>
      </c>
      <c r="AC138" s="196">
        <v>85.584768812330012</v>
      </c>
      <c r="AD138" s="128">
        <v>85.604345857854241</v>
      </c>
    </row>
    <row r="139" spans="1:41" x14ac:dyDescent="0.25">
      <c r="A139" s="2"/>
      <c r="B139" s="108">
        <v>631</v>
      </c>
      <c r="C139" s="198" t="s">
        <v>203</v>
      </c>
      <c r="D139" s="78">
        <v>3435</v>
      </c>
      <c r="E139" s="195">
        <v>714</v>
      </c>
      <c r="F139" s="195">
        <v>160</v>
      </c>
      <c r="G139" s="195">
        <v>404</v>
      </c>
      <c r="H139" s="195">
        <v>150</v>
      </c>
      <c r="I139" s="195">
        <v>1876</v>
      </c>
      <c r="J139" s="195">
        <v>811</v>
      </c>
      <c r="K139" s="195">
        <v>869</v>
      </c>
      <c r="L139" s="195">
        <v>196</v>
      </c>
      <c r="M139" s="103">
        <v>2590</v>
      </c>
      <c r="N139" s="103">
        <v>971</v>
      </c>
      <c r="O139" s="103">
        <v>1273</v>
      </c>
      <c r="P139" s="102">
        <v>346</v>
      </c>
      <c r="Q139" s="195">
        <v>8</v>
      </c>
      <c r="R139" s="106">
        <v>0</v>
      </c>
      <c r="S139" s="106">
        <v>2427</v>
      </c>
      <c r="T139" s="106">
        <v>2427</v>
      </c>
      <c r="U139" s="107">
        <v>70.655021834061131</v>
      </c>
      <c r="V139" s="106">
        <v>6</v>
      </c>
      <c r="W139" s="106">
        <v>1503</v>
      </c>
      <c r="X139" s="106">
        <v>1509</v>
      </c>
      <c r="Y139" s="107">
        <v>43.755458515283841</v>
      </c>
      <c r="Z139" s="106">
        <v>6</v>
      </c>
      <c r="AA139" s="106">
        <v>3930</v>
      </c>
      <c r="AB139" s="106">
        <v>3936</v>
      </c>
      <c r="AC139" s="196">
        <v>114.41048034934498</v>
      </c>
      <c r="AD139" s="128">
        <v>114.38535309503051</v>
      </c>
    </row>
    <row r="140" spans="1:41" ht="64.5" customHeight="1" x14ac:dyDescent="0.25">
      <c r="C140" s="207" t="s">
        <v>204</v>
      </c>
      <c r="D140" s="431" t="s">
        <v>407</v>
      </c>
      <c r="E140" s="431"/>
      <c r="F140" s="431"/>
      <c r="G140" s="431"/>
      <c r="H140" s="431"/>
      <c r="I140" s="431"/>
      <c r="J140" s="431"/>
      <c r="K140" s="431"/>
      <c r="L140" s="431"/>
      <c r="M140" s="431"/>
      <c r="N140" s="431"/>
      <c r="O140" s="431"/>
      <c r="P140" s="431"/>
      <c r="Q140" s="431"/>
      <c r="R140" s="431"/>
      <c r="S140" s="431"/>
      <c r="T140" s="431"/>
      <c r="U140" s="431"/>
      <c r="V140" s="431"/>
      <c r="W140" s="431"/>
      <c r="X140" s="431"/>
      <c r="Y140" s="431"/>
      <c r="Z140" s="431"/>
      <c r="AA140" s="431"/>
      <c r="AB140" s="431"/>
      <c r="AC140" s="431"/>
      <c r="AD140" s="431"/>
    </row>
    <row r="141" spans="1:41" ht="21" customHeight="1" x14ac:dyDescent="0.25">
      <c r="C141" s="208" t="s">
        <v>29</v>
      </c>
      <c r="D141" s="208"/>
      <c r="E141" s="430" t="s">
        <v>30</v>
      </c>
      <c r="F141" s="430"/>
      <c r="G141" s="430"/>
      <c r="H141" s="430"/>
      <c r="I141" s="430"/>
      <c r="J141" s="430"/>
      <c r="K141" s="430"/>
      <c r="L141" s="430"/>
      <c r="M141" s="430"/>
      <c r="N141" s="430"/>
      <c r="O141" s="430"/>
      <c r="P141" s="430"/>
      <c r="Q141" s="430"/>
      <c r="R141" s="430"/>
      <c r="S141" s="430"/>
      <c r="T141" s="430"/>
      <c r="U141" s="430"/>
      <c r="V141" s="430"/>
      <c r="W141" s="430"/>
      <c r="X141" s="430"/>
      <c r="Y141" s="430"/>
      <c r="Z141" s="430"/>
      <c r="AA141" s="430"/>
      <c r="AB141" s="430"/>
      <c r="AC141" s="430"/>
      <c r="AD141" s="430"/>
    </row>
    <row r="142" spans="1:41" ht="21" customHeight="1" x14ac:dyDescent="0.25">
      <c r="C142" s="208" t="s">
        <v>371</v>
      </c>
      <c r="D142" s="208"/>
      <c r="E142" s="430" t="s">
        <v>366</v>
      </c>
      <c r="F142" s="430"/>
      <c r="G142" s="430"/>
      <c r="H142" s="430"/>
      <c r="I142" s="430"/>
      <c r="J142" s="430"/>
      <c r="K142" s="430"/>
      <c r="L142" s="430"/>
      <c r="M142" s="430"/>
      <c r="N142" s="430"/>
      <c r="O142" s="430"/>
      <c r="P142" s="430"/>
      <c r="Q142" s="430"/>
      <c r="R142" s="430"/>
      <c r="S142" s="430"/>
      <c r="T142" s="430"/>
      <c r="U142" s="430"/>
      <c r="V142" s="430"/>
      <c r="W142" s="430"/>
      <c r="X142" s="430"/>
      <c r="Y142" s="430"/>
      <c r="Z142" s="430"/>
      <c r="AA142" s="430"/>
      <c r="AB142" s="430"/>
      <c r="AC142" s="430"/>
      <c r="AD142" s="430"/>
    </row>
    <row r="144" spans="1:41" x14ac:dyDescent="0.25">
      <c r="O144" s="90"/>
    </row>
  </sheetData>
  <mergeCells count="24">
    <mergeCell ref="E142:AD142"/>
    <mergeCell ref="R3:R4"/>
    <mergeCell ref="D140:AD140"/>
    <mergeCell ref="D3:D4"/>
    <mergeCell ref="C2:C5"/>
    <mergeCell ref="AC2:AC4"/>
    <mergeCell ref="AD2:AD4"/>
    <mergeCell ref="Q2:Q4"/>
    <mergeCell ref="E141:AD141"/>
    <mergeCell ref="A2:A5"/>
    <mergeCell ref="B1:AD1"/>
    <mergeCell ref="E2:P2"/>
    <mergeCell ref="E3:H3"/>
    <mergeCell ref="I3:L3"/>
    <mergeCell ref="M3:P3"/>
    <mergeCell ref="S3:S4"/>
    <mergeCell ref="T3:T4"/>
    <mergeCell ref="U3:U4"/>
    <mergeCell ref="V3:V4"/>
    <mergeCell ref="W3:W4"/>
    <mergeCell ref="X3:X4"/>
    <mergeCell ref="Y3:Y4"/>
    <mergeCell ref="R2:AB2"/>
    <mergeCell ref="B3:B5"/>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62A9D-E60F-48AD-8688-14F4EA76D20B}">
  <sheetPr>
    <tabColor rgb="FF33CC33"/>
  </sheetPr>
  <dimension ref="A1:S179"/>
  <sheetViews>
    <sheetView zoomScale="85" zoomScaleNormal="85" workbookViewId="0">
      <pane xSplit="2" ySplit="4" topLeftCell="C5" activePane="bottomRight" state="frozen"/>
      <selection pane="topRight" activeCell="C1" sqref="C1"/>
      <selection pane="bottomLeft" activeCell="A5" sqref="A5"/>
      <selection pane="bottomRight" activeCell="Q3" sqref="Q3"/>
    </sheetView>
  </sheetViews>
  <sheetFormatPr baseColWidth="10" defaultColWidth="11.42578125" defaultRowHeight="15" x14ac:dyDescent="0.25"/>
  <cols>
    <col min="2" max="2" width="17.7109375" customWidth="1"/>
    <col min="4" max="4" width="11.42578125" customWidth="1"/>
  </cols>
  <sheetData>
    <row r="1" spans="1:17" ht="51" customHeight="1" x14ac:dyDescent="0.25">
      <c r="A1" s="420" t="s">
        <v>230</v>
      </c>
      <c r="B1" s="421"/>
      <c r="C1" s="421"/>
      <c r="D1" s="421"/>
      <c r="E1" s="421"/>
      <c r="F1" s="421"/>
      <c r="G1" s="421"/>
      <c r="H1" s="421"/>
      <c r="I1" s="421"/>
      <c r="J1" s="421"/>
      <c r="K1" s="421"/>
      <c r="L1" s="421"/>
      <c r="M1" s="421"/>
      <c r="N1" s="421"/>
      <c r="O1" s="421"/>
      <c r="P1" s="421"/>
      <c r="Q1" s="385" t="s">
        <v>403</v>
      </c>
    </row>
    <row r="2" spans="1:17" ht="18.75" customHeight="1" x14ac:dyDescent="0.25">
      <c r="A2" s="135" t="s">
        <v>52</v>
      </c>
      <c r="B2" s="135" t="s">
        <v>53</v>
      </c>
      <c r="C2" s="135" t="s">
        <v>52</v>
      </c>
      <c r="D2" s="488" t="s">
        <v>402</v>
      </c>
      <c r="E2" s="488"/>
      <c r="F2" s="488"/>
      <c r="G2" s="488"/>
      <c r="H2" s="488"/>
      <c r="I2" s="488"/>
      <c r="J2" s="488"/>
      <c r="K2" s="488"/>
      <c r="L2" s="488"/>
      <c r="M2" s="488"/>
      <c r="N2" s="488"/>
      <c r="O2" s="488"/>
      <c r="P2" s="488"/>
    </row>
    <row r="3" spans="1:17" ht="75" customHeight="1" x14ac:dyDescent="0.25">
      <c r="A3" s="136"/>
      <c r="B3" s="136"/>
      <c r="C3" s="136"/>
      <c r="D3" s="275" t="s">
        <v>243</v>
      </c>
      <c r="E3" s="275" t="s">
        <v>231</v>
      </c>
      <c r="F3" s="275" t="s">
        <v>232</v>
      </c>
      <c r="G3" s="275" t="s">
        <v>233</v>
      </c>
      <c r="H3" s="276" t="s">
        <v>234</v>
      </c>
      <c r="I3" s="275" t="s">
        <v>235</v>
      </c>
      <c r="J3" s="275" t="s">
        <v>236</v>
      </c>
      <c r="K3" s="275" t="s">
        <v>237</v>
      </c>
      <c r="L3" s="276" t="s">
        <v>238</v>
      </c>
      <c r="M3" s="277" t="s">
        <v>239</v>
      </c>
      <c r="N3" s="275" t="s">
        <v>240</v>
      </c>
      <c r="O3" s="275" t="s">
        <v>241</v>
      </c>
      <c r="P3" s="275" t="s">
        <v>242</v>
      </c>
    </row>
    <row r="4" spans="1:17" ht="25.5" x14ac:dyDescent="0.25">
      <c r="A4" s="9"/>
      <c r="B4" s="3" t="s">
        <v>244</v>
      </c>
      <c r="C4" s="9"/>
      <c r="D4" s="278">
        <v>247821</v>
      </c>
      <c r="E4" s="278">
        <v>55</v>
      </c>
      <c r="F4" s="278">
        <v>136349</v>
      </c>
      <c r="G4" s="278">
        <v>136404</v>
      </c>
      <c r="H4" s="279">
        <v>55.019146884243064</v>
      </c>
      <c r="I4" s="278">
        <v>245</v>
      </c>
      <c r="J4" s="278">
        <v>75229</v>
      </c>
      <c r="K4" s="278">
        <v>75474</v>
      </c>
      <c r="L4" s="279">
        <v>30.356184504138067</v>
      </c>
      <c r="M4" s="279">
        <v>85.375331388381127</v>
      </c>
      <c r="N4" s="278">
        <v>300</v>
      </c>
      <c r="O4" s="278">
        <v>211578</v>
      </c>
      <c r="P4" s="278">
        <v>211878</v>
      </c>
    </row>
    <row r="5" spans="1:17" ht="38.25" x14ac:dyDescent="0.25">
      <c r="A5" s="9"/>
      <c r="B5" s="45" t="s">
        <v>245</v>
      </c>
      <c r="C5" s="9"/>
      <c r="D5" s="4">
        <v>2377</v>
      </c>
      <c r="E5" s="4">
        <v>2</v>
      </c>
      <c r="F5" s="4">
        <v>1708</v>
      </c>
      <c r="G5" s="4">
        <v>1710</v>
      </c>
      <c r="H5" s="89">
        <v>71.85527976440892</v>
      </c>
      <c r="I5" s="4">
        <v>0</v>
      </c>
      <c r="J5" s="4">
        <v>251</v>
      </c>
      <c r="K5" s="4">
        <v>251</v>
      </c>
      <c r="L5" s="95">
        <v>10.559528817837609</v>
      </c>
      <c r="M5" s="89">
        <v>82.414808582246522</v>
      </c>
      <c r="N5" s="4">
        <v>2</v>
      </c>
      <c r="O5" s="4">
        <v>1959</v>
      </c>
      <c r="P5" s="4">
        <v>1961</v>
      </c>
    </row>
    <row r="6" spans="1:17" x14ac:dyDescent="0.25">
      <c r="A6" s="5">
        <v>142</v>
      </c>
      <c r="B6" s="6" t="s">
        <v>71</v>
      </c>
      <c r="C6" s="5">
        <v>142</v>
      </c>
      <c r="D6" s="78">
        <v>27</v>
      </c>
      <c r="E6" s="106">
        <v>0</v>
      </c>
      <c r="F6" s="106">
        <v>15</v>
      </c>
      <c r="G6" s="106">
        <v>15</v>
      </c>
      <c r="H6" s="107">
        <v>55.555555555555557</v>
      </c>
      <c r="I6" s="106">
        <v>0</v>
      </c>
      <c r="J6" s="106">
        <v>2</v>
      </c>
      <c r="K6" s="106">
        <v>2</v>
      </c>
      <c r="L6" s="94">
        <v>7.4074074074074066</v>
      </c>
      <c r="M6" s="107">
        <v>62.962962962962962</v>
      </c>
      <c r="N6" s="86">
        <v>0</v>
      </c>
      <c r="O6" s="86">
        <v>17</v>
      </c>
      <c r="P6" s="106">
        <v>17</v>
      </c>
    </row>
    <row r="7" spans="1:17" x14ac:dyDescent="0.25">
      <c r="A7" s="5">
        <v>425</v>
      </c>
      <c r="B7" s="6" t="s">
        <v>72</v>
      </c>
      <c r="C7" s="5">
        <v>425</v>
      </c>
      <c r="D7" s="78">
        <v>85</v>
      </c>
      <c r="E7" s="106">
        <v>0</v>
      </c>
      <c r="F7" s="106">
        <v>89</v>
      </c>
      <c r="G7" s="106">
        <v>89</v>
      </c>
      <c r="H7" s="107">
        <v>104.70588235294119</v>
      </c>
      <c r="I7" s="106">
        <v>0</v>
      </c>
      <c r="J7" s="106">
        <v>27</v>
      </c>
      <c r="K7" s="106">
        <v>27</v>
      </c>
      <c r="L7" s="94">
        <v>31.764705882352938</v>
      </c>
      <c r="M7" s="107">
        <v>136.47058823529412</v>
      </c>
      <c r="N7" s="86">
        <v>0</v>
      </c>
      <c r="O7" s="86">
        <v>116</v>
      </c>
      <c r="P7" s="108">
        <v>116</v>
      </c>
    </row>
    <row r="8" spans="1:17" x14ac:dyDescent="0.25">
      <c r="A8" s="5">
        <v>579</v>
      </c>
      <c r="B8" s="7" t="s">
        <v>73</v>
      </c>
      <c r="C8" s="5">
        <v>579</v>
      </c>
      <c r="D8" s="78">
        <v>1055</v>
      </c>
      <c r="E8" s="106">
        <v>2</v>
      </c>
      <c r="F8" s="106">
        <v>714</v>
      </c>
      <c r="G8" s="106">
        <v>716</v>
      </c>
      <c r="H8" s="107">
        <v>67.677725118483409</v>
      </c>
      <c r="I8" s="106">
        <v>0</v>
      </c>
      <c r="J8" s="106">
        <v>108</v>
      </c>
      <c r="K8" s="106">
        <v>108</v>
      </c>
      <c r="L8" s="94">
        <v>10.236966824644551</v>
      </c>
      <c r="M8" s="107">
        <v>77.914691943127963</v>
      </c>
      <c r="N8" s="86">
        <v>2</v>
      </c>
      <c r="O8" s="86">
        <v>822</v>
      </c>
      <c r="P8" s="108">
        <v>824</v>
      </c>
    </row>
    <row r="9" spans="1:17" x14ac:dyDescent="0.25">
      <c r="A9" s="5">
        <v>585</v>
      </c>
      <c r="B9" s="8" t="s">
        <v>74</v>
      </c>
      <c r="C9" s="5">
        <v>585</v>
      </c>
      <c r="D9" s="78">
        <v>48</v>
      </c>
      <c r="E9" s="106">
        <v>0</v>
      </c>
      <c r="F9" s="106">
        <v>35</v>
      </c>
      <c r="G9" s="106">
        <v>35</v>
      </c>
      <c r="H9" s="107">
        <v>72.916666666666657</v>
      </c>
      <c r="I9" s="106">
        <v>0</v>
      </c>
      <c r="J9" s="106">
        <v>7</v>
      </c>
      <c r="K9" s="106">
        <v>7</v>
      </c>
      <c r="L9" s="94">
        <v>14.583333333333334</v>
      </c>
      <c r="M9" s="107">
        <v>87.5</v>
      </c>
      <c r="N9" s="86">
        <v>0</v>
      </c>
      <c r="O9" s="86">
        <v>42</v>
      </c>
      <c r="P9" s="108">
        <v>42</v>
      </c>
    </row>
    <row r="10" spans="1:17" x14ac:dyDescent="0.25">
      <c r="A10" s="5">
        <v>591</v>
      </c>
      <c r="B10" s="8" t="s">
        <v>75</v>
      </c>
      <c r="C10" s="5">
        <v>591</v>
      </c>
      <c r="D10" s="78">
        <v>861</v>
      </c>
      <c r="E10" s="106">
        <v>0</v>
      </c>
      <c r="F10" s="106">
        <v>660</v>
      </c>
      <c r="G10" s="106">
        <v>660</v>
      </c>
      <c r="H10" s="107">
        <v>76.655052264808361</v>
      </c>
      <c r="I10" s="106">
        <v>0</v>
      </c>
      <c r="J10" s="106">
        <v>106</v>
      </c>
      <c r="K10" s="106">
        <v>106</v>
      </c>
      <c r="L10" s="94">
        <v>12.311265969802555</v>
      </c>
      <c r="M10" s="107">
        <v>88.966318234610924</v>
      </c>
      <c r="N10" s="86">
        <v>0</v>
      </c>
      <c r="O10" s="86">
        <v>766</v>
      </c>
      <c r="P10" s="108">
        <v>766</v>
      </c>
    </row>
    <row r="11" spans="1:17" x14ac:dyDescent="0.25">
      <c r="A11" s="5">
        <v>893</v>
      </c>
      <c r="B11" s="8" t="s">
        <v>76</v>
      </c>
      <c r="C11" s="5">
        <v>893</v>
      </c>
      <c r="D11" s="78">
        <v>301</v>
      </c>
      <c r="E11" s="106">
        <v>0</v>
      </c>
      <c r="F11" s="106">
        <v>195</v>
      </c>
      <c r="G11" s="106">
        <v>195</v>
      </c>
      <c r="H11" s="107">
        <v>64.784053156146186</v>
      </c>
      <c r="I11" s="106">
        <v>0</v>
      </c>
      <c r="J11" s="106">
        <v>1</v>
      </c>
      <c r="K11" s="106">
        <v>1</v>
      </c>
      <c r="L11" s="94">
        <v>0.33222591362126247</v>
      </c>
      <c r="M11" s="107">
        <v>65.116279069767444</v>
      </c>
      <c r="N11" s="86">
        <v>0</v>
      </c>
      <c r="O11" s="86">
        <v>196</v>
      </c>
      <c r="P11" s="108">
        <v>196</v>
      </c>
    </row>
    <row r="12" spans="1:17" ht="25.5" x14ac:dyDescent="0.25">
      <c r="A12" s="9"/>
      <c r="B12" s="185" t="s">
        <v>246</v>
      </c>
      <c r="C12" s="9"/>
      <c r="D12" s="88">
        <v>2199</v>
      </c>
      <c r="E12" s="88">
        <v>1</v>
      </c>
      <c r="F12" s="88">
        <v>1974</v>
      </c>
      <c r="G12" s="88">
        <v>1975</v>
      </c>
      <c r="H12" s="91">
        <v>89.768076398362894</v>
      </c>
      <c r="I12" s="88">
        <v>0</v>
      </c>
      <c r="J12" s="88">
        <v>105</v>
      </c>
      <c r="K12" s="88">
        <v>105</v>
      </c>
      <c r="L12" s="95">
        <v>4.7748976807639831</v>
      </c>
      <c r="M12" s="89">
        <v>94.542974079126878</v>
      </c>
      <c r="N12" s="88">
        <v>1</v>
      </c>
      <c r="O12" s="88">
        <v>2079</v>
      </c>
      <c r="P12" s="37">
        <v>2080</v>
      </c>
    </row>
    <row r="13" spans="1:17" x14ac:dyDescent="0.25">
      <c r="A13" s="5">
        <v>120</v>
      </c>
      <c r="B13" s="8" t="s">
        <v>78</v>
      </c>
      <c r="C13" s="5">
        <v>120</v>
      </c>
      <c r="D13" s="78">
        <v>53</v>
      </c>
      <c r="E13" s="106">
        <v>0</v>
      </c>
      <c r="F13" s="106">
        <v>43</v>
      </c>
      <c r="G13" s="106">
        <v>43</v>
      </c>
      <c r="H13" s="107">
        <v>81.132075471698116</v>
      </c>
      <c r="I13" s="106">
        <v>0</v>
      </c>
      <c r="J13" s="106">
        <v>3</v>
      </c>
      <c r="K13" s="106">
        <v>3</v>
      </c>
      <c r="L13" s="94">
        <v>5.6603773584905666</v>
      </c>
      <c r="M13" s="107">
        <v>86.79245283018868</v>
      </c>
      <c r="N13" s="86">
        <v>0</v>
      </c>
      <c r="O13" s="86">
        <v>46</v>
      </c>
      <c r="P13" s="106">
        <v>46</v>
      </c>
    </row>
    <row r="14" spans="1:17" x14ac:dyDescent="0.25">
      <c r="A14" s="5">
        <v>154</v>
      </c>
      <c r="B14" s="8" t="s">
        <v>79</v>
      </c>
      <c r="C14" s="5">
        <v>154</v>
      </c>
      <c r="D14" s="78">
        <v>1703</v>
      </c>
      <c r="E14" s="106">
        <v>0</v>
      </c>
      <c r="F14" s="106">
        <v>1469</v>
      </c>
      <c r="G14" s="106">
        <v>1469</v>
      </c>
      <c r="H14" s="107">
        <v>86.25954198473282</v>
      </c>
      <c r="I14" s="106">
        <v>0</v>
      </c>
      <c r="J14" s="106">
        <v>76</v>
      </c>
      <c r="K14" s="106">
        <v>76</v>
      </c>
      <c r="L14" s="94">
        <v>4.4627128596594252</v>
      </c>
      <c r="M14" s="107">
        <v>90.722254844392253</v>
      </c>
      <c r="N14" s="86">
        <v>0</v>
      </c>
      <c r="O14" s="86">
        <v>1545</v>
      </c>
      <c r="P14" s="108">
        <v>1545</v>
      </c>
    </row>
    <row r="15" spans="1:17" x14ac:dyDescent="0.25">
      <c r="A15" s="5">
        <v>250</v>
      </c>
      <c r="B15" s="8" t="s">
        <v>80</v>
      </c>
      <c r="C15" s="5">
        <v>250</v>
      </c>
      <c r="D15" s="78">
        <v>147</v>
      </c>
      <c r="E15" s="106">
        <v>1</v>
      </c>
      <c r="F15" s="106">
        <v>187</v>
      </c>
      <c r="G15" s="106">
        <v>188</v>
      </c>
      <c r="H15" s="107">
        <v>127.21088435374151</v>
      </c>
      <c r="I15" s="106">
        <v>0</v>
      </c>
      <c r="J15" s="106">
        <v>17</v>
      </c>
      <c r="K15" s="106">
        <v>17</v>
      </c>
      <c r="L15" s="94">
        <v>11.564625850340136</v>
      </c>
      <c r="M15" s="107">
        <v>138.77551020408163</v>
      </c>
      <c r="N15" s="86">
        <v>1</v>
      </c>
      <c r="O15" s="86">
        <v>204</v>
      </c>
      <c r="P15" s="108">
        <v>205</v>
      </c>
    </row>
    <row r="16" spans="1:17" x14ac:dyDescent="0.25">
      <c r="A16" s="5">
        <v>495</v>
      </c>
      <c r="B16" s="8" t="s">
        <v>81</v>
      </c>
      <c r="C16" s="5">
        <v>495</v>
      </c>
      <c r="D16" s="78">
        <v>38</v>
      </c>
      <c r="E16" s="106">
        <v>0</v>
      </c>
      <c r="F16" s="106">
        <v>43</v>
      </c>
      <c r="G16" s="106">
        <v>43</v>
      </c>
      <c r="H16" s="107">
        <v>113.1578947368421</v>
      </c>
      <c r="I16" s="106">
        <v>0</v>
      </c>
      <c r="J16" s="106">
        <v>1</v>
      </c>
      <c r="K16" s="106">
        <v>1</v>
      </c>
      <c r="L16" s="94">
        <v>2.6315789473684208</v>
      </c>
      <c r="M16" s="107">
        <v>115.78947368421053</v>
      </c>
      <c r="N16" s="86">
        <v>0</v>
      </c>
      <c r="O16" s="86">
        <v>44</v>
      </c>
      <c r="P16" s="108">
        <v>44</v>
      </c>
    </row>
    <row r="17" spans="1:18" x14ac:dyDescent="0.25">
      <c r="A17" s="5">
        <v>790</v>
      </c>
      <c r="B17" s="8" t="s">
        <v>82</v>
      </c>
      <c r="C17" s="5">
        <v>790</v>
      </c>
      <c r="D17" s="78">
        <v>70</v>
      </c>
      <c r="E17" s="106">
        <v>0</v>
      </c>
      <c r="F17" s="106">
        <v>87</v>
      </c>
      <c r="G17" s="106">
        <v>87</v>
      </c>
      <c r="H17" s="107">
        <v>124.28571428571429</v>
      </c>
      <c r="I17" s="106">
        <v>0</v>
      </c>
      <c r="J17" s="106">
        <v>5</v>
      </c>
      <c r="K17" s="106">
        <v>5</v>
      </c>
      <c r="L17" s="94">
        <v>7.1428571428571423</v>
      </c>
      <c r="M17" s="107">
        <v>131.42857142857142</v>
      </c>
      <c r="N17" s="86">
        <v>0</v>
      </c>
      <c r="O17" s="86">
        <v>92</v>
      </c>
      <c r="P17" s="108">
        <v>92</v>
      </c>
    </row>
    <row r="18" spans="1:18" x14ac:dyDescent="0.25">
      <c r="A18" s="5">
        <v>895</v>
      </c>
      <c r="B18" s="8" t="s">
        <v>83</v>
      </c>
      <c r="C18" s="5">
        <v>895</v>
      </c>
      <c r="D18" s="78">
        <v>188</v>
      </c>
      <c r="E18" s="106">
        <v>0</v>
      </c>
      <c r="F18" s="106">
        <v>145</v>
      </c>
      <c r="G18" s="106">
        <v>145</v>
      </c>
      <c r="H18" s="107">
        <v>77.127659574468083</v>
      </c>
      <c r="I18" s="106">
        <v>0</v>
      </c>
      <c r="J18" s="106">
        <v>3</v>
      </c>
      <c r="K18" s="106">
        <v>3</v>
      </c>
      <c r="L18" s="94">
        <v>1.5957446808510638</v>
      </c>
      <c r="M18" s="107">
        <v>78.723404255319153</v>
      </c>
      <c r="N18" s="86">
        <v>0</v>
      </c>
      <c r="O18" s="86">
        <v>148</v>
      </c>
      <c r="P18" s="108">
        <v>148</v>
      </c>
    </row>
    <row r="19" spans="1:18" x14ac:dyDescent="0.25">
      <c r="A19" s="9"/>
      <c r="B19" s="9" t="s">
        <v>247</v>
      </c>
      <c r="C19" s="9"/>
      <c r="D19" s="37">
        <v>10058</v>
      </c>
      <c r="E19" s="37">
        <v>12</v>
      </c>
      <c r="F19" s="37">
        <v>8094</v>
      </c>
      <c r="G19" s="37">
        <v>8106</v>
      </c>
      <c r="H19" s="91">
        <v>80.473255120302241</v>
      </c>
      <c r="I19" s="37">
        <v>5</v>
      </c>
      <c r="J19" s="37">
        <v>953</v>
      </c>
      <c r="K19" s="37">
        <v>958</v>
      </c>
      <c r="L19" s="95">
        <v>9.4750447405050711</v>
      </c>
      <c r="M19" s="89">
        <v>89.94829986080731</v>
      </c>
      <c r="N19" s="183">
        <v>17</v>
      </c>
      <c r="O19" s="37">
        <v>9047</v>
      </c>
      <c r="P19" s="37">
        <v>9064</v>
      </c>
    </row>
    <row r="20" spans="1:18" x14ac:dyDescent="0.25">
      <c r="A20" s="5">
        <v>45</v>
      </c>
      <c r="B20" s="8" t="s">
        <v>85</v>
      </c>
      <c r="C20" s="5">
        <v>45</v>
      </c>
      <c r="D20" s="78">
        <v>4062</v>
      </c>
      <c r="E20" s="106">
        <v>9</v>
      </c>
      <c r="F20" s="106">
        <v>3269</v>
      </c>
      <c r="G20" s="106">
        <v>3278</v>
      </c>
      <c r="H20" s="107">
        <v>80.477597242737559</v>
      </c>
      <c r="I20" s="106">
        <v>3</v>
      </c>
      <c r="J20" s="106">
        <v>508</v>
      </c>
      <c r="K20" s="106">
        <v>511</v>
      </c>
      <c r="L20" s="94">
        <v>12.506154603643527</v>
      </c>
      <c r="M20" s="107">
        <v>92.983751846381097</v>
      </c>
      <c r="N20" s="86">
        <v>12</v>
      </c>
      <c r="O20" s="86">
        <v>3777</v>
      </c>
      <c r="P20" s="108">
        <v>3789</v>
      </c>
    </row>
    <row r="21" spans="1:18" x14ac:dyDescent="0.25">
      <c r="A21" s="5">
        <v>51</v>
      </c>
      <c r="B21" s="8" t="s">
        <v>86</v>
      </c>
      <c r="C21" s="5">
        <v>51</v>
      </c>
      <c r="D21" s="78">
        <v>227</v>
      </c>
      <c r="E21" s="106">
        <v>0</v>
      </c>
      <c r="F21" s="106">
        <v>202</v>
      </c>
      <c r="G21" s="106">
        <v>202</v>
      </c>
      <c r="H21" s="107">
        <v>88.986784140969164</v>
      </c>
      <c r="I21" s="106">
        <v>0</v>
      </c>
      <c r="J21" s="106">
        <v>13</v>
      </c>
      <c r="K21" s="106">
        <v>13</v>
      </c>
      <c r="L21" s="94">
        <v>5.7268722466960353</v>
      </c>
      <c r="M21" s="107">
        <v>94.713656387665196</v>
      </c>
      <c r="N21" s="86">
        <v>0</v>
      </c>
      <c r="O21" s="86">
        <v>215</v>
      </c>
      <c r="P21" s="108">
        <v>215</v>
      </c>
    </row>
    <row r="22" spans="1:18" x14ac:dyDescent="0.25">
      <c r="A22" s="5">
        <v>147</v>
      </c>
      <c r="B22" s="8" t="s">
        <v>87</v>
      </c>
      <c r="C22" s="5">
        <v>147</v>
      </c>
      <c r="D22" s="78">
        <v>1137</v>
      </c>
      <c r="E22" s="106">
        <v>0</v>
      </c>
      <c r="F22" s="106">
        <v>936</v>
      </c>
      <c r="G22" s="106">
        <v>936</v>
      </c>
      <c r="H22" s="107">
        <v>82.321899736147756</v>
      </c>
      <c r="I22" s="106">
        <v>1</v>
      </c>
      <c r="J22" s="106">
        <v>97</v>
      </c>
      <c r="K22" s="106">
        <v>98</v>
      </c>
      <c r="L22" s="94">
        <v>8.5312225153913808</v>
      </c>
      <c r="M22" s="107">
        <v>90.853122251539148</v>
      </c>
      <c r="N22" s="86">
        <v>1</v>
      </c>
      <c r="O22" s="86">
        <v>1033</v>
      </c>
      <c r="P22" s="108">
        <v>1034</v>
      </c>
    </row>
    <row r="23" spans="1:18" x14ac:dyDescent="0.25">
      <c r="A23" s="5">
        <v>172</v>
      </c>
      <c r="B23" s="8" t="s">
        <v>88</v>
      </c>
      <c r="C23" s="5">
        <v>172</v>
      </c>
      <c r="D23" s="78">
        <v>1138</v>
      </c>
      <c r="E23" s="106">
        <v>1</v>
      </c>
      <c r="F23" s="106">
        <v>696</v>
      </c>
      <c r="G23" s="106">
        <v>697</v>
      </c>
      <c r="H23" s="107">
        <v>61.159929701230233</v>
      </c>
      <c r="I23" s="106">
        <v>1</v>
      </c>
      <c r="J23" s="106">
        <v>124</v>
      </c>
      <c r="K23" s="106">
        <v>125</v>
      </c>
      <c r="L23" s="94">
        <v>10.896309314586995</v>
      </c>
      <c r="M23" s="107">
        <v>72.056239015817226</v>
      </c>
      <c r="N23" s="86">
        <v>2</v>
      </c>
      <c r="O23" s="86">
        <v>820</v>
      </c>
      <c r="P23" s="108">
        <v>822</v>
      </c>
    </row>
    <row r="24" spans="1:18" x14ac:dyDescent="0.25">
      <c r="A24" s="5">
        <v>475</v>
      </c>
      <c r="B24" s="8" t="s">
        <v>89</v>
      </c>
      <c r="C24" s="5">
        <v>475</v>
      </c>
      <c r="D24" s="78">
        <v>1</v>
      </c>
      <c r="E24" s="106">
        <v>0</v>
      </c>
      <c r="F24" s="106">
        <v>3</v>
      </c>
      <c r="G24" s="106">
        <v>3</v>
      </c>
      <c r="H24" s="107">
        <v>300</v>
      </c>
      <c r="I24" s="106">
        <v>0</v>
      </c>
      <c r="J24" s="106">
        <v>0</v>
      </c>
      <c r="K24" s="106">
        <v>0</v>
      </c>
      <c r="L24" s="94">
        <v>0</v>
      </c>
      <c r="M24" s="107">
        <v>300</v>
      </c>
      <c r="N24" s="86">
        <v>0</v>
      </c>
      <c r="O24" s="86">
        <v>3</v>
      </c>
      <c r="P24" s="108">
        <v>3</v>
      </c>
    </row>
    <row r="25" spans="1:18" x14ac:dyDescent="0.25">
      <c r="A25" s="5">
        <v>480</v>
      </c>
      <c r="B25" s="8" t="s">
        <v>90</v>
      </c>
      <c r="C25" s="5">
        <v>480</v>
      </c>
      <c r="D25" s="78">
        <v>258</v>
      </c>
      <c r="E25" s="106">
        <v>1</v>
      </c>
      <c r="F25" s="106">
        <v>275</v>
      </c>
      <c r="G25" s="106">
        <v>276</v>
      </c>
      <c r="H25" s="107">
        <v>106.5891472868217</v>
      </c>
      <c r="I25" s="106">
        <v>0</v>
      </c>
      <c r="J25" s="106">
        <v>20</v>
      </c>
      <c r="K25" s="106">
        <v>20</v>
      </c>
      <c r="L25" s="94">
        <v>7.7519379844961236</v>
      </c>
      <c r="M25" s="107">
        <v>114.34108527131784</v>
      </c>
      <c r="N25" s="86">
        <v>1</v>
      </c>
      <c r="O25" s="86">
        <v>295</v>
      </c>
      <c r="P25" s="108">
        <v>296</v>
      </c>
    </row>
    <row r="26" spans="1:18" x14ac:dyDescent="0.25">
      <c r="A26" s="5">
        <v>490</v>
      </c>
      <c r="B26" s="8" t="s">
        <v>91</v>
      </c>
      <c r="C26" s="5">
        <v>490</v>
      </c>
      <c r="D26" s="78">
        <v>551</v>
      </c>
      <c r="E26" s="106">
        <v>1</v>
      </c>
      <c r="F26" s="106">
        <v>387</v>
      </c>
      <c r="G26" s="106">
        <v>388</v>
      </c>
      <c r="H26" s="107">
        <v>70.235934664246827</v>
      </c>
      <c r="I26" s="106">
        <v>0</v>
      </c>
      <c r="J26" s="106">
        <v>9</v>
      </c>
      <c r="K26" s="106">
        <v>9</v>
      </c>
      <c r="L26" s="94">
        <v>1.6333938294010888</v>
      </c>
      <c r="M26" s="107">
        <v>71.869328493647913</v>
      </c>
      <c r="N26" s="86">
        <v>1</v>
      </c>
      <c r="O26" s="86">
        <v>396</v>
      </c>
      <c r="P26" s="108">
        <v>397</v>
      </c>
    </row>
    <row r="27" spans="1:18" ht="26.25" x14ac:dyDescent="0.25">
      <c r="A27" s="5">
        <v>659</v>
      </c>
      <c r="B27" s="8" t="s">
        <v>92</v>
      </c>
      <c r="C27" s="5">
        <v>659</v>
      </c>
      <c r="D27" s="78">
        <v>164</v>
      </c>
      <c r="E27" s="106">
        <v>0</v>
      </c>
      <c r="F27" s="106">
        <v>140</v>
      </c>
      <c r="G27" s="106">
        <v>140</v>
      </c>
      <c r="H27" s="107">
        <v>85.365853658536579</v>
      </c>
      <c r="I27" s="106">
        <v>0</v>
      </c>
      <c r="J27" s="106">
        <v>4</v>
      </c>
      <c r="K27" s="106">
        <v>4</v>
      </c>
      <c r="L27" s="94">
        <v>2.4390243902439024</v>
      </c>
      <c r="M27" s="107">
        <v>87.804878048780495</v>
      </c>
      <c r="N27" s="86">
        <v>0</v>
      </c>
      <c r="O27" s="86">
        <v>144</v>
      </c>
      <c r="P27" s="108">
        <v>144</v>
      </c>
    </row>
    <row r="28" spans="1:18" ht="26.25" x14ac:dyDescent="0.25">
      <c r="A28" s="5">
        <v>665</v>
      </c>
      <c r="B28" s="8" t="s">
        <v>93</v>
      </c>
      <c r="C28" s="5">
        <v>665</v>
      </c>
      <c r="D28" s="78">
        <v>99</v>
      </c>
      <c r="E28" s="106">
        <v>0</v>
      </c>
      <c r="F28" s="106">
        <v>88</v>
      </c>
      <c r="G28" s="106">
        <v>88</v>
      </c>
      <c r="H28" s="107">
        <v>88.888888888888886</v>
      </c>
      <c r="I28" s="106">
        <v>0</v>
      </c>
      <c r="J28" s="106">
        <v>1</v>
      </c>
      <c r="K28" s="106">
        <v>1</v>
      </c>
      <c r="L28" s="94">
        <v>1.0101010101010102</v>
      </c>
      <c r="M28" s="107">
        <v>89.898989898989896</v>
      </c>
      <c r="N28" s="86">
        <v>0</v>
      </c>
      <c r="O28" s="86">
        <v>89</v>
      </c>
      <c r="P28" s="108">
        <v>89</v>
      </c>
    </row>
    <row r="29" spans="1:18" x14ac:dyDescent="0.25">
      <c r="A29" s="5">
        <v>837</v>
      </c>
      <c r="B29" s="8" t="s">
        <v>94</v>
      </c>
      <c r="C29" s="5">
        <v>837</v>
      </c>
      <c r="D29" s="78">
        <v>2420</v>
      </c>
      <c r="E29" s="106">
        <v>0</v>
      </c>
      <c r="F29" s="106">
        <v>2093</v>
      </c>
      <c r="G29" s="106">
        <v>2093</v>
      </c>
      <c r="H29" s="107">
        <v>86.487603305785115</v>
      </c>
      <c r="I29" s="106">
        <v>0</v>
      </c>
      <c r="J29" s="106">
        <v>177</v>
      </c>
      <c r="K29" s="106">
        <v>177</v>
      </c>
      <c r="L29" s="94">
        <v>7.3140495867768589</v>
      </c>
      <c r="M29" s="107">
        <v>93.801652892561975</v>
      </c>
      <c r="N29" s="86">
        <v>0</v>
      </c>
      <c r="O29" s="86">
        <v>2270</v>
      </c>
      <c r="P29" s="108">
        <v>2270</v>
      </c>
    </row>
    <row r="30" spans="1:18" s="188" customFormat="1" ht="25.5" x14ac:dyDescent="0.25">
      <c r="A30" s="11">
        <v>873</v>
      </c>
      <c r="B30" s="186" t="s">
        <v>95</v>
      </c>
      <c r="C30" s="11">
        <v>873</v>
      </c>
      <c r="D30" s="78">
        <v>1</v>
      </c>
      <c r="E30" s="106">
        <v>0</v>
      </c>
      <c r="F30" s="106">
        <v>5</v>
      </c>
      <c r="G30" s="78">
        <v>5</v>
      </c>
      <c r="H30" s="93">
        <v>0</v>
      </c>
      <c r="I30" s="106">
        <v>0</v>
      </c>
      <c r="J30" s="106">
        <v>0</v>
      </c>
      <c r="K30" s="78">
        <v>0</v>
      </c>
      <c r="L30" s="94">
        <v>0</v>
      </c>
      <c r="M30" s="93">
        <v>0</v>
      </c>
      <c r="N30" s="86">
        <v>0</v>
      </c>
      <c r="O30" s="86">
        <v>5</v>
      </c>
      <c r="P30" s="187">
        <v>5</v>
      </c>
      <c r="R30"/>
    </row>
    <row r="31" spans="1:18" ht="25.5" x14ac:dyDescent="0.25">
      <c r="A31" s="9"/>
      <c r="B31" s="9" t="s">
        <v>248</v>
      </c>
      <c r="C31" s="9"/>
      <c r="D31" s="37">
        <v>2673</v>
      </c>
      <c r="E31" s="37">
        <v>14</v>
      </c>
      <c r="F31" s="37">
        <v>2336</v>
      </c>
      <c r="G31" s="37">
        <v>2350</v>
      </c>
      <c r="H31" s="91">
        <v>87.392442947998504</v>
      </c>
      <c r="I31" s="37">
        <v>1</v>
      </c>
      <c r="J31" s="37">
        <v>289</v>
      </c>
      <c r="K31" s="37">
        <v>290</v>
      </c>
      <c r="L31" s="95">
        <v>10.811821922933033</v>
      </c>
      <c r="M31" s="89">
        <v>98.204264870931539</v>
      </c>
      <c r="N31" s="183">
        <v>15</v>
      </c>
      <c r="O31" s="183">
        <v>2625</v>
      </c>
      <c r="P31" s="183">
        <v>2640</v>
      </c>
    </row>
    <row r="32" spans="1:18" x14ac:dyDescent="0.25">
      <c r="A32" s="5">
        <v>31</v>
      </c>
      <c r="B32" s="8" t="s">
        <v>97</v>
      </c>
      <c r="C32" s="5">
        <v>31</v>
      </c>
      <c r="D32" s="78">
        <v>91</v>
      </c>
      <c r="E32" s="106">
        <v>1</v>
      </c>
      <c r="F32" s="106">
        <v>90</v>
      </c>
      <c r="G32" s="106">
        <v>91</v>
      </c>
      <c r="H32" s="107">
        <v>98.901098901098905</v>
      </c>
      <c r="I32" s="106">
        <v>0</v>
      </c>
      <c r="J32" s="106">
        <v>10</v>
      </c>
      <c r="K32" s="106">
        <v>10</v>
      </c>
      <c r="L32" s="94">
        <v>10.989010989010989</v>
      </c>
      <c r="M32" s="107">
        <v>109.8901098901099</v>
      </c>
      <c r="N32" s="86">
        <v>1</v>
      </c>
      <c r="O32" s="86">
        <v>100</v>
      </c>
      <c r="P32" s="106">
        <v>101</v>
      </c>
    </row>
    <row r="33" spans="1:16" x14ac:dyDescent="0.25">
      <c r="A33" s="5">
        <v>40</v>
      </c>
      <c r="B33" s="8" t="s">
        <v>98</v>
      </c>
      <c r="C33" s="5">
        <v>40</v>
      </c>
      <c r="D33" s="78">
        <v>30</v>
      </c>
      <c r="E33" s="106">
        <v>1</v>
      </c>
      <c r="F33" s="106">
        <v>65</v>
      </c>
      <c r="G33" s="106">
        <v>66</v>
      </c>
      <c r="H33" s="107">
        <v>216.66666666666666</v>
      </c>
      <c r="I33" s="106">
        <v>0</v>
      </c>
      <c r="J33" s="106">
        <v>2</v>
      </c>
      <c r="K33" s="106">
        <v>2</v>
      </c>
      <c r="L33" s="94">
        <v>6.666666666666667</v>
      </c>
      <c r="M33" s="107">
        <v>223.33333333333334</v>
      </c>
      <c r="N33" s="86">
        <v>1</v>
      </c>
      <c r="O33" s="86">
        <v>67</v>
      </c>
      <c r="P33" s="108">
        <v>68</v>
      </c>
    </row>
    <row r="34" spans="1:16" x14ac:dyDescent="0.25">
      <c r="A34" s="5">
        <v>190</v>
      </c>
      <c r="B34" s="8" t="s">
        <v>99</v>
      </c>
      <c r="C34" s="5">
        <v>190</v>
      </c>
      <c r="D34" s="78">
        <v>186</v>
      </c>
      <c r="E34" s="106">
        <v>0</v>
      </c>
      <c r="F34" s="106">
        <v>182</v>
      </c>
      <c r="G34" s="106">
        <v>182</v>
      </c>
      <c r="H34" s="107">
        <v>97.849462365591393</v>
      </c>
      <c r="I34" s="106">
        <v>0</v>
      </c>
      <c r="J34" s="106">
        <v>24</v>
      </c>
      <c r="K34" s="106">
        <v>24</v>
      </c>
      <c r="L34" s="94">
        <v>12.903225806451612</v>
      </c>
      <c r="M34" s="107">
        <v>110.75268817204301</v>
      </c>
      <c r="N34" s="86">
        <v>0</v>
      </c>
      <c r="O34" s="86">
        <v>206</v>
      </c>
      <c r="P34" s="108">
        <v>206</v>
      </c>
    </row>
    <row r="35" spans="1:16" x14ac:dyDescent="0.25">
      <c r="A35" s="5">
        <v>604</v>
      </c>
      <c r="B35" s="8" t="s">
        <v>100</v>
      </c>
      <c r="C35" s="5">
        <v>604</v>
      </c>
      <c r="D35" s="78">
        <v>429</v>
      </c>
      <c r="E35" s="106">
        <v>3</v>
      </c>
      <c r="F35" s="106">
        <v>449</v>
      </c>
      <c r="G35" s="106">
        <v>452</v>
      </c>
      <c r="H35" s="107">
        <v>104.66200466200466</v>
      </c>
      <c r="I35" s="106">
        <v>0</v>
      </c>
      <c r="J35" s="106">
        <v>50</v>
      </c>
      <c r="K35" s="106">
        <v>50</v>
      </c>
      <c r="L35" s="94">
        <v>11.655011655011654</v>
      </c>
      <c r="M35" s="107">
        <v>116.31701631701632</v>
      </c>
      <c r="N35" s="86">
        <v>3</v>
      </c>
      <c r="O35" s="86">
        <v>499</v>
      </c>
      <c r="P35" s="108">
        <v>502</v>
      </c>
    </row>
    <row r="36" spans="1:16" x14ac:dyDescent="0.25">
      <c r="A36" s="5">
        <v>670</v>
      </c>
      <c r="B36" s="8" t="s">
        <v>101</v>
      </c>
      <c r="C36" s="5">
        <v>670</v>
      </c>
      <c r="D36" s="78">
        <v>281</v>
      </c>
      <c r="E36" s="106">
        <v>0</v>
      </c>
      <c r="F36" s="106">
        <v>241</v>
      </c>
      <c r="G36" s="106">
        <v>241</v>
      </c>
      <c r="H36" s="107">
        <v>85.765124555160142</v>
      </c>
      <c r="I36" s="106">
        <v>1</v>
      </c>
      <c r="J36" s="106">
        <v>29</v>
      </c>
      <c r="K36" s="106">
        <v>30</v>
      </c>
      <c r="L36" s="94">
        <v>10.320284697508896</v>
      </c>
      <c r="M36" s="107">
        <v>96.085409252669038</v>
      </c>
      <c r="N36" s="86">
        <v>1</v>
      </c>
      <c r="O36" s="86">
        <v>270</v>
      </c>
      <c r="P36" s="108">
        <v>271</v>
      </c>
    </row>
    <row r="37" spans="1:16" x14ac:dyDescent="0.25">
      <c r="A37" s="5">
        <v>690</v>
      </c>
      <c r="B37" s="8" t="s">
        <v>102</v>
      </c>
      <c r="C37" s="5">
        <v>690</v>
      </c>
      <c r="D37" s="78">
        <v>432</v>
      </c>
      <c r="E37" s="106">
        <v>0</v>
      </c>
      <c r="F37" s="106">
        <v>134</v>
      </c>
      <c r="G37" s="106">
        <v>134</v>
      </c>
      <c r="H37" s="107">
        <v>31.018518518518519</v>
      </c>
      <c r="I37" s="106">
        <v>0</v>
      </c>
      <c r="J37" s="106">
        <v>20</v>
      </c>
      <c r="K37" s="106">
        <v>20</v>
      </c>
      <c r="L37" s="94">
        <v>4.6296296296296298</v>
      </c>
      <c r="M37" s="107">
        <v>35.648148148148145</v>
      </c>
      <c r="N37" s="86">
        <v>0</v>
      </c>
      <c r="O37" s="86">
        <v>154</v>
      </c>
      <c r="P37" s="108">
        <v>154</v>
      </c>
    </row>
    <row r="38" spans="1:16" x14ac:dyDescent="0.25">
      <c r="A38" s="5">
        <v>736</v>
      </c>
      <c r="B38" s="8" t="s">
        <v>103</v>
      </c>
      <c r="C38" s="5">
        <v>736</v>
      </c>
      <c r="D38" s="78">
        <v>769</v>
      </c>
      <c r="E38" s="106">
        <v>6</v>
      </c>
      <c r="F38" s="106">
        <v>760</v>
      </c>
      <c r="G38" s="106">
        <v>766</v>
      </c>
      <c r="H38" s="107">
        <v>98.829648894668395</v>
      </c>
      <c r="I38" s="106">
        <v>0</v>
      </c>
      <c r="J38" s="106">
        <v>111</v>
      </c>
      <c r="K38" s="106">
        <v>111</v>
      </c>
      <c r="L38" s="94">
        <v>14.434330299089726</v>
      </c>
      <c r="M38" s="107">
        <v>113.26397919375812</v>
      </c>
      <c r="N38" s="86">
        <v>6</v>
      </c>
      <c r="O38" s="86">
        <v>871</v>
      </c>
      <c r="P38" s="108">
        <v>877</v>
      </c>
    </row>
    <row r="39" spans="1:16" x14ac:dyDescent="0.25">
      <c r="A39" s="5">
        <v>858</v>
      </c>
      <c r="B39" s="8" t="s">
        <v>104</v>
      </c>
      <c r="C39" s="5">
        <v>858</v>
      </c>
      <c r="D39" s="78">
        <v>158</v>
      </c>
      <c r="E39" s="106">
        <v>0</v>
      </c>
      <c r="F39" s="106">
        <v>170</v>
      </c>
      <c r="G39" s="106">
        <v>170</v>
      </c>
      <c r="H39" s="107">
        <v>107.59493670886076</v>
      </c>
      <c r="I39" s="106">
        <v>0</v>
      </c>
      <c r="J39" s="106">
        <v>10</v>
      </c>
      <c r="K39" s="106">
        <v>10</v>
      </c>
      <c r="L39" s="94">
        <v>6.3291139240506329</v>
      </c>
      <c r="M39" s="107">
        <v>113.9240506329114</v>
      </c>
      <c r="N39" s="86">
        <v>0</v>
      </c>
      <c r="O39" s="86">
        <v>180</v>
      </c>
      <c r="P39" s="108">
        <v>180</v>
      </c>
    </row>
    <row r="40" spans="1:16" x14ac:dyDescent="0.25">
      <c r="A40" s="5">
        <v>885</v>
      </c>
      <c r="B40" s="8" t="s">
        <v>105</v>
      </c>
      <c r="C40" s="5">
        <v>885</v>
      </c>
      <c r="D40" s="78">
        <v>51</v>
      </c>
      <c r="E40" s="106">
        <v>0</v>
      </c>
      <c r="F40" s="106">
        <v>43</v>
      </c>
      <c r="G40" s="106">
        <v>43</v>
      </c>
      <c r="H40" s="107">
        <v>84.313725490196077</v>
      </c>
      <c r="I40" s="106">
        <v>0</v>
      </c>
      <c r="J40" s="106">
        <v>7</v>
      </c>
      <c r="K40" s="106">
        <v>7</v>
      </c>
      <c r="L40" s="94">
        <v>13.725490196078432</v>
      </c>
      <c r="M40" s="107">
        <v>98.039215686274503</v>
      </c>
      <c r="N40" s="86">
        <v>0</v>
      </c>
      <c r="O40" s="86">
        <v>50</v>
      </c>
      <c r="P40" s="108">
        <v>50</v>
      </c>
    </row>
    <row r="41" spans="1:16" x14ac:dyDescent="0.25">
      <c r="A41" s="5">
        <v>890</v>
      </c>
      <c r="B41" s="8" t="s">
        <v>106</v>
      </c>
      <c r="C41" s="5">
        <v>890</v>
      </c>
      <c r="D41" s="78">
        <v>246</v>
      </c>
      <c r="E41" s="106">
        <v>3</v>
      </c>
      <c r="F41" s="106">
        <v>202</v>
      </c>
      <c r="G41" s="106">
        <v>205</v>
      </c>
      <c r="H41" s="107">
        <v>82.113821138211378</v>
      </c>
      <c r="I41" s="106">
        <v>0</v>
      </c>
      <c r="J41" s="106">
        <v>26</v>
      </c>
      <c r="K41" s="106">
        <v>26</v>
      </c>
      <c r="L41" s="94">
        <v>10.569105691056912</v>
      </c>
      <c r="M41" s="107">
        <v>92.682926829268297</v>
      </c>
      <c r="N41" s="86">
        <v>3</v>
      </c>
      <c r="O41" s="86">
        <v>228</v>
      </c>
      <c r="P41" s="108">
        <v>231</v>
      </c>
    </row>
    <row r="42" spans="1:16" ht="24.75" customHeight="1" x14ac:dyDescent="0.25">
      <c r="A42" s="87">
        <v>6278</v>
      </c>
      <c r="B42" s="9" t="s">
        <v>107</v>
      </c>
      <c r="C42" s="87">
        <v>6278</v>
      </c>
      <c r="D42" s="37">
        <v>3338</v>
      </c>
      <c r="E42" s="37">
        <v>4</v>
      </c>
      <c r="F42" s="37">
        <v>2834</v>
      </c>
      <c r="G42" s="37">
        <v>2838</v>
      </c>
      <c r="H42" s="91">
        <v>84.901138406231283</v>
      </c>
      <c r="I42" s="37">
        <v>0</v>
      </c>
      <c r="J42" s="37">
        <v>511</v>
      </c>
      <c r="K42" s="37">
        <v>511</v>
      </c>
      <c r="L42" s="95">
        <v>15.308568004793289</v>
      </c>
      <c r="M42" s="89">
        <v>100.20970641102456</v>
      </c>
      <c r="N42" s="183">
        <v>4</v>
      </c>
      <c r="O42" s="183">
        <v>3345</v>
      </c>
      <c r="P42" s="183">
        <v>3349</v>
      </c>
    </row>
    <row r="43" spans="1:16" x14ac:dyDescent="0.25">
      <c r="A43" s="5">
        <v>4</v>
      </c>
      <c r="B43" s="8" t="s">
        <v>108</v>
      </c>
      <c r="C43" s="5">
        <v>4</v>
      </c>
      <c r="D43" s="78">
        <v>6</v>
      </c>
      <c r="E43" s="106">
        <v>0</v>
      </c>
      <c r="F43" s="106">
        <v>4</v>
      </c>
      <c r="G43" s="106">
        <v>4</v>
      </c>
      <c r="H43" s="107">
        <v>66.666666666666657</v>
      </c>
      <c r="I43" s="106">
        <v>0</v>
      </c>
      <c r="J43" s="106">
        <v>1</v>
      </c>
      <c r="K43" s="106">
        <v>1</v>
      </c>
      <c r="L43" s="94">
        <v>16.666666666666664</v>
      </c>
      <c r="M43" s="107">
        <v>83.333333333333343</v>
      </c>
      <c r="N43" s="86">
        <v>0</v>
      </c>
      <c r="O43" s="86">
        <v>5</v>
      </c>
      <c r="P43" s="106">
        <v>5</v>
      </c>
    </row>
    <row r="44" spans="1:16" x14ac:dyDescent="0.25">
      <c r="A44" s="5">
        <v>42</v>
      </c>
      <c r="B44" s="105" t="s">
        <v>249</v>
      </c>
      <c r="C44" s="5">
        <v>42</v>
      </c>
      <c r="D44" s="78">
        <v>457</v>
      </c>
      <c r="E44" s="106">
        <v>1</v>
      </c>
      <c r="F44" s="106">
        <v>515</v>
      </c>
      <c r="G44" s="106">
        <v>516</v>
      </c>
      <c r="H44" s="107">
        <v>112.691466083151</v>
      </c>
      <c r="I44" s="106">
        <v>0</v>
      </c>
      <c r="J44" s="106">
        <v>118</v>
      </c>
      <c r="K44" s="106">
        <v>118</v>
      </c>
      <c r="L44" s="94">
        <v>25.820568927789932</v>
      </c>
      <c r="M44" s="107">
        <v>138.51203501094091</v>
      </c>
      <c r="N44" s="86">
        <v>1</v>
      </c>
      <c r="O44" s="86">
        <v>633</v>
      </c>
      <c r="P44" s="108">
        <v>634</v>
      </c>
    </row>
    <row r="45" spans="1:16" x14ac:dyDescent="0.25">
      <c r="A45" s="5">
        <v>44</v>
      </c>
      <c r="B45" s="8" t="s">
        <v>110</v>
      </c>
      <c r="C45" s="5">
        <v>44</v>
      </c>
      <c r="D45" s="78">
        <v>16</v>
      </c>
      <c r="E45" s="106">
        <v>0</v>
      </c>
      <c r="F45" s="106">
        <v>25</v>
      </c>
      <c r="G45" s="106">
        <v>25</v>
      </c>
      <c r="H45" s="107">
        <v>156.25</v>
      </c>
      <c r="I45" s="106">
        <v>0</v>
      </c>
      <c r="J45" s="106">
        <v>2</v>
      </c>
      <c r="K45" s="106">
        <v>2</v>
      </c>
      <c r="L45" s="94">
        <v>12.5</v>
      </c>
      <c r="M45" s="107">
        <v>168.75</v>
      </c>
      <c r="N45" s="86">
        <v>0</v>
      </c>
      <c r="O45" s="86">
        <v>27</v>
      </c>
      <c r="P45" s="108">
        <v>27</v>
      </c>
    </row>
    <row r="46" spans="1:16" x14ac:dyDescent="0.25">
      <c r="A46" s="5">
        <v>59</v>
      </c>
      <c r="B46" s="8" t="s">
        <v>111</v>
      </c>
      <c r="C46" s="5">
        <v>59</v>
      </c>
      <c r="D46" s="78">
        <v>88</v>
      </c>
      <c r="E46" s="106">
        <v>0</v>
      </c>
      <c r="F46" s="106">
        <v>26</v>
      </c>
      <c r="G46" s="106">
        <v>26</v>
      </c>
      <c r="H46" s="107">
        <v>29.545454545454547</v>
      </c>
      <c r="I46" s="106">
        <v>0</v>
      </c>
      <c r="J46" s="106">
        <v>7</v>
      </c>
      <c r="K46" s="106">
        <v>7</v>
      </c>
      <c r="L46" s="94">
        <v>7.9545454545454541</v>
      </c>
      <c r="M46" s="107">
        <v>37.5</v>
      </c>
      <c r="N46" s="86">
        <v>0</v>
      </c>
      <c r="O46" s="86">
        <v>33</v>
      </c>
      <c r="P46" s="108">
        <v>33</v>
      </c>
    </row>
    <row r="47" spans="1:16" x14ac:dyDescent="0.25">
      <c r="A47" s="5">
        <v>113</v>
      </c>
      <c r="B47" s="8" t="s">
        <v>112</v>
      </c>
      <c r="C47" s="5">
        <v>113</v>
      </c>
      <c r="D47" s="78">
        <v>53</v>
      </c>
      <c r="E47" s="106">
        <v>0</v>
      </c>
      <c r="F47" s="106">
        <v>58</v>
      </c>
      <c r="G47" s="106">
        <v>58</v>
      </c>
      <c r="H47" s="107">
        <v>109.43396226415094</v>
      </c>
      <c r="I47" s="106">
        <v>0</v>
      </c>
      <c r="J47" s="106">
        <v>5</v>
      </c>
      <c r="K47" s="106">
        <v>5</v>
      </c>
      <c r="L47" s="94">
        <v>9.433962264150944</v>
      </c>
      <c r="M47" s="107">
        <v>118.86792452830188</v>
      </c>
      <c r="N47" s="86">
        <v>0</v>
      </c>
      <c r="O47" s="86">
        <v>63</v>
      </c>
      <c r="P47" s="108">
        <v>63</v>
      </c>
    </row>
    <row r="48" spans="1:16" x14ac:dyDescent="0.25">
      <c r="A48" s="5">
        <v>125</v>
      </c>
      <c r="B48" s="8" t="s">
        <v>113</v>
      </c>
      <c r="C48" s="5">
        <v>125</v>
      </c>
      <c r="D48" s="78">
        <v>331</v>
      </c>
      <c r="E48" s="106">
        <v>0</v>
      </c>
      <c r="F48" s="106">
        <v>67</v>
      </c>
      <c r="G48" s="106">
        <v>67</v>
      </c>
      <c r="H48" s="107">
        <v>20.241691842900302</v>
      </c>
      <c r="I48" s="106">
        <v>0</v>
      </c>
      <c r="J48" s="106">
        <v>8</v>
      </c>
      <c r="K48" s="106">
        <v>8</v>
      </c>
      <c r="L48" s="94">
        <v>2.416918429003021</v>
      </c>
      <c r="M48" s="107">
        <v>22.658610271903324</v>
      </c>
      <c r="N48" s="86">
        <v>0</v>
      </c>
      <c r="O48" s="86">
        <v>75</v>
      </c>
      <c r="P48" s="108">
        <v>75</v>
      </c>
    </row>
    <row r="49" spans="1:16" x14ac:dyDescent="0.25">
      <c r="A49" s="5">
        <v>138</v>
      </c>
      <c r="B49" s="8" t="s">
        <v>114</v>
      </c>
      <c r="C49" s="5">
        <v>138</v>
      </c>
      <c r="D49" s="78">
        <v>73</v>
      </c>
      <c r="E49" s="106">
        <v>0</v>
      </c>
      <c r="F49" s="106">
        <v>95</v>
      </c>
      <c r="G49" s="106">
        <v>95</v>
      </c>
      <c r="H49" s="107">
        <v>130.13698630136986</v>
      </c>
      <c r="I49" s="106">
        <v>0</v>
      </c>
      <c r="J49" s="106">
        <v>12</v>
      </c>
      <c r="K49" s="106">
        <v>12</v>
      </c>
      <c r="L49" s="94">
        <v>16.43835616438356</v>
      </c>
      <c r="M49" s="107">
        <v>146.57534246575344</v>
      </c>
      <c r="N49" s="86">
        <v>0</v>
      </c>
      <c r="O49" s="86">
        <v>107</v>
      </c>
      <c r="P49" s="108">
        <v>107</v>
      </c>
    </row>
    <row r="50" spans="1:16" x14ac:dyDescent="0.25">
      <c r="A50" s="5">
        <v>234</v>
      </c>
      <c r="B50" s="8" t="s">
        <v>115</v>
      </c>
      <c r="C50" s="5">
        <v>234</v>
      </c>
      <c r="D50" s="78">
        <v>148</v>
      </c>
      <c r="E50" s="106">
        <v>0</v>
      </c>
      <c r="F50" s="106">
        <v>131</v>
      </c>
      <c r="G50" s="106">
        <v>131</v>
      </c>
      <c r="H50" s="107">
        <v>88.513513513513516</v>
      </c>
      <c r="I50" s="106">
        <v>0</v>
      </c>
      <c r="J50" s="106">
        <v>8</v>
      </c>
      <c r="K50" s="106">
        <v>8</v>
      </c>
      <c r="L50" s="94">
        <v>5.4054054054054053</v>
      </c>
      <c r="M50" s="107">
        <v>93.918918918918919</v>
      </c>
      <c r="N50" s="86">
        <v>0</v>
      </c>
      <c r="O50" s="86">
        <v>139</v>
      </c>
      <c r="P50" s="108">
        <v>139</v>
      </c>
    </row>
    <row r="51" spans="1:16" x14ac:dyDescent="0.25">
      <c r="A51" s="5">
        <v>240</v>
      </c>
      <c r="B51" s="8" t="s">
        <v>116</v>
      </c>
      <c r="C51" s="5">
        <v>240</v>
      </c>
      <c r="D51" s="78">
        <v>17</v>
      </c>
      <c r="E51" s="106">
        <v>0</v>
      </c>
      <c r="F51" s="106">
        <v>18</v>
      </c>
      <c r="G51" s="106">
        <v>18</v>
      </c>
      <c r="H51" s="107">
        <v>105.88235294117648</v>
      </c>
      <c r="I51" s="106">
        <v>0</v>
      </c>
      <c r="J51" s="106">
        <v>1</v>
      </c>
      <c r="K51" s="106">
        <v>1</v>
      </c>
      <c r="L51" s="94">
        <v>5.8823529411764701</v>
      </c>
      <c r="M51" s="107">
        <v>111.76470588235294</v>
      </c>
      <c r="N51" s="86">
        <v>0</v>
      </c>
      <c r="O51" s="86">
        <v>19</v>
      </c>
      <c r="P51" s="108">
        <v>19</v>
      </c>
    </row>
    <row r="52" spans="1:16" x14ac:dyDescent="0.25">
      <c r="A52" s="5">
        <v>284</v>
      </c>
      <c r="B52" s="8" t="s">
        <v>117</v>
      </c>
      <c r="C52" s="5">
        <v>284</v>
      </c>
      <c r="D52" s="78">
        <v>80</v>
      </c>
      <c r="E52" s="106">
        <v>3</v>
      </c>
      <c r="F52" s="106">
        <v>88</v>
      </c>
      <c r="G52" s="106">
        <v>91</v>
      </c>
      <c r="H52" s="107">
        <v>110.00000000000001</v>
      </c>
      <c r="I52" s="106">
        <v>0</v>
      </c>
      <c r="J52" s="106">
        <v>7</v>
      </c>
      <c r="K52" s="106">
        <v>7</v>
      </c>
      <c r="L52" s="94">
        <v>8.75</v>
      </c>
      <c r="M52" s="107">
        <v>118.75</v>
      </c>
      <c r="N52" s="86">
        <v>3</v>
      </c>
      <c r="O52" s="86">
        <v>95</v>
      </c>
      <c r="P52" s="108">
        <v>98</v>
      </c>
    </row>
    <row r="53" spans="1:16" x14ac:dyDescent="0.25">
      <c r="A53" s="5">
        <v>306</v>
      </c>
      <c r="B53" s="8" t="s">
        <v>118</v>
      </c>
      <c r="C53" s="5">
        <v>306</v>
      </c>
      <c r="D53" s="78">
        <v>120</v>
      </c>
      <c r="E53" s="106">
        <v>0</v>
      </c>
      <c r="F53" s="106">
        <v>86</v>
      </c>
      <c r="G53" s="106">
        <v>86</v>
      </c>
      <c r="H53" s="107">
        <v>71.666666666666671</v>
      </c>
      <c r="I53" s="106">
        <v>0</v>
      </c>
      <c r="J53" s="106">
        <v>4</v>
      </c>
      <c r="K53" s="106">
        <v>4</v>
      </c>
      <c r="L53" s="94">
        <v>3.3333333333333335</v>
      </c>
      <c r="M53" s="107">
        <v>75</v>
      </c>
      <c r="N53" s="86">
        <v>0</v>
      </c>
      <c r="O53" s="86">
        <v>90</v>
      </c>
      <c r="P53" s="108">
        <v>90</v>
      </c>
    </row>
    <row r="54" spans="1:16" x14ac:dyDescent="0.25">
      <c r="A54" s="5">
        <v>347</v>
      </c>
      <c r="B54" s="8" t="s">
        <v>119</v>
      </c>
      <c r="C54" s="5">
        <v>347</v>
      </c>
      <c r="D54" s="78">
        <v>39</v>
      </c>
      <c r="E54" s="106">
        <v>0</v>
      </c>
      <c r="F54" s="106">
        <v>30</v>
      </c>
      <c r="G54" s="106">
        <v>30</v>
      </c>
      <c r="H54" s="107">
        <v>76.923076923076934</v>
      </c>
      <c r="I54" s="106">
        <v>0</v>
      </c>
      <c r="J54" s="106">
        <v>6</v>
      </c>
      <c r="K54" s="106">
        <v>6</v>
      </c>
      <c r="L54" s="94">
        <v>15.384615384615385</v>
      </c>
      <c r="M54" s="107">
        <v>92.307692307692307</v>
      </c>
      <c r="N54" s="86">
        <v>0</v>
      </c>
      <c r="O54" s="86">
        <v>36</v>
      </c>
      <c r="P54" s="108">
        <v>36</v>
      </c>
    </row>
    <row r="55" spans="1:16" x14ac:dyDescent="0.25">
      <c r="A55" s="5">
        <v>411</v>
      </c>
      <c r="B55" s="8" t="s">
        <v>120</v>
      </c>
      <c r="C55" s="5">
        <v>411</v>
      </c>
      <c r="D55" s="78">
        <v>17</v>
      </c>
      <c r="E55" s="106">
        <v>0</v>
      </c>
      <c r="F55" s="106">
        <v>24</v>
      </c>
      <c r="G55" s="106">
        <v>24</v>
      </c>
      <c r="H55" s="107">
        <v>141.1764705882353</v>
      </c>
      <c r="I55" s="106">
        <v>0</v>
      </c>
      <c r="J55" s="106">
        <v>0</v>
      </c>
      <c r="K55" s="106">
        <v>0</v>
      </c>
      <c r="L55" s="94">
        <v>0</v>
      </c>
      <c r="M55" s="107">
        <v>141.1764705882353</v>
      </c>
      <c r="N55" s="86">
        <v>0</v>
      </c>
      <c r="O55" s="86">
        <v>24</v>
      </c>
      <c r="P55" s="108">
        <v>24</v>
      </c>
    </row>
    <row r="56" spans="1:16" x14ac:dyDescent="0.25">
      <c r="A56" s="5">
        <v>501</v>
      </c>
      <c r="B56" s="8" t="s">
        <v>121</v>
      </c>
      <c r="C56" s="5">
        <v>501</v>
      </c>
      <c r="D56" s="78">
        <v>82</v>
      </c>
      <c r="E56" s="106">
        <v>0</v>
      </c>
      <c r="F56" s="106">
        <v>34</v>
      </c>
      <c r="G56" s="106">
        <v>34</v>
      </c>
      <c r="H56" s="107">
        <v>41.463414634146339</v>
      </c>
      <c r="I56" s="106">
        <v>0</v>
      </c>
      <c r="J56" s="106">
        <v>1</v>
      </c>
      <c r="K56" s="106">
        <v>1</v>
      </c>
      <c r="L56" s="94">
        <v>1.2195121951219512</v>
      </c>
      <c r="M56" s="107">
        <v>42.68292682926829</v>
      </c>
      <c r="N56" s="86">
        <v>0</v>
      </c>
      <c r="O56" s="86">
        <v>35</v>
      </c>
      <c r="P56" s="108">
        <v>35</v>
      </c>
    </row>
    <row r="57" spans="1:16" x14ac:dyDescent="0.25">
      <c r="A57" s="5">
        <v>543</v>
      </c>
      <c r="B57" s="8" t="s">
        <v>122</v>
      </c>
      <c r="C57" s="5">
        <v>543</v>
      </c>
      <c r="D57" s="78">
        <v>13</v>
      </c>
      <c r="E57" s="106">
        <v>0</v>
      </c>
      <c r="F57" s="106">
        <v>17</v>
      </c>
      <c r="G57" s="106">
        <v>17</v>
      </c>
      <c r="H57" s="107">
        <v>130.76923076923077</v>
      </c>
      <c r="I57" s="106">
        <v>0</v>
      </c>
      <c r="J57" s="106">
        <v>0</v>
      </c>
      <c r="K57" s="106">
        <v>0</v>
      </c>
      <c r="L57" s="94">
        <v>0</v>
      </c>
      <c r="M57" s="107">
        <v>130.76923076923077</v>
      </c>
      <c r="N57" s="86">
        <v>0</v>
      </c>
      <c r="O57" s="86">
        <v>17</v>
      </c>
      <c r="P57" s="108">
        <v>17</v>
      </c>
    </row>
    <row r="58" spans="1:16" x14ac:dyDescent="0.25">
      <c r="A58" s="5">
        <v>628</v>
      </c>
      <c r="B58" s="8" t="s">
        <v>123</v>
      </c>
      <c r="C58" s="5">
        <v>628</v>
      </c>
      <c r="D58" s="78">
        <v>10</v>
      </c>
      <c r="E58" s="106">
        <v>0</v>
      </c>
      <c r="F58" s="106">
        <v>9</v>
      </c>
      <c r="G58" s="106">
        <v>9</v>
      </c>
      <c r="H58" s="107">
        <v>90</v>
      </c>
      <c r="I58" s="106">
        <v>0</v>
      </c>
      <c r="J58" s="106">
        <v>2</v>
      </c>
      <c r="K58" s="106">
        <v>2</v>
      </c>
      <c r="L58" s="94">
        <v>20</v>
      </c>
      <c r="M58" s="107">
        <v>110.00000000000001</v>
      </c>
      <c r="N58" s="86">
        <v>0</v>
      </c>
      <c r="O58" s="86">
        <v>11</v>
      </c>
      <c r="P58" s="108">
        <v>11</v>
      </c>
    </row>
    <row r="59" spans="1:16" x14ac:dyDescent="0.25">
      <c r="A59" s="5">
        <v>656</v>
      </c>
      <c r="B59" s="8" t="s">
        <v>124</v>
      </c>
      <c r="C59" s="5">
        <v>656</v>
      </c>
      <c r="D59" s="78">
        <v>1134</v>
      </c>
      <c r="E59" s="106">
        <v>0</v>
      </c>
      <c r="F59" s="106">
        <v>908</v>
      </c>
      <c r="G59" s="106">
        <v>908</v>
      </c>
      <c r="H59" s="107">
        <v>80.070546737213405</v>
      </c>
      <c r="I59" s="106">
        <v>0</v>
      </c>
      <c r="J59" s="106">
        <v>208</v>
      </c>
      <c r="K59" s="106">
        <v>208</v>
      </c>
      <c r="L59" s="94">
        <v>18.342151675485006</v>
      </c>
      <c r="M59" s="107">
        <v>98.412698412698404</v>
      </c>
      <c r="N59" s="86">
        <v>0</v>
      </c>
      <c r="O59" s="86">
        <v>1116</v>
      </c>
      <c r="P59" s="108">
        <v>1116</v>
      </c>
    </row>
    <row r="60" spans="1:16" x14ac:dyDescent="0.25">
      <c r="A60" s="5">
        <v>761</v>
      </c>
      <c r="B60" s="8" t="s">
        <v>125</v>
      </c>
      <c r="C60" s="5">
        <v>761</v>
      </c>
      <c r="D60" s="78">
        <v>640</v>
      </c>
      <c r="E60" s="106">
        <v>0</v>
      </c>
      <c r="F60" s="106">
        <v>686</v>
      </c>
      <c r="G60" s="106">
        <v>686</v>
      </c>
      <c r="H60" s="107">
        <v>107.18749999999999</v>
      </c>
      <c r="I60" s="106">
        <v>0</v>
      </c>
      <c r="J60" s="106">
        <v>112</v>
      </c>
      <c r="K60" s="106">
        <v>112</v>
      </c>
      <c r="L60" s="94">
        <v>17.5</v>
      </c>
      <c r="M60" s="107">
        <v>124.6875</v>
      </c>
      <c r="N60" s="86">
        <v>0</v>
      </c>
      <c r="O60" s="86">
        <v>798</v>
      </c>
      <c r="P60" s="108">
        <v>798</v>
      </c>
    </row>
    <row r="61" spans="1:16" x14ac:dyDescent="0.25">
      <c r="A61" s="5">
        <v>842</v>
      </c>
      <c r="B61" s="8" t="s">
        <v>126</v>
      </c>
      <c r="C61" s="5">
        <v>842</v>
      </c>
      <c r="D61" s="78">
        <v>14</v>
      </c>
      <c r="E61" s="106">
        <v>0</v>
      </c>
      <c r="F61" s="106">
        <v>13</v>
      </c>
      <c r="G61" s="106">
        <v>13</v>
      </c>
      <c r="H61" s="107">
        <v>92.857142857142861</v>
      </c>
      <c r="I61" s="106">
        <v>0</v>
      </c>
      <c r="J61" s="106">
        <v>9</v>
      </c>
      <c r="K61" s="106">
        <v>9</v>
      </c>
      <c r="L61" s="94">
        <v>64.285714285714292</v>
      </c>
      <c r="M61" s="107">
        <v>157.14285714285714</v>
      </c>
      <c r="N61" s="86">
        <v>0</v>
      </c>
      <c r="O61" s="86">
        <v>22</v>
      </c>
      <c r="P61" s="108">
        <v>22</v>
      </c>
    </row>
    <row r="62" spans="1:16" x14ac:dyDescent="0.25">
      <c r="A62" s="2"/>
      <c r="B62" s="9" t="s">
        <v>127</v>
      </c>
      <c r="C62" s="2"/>
      <c r="D62" s="37">
        <v>2356</v>
      </c>
      <c r="E62" s="37">
        <v>2</v>
      </c>
      <c r="F62" s="37">
        <v>2088</v>
      </c>
      <c r="G62" s="37">
        <v>2090</v>
      </c>
      <c r="H62" s="91">
        <v>88.624787775891349</v>
      </c>
      <c r="I62" s="37">
        <v>3</v>
      </c>
      <c r="J62" s="37">
        <v>764</v>
      </c>
      <c r="K62" s="37">
        <v>767</v>
      </c>
      <c r="L62" s="95">
        <v>32.427843803056028</v>
      </c>
      <c r="M62" s="89">
        <v>121.05263157894737</v>
      </c>
      <c r="N62" s="183">
        <v>5</v>
      </c>
      <c r="O62" s="183">
        <v>2852</v>
      </c>
      <c r="P62" s="183">
        <v>2857</v>
      </c>
    </row>
    <row r="63" spans="1:16" x14ac:dyDescent="0.25">
      <c r="A63" s="5">
        <v>38</v>
      </c>
      <c r="B63" s="8" t="s">
        <v>128</v>
      </c>
      <c r="C63" s="5">
        <v>38</v>
      </c>
      <c r="D63" s="78">
        <v>5</v>
      </c>
      <c r="E63" s="106">
        <v>0</v>
      </c>
      <c r="F63" s="106">
        <v>3</v>
      </c>
      <c r="G63" s="106">
        <v>3</v>
      </c>
      <c r="H63" s="107">
        <v>60</v>
      </c>
      <c r="I63" s="106">
        <v>0</v>
      </c>
      <c r="J63" s="106">
        <v>2</v>
      </c>
      <c r="K63" s="106">
        <v>2</v>
      </c>
      <c r="L63" s="94">
        <v>40</v>
      </c>
      <c r="M63" s="107">
        <v>100</v>
      </c>
      <c r="N63" s="86">
        <v>0</v>
      </c>
      <c r="O63" s="86">
        <v>5</v>
      </c>
      <c r="P63" s="108">
        <v>5</v>
      </c>
    </row>
    <row r="64" spans="1:16" x14ac:dyDescent="0.25">
      <c r="A64" s="5">
        <v>86</v>
      </c>
      <c r="B64" s="8" t="s">
        <v>129</v>
      </c>
      <c r="C64" s="5">
        <v>86</v>
      </c>
      <c r="D64" s="78">
        <v>46</v>
      </c>
      <c r="E64" s="106">
        <v>0</v>
      </c>
      <c r="F64" s="106">
        <v>26</v>
      </c>
      <c r="G64" s="106">
        <v>26</v>
      </c>
      <c r="H64" s="107">
        <v>56.521739130434781</v>
      </c>
      <c r="I64" s="106">
        <v>0</v>
      </c>
      <c r="J64" s="106">
        <v>9</v>
      </c>
      <c r="K64" s="106">
        <v>9</v>
      </c>
      <c r="L64" s="94">
        <v>19.565217391304348</v>
      </c>
      <c r="M64" s="107">
        <v>76.08695652173914</v>
      </c>
      <c r="N64" s="86">
        <v>0</v>
      </c>
      <c r="O64" s="86">
        <v>35</v>
      </c>
      <c r="P64" s="108">
        <v>35</v>
      </c>
    </row>
    <row r="65" spans="1:16" x14ac:dyDescent="0.25">
      <c r="A65" s="5">
        <v>107</v>
      </c>
      <c r="B65" s="8" t="s">
        <v>130</v>
      </c>
      <c r="C65" s="5">
        <v>107</v>
      </c>
      <c r="D65" s="78">
        <v>4</v>
      </c>
      <c r="E65" s="106">
        <v>0</v>
      </c>
      <c r="F65" s="106">
        <v>2</v>
      </c>
      <c r="G65" s="106">
        <v>2</v>
      </c>
      <c r="H65" s="107">
        <v>50</v>
      </c>
      <c r="I65" s="106">
        <v>0</v>
      </c>
      <c r="J65" s="106">
        <v>1</v>
      </c>
      <c r="K65" s="106">
        <v>1</v>
      </c>
      <c r="L65" s="94">
        <v>25</v>
      </c>
      <c r="M65" s="107">
        <v>75</v>
      </c>
      <c r="N65" s="86">
        <v>0</v>
      </c>
      <c r="O65" s="86">
        <v>3</v>
      </c>
      <c r="P65" s="108">
        <v>3</v>
      </c>
    </row>
    <row r="66" spans="1:16" x14ac:dyDescent="0.25">
      <c r="A66" s="5">
        <v>134</v>
      </c>
      <c r="B66" s="8" t="s">
        <v>131</v>
      </c>
      <c r="C66" s="5">
        <v>134</v>
      </c>
      <c r="D66" s="78">
        <v>4</v>
      </c>
      <c r="E66" s="106">
        <v>0</v>
      </c>
      <c r="F66" s="106">
        <v>11</v>
      </c>
      <c r="G66" s="106">
        <v>11</v>
      </c>
      <c r="H66" s="107">
        <v>275</v>
      </c>
      <c r="I66" s="106">
        <v>0</v>
      </c>
      <c r="J66" s="106">
        <v>1</v>
      </c>
      <c r="K66" s="106">
        <v>1</v>
      </c>
      <c r="L66" s="94">
        <v>25</v>
      </c>
      <c r="M66" s="107">
        <v>300</v>
      </c>
      <c r="N66" s="86">
        <v>0</v>
      </c>
      <c r="O66" s="86">
        <v>12</v>
      </c>
      <c r="P66" s="108">
        <v>12</v>
      </c>
    </row>
    <row r="67" spans="1:16" x14ac:dyDescent="0.25">
      <c r="A67" s="5">
        <v>150</v>
      </c>
      <c r="B67" s="8" t="s">
        <v>132</v>
      </c>
      <c r="C67" s="5">
        <v>150</v>
      </c>
      <c r="D67" s="78">
        <v>23</v>
      </c>
      <c r="E67" s="106">
        <v>0</v>
      </c>
      <c r="F67" s="106">
        <v>41</v>
      </c>
      <c r="G67" s="106">
        <v>41</v>
      </c>
      <c r="H67" s="107">
        <v>178.26086956521738</v>
      </c>
      <c r="I67" s="106">
        <v>0</v>
      </c>
      <c r="J67" s="106">
        <v>7</v>
      </c>
      <c r="K67" s="106">
        <v>7</v>
      </c>
      <c r="L67" s="94">
        <v>30.434782608695656</v>
      </c>
      <c r="M67" s="107">
        <v>208.69565217391303</v>
      </c>
      <c r="N67" s="86">
        <v>0</v>
      </c>
      <c r="O67" s="86">
        <v>48</v>
      </c>
      <c r="P67" s="108">
        <v>48</v>
      </c>
    </row>
    <row r="68" spans="1:16" x14ac:dyDescent="0.25">
      <c r="A68" s="5">
        <v>237</v>
      </c>
      <c r="B68" s="105" t="s">
        <v>250</v>
      </c>
      <c r="C68" s="5">
        <v>237</v>
      </c>
      <c r="D68" s="78">
        <v>505</v>
      </c>
      <c r="E68" s="106">
        <v>0</v>
      </c>
      <c r="F68" s="106">
        <v>486</v>
      </c>
      <c r="G68" s="106">
        <v>486</v>
      </c>
      <c r="H68" s="107">
        <v>96.237623762376231</v>
      </c>
      <c r="I68" s="106">
        <v>1</v>
      </c>
      <c r="J68" s="106">
        <v>161</v>
      </c>
      <c r="K68" s="106">
        <v>162</v>
      </c>
      <c r="L68" s="94">
        <v>31.881188118811881</v>
      </c>
      <c r="M68" s="107">
        <v>128.11881188118812</v>
      </c>
      <c r="N68" s="86">
        <v>1</v>
      </c>
      <c r="O68" s="86">
        <v>647</v>
      </c>
      <c r="P68" s="108">
        <v>648</v>
      </c>
    </row>
    <row r="69" spans="1:16" x14ac:dyDescent="0.25">
      <c r="A69" s="5">
        <v>264</v>
      </c>
      <c r="B69" s="8" t="s">
        <v>134</v>
      </c>
      <c r="C69" s="5">
        <v>264</v>
      </c>
      <c r="D69" s="78">
        <v>247</v>
      </c>
      <c r="E69" s="106">
        <v>0</v>
      </c>
      <c r="F69" s="106">
        <v>146</v>
      </c>
      <c r="G69" s="106">
        <v>146</v>
      </c>
      <c r="H69" s="107">
        <v>59.109311740890689</v>
      </c>
      <c r="I69" s="106">
        <v>0</v>
      </c>
      <c r="J69" s="106">
        <v>115</v>
      </c>
      <c r="K69" s="106">
        <v>115</v>
      </c>
      <c r="L69" s="94">
        <v>46.558704453441294</v>
      </c>
      <c r="M69" s="107">
        <v>105.668016194332</v>
      </c>
      <c r="N69" s="86">
        <v>0</v>
      </c>
      <c r="O69" s="86">
        <v>261</v>
      </c>
      <c r="P69" s="108">
        <v>261</v>
      </c>
    </row>
    <row r="70" spans="1:16" x14ac:dyDescent="0.25">
      <c r="A70" s="5">
        <v>310</v>
      </c>
      <c r="B70" s="105" t="s">
        <v>251</v>
      </c>
      <c r="C70" s="5">
        <v>310</v>
      </c>
      <c r="D70" s="78">
        <v>83</v>
      </c>
      <c r="E70" s="106">
        <v>0</v>
      </c>
      <c r="F70" s="106">
        <v>58</v>
      </c>
      <c r="G70" s="106">
        <v>58</v>
      </c>
      <c r="H70" s="107">
        <v>69.879518072289159</v>
      </c>
      <c r="I70" s="106">
        <v>0</v>
      </c>
      <c r="J70" s="106">
        <v>11</v>
      </c>
      <c r="K70" s="106">
        <v>11</v>
      </c>
      <c r="L70" s="94">
        <v>13.253012048192772</v>
      </c>
      <c r="M70" s="107">
        <v>83.132530120481931</v>
      </c>
      <c r="N70" s="86">
        <v>0</v>
      </c>
      <c r="O70" s="86">
        <v>69</v>
      </c>
      <c r="P70" s="108">
        <v>69</v>
      </c>
    </row>
    <row r="71" spans="1:16" x14ac:dyDescent="0.25">
      <c r="A71" s="5">
        <v>315</v>
      </c>
      <c r="B71" s="8" t="s">
        <v>136</v>
      </c>
      <c r="C71" s="5">
        <v>315</v>
      </c>
      <c r="D71" s="78">
        <v>44</v>
      </c>
      <c r="E71" s="106">
        <v>0</v>
      </c>
      <c r="F71" s="106">
        <v>1</v>
      </c>
      <c r="G71" s="106">
        <v>1</v>
      </c>
      <c r="H71" s="107">
        <v>2.2727272727272729</v>
      </c>
      <c r="I71" s="106">
        <v>0</v>
      </c>
      <c r="J71" s="106">
        <v>3</v>
      </c>
      <c r="K71" s="106">
        <v>3</v>
      </c>
      <c r="L71" s="94">
        <v>6.8181818181818175</v>
      </c>
      <c r="M71" s="107">
        <v>9.0909090909090917</v>
      </c>
      <c r="N71" s="86">
        <v>0</v>
      </c>
      <c r="O71" s="86">
        <v>4</v>
      </c>
      <c r="P71" s="108">
        <v>4</v>
      </c>
    </row>
    <row r="72" spans="1:16" x14ac:dyDescent="0.25">
      <c r="A72" s="5">
        <v>361</v>
      </c>
      <c r="B72" s="8" t="s">
        <v>137</v>
      </c>
      <c r="C72" s="5">
        <v>361</v>
      </c>
      <c r="D72" s="78">
        <v>23</v>
      </c>
      <c r="E72" s="106">
        <v>0</v>
      </c>
      <c r="F72" s="106">
        <v>25</v>
      </c>
      <c r="G72" s="106">
        <v>25</v>
      </c>
      <c r="H72" s="107">
        <v>108.69565217391303</v>
      </c>
      <c r="I72" s="106">
        <v>0</v>
      </c>
      <c r="J72" s="106">
        <v>6</v>
      </c>
      <c r="K72" s="106">
        <v>6</v>
      </c>
      <c r="L72" s="94">
        <v>26.086956521739129</v>
      </c>
      <c r="M72" s="107">
        <v>134.78260869565219</v>
      </c>
      <c r="N72" s="86">
        <v>0</v>
      </c>
      <c r="O72" s="86">
        <v>31</v>
      </c>
      <c r="P72" s="108">
        <v>31</v>
      </c>
    </row>
    <row r="73" spans="1:16" x14ac:dyDescent="0.25">
      <c r="A73" s="5">
        <v>647</v>
      </c>
      <c r="B73" s="5" t="s">
        <v>138</v>
      </c>
      <c r="C73" s="5">
        <v>647</v>
      </c>
      <c r="D73" s="78">
        <v>63</v>
      </c>
      <c r="E73" s="106">
        <v>0</v>
      </c>
      <c r="F73" s="106">
        <v>58</v>
      </c>
      <c r="G73" s="106">
        <v>58</v>
      </c>
      <c r="H73" s="107">
        <v>92.063492063492063</v>
      </c>
      <c r="I73" s="106">
        <v>0</v>
      </c>
      <c r="J73" s="106">
        <v>11</v>
      </c>
      <c r="K73" s="106">
        <v>11</v>
      </c>
      <c r="L73" s="94">
        <v>17.460317460317459</v>
      </c>
      <c r="M73" s="107">
        <v>109.52380952380953</v>
      </c>
      <c r="N73" s="86">
        <v>0</v>
      </c>
      <c r="O73" s="86">
        <v>69</v>
      </c>
      <c r="P73" s="108">
        <v>69</v>
      </c>
    </row>
    <row r="74" spans="1:16" x14ac:dyDescent="0.25">
      <c r="A74" s="5">
        <v>658</v>
      </c>
      <c r="B74" s="12" t="s">
        <v>139</v>
      </c>
      <c r="C74" s="5">
        <v>658</v>
      </c>
      <c r="D74" s="78">
        <v>23</v>
      </c>
      <c r="E74" s="106">
        <v>0</v>
      </c>
      <c r="F74" s="106">
        <v>0</v>
      </c>
      <c r="G74" s="106">
        <v>0</v>
      </c>
      <c r="H74" s="107">
        <v>0</v>
      </c>
      <c r="I74" s="106">
        <v>0</v>
      </c>
      <c r="J74" s="106">
        <v>6</v>
      </c>
      <c r="K74" s="106">
        <v>6</v>
      </c>
      <c r="L74" s="94">
        <v>26.086956521739129</v>
      </c>
      <c r="M74" s="107">
        <v>26.086956521739129</v>
      </c>
      <c r="N74" s="86">
        <v>0</v>
      </c>
      <c r="O74" s="86">
        <v>6</v>
      </c>
      <c r="P74" s="108">
        <v>6</v>
      </c>
    </row>
    <row r="75" spans="1:16" x14ac:dyDescent="0.25">
      <c r="A75" s="5">
        <v>664</v>
      </c>
      <c r="B75" s="5" t="s">
        <v>140</v>
      </c>
      <c r="C75" s="5">
        <v>664</v>
      </c>
      <c r="D75" s="78">
        <v>660</v>
      </c>
      <c r="E75" s="106">
        <v>0</v>
      </c>
      <c r="F75" s="106">
        <v>657</v>
      </c>
      <c r="G75" s="106">
        <v>657</v>
      </c>
      <c r="H75" s="107">
        <v>99.545454545454547</v>
      </c>
      <c r="I75" s="106">
        <v>1</v>
      </c>
      <c r="J75" s="106">
        <v>244</v>
      </c>
      <c r="K75" s="106">
        <v>245</v>
      </c>
      <c r="L75" s="94">
        <v>36.969696969696969</v>
      </c>
      <c r="M75" s="107">
        <v>136.51515151515153</v>
      </c>
      <c r="N75" s="86">
        <v>1</v>
      </c>
      <c r="O75" s="86">
        <v>901</v>
      </c>
      <c r="P75" s="108">
        <v>902</v>
      </c>
    </row>
    <row r="76" spans="1:16" x14ac:dyDescent="0.25">
      <c r="A76" s="5">
        <v>686</v>
      </c>
      <c r="B76" s="11" t="s">
        <v>141</v>
      </c>
      <c r="C76" s="5">
        <v>686</v>
      </c>
      <c r="D76" s="78">
        <v>418</v>
      </c>
      <c r="E76" s="106">
        <v>1</v>
      </c>
      <c r="F76" s="106">
        <v>341</v>
      </c>
      <c r="G76" s="106">
        <v>342</v>
      </c>
      <c r="H76" s="107">
        <v>81.578947368421055</v>
      </c>
      <c r="I76" s="106">
        <v>1</v>
      </c>
      <c r="J76" s="106">
        <v>148</v>
      </c>
      <c r="K76" s="106">
        <v>149</v>
      </c>
      <c r="L76" s="94">
        <v>35.406698564593306</v>
      </c>
      <c r="M76" s="107">
        <v>116.98564593301435</v>
      </c>
      <c r="N76" s="86">
        <v>2</v>
      </c>
      <c r="O76" s="86">
        <v>489</v>
      </c>
      <c r="P76" s="108">
        <v>491</v>
      </c>
    </row>
    <row r="77" spans="1:16" x14ac:dyDescent="0.25">
      <c r="A77" s="5">
        <v>819</v>
      </c>
      <c r="B77" s="8" t="s">
        <v>142</v>
      </c>
      <c r="C77" s="5">
        <v>819</v>
      </c>
      <c r="D77" s="78">
        <v>18</v>
      </c>
      <c r="E77" s="106">
        <v>0</v>
      </c>
      <c r="F77" s="106">
        <v>10</v>
      </c>
      <c r="G77" s="106">
        <v>10</v>
      </c>
      <c r="H77" s="107">
        <v>55.555555555555557</v>
      </c>
      <c r="I77" s="106">
        <v>0</v>
      </c>
      <c r="J77" s="106">
        <v>0</v>
      </c>
      <c r="K77" s="106">
        <v>0</v>
      </c>
      <c r="L77" s="94">
        <v>0</v>
      </c>
      <c r="M77" s="107">
        <v>55.555555555555557</v>
      </c>
      <c r="N77" s="86">
        <v>0</v>
      </c>
      <c r="O77" s="86">
        <v>10</v>
      </c>
      <c r="P77" s="108">
        <v>10</v>
      </c>
    </row>
    <row r="78" spans="1:16" x14ac:dyDescent="0.25">
      <c r="A78" s="5">
        <v>854</v>
      </c>
      <c r="B78" s="8" t="s">
        <v>143</v>
      </c>
      <c r="C78" s="5">
        <v>854</v>
      </c>
      <c r="D78" s="78">
        <v>15</v>
      </c>
      <c r="E78" s="106">
        <v>0</v>
      </c>
      <c r="F78" s="106">
        <v>13</v>
      </c>
      <c r="G78" s="106">
        <v>13</v>
      </c>
      <c r="H78" s="107">
        <v>86.666666666666671</v>
      </c>
      <c r="I78" s="106">
        <v>0</v>
      </c>
      <c r="J78" s="106">
        <v>4</v>
      </c>
      <c r="K78" s="106">
        <v>4</v>
      </c>
      <c r="L78" s="94">
        <v>26.666666666666668</v>
      </c>
      <c r="M78" s="107">
        <v>113.33333333333333</v>
      </c>
      <c r="N78" s="86">
        <v>0</v>
      </c>
      <c r="O78" s="86">
        <v>17</v>
      </c>
      <c r="P78" s="108">
        <v>17</v>
      </c>
    </row>
    <row r="79" spans="1:16" x14ac:dyDescent="0.25">
      <c r="A79" s="5">
        <v>887</v>
      </c>
      <c r="B79" s="8" t="s">
        <v>144</v>
      </c>
      <c r="C79" s="5">
        <v>887</v>
      </c>
      <c r="D79" s="78">
        <v>175</v>
      </c>
      <c r="E79" s="106">
        <v>1</v>
      </c>
      <c r="F79" s="106">
        <v>210</v>
      </c>
      <c r="G79" s="106">
        <v>211</v>
      </c>
      <c r="H79" s="107">
        <v>120</v>
      </c>
      <c r="I79" s="106">
        <v>0</v>
      </c>
      <c r="J79" s="106">
        <v>35</v>
      </c>
      <c r="K79" s="106">
        <v>35</v>
      </c>
      <c r="L79" s="94">
        <v>20</v>
      </c>
      <c r="M79" s="107">
        <v>140</v>
      </c>
      <c r="N79" s="86">
        <v>1</v>
      </c>
      <c r="O79" s="86">
        <v>245</v>
      </c>
      <c r="P79" s="108">
        <v>246</v>
      </c>
    </row>
    <row r="80" spans="1:16" x14ac:dyDescent="0.25">
      <c r="A80" s="2"/>
      <c r="B80" s="9" t="s">
        <v>145</v>
      </c>
      <c r="C80" s="2"/>
      <c r="D80" s="37">
        <v>29153</v>
      </c>
      <c r="E80" s="37">
        <v>11</v>
      </c>
      <c r="F80" s="37">
        <v>18424</v>
      </c>
      <c r="G80" s="37">
        <v>18435</v>
      </c>
      <c r="H80" s="91">
        <v>63.197612595616235</v>
      </c>
      <c r="I80" s="37">
        <v>17</v>
      </c>
      <c r="J80" s="37">
        <v>11376</v>
      </c>
      <c r="K80" s="37">
        <v>11393</v>
      </c>
      <c r="L80" s="95">
        <v>39.021713031248929</v>
      </c>
      <c r="M80" s="89">
        <v>102.21932562686516</v>
      </c>
      <c r="N80" s="183">
        <v>28</v>
      </c>
      <c r="O80" s="183">
        <v>29800</v>
      </c>
      <c r="P80" s="183">
        <v>29828</v>
      </c>
    </row>
    <row r="81" spans="1:16" x14ac:dyDescent="0.25">
      <c r="A81" s="5">
        <v>2</v>
      </c>
      <c r="B81" s="8" t="s">
        <v>146</v>
      </c>
      <c r="C81" s="5">
        <v>2</v>
      </c>
      <c r="D81" s="78">
        <v>229</v>
      </c>
      <c r="E81" s="106">
        <v>0</v>
      </c>
      <c r="F81" s="106">
        <v>86</v>
      </c>
      <c r="G81" s="106">
        <v>86</v>
      </c>
      <c r="H81" s="107">
        <v>37.554585152838428</v>
      </c>
      <c r="I81" s="106">
        <v>0</v>
      </c>
      <c r="J81" s="106">
        <v>24</v>
      </c>
      <c r="K81" s="106">
        <v>24</v>
      </c>
      <c r="L81" s="94">
        <v>10.480349344978166</v>
      </c>
      <c r="M81" s="107">
        <v>48.034934497816593</v>
      </c>
      <c r="N81" s="86">
        <v>0</v>
      </c>
      <c r="O81" s="86">
        <v>110</v>
      </c>
      <c r="P81" s="108">
        <v>110</v>
      </c>
    </row>
    <row r="82" spans="1:16" x14ac:dyDescent="0.25">
      <c r="A82" s="5">
        <v>21</v>
      </c>
      <c r="B82" s="8" t="s">
        <v>147</v>
      </c>
      <c r="C82" s="5">
        <v>21</v>
      </c>
      <c r="D82" s="78">
        <v>39</v>
      </c>
      <c r="E82" s="106">
        <v>0</v>
      </c>
      <c r="F82" s="106">
        <v>28</v>
      </c>
      <c r="G82" s="106">
        <v>28</v>
      </c>
      <c r="H82" s="107">
        <v>71.794871794871796</v>
      </c>
      <c r="I82" s="106">
        <v>0</v>
      </c>
      <c r="J82" s="106">
        <v>0</v>
      </c>
      <c r="K82" s="106">
        <v>0</v>
      </c>
      <c r="L82" s="94">
        <v>0</v>
      </c>
      <c r="M82" s="107">
        <v>71.794871794871796</v>
      </c>
      <c r="N82" s="86">
        <v>0</v>
      </c>
      <c r="O82" s="86">
        <v>28</v>
      </c>
      <c r="P82" s="108">
        <v>28</v>
      </c>
    </row>
    <row r="83" spans="1:16" x14ac:dyDescent="0.25">
      <c r="A83" s="5">
        <v>55</v>
      </c>
      <c r="B83" s="8" t="s">
        <v>148</v>
      </c>
      <c r="C83" s="5">
        <v>55</v>
      </c>
      <c r="D83" s="78">
        <v>24</v>
      </c>
      <c r="E83" s="106">
        <v>0</v>
      </c>
      <c r="F83" s="106">
        <v>18</v>
      </c>
      <c r="G83" s="106">
        <v>18</v>
      </c>
      <c r="H83" s="107">
        <v>75</v>
      </c>
      <c r="I83" s="106">
        <v>0</v>
      </c>
      <c r="J83" s="106">
        <v>6</v>
      </c>
      <c r="K83" s="106">
        <v>6</v>
      </c>
      <c r="L83" s="94">
        <v>25</v>
      </c>
      <c r="M83" s="107">
        <v>100</v>
      </c>
      <c r="N83" s="86">
        <v>0</v>
      </c>
      <c r="O83" s="86">
        <v>24</v>
      </c>
      <c r="P83" s="108">
        <v>24</v>
      </c>
    </row>
    <row r="84" spans="1:16" ht="26.25" x14ac:dyDescent="0.25">
      <c r="A84" s="5">
        <v>148</v>
      </c>
      <c r="B84" s="13" t="s">
        <v>149</v>
      </c>
      <c r="C84" s="5">
        <v>148</v>
      </c>
      <c r="D84" s="78">
        <v>2905</v>
      </c>
      <c r="E84" s="106">
        <v>0</v>
      </c>
      <c r="F84" s="106">
        <v>1661</v>
      </c>
      <c r="G84" s="106">
        <v>1661</v>
      </c>
      <c r="H84" s="107">
        <v>57.177280550774526</v>
      </c>
      <c r="I84" s="106">
        <v>0</v>
      </c>
      <c r="J84" s="106">
        <v>1151</v>
      </c>
      <c r="K84" s="106">
        <v>1151</v>
      </c>
      <c r="L84" s="94">
        <v>39.621342512908782</v>
      </c>
      <c r="M84" s="107">
        <v>96.798623063683308</v>
      </c>
      <c r="N84" s="86">
        <v>0</v>
      </c>
      <c r="O84" s="86">
        <v>2812</v>
      </c>
      <c r="P84" s="108">
        <v>2812</v>
      </c>
    </row>
    <row r="85" spans="1:16" x14ac:dyDescent="0.25">
      <c r="A85" s="5">
        <v>197</v>
      </c>
      <c r="B85" s="8" t="s">
        <v>150</v>
      </c>
      <c r="C85" s="5">
        <v>197</v>
      </c>
      <c r="D85" s="78">
        <v>243</v>
      </c>
      <c r="E85" s="106">
        <v>0</v>
      </c>
      <c r="F85" s="106">
        <v>315</v>
      </c>
      <c r="G85" s="106">
        <v>315</v>
      </c>
      <c r="H85" s="107">
        <v>129.62962962962962</v>
      </c>
      <c r="I85" s="106">
        <v>0</v>
      </c>
      <c r="J85" s="106">
        <v>33</v>
      </c>
      <c r="K85" s="106">
        <v>33</v>
      </c>
      <c r="L85" s="94">
        <v>13.580246913580247</v>
      </c>
      <c r="M85" s="107">
        <v>143.20987654320987</v>
      </c>
      <c r="N85" s="86">
        <v>0</v>
      </c>
      <c r="O85" s="86">
        <v>348</v>
      </c>
      <c r="P85" s="108">
        <v>348</v>
      </c>
    </row>
    <row r="86" spans="1:16" x14ac:dyDescent="0.25">
      <c r="A86" s="5">
        <v>206</v>
      </c>
      <c r="B86" s="8" t="s">
        <v>151</v>
      </c>
      <c r="C86" s="5">
        <v>206</v>
      </c>
      <c r="D86" s="78">
        <v>21</v>
      </c>
      <c r="E86" s="106">
        <v>0</v>
      </c>
      <c r="F86" s="106">
        <v>18</v>
      </c>
      <c r="G86" s="106">
        <v>18</v>
      </c>
      <c r="H86" s="107">
        <v>85.714285714285708</v>
      </c>
      <c r="I86" s="106">
        <v>0</v>
      </c>
      <c r="J86" s="106">
        <v>6</v>
      </c>
      <c r="K86" s="106">
        <v>6</v>
      </c>
      <c r="L86" s="94">
        <v>28.571428571428569</v>
      </c>
      <c r="M86" s="107">
        <v>114.28571428571428</v>
      </c>
      <c r="N86" s="86">
        <v>0</v>
      </c>
      <c r="O86" s="86">
        <v>24</v>
      </c>
      <c r="P86" s="108">
        <v>24</v>
      </c>
    </row>
    <row r="87" spans="1:16" x14ac:dyDescent="0.25">
      <c r="A87" s="5">
        <v>313</v>
      </c>
      <c r="B87" s="8" t="s">
        <v>152</v>
      </c>
      <c r="C87" s="5">
        <v>313</v>
      </c>
      <c r="D87" s="78">
        <v>209</v>
      </c>
      <c r="E87" s="106">
        <v>0</v>
      </c>
      <c r="F87" s="106">
        <v>188</v>
      </c>
      <c r="G87" s="106">
        <v>188</v>
      </c>
      <c r="H87" s="107">
        <v>89.952153110047846</v>
      </c>
      <c r="I87" s="106">
        <v>0</v>
      </c>
      <c r="J87" s="106">
        <v>55</v>
      </c>
      <c r="K87" s="106">
        <v>55</v>
      </c>
      <c r="L87" s="94">
        <v>26.315789473684209</v>
      </c>
      <c r="M87" s="107">
        <v>116.26794258373205</v>
      </c>
      <c r="N87" s="86">
        <v>0</v>
      </c>
      <c r="O87" s="86">
        <v>243</v>
      </c>
      <c r="P87" s="108">
        <v>243</v>
      </c>
    </row>
    <row r="88" spans="1:16" x14ac:dyDescent="0.25">
      <c r="A88" s="5">
        <v>318</v>
      </c>
      <c r="B88" s="8" t="s">
        <v>153</v>
      </c>
      <c r="C88" s="5">
        <v>318</v>
      </c>
      <c r="D88" s="78">
        <v>2499</v>
      </c>
      <c r="E88" s="106">
        <v>0</v>
      </c>
      <c r="F88" s="106">
        <v>1530</v>
      </c>
      <c r="G88" s="106">
        <v>1530</v>
      </c>
      <c r="H88" s="107">
        <v>61.224489795918366</v>
      </c>
      <c r="I88" s="106">
        <v>2</v>
      </c>
      <c r="J88" s="106">
        <v>1059</v>
      </c>
      <c r="K88" s="106">
        <v>1061</v>
      </c>
      <c r="L88" s="94">
        <v>42.376950780312121</v>
      </c>
      <c r="M88" s="107">
        <v>103.60144057623049</v>
      </c>
      <c r="N88" s="86">
        <v>2</v>
      </c>
      <c r="O88" s="86">
        <v>2589</v>
      </c>
      <c r="P88" s="108">
        <v>2591</v>
      </c>
    </row>
    <row r="89" spans="1:16" x14ac:dyDescent="0.25">
      <c r="A89" s="5">
        <v>321</v>
      </c>
      <c r="B89" s="8" t="s">
        <v>154</v>
      </c>
      <c r="C89" s="5">
        <v>321</v>
      </c>
      <c r="D89" s="78">
        <v>802</v>
      </c>
      <c r="E89" s="106">
        <v>0</v>
      </c>
      <c r="F89" s="106">
        <v>742</v>
      </c>
      <c r="G89" s="106">
        <v>742</v>
      </c>
      <c r="H89" s="107">
        <v>92.518703241895267</v>
      </c>
      <c r="I89" s="106">
        <v>0</v>
      </c>
      <c r="J89" s="106">
        <v>177</v>
      </c>
      <c r="K89" s="106">
        <v>177</v>
      </c>
      <c r="L89" s="94">
        <v>22.069825436408976</v>
      </c>
      <c r="M89" s="107">
        <v>114.58852867830424</v>
      </c>
      <c r="N89" s="86">
        <v>0</v>
      </c>
      <c r="O89" s="86">
        <v>919</v>
      </c>
      <c r="P89" s="108">
        <v>919</v>
      </c>
    </row>
    <row r="90" spans="1:16" x14ac:dyDescent="0.25">
      <c r="A90" s="5">
        <v>376</v>
      </c>
      <c r="B90" s="8" t="s">
        <v>155</v>
      </c>
      <c r="C90" s="5">
        <v>376</v>
      </c>
      <c r="D90" s="78">
        <v>1993</v>
      </c>
      <c r="E90" s="106">
        <v>1</v>
      </c>
      <c r="F90" s="106">
        <v>1340</v>
      </c>
      <c r="G90" s="106">
        <v>1341</v>
      </c>
      <c r="H90" s="107">
        <v>67.235323632714511</v>
      </c>
      <c r="I90" s="106">
        <v>3</v>
      </c>
      <c r="J90" s="106">
        <v>1086</v>
      </c>
      <c r="K90" s="106">
        <v>1089</v>
      </c>
      <c r="L90" s="94">
        <v>54.49071751128951</v>
      </c>
      <c r="M90" s="107">
        <v>121.726041144004</v>
      </c>
      <c r="N90" s="86">
        <v>4</v>
      </c>
      <c r="O90" s="86">
        <v>2426</v>
      </c>
      <c r="P90" s="108">
        <v>2430</v>
      </c>
    </row>
    <row r="91" spans="1:16" x14ac:dyDescent="0.25">
      <c r="A91" s="5">
        <v>400</v>
      </c>
      <c r="B91" s="8" t="s">
        <v>156</v>
      </c>
      <c r="C91" s="5">
        <v>400</v>
      </c>
      <c r="D91" s="78">
        <v>291</v>
      </c>
      <c r="E91" s="106">
        <v>0</v>
      </c>
      <c r="F91" s="106">
        <v>252</v>
      </c>
      <c r="G91" s="106">
        <v>252</v>
      </c>
      <c r="H91" s="107">
        <v>86.597938144329902</v>
      </c>
      <c r="I91" s="106">
        <v>0</v>
      </c>
      <c r="J91" s="106">
        <v>155</v>
      </c>
      <c r="K91" s="106">
        <v>155</v>
      </c>
      <c r="L91" s="94">
        <v>53.264604810996566</v>
      </c>
      <c r="M91" s="107">
        <v>139.86254295532646</v>
      </c>
      <c r="N91" s="86">
        <v>0</v>
      </c>
      <c r="O91" s="86">
        <v>407</v>
      </c>
      <c r="P91" s="108">
        <v>407</v>
      </c>
    </row>
    <row r="92" spans="1:16" x14ac:dyDescent="0.25">
      <c r="A92" s="5">
        <v>440</v>
      </c>
      <c r="B92" s="8" t="s">
        <v>157</v>
      </c>
      <c r="C92" s="5">
        <v>440</v>
      </c>
      <c r="D92" s="78">
        <v>5807</v>
      </c>
      <c r="E92" s="106">
        <v>10</v>
      </c>
      <c r="F92" s="106">
        <v>4193</v>
      </c>
      <c r="G92" s="106">
        <v>4203</v>
      </c>
      <c r="H92" s="107">
        <v>72.205958326158083</v>
      </c>
      <c r="I92" s="106">
        <v>4</v>
      </c>
      <c r="J92" s="106">
        <v>1896</v>
      </c>
      <c r="K92" s="106">
        <v>1900</v>
      </c>
      <c r="L92" s="94">
        <v>32.65024969863957</v>
      </c>
      <c r="M92" s="107">
        <v>104.85620802479765</v>
      </c>
      <c r="N92" s="86">
        <v>14</v>
      </c>
      <c r="O92" s="86">
        <v>6089</v>
      </c>
      <c r="P92" s="108">
        <v>6103</v>
      </c>
    </row>
    <row r="93" spans="1:16" x14ac:dyDescent="0.25">
      <c r="A93" s="5">
        <v>483</v>
      </c>
      <c r="B93" s="8" t="s">
        <v>158</v>
      </c>
      <c r="C93" s="5">
        <v>483</v>
      </c>
      <c r="D93" s="78">
        <v>21</v>
      </c>
      <c r="E93" s="106">
        <v>0</v>
      </c>
      <c r="F93" s="106">
        <v>13</v>
      </c>
      <c r="G93" s="106">
        <v>13</v>
      </c>
      <c r="H93" s="107">
        <v>61.904761904761905</v>
      </c>
      <c r="I93" s="106">
        <v>0</v>
      </c>
      <c r="J93" s="106">
        <v>0</v>
      </c>
      <c r="K93" s="106">
        <v>0</v>
      </c>
      <c r="L93" s="94">
        <v>0</v>
      </c>
      <c r="M93" s="107">
        <v>61.904761904761905</v>
      </c>
      <c r="N93" s="86">
        <v>0</v>
      </c>
      <c r="O93" s="86">
        <v>13</v>
      </c>
      <c r="P93" s="108">
        <v>13</v>
      </c>
    </row>
    <row r="94" spans="1:16" x14ac:dyDescent="0.25">
      <c r="A94" s="5">
        <v>541</v>
      </c>
      <c r="B94" s="105" t="s">
        <v>252</v>
      </c>
      <c r="C94" s="5">
        <v>541</v>
      </c>
      <c r="D94" s="78">
        <v>1021</v>
      </c>
      <c r="E94" s="106">
        <v>0</v>
      </c>
      <c r="F94" s="106">
        <v>891</v>
      </c>
      <c r="G94" s="106">
        <v>891</v>
      </c>
      <c r="H94" s="107">
        <v>87.267384916748284</v>
      </c>
      <c r="I94" s="106">
        <v>1</v>
      </c>
      <c r="J94" s="106">
        <v>234</v>
      </c>
      <c r="K94" s="106">
        <v>235</v>
      </c>
      <c r="L94" s="94">
        <v>22.918707149853084</v>
      </c>
      <c r="M94" s="107">
        <v>110.18609206660138</v>
      </c>
      <c r="N94" s="86">
        <v>1</v>
      </c>
      <c r="O94" s="86">
        <v>1125</v>
      </c>
      <c r="P94" s="108">
        <v>1126</v>
      </c>
    </row>
    <row r="95" spans="1:16" x14ac:dyDescent="0.25">
      <c r="A95" s="5">
        <v>607</v>
      </c>
      <c r="B95" s="105" t="s">
        <v>253</v>
      </c>
      <c r="C95" s="5">
        <v>607</v>
      </c>
      <c r="D95" s="78">
        <v>841</v>
      </c>
      <c r="E95" s="106">
        <v>0</v>
      </c>
      <c r="F95" s="106">
        <v>393</v>
      </c>
      <c r="G95" s="106">
        <v>393</v>
      </c>
      <c r="H95" s="107">
        <v>46.730083234244944</v>
      </c>
      <c r="I95" s="106">
        <v>0</v>
      </c>
      <c r="J95" s="106">
        <v>393</v>
      </c>
      <c r="K95" s="106">
        <v>393</v>
      </c>
      <c r="L95" s="94">
        <v>46.730083234244944</v>
      </c>
      <c r="M95" s="107">
        <v>93.460166468489888</v>
      </c>
      <c r="N95" s="86">
        <v>0</v>
      </c>
      <c r="O95" s="86">
        <v>786</v>
      </c>
      <c r="P95" s="108">
        <v>786</v>
      </c>
    </row>
    <row r="96" spans="1:16" x14ac:dyDescent="0.25">
      <c r="A96" s="5">
        <v>615</v>
      </c>
      <c r="B96" s="8" t="s">
        <v>161</v>
      </c>
      <c r="C96" s="5">
        <v>615</v>
      </c>
      <c r="D96" s="78">
        <v>8751</v>
      </c>
      <c r="E96" s="106">
        <v>0</v>
      </c>
      <c r="F96" s="106">
        <v>3858</v>
      </c>
      <c r="G96" s="106">
        <v>3858</v>
      </c>
      <c r="H96" s="107">
        <v>44.086390126842645</v>
      </c>
      <c r="I96" s="106">
        <v>6</v>
      </c>
      <c r="J96" s="106">
        <v>4286</v>
      </c>
      <c r="K96" s="106">
        <v>4292</v>
      </c>
      <c r="L96" s="94">
        <v>48.977259741743801</v>
      </c>
      <c r="M96" s="107">
        <v>93.063649868586452</v>
      </c>
      <c r="N96" s="86">
        <v>6</v>
      </c>
      <c r="O96" s="86">
        <v>8144</v>
      </c>
      <c r="P96" s="108">
        <v>8150</v>
      </c>
    </row>
    <row r="97" spans="1:16" x14ac:dyDescent="0.25">
      <c r="A97" s="5">
        <v>649</v>
      </c>
      <c r="B97" s="8" t="s">
        <v>162</v>
      </c>
      <c r="C97" s="5">
        <v>649</v>
      </c>
      <c r="D97" s="78">
        <v>103</v>
      </c>
      <c r="E97" s="106">
        <v>0</v>
      </c>
      <c r="F97" s="106">
        <v>109</v>
      </c>
      <c r="G97" s="106">
        <v>109</v>
      </c>
      <c r="H97" s="107">
        <v>105.8252427184466</v>
      </c>
      <c r="I97" s="106">
        <v>0</v>
      </c>
      <c r="J97" s="106">
        <v>7</v>
      </c>
      <c r="K97" s="106">
        <v>7</v>
      </c>
      <c r="L97" s="94">
        <v>6.7961165048543686</v>
      </c>
      <c r="M97" s="107">
        <v>112.62135922330097</v>
      </c>
      <c r="N97" s="86">
        <v>0</v>
      </c>
      <c r="O97" s="86">
        <v>116</v>
      </c>
      <c r="P97" s="108">
        <v>116</v>
      </c>
    </row>
    <row r="98" spans="1:16" x14ac:dyDescent="0.25">
      <c r="A98" s="5">
        <v>652</v>
      </c>
      <c r="B98" s="8" t="s">
        <v>163</v>
      </c>
      <c r="C98" s="5">
        <v>652</v>
      </c>
      <c r="D98" s="78">
        <v>58</v>
      </c>
      <c r="E98" s="106">
        <v>0</v>
      </c>
      <c r="F98" s="106">
        <v>11</v>
      </c>
      <c r="G98" s="106">
        <v>11</v>
      </c>
      <c r="H98" s="107">
        <v>18.96551724137931</v>
      </c>
      <c r="I98" s="106">
        <v>0</v>
      </c>
      <c r="J98" s="106">
        <v>0</v>
      </c>
      <c r="K98" s="106">
        <v>0</v>
      </c>
      <c r="L98" s="94">
        <v>0</v>
      </c>
      <c r="M98" s="107">
        <v>18.96551724137931</v>
      </c>
      <c r="N98" s="86">
        <v>0</v>
      </c>
      <c r="O98" s="86">
        <v>11</v>
      </c>
      <c r="P98" s="108">
        <v>11</v>
      </c>
    </row>
    <row r="99" spans="1:16" x14ac:dyDescent="0.25">
      <c r="A99" s="5">
        <v>660</v>
      </c>
      <c r="B99" s="8" t="s">
        <v>164</v>
      </c>
      <c r="C99" s="5">
        <v>660</v>
      </c>
      <c r="D99" s="78">
        <v>183</v>
      </c>
      <c r="E99" s="106">
        <v>0</v>
      </c>
      <c r="F99" s="106">
        <v>234</v>
      </c>
      <c r="G99" s="106">
        <v>234</v>
      </c>
      <c r="H99" s="107">
        <v>127.86885245901641</v>
      </c>
      <c r="I99" s="106">
        <v>0</v>
      </c>
      <c r="J99" s="106">
        <v>24</v>
      </c>
      <c r="K99" s="106">
        <v>24</v>
      </c>
      <c r="L99" s="94">
        <v>13.114754098360656</v>
      </c>
      <c r="M99" s="107">
        <v>140.98360655737704</v>
      </c>
      <c r="N99" s="86">
        <v>0</v>
      </c>
      <c r="O99" s="86">
        <v>258</v>
      </c>
      <c r="P99" s="108">
        <v>258</v>
      </c>
    </row>
    <row r="100" spans="1:16" x14ac:dyDescent="0.25">
      <c r="A100" s="5">
        <v>667</v>
      </c>
      <c r="B100" s="8" t="s">
        <v>165</v>
      </c>
      <c r="C100" s="5">
        <v>667</v>
      </c>
      <c r="D100" s="78">
        <v>191</v>
      </c>
      <c r="E100" s="106">
        <v>0</v>
      </c>
      <c r="F100" s="106">
        <v>186</v>
      </c>
      <c r="G100" s="106">
        <v>186</v>
      </c>
      <c r="H100" s="107">
        <v>97.382198952879577</v>
      </c>
      <c r="I100" s="106">
        <v>0</v>
      </c>
      <c r="J100" s="106">
        <v>19</v>
      </c>
      <c r="K100" s="106">
        <v>19</v>
      </c>
      <c r="L100" s="94">
        <v>9.9476439790575917</v>
      </c>
      <c r="M100" s="107">
        <v>107.32984293193716</v>
      </c>
      <c r="N100" s="86">
        <v>0</v>
      </c>
      <c r="O100" s="86">
        <v>205</v>
      </c>
      <c r="P100" s="108">
        <v>205</v>
      </c>
    </row>
    <row r="101" spans="1:16" x14ac:dyDescent="0.25">
      <c r="A101" s="5">
        <v>674</v>
      </c>
      <c r="B101" s="105" t="s">
        <v>254</v>
      </c>
      <c r="C101" s="5">
        <v>674</v>
      </c>
      <c r="D101" s="78">
        <v>336</v>
      </c>
      <c r="E101" s="106">
        <v>0</v>
      </c>
      <c r="F101" s="106">
        <v>299</v>
      </c>
      <c r="G101" s="106">
        <v>299</v>
      </c>
      <c r="H101" s="107">
        <v>88.988095238095227</v>
      </c>
      <c r="I101" s="106">
        <v>0</v>
      </c>
      <c r="J101" s="106">
        <v>47</v>
      </c>
      <c r="K101" s="106">
        <v>47</v>
      </c>
      <c r="L101" s="94">
        <v>13.988095238095239</v>
      </c>
      <c r="M101" s="107">
        <v>102.97619047619047</v>
      </c>
      <c r="N101" s="86">
        <v>0</v>
      </c>
      <c r="O101" s="86">
        <v>346</v>
      </c>
      <c r="P101" s="108">
        <v>346</v>
      </c>
    </row>
    <row r="102" spans="1:16" x14ac:dyDescent="0.25">
      <c r="A102" s="5">
        <v>697</v>
      </c>
      <c r="B102" s="14" t="s">
        <v>167</v>
      </c>
      <c r="C102" s="5">
        <v>697</v>
      </c>
      <c r="D102" s="78">
        <v>1747</v>
      </c>
      <c r="E102" s="106">
        <v>0</v>
      </c>
      <c r="F102" s="106">
        <v>1452</v>
      </c>
      <c r="G102" s="106">
        <v>1452</v>
      </c>
      <c r="H102" s="107">
        <v>83.113909559244419</v>
      </c>
      <c r="I102" s="106">
        <v>1</v>
      </c>
      <c r="J102" s="106">
        <v>646</v>
      </c>
      <c r="K102" s="106">
        <v>647</v>
      </c>
      <c r="L102" s="94">
        <v>36.97767601602748</v>
      </c>
      <c r="M102" s="107">
        <v>120.09158557527189</v>
      </c>
      <c r="N102" s="86">
        <v>1</v>
      </c>
      <c r="O102" s="86">
        <v>2098</v>
      </c>
      <c r="P102" s="108">
        <v>2099</v>
      </c>
    </row>
    <row r="103" spans="1:16" x14ac:dyDescent="0.25">
      <c r="A103" s="5">
        <v>756</v>
      </c>
      <c r="B103" s="8" t="s">
        <v>168</v>
      </c>
      <c r="C103" s="5">
        <v>756</v>
      </c>
      <c r="D103" s="78">
        <v>839</v>
      </c>
      <c r="E103" s="106">
        <v>0</v>
      </c>
      <c r="F103" s="106">
        <v>607</v>
      </c>
      <c r="G103" s="106">
        <v>607</v>
      </c>
      <c r="H103" s="107">
        <v>72.348033373063174</v>
      </c>
      <c r="I103" s="106">
        <v>0</v>
      </c>
      <c r="J103" s="106">
        <v>72</v>
      </c>
      <c r="K103" s="106">
        <v>72</v>
      </c>
      <c r="L103" s="94">
        <v>8.5816448152562579</v>
      </c>
      <c r="M103" s="107">
        <v>80.929678188319429</v>
      </c>
      <c r="N103" s="86">
        <v>0</v>
      </c>
      <c r="O103" s="86">
        <v>679</v>
      </c>
      <c r="P103" s="108">
        <v>679</v>
      </c>
    </row>
    <row r="104" spans="1:16" ht="25.5" x14ac:dyDescent="0.25">
      <c r="A104" s="74">
        <v>9814</v>
      </c>
      <c r="B104" s="184" t="s">
        <v>169</v>
      </c>
      <c r="C104" s="74">
        <v>9814</v>
      </c>
      <c r="D104" s="37">
        <v>3173</v>
      </c>
      <c r="E104" s="37">
        <v>5</v>
      </c>
      <c r="F104" s="37">
        <v>2714</v>
      </c>
      <c r="G104" s="37">
        <v>2719</v>
      </c>
      <c r="H104" s="91">
        <v>85.53419476835802</v>
      </c>
      <c r="I104" s="37">
        <v>2</v>
      </c>
      <c r="J104" s="37">
        <v>672</v>
      </c>
      <c r="K104" s="37">
        <v>674</v>
      </c>
      <c r="L104" s="95">
        <v>21.178695241096754</v>
      </c>
      <c r="M104" s="89">
        <v>106.71289000945477</v>
      </c>
      <c r="N104" s="37">
        <v>7</v>
      </c>
      <c r="O104" s="37">
        <v>3386</v>
      </c>
      <c r="P104" s="37">
        <v>3393</v>
      </c>
    </row>
    <row r="105" spans="1:16" x14ac:dyDescent="0.25">
      <c r="A105" s="5">
        <v>30</v>
      </c>
      <c r="B105" s="8" t="s">
        <v>170</v>
      </c>
      <c r="C105" s="5">
        <v>30</v>
      </c>
      <c r="D105" s="78">
        <v>653</v>
      </c>
      <c r="E105" s="106">
        <v>5</v>
      </c>
      <c r="F105" s="106">
        <v>597</v>
      </c>
      <c r="G105" s="106">
        <v>602</v>
      </c>
      <c r="H105" s="107">
        <v>91.424196018376719</v>
      </c>
      <c r="I105" s="106">
        <v>2</v>
      </c>
      <c r="J105" s="106">
        <v>335</v>
      </c>
      <c r="K105" s="106">
        <v>337</v>
      </c>
      <c r="L105" s="94">
        <v>51.301684532924966</v>
      </c>
      <c r="M105" s="107">
        <v>142.72588055130169</v>
      </c>
      <c r="N105" s="86">
        <v>7</v>
      </c>
      <c r="O105" s="86">
        <v>932</v>
      </c>
      <c r="P105" s="108">
        <v>939</v>
      </c>
    </row>
    <row r="106" spans="1:16" x14ac:dyDescent="0.25">
      <c r="A106" s="5">
        <v>34</v>
      </c>
      <c r="B106" s="8" t="s">
        <v>171</v>
      </c>
      <c r="C106" s="5">
        <v>34</v>
      </c>
      <c r="D106" s="78">
        <v>373</v>
      </c>
      <c r="E106" s="106">
        <v>0</v>
      </c>
      <c r="F106" s="106">
        <v>398</v>
      </c>
      <c r="G106" s="106">
        <v>398</v>
      </c>
      <c r="H106" s="107">
        <v>106.70241286863271</v>
      </c>
      <c r="I106" s="106">
        <v>0</v>
      </c>
      <c r="J106" s="106">
        <v>70</v>
      </c>
      <c r="K106" s="106">
        <v>70</v>
      </c>
      <c r="L106" s="94">
        <v>18.766756032171582</v>
      </c>
      <c r="M106" s="107">
        <v>125.46916890080428</v>
      </c>
      <c r="N106" s="86">
        <v>0</v>
      </c>
      <c r="O106" s="86">
        <v>468</v>
      </c>
      <c r="P106" s="108">
        <v>468</v>
      </c>
    </row>
    <row r="107" spans="1:16" x14ac:dyDescent="0.25">
      <c r="A107" s="5">
        <v>36</v>
      </c>
      <c r="B107" s="8" t="s">
        <v>172</v>
      </c>
      <c r="C107" s="5">
        <v>36</v>
      </c>
      <c r="D107" s="78">
        <v>165</v>
      </c>
      <c r="E107" s="106">
        <v>0</v>
      </c>
      <c r="F107" s="106">
        <v>66</v>
      </c>
      <c r="G107" s="106">
        <v>66</v>
      </c>
      <c r="H107" s="107">
        <v>40</v>
      </c>
      <c r="I107" s="106">
        <v>0</v>
      </c>
      <c r="J107" s="106">
        <v>23</v>
      </c>
      <c r="K107" s="106">
        <v>23</v>
      </c>
      <c r="L107" s="94">
        <v>13.939393939393941</v>
      </c>
      <c r="M107" s="107">
        <v>53.939393939393945</v>
      </c>
      <c r="N107" s="86">
        <v>0</v>
      </c>
      <c r="O107" s="86">
        <v>89</v>
      </c>
      <c r="P107" s="108">
        <v>89</v>
      </c>
    </row>
    <row r="108" spans="1:16" x14ac:dyDescent="0.25">
      <c r="A108" s="5">
        <v>91</v>
      </c>
      <c r="B108" s="8" t="s">
        <v>173</v>
      </c>
      <c r="C108" s="5">
        <v>91</v>
      </c>
      <c r="D108" s="78">
        <v>93</v>
      </c>
      <c r="E108" s="106">
        <v>0</v>
      </c>
      <c r="F108" s="106">
        <v>59</v>
      </c>
      <c r="G108" s="106">
        <v>59</v>
      </c>
      <c r="H108" s="107">
        <v>63.44086021505376</v>
      </c>
      <c r="I108" s="106">
        <v>0</v>
      </c>
      <c r="J108" s="106">
        <v>1</v>
      </c>
      <c r="K108" s="106">
        <v>1</v>
      </c>
      <c r="L108" s="94">
        <v>1.0752688172043012</v>
      </c>
      <c r="M108" s="107">
        <v>64.516129032258064</v>
      </c>
      <c r="N108" s="86">
        <v>0</v>
      </c>
      <c r="O108" s="86">
        <v>60</v>
      </c>
      <c r="P108" s="108">
        <v>60</v>
      </c>
    </row>
    <row r="109" spans="1:16" x14ac:dyDescent="0.25">
      <c r="A109" s="5">
        <v>93</v>
      </c>
      <c r="B109" s="8" t="s">
        <v>174</v>
      </c>
      <c r="C109" s="5">
        <v>93</v>
      </c>
      <c r="D109" s="78">
        <v>52</v>
      </c>
      <c r="E109" s="106">
        <v>0</v>
      </c>
      <c r="F109" s="106">
        <v>63</v>
      </c>
      <c r="G109" s="106">
        <v>63</v>
      </c>
      <c r="H109" s="107">
        <v>121.15384615384615</v>
      </c>
      <c r="I109" s="106">
        <v>0</v>
      </c>
      <c r="J109" s="106">
        <v>5</v>
      </c>
      <c r="K109" s="106">
        <v>5</v>
      </c>
      <c r="L109" s="94">
        <v>9.6153846153846168</v>
      </c>
      <c r="M109" s="107">
        <v>130.76923076923077</v>
      </c>
      <c r="N109" s="86">
        <v>0</v>
      </c>
      <c r="O109" s="86">
        <v>68</v>
      </c>
      <c r="P109" s="108">
        <v>68</v>
      </c>
    </row>
    <row r="110" spans="1:16" x14ac:dyDescent="0.25">
      <c r="A110" s="5">
        <v>101</v>
      </c>
      <c r="B110" s="5" t="s">
        <v>175</v>
      </c>
      <c r="C110" s="5">
        <v>101</v>
      </c>
      <c r="D110" s="78">
        <v>332</v>
      </c>
      <c r="E110" s="106">
        <v>0</v>
      </c>
      <c r="F110" s="106">
        <v>311</v>
      </c>
      <c r="G110" s="106">
        <v>311</v>
      </c>
      <c r="H110" s="107">
        <v>93.674698795180717</v>
      </c>
      <c r="I110" s="106">
        <v>0</v>
      </c>
      <c r="J110" s="106">
        <v>29</v>
      </c>
      <c r="K110" s="106">
        <v>29</v>
      </c>
      <c r="L110" s="94">
        <v>8.7349397590361448</v>
      </c>
      <c r="M110" s="107">
        <v>102.40963855421687</v>
      </c>
      <c r="N110" s="86">
        <v>0</v>
      </c>
      <c r="O110" s="86">
        <v>340</v>
      </c>
      <c r="P110" s="108">
        <v>340</v>
      </c>
    </row>
    <row r="111" spans="1:16" x14ac:dyDescent="0.25">
      <c r="A111" s="5">
        <v>145</v>
      </c>
      <c r="B111" s="8" t="s">
        <v>176</v>
      </c>
      <c r="C111" s="5">
        <v>145</v>
      </c>
      <c r="D111" s="78">
        <v>18</v>
      </c>
      <c r="E111" s="106">
        <v>0</v>
      </c>
      <c r="F111" s="106">
        <v>21</v>
      </c>
      <c r="G111" s="106">
        <v>21</v>
      </c>
      <c r="H111" s="107">
        <v>116.66666666666667</v>
      </c>
      <c r="I111" s="106">
        <v>0</v>
      </c>
      <c r="J111" s="106">
        <v>1</v>
      </c>
      <c r="K111" s="106">
        <v>1</v>
      </c>
      <c r="L111" s="94">
        <v>5.5555555555555554</v>
      </c>
      <c r="M111" s="107">
        <v>122.22222222222223</v>
      </c>
      <c r="N111" s="86">
        <v>0</v>
      </c>
      <c r="O111" s="86">
        <v>22</v>
      </c>
      <c r="P111" s="108">
        <v>22</v>
      </c>
    </row>
    <row r="112" spans="1:16" x14ac:dyDescent="0.25">
      <c r="A112" s="5">
        <v>209</v>
      </c>
      <c r="B112" s="8" t="s">
        <v>177</v>
      </c>
      <c r="C112" s="5">
        <v>209</v>
      </c>
      <c r="D112" s="78">
        <v>82</v>
      </c>
      <c r="E112" s="106">
        <v>0</v>
      </c>
      <c r="F112" s="106">
        <v>95</v>
      </c>
      <c r="G112" s="106">
        <v>95</v>
      </c>
      <c r="H112" s="107">
        <v>115.85365853658536</v>
      </c>
      <c r="I112" s="106">
        <v>0</v>
      </c>
      <c r="J112" s="106">
        <v>5</v>
      </c>
      <c r="K112" s="106">
        <v>5</v>
      </c>
      <c r="L112" s="94">
        <v>6.0975609756097562</v>
      </c>
      <c r="M112" s="107">
        <v>121.95121951219512</v>
      </c>
      <c r="N112" s="86">
        <v>0</v>
      </c>
      <c r="O112" s="86">
        <v>100</v>
      </c>
      <c r="P112" s="108">
        <v>100</v>
      </c>
    </row>
    <row r="113" spans="1:16" x14ac:dyDescent="0.25">
      <c r="A113" s="5">
        <v>282</v>
      </c>
      <c r="B113" s="8" t="s">
        <v>178</v>
      </c>
      <c r="C113" s="5">
        <v>282</v>
      </c>
      <c r="D113" s="78">
        <v>201</v>
      </c>
      <c r="E113" s="106">
        <v>0</v>
      </c>
      <c r="F113" s="106">
        <v>156</v>
      </c>
      <c r="G113" s="106">
        <v>156</v>
      </c>
      <c r="H113" s="107">
        <v>77.611940298507463</v>
      </c>
      <c r="I113" s="106">
        <v>0</v>
      </c>
      <c r="J113" s="106">
        <v>36</v>
      </c>
      <c r="K113" s="106">
        <v>36</v>
      </c>
      <c r="L113" s="94">
        <v>17.910447761194028</v>
      </c>
      <c r="M113" s="107">
        <v>95.522388059701484</v>
      </c>
      <c r="N113" s="86">
        <v>0</v>
      </c>
      <c r="O113" s="86">
        <v>192</v>
      </c>
      <c r="P113" s="108">
        <v>192</v>
      </c>
    </row>
    <row r="114" spans="1:16" x14ac:dyDescent="0.25">
      <c r="A114" s="5">
        <v>353</v>
      </c>
      <c r="B114" s="8" t="s">
        <v>179</v>
      </c>
      <c r="C114" s="5">
        <v>353</v>
      </c>
      <c r="D114" s="78">
        <v>17</v>
      </c>
      <c r="E114" s="106">
        <v>0</v>
      </c>
      <c r="F114" s="106">
        <v>17</v>
      </c>
      <c r="G114" s="106">
        <v>17</v>
      </c>
      <c r="H114" s="107">
        <v>100</v>
      </c>
      <c r="I114" s="106">
        <v>0</v>
      </c>
      <c r="J114" s="106">
        <v>4</v>
      </c>
      <c r="K114" s="106">
        <v>4</v>
      </c>
      <c r="L114" s="94">
        <v>23.52941176470588</v>
      </c>
      <c r="M114" s="107">
        <v>123.52941176470588</v>
      </c>
      <c r="N114" s="86">
        <v>0</v>
      </c>
      <c r="O114" s="86">
        <v>21</v>
      </c>
      <c r="P114" s="108">
        <v>21</v>
      </c>
    </row>
    <row r="115" spans="1:16" x14ac:dyDescent="0.25">
      <c r="A115" s="5">
        <v>364</v>
      </c>
      <c r="B115" s="8" t="s">
        <v>180</v>
      </c>
      <c r="C115" s="5">
        <v>364</v>
      </c>
      <c r="D115" s="78">
        <v>132</v>
      </c>
      <c r="E115" s="106">
        <v>0</v>
      </c>
      <c r="F115" s="106">
        <v>87</v>
      </c>
      <c r="G115" s="106">
        <v>87</v>
      </c>
      <c r="H115" s="107">
        <v>65.909090909090907</v>
      </c>
      <c r="I115" s="106">
        <v>0</v>
      </c>
      <c r="J115" s="106">
        <v>23</v>
      </c>
      <c r="K115" s="106">
        <v>23</v>
      </c>
      <c r="L115" s="94">
        <v>17.424242424242426</v>
      </c>
      <c r="M115" s="107">
        <v>83.333333333333343</v>
      </c>
      <c r="N115" s="86">
        <v>0</v>
      </c>
      <c r="O115" s="86">
        <v>110</v>
      </c>
      <c r="P115" s="108">
        <v>110</v>
      </c>
    </row>
    <row r="116" spans="1:16" x14ac:dyDescent="0.25">
      <c r="A116" s="5">
        <v>368</v>
      </c>
      <c r="B116" s="8" t="s">
        <v>181</v>
      </c>
      <c r="C116" s="5">
        <v>368</v>
      </c>
      <c r="D116" s="78">
        <v>90</v>
      </c>
      <c r="E116" s="106">
        <v>0</v>
      </c>
      <c r="F116" s="106">
        <v>70</v>
      </c>
      <c r="G116" s="106">
        <v>70</v>
      </c>
      <c r="H116" s="107">
        <v>77.777777777777786</v>
      </c>
      <c r="I116" s="106">
        <v>0</v>
      </c>
      <c r="J116" s="106">
        <v>24</v>
      </c>
      <c r="K116" s="106">
        <v>24</v>
      </c>
      <c r="L116" s="94">
        <v>26.666666666666668</v>
      </c>
      <c r="M116" s="107">
        <v>104.44444444444446</v>
      </c>
      <c r="N116" s="86">
        <v>0</v>
      </c>
      <c r="O116" s="86">
        <v>94</v>
      </c>
      <c r="P116" s="108">
        <v>94</v>
      </c>
    </row>
    <row r="117" spans="1:16" x14ac:dyDescent="0.25">
      <c r="A117" s="5">
        <v>390</v>
      </c>
      <c r="B117" s="8" t="s">
        <v>182</v>
      </c>
      <c r="C117" s="5">
        <v>390</v>
      </c>
      <c r="D117" s="78">
        <v>159</v>
      </c>
      <c r="E117" s="106">
        <v>0</v>
      </c>
      <c r="F117" s="106">
        <v>123</v>
      </c>
      <c r="G117" s="106">
        <v>123</v>
      </c>
      <c r="H117" s="107">
        <v>77.358490566037744</v>
      </c>
      <c r="I117" s="106">
        <v>0</v>
      </c>
      <c r="J117" s="106">
        <v>16</v>
      </c>
      <c r="K117" s="106">
        <v>16</v>
      </c>
      <c r="L117" s="94">
        <v>10.062893081761008</v>
      </c>
      <c r="M117" s="107">
        <v>87.421383647798748</v>
      </c>
      <c r="N117" s="86">
        <v>0</v>
      </c>
      <c r="O117" s="86">
        <v>139</v>
      </c>
      <c r="P117" s="108">
        <v>139</v>
      </c>
    </row>
    <row r="118" spans="1:16" x14ac:dyDescent="0.25">
      <c r="A118" s="5">
        <v>467</v>
      </c>
      <c r="B118" s="8" t="s">
        <v>183</v>
      </c>
      <c r="C118" s="5">
        <v>467</v>
      </c>
      <c r="D118" s="78">
        <v>11</v>
      </c>
      <c r="E118" s="106">
        <v>0</v>
      </c>
      <c r="F118" s="106">
        <v>8</v>
      </c>
      <c r="G118" s="106">
        <v>8</v>
      </c>
      <c r="H118" s="107">
        <v>72.727272727272734</v>
      </c>
      <c r="I118" s="106">
        <v>0</v>
      </c>
      <c r="J118" s="106">
        <v>6</v>
      </c>
      <c r="K118" s="106">
        <v>6</v>
      </c>
      <c r="L118" s="94">
        <v>54.54545454545454</v>
      </c>
      <c r="M118" s="107">
        <v>127.27272727272727</v>
      </c>
      <c r="N118" s="86">
        <v>0</v>
      </c>
      <c r="O118" s="86">
        <v>14</v>
      </c>
      <c r="P118" s="108">
        <v>14</v>
      </c>
    </row>
    <row r="119" spans="1:16" x14ac:dyDescent="0.25">
      <c r="A119" s="5">
        <v>576</v>
      </c>
      <c r="B119" s="8" t="s">
        <v>184</v>
      </c>
      <c r="C119" s="5">
        <v>576</v>
      </c>
      <c r="D119" s="78">
        <v>14</v>
      </c>
      <c r="E119" s="106">
        <v>0</v>
      </c>
      <c r="F119" s="106">
        <v>11</v>
      </c>
      <c r="G119" s="106">
        <v>11</v>
      </c>
      <c r="H119" s="107">
        <v>78.571428571428569</v>
      </c>
      <c r="I119" s="106">
        <v>0</v>
      </c>
      <c r="J119" s="106">
        <v>3</v>
      </c>
      <c r="K119" s="106">
        <v>3</v>
      </c>
      <c r="L119" s="94">
        <v>21.428571428571427</v>
      </c>
      <c r="M119" s="107">
        <v>100</v>
      </c>
      <c r="N119" s="86">
        <v>0</v>
      </c>
      <c r="O119" s="86">
        <v>14</v>
      </c>
      <c r="P119" s="108">
        <v>14</v>
      </c>
    </row>
    <row r="120" spans="1:16" x14ac:dyDescent="0.25">
      <c r="A120" s="5">
        <v>642</v>
      </c>
      <c r="B120" s="8" t="s">
        <v>185</v>
      </c>
      <c r="C120" s="5">
        <v>642</v>
      </c>
      <c r="D120" s="78">
        <v>162</v>
      </c>
      <c r="E120" s="106">
        <v>0</v>
      </c>
      <c r="F120" s="106">
        <v>146</v>
      </c>
      <c r="G120" s="106">
        <v>146</v>
      </c>
      <c r="H120" s="107">
        <v>90.123456790123456</v>
      </c>
      <c r="I120" s="106">
        <v>0</v>
      </c>
      <c r="J120" s="106">
        <v>12</v>
      </c>
      <c r="K120" s="106">
        <v>12</v>
      </c>
      <c r="L120" s="94">
        <v>7.4074074074074066</v>
      </c>
      <c r="M120" s="107">
        <v>97.53086419753086</v>
      </c>
      <c r="N120" s="86">
        <v>0</v>
      </c>
      <c r="O120" s="86">
        <v>158</v>
      </c>
      <c r="P120" s="108">
        <v>158</v>
      </c>
    </row>
    <row r="121" spans="1:16" x14ac:dyDescent="0.25">
      <c r="A121" s="5">
        <v>679</v>
      </c>
      <c r="B121" s="8" t="s">
        <v>186</v>
      </c>
      <c r="C121" s="5">
        <v>679</v>
      </c>
      <c r="D121" s="78">
        <v>186</v>
      </c>
      <c r="E121" s="106">
        <v>0</v>
      </c>
      <c r="F121" s="106">
        <v>170</v>
      </c>
      <c r="G121" s="106">
        <v>170</v>
      </c>
      <c r="H121" s="107">
        <v>91.397849462365585</v>
      </c>
      <c r="I121" s="106">
        <v>0</v>
      </c>
      <c r="J121" s="106">
        <v>9</v>
      </c>
      <c r="K121" s="106">
        <v>9</v>
      </c>
      <c r="L121" s="94">
        <v>4.838709677419355</v>
      </c>
      <c r="M121" s="107">
        <v>96.236559139784944</v>
      </c>
      <c r="N121" s="86">
        <v>0</v>
      </c>
      <c r="O121" s="86">
        <v>179</v>
      </c>
      <c r="P121" s="108">
        <v>179</v>
      </c>
    </row>
    <row r="122" spans="1:16" x14ac:dyDescent="0.25">
      <c r="A122" s="5">
        <v>789</v>
      </c>
      <c r="B122" s="8" t="s">
        <v>187</v>
      </c>
      <c r="C122" s="5">
        <v>789</v>
      </c>
      <c r="D122" s="78">
        <v>97</v>
      </c>
      <c r="E122" s="106">
        <v>0</v>
      </c>
      <c r="F122" s="106">
        <v>93</v>
      </c>
      <c r="G122" s="106">
        <v>93</v>
      </c>
      <c r="H122" s="107">
        <v>95.876288659793815</v>
      </c>
      <c r="I122" s="106">
        <v>0</v>
      </c>
      <c r="J122" s="106">
        <v>12</v>
      </c>
      <c r="K122" s="106">
        <v>12</v>
      </c>
      <c r="L122" s="94">
        <v>12.371134020618557</v>
      </c>
      <c r="M122" s="107">
        <v>108.24742268041237</v>
      </c>
      <c r="N122" s="86">
        <v>0</v>
      </c>
      <c r="O122" s="86">
        <v>105</v>
      </c>
      <c r="P122" s="108">
        <v>105</v>
      </c>
    </row>
    <row r="123" spans="1:16" x14ac:dyDescent="0.25">
      <c r="A123" s="5">
        <v>792</v>
      </c>
      <c r="B123" s="8" t="s">
        <v>188</v>
      </c>
      <c r="C123" s="5">
        <v>792</v>
      </c>
      <c r="D123" s="78">
        <v>51</v>
      </c>
      <c r="E123" s="106">
        <v>0</v>
      </c>
      <c r="F123" s="106">
        <v>25</v>
      </c>
      <c r="G123" s="106">
        <v>25</v>
      </c>
      <c r="H123" s="107">
        <v>49.019607843137251</v>
      </c>
      <c r="I123" s="106">
        <v>0</v>
      </c>
      <c r="J123" s="106">
        <v>3</v>
      </c>
      <c r="K123" s="106">
        <v>3</v>
      </c>
      <c r="L123" s="94">
        <v>5.8823529411764701</v>
      </c>
      <c r="M123" s="107">
        <v>54.901960784313729</v>
      </c>
      <c r="N123" s="86">
        <v>0</v>
      </c>
      <c r="O123" s="86">
        <v>28</v>
      </c>
      <c r="P123" s="108">
        <v>28</v>
      </c>
    </row>
    <row r="124" spans="1:16" x14ac:dyDescent="0.25">
      <c r="A124" s="5">
        <v>809</v>
      </c>
      <c r="B124" s="8" t="s">
        <v>189</v>
      </c>
      <c r="C124" s="5">
        <v>809</v>
      </c>
      <c r="D124" s="78">
        <v>36</v>
      </c>
      <c r="E124" s="106">
        <v>0</v>
      </c>
      <c r="F124" s="106">
        <v>13</v>
      </c>
      <c r="G124" s="106">
        <v>13</v>
      </c>
      <c r="H124" s="107">
        <v>36.111111111111107</v>
      </c>
      <c r="I124" s="106">
        <v>0</v>
      </c>
      <c r="J124" s="106">
        <v>19</v>
      </c>
      <c r="K124" s="106">
        <v>19</v>
      </c>
      <c r="L124" s="94">
        <v>52.777777777777779</v>
      </c>
      <c r="M124" s="107">
        <v>88.888888888888886</v>
      </c>
      <c r="N124" s="86">
        <v>0</v>
      </c>
      <c r="O124" s="86">
        <v>32</v>
      </c>
      <c r="P124" s="108">
        <v>32</v>
      </c>
    </row>
    <row r="125" spans="1:16" x14ac:dyDescent="0.25">
      <c r="A125" s="5">
        <v>847</v>
      </c>
      <c r="B125" s="8" t="s">
        <v>190</v>
      </c>
      <c r="C125" s="5">
        <v>847</v>
      </c>
      <c r="D125" s="78">
        <v>116</v>
      </c>
      <c r="E125" s="106">
        <v>0</v>
      </c>
      <c r="F125" s="106">
        <v>107</v>
      </c>
      <c r="G125" s="106">
        <v>107</v>
      </c>
      <c r="H125" s="107">
        <v>92.241379310344826</v>
      </c>
      <c r="I125" s="106">
        <v>0</v>
      </c>
      <c r="J125" s="106">
        <v>9</v>
      </c>
      <c r="K125" s="106">
        <v>9</v>
      </c>
      <c r="L125" s="94">
        <v>7.7586206896551726</v>
      </c>
      <c r="M125" s="107">
        <v>100</v>
      </c>
      <c r="N125" s="86">
        <v>0</v>
      </c>
      <c r="O125" s="86">
        <v>116</v>
      </c>
      <c r="P125" s="108">
        <v>116</v>
      </c>
    </row>
    <row r="126" spans="1:16" x14ac:dyDescent="0.25">
      <c r="A126" s="5">
        <v>856</v>
      </c>
      <c r="B126" s="8" t="s">
        <v>191</v>
      </c>
      <c r="C126" s="5">
        <v>856</v>
      </c>
      <c r="D126" s="78">
        <v>17</v>
      </c>
      <c r="E126" s="106">
        <v>0</v>
      </c>
      <c r="F126" s="106">
        <v>9</v>
      </c>
      <c r="G126" s="106">
        <v>9</v>
      </c>
      <c r="H126" s="107">
        <v>52.941176470588239</v>
      </c>
      <c r="I126" s="106">
        <v>0</v>
      </c>
      <c r="J126" s="106">
        <v>5</v>
      </c>
      <c r="K126" s="106">
        <v>5</v>
      </c>
      <c r="L126" s="94">
        <v>29.411764705882355</v>
      </c>
      <c r="M126" s="107">
        <v>82.35294117647058</v>
      </c>
      <c r="N126" s="86">
        <v>0</v>
      </c>
      <c r="O126" s="86">
        <v>14</v>
      </c>
      <c r="P126" s="108">
        <v>14</v>
      </c>
    </row>
    <row r="127" spans="1:16" x14ac:dyDescent="0.25">
      <c r="A127" s="5">
        <v>861</v>
      </c>
      <c r="B127" s="8" t="s">
        <v>192</v>
      </c>
      <c r="C127" s="5">
        <v>861</v>
      </c>
      <c r="D127" s="78">
        <v>116</v>
      </c>
      <c r="E127" s="106">
        <v>0</v>
      </c>
      <c r="F127" s="106">
        <v>69</v>
      </c>
      <c r="G127" s="106">
        <v>69</v>
      </c>
      <c r="H127" s="107">
        <v>59.482758620689658</v>
      </c>
      <c r="I127" s="106">
        <v>0</v>
      </c>
      <c r="J127" s="106">
        <v>22</v>
      </c>
      <c r="K127" s="106">
        <v>22</v>
      </c>
      <c r="L127" s="94">
        <v>18.96551724137931</v>
      </c>
      <c r="M127" s="107">
        <v>78.448275862068968</v>
      </c>
      <c r="N127" s="86">
        <v>0</v>
      </c>
      <c r="O127" s="86">
        <v>91</v>
      </c>
      <c r="P127" s="108">
        <v>91</v>
      </c>
    </row>
    <row r="128" spans="1:16" ht="25.5" x14ac:dyDescent="0.25">
      <c r="A128" s="87">
        <v>2454</v>
      </c>
      <c r="B128" s="184" t="s">
        <v>193</v>
      </c>
      <c r="C128" s="87">
        <v>2454</v>
      </c>
      <c r="D128" s="37">
        <v>192494</v>
      </c>
      <c r="E128" s="37">
        <v>4</v>
      </c>
      <c r="F128" s="37">
        <v>96177</v>
      </c>
      <c r="G128" s="37">
        <v>96181</v>
      </c>
      <c r="H128" s="91">
        <v>49.963635230188991</v>
      </c>
      <c r="I128" s="37">
        <v>217</v>
      </c>
      <c r="J128" s="37">
        <v>60308</v>
      </c>
      <c r="K128" s="37">
        <v>60525</v>
      </c>
      <c r="L128" s="95">
        <v>31.329807682317373</v>
      </c>
      <c r="M128" s="89">
        <v>81.293442912506364</v>
      </c>
      <c r="N128" s="183">
        <v>221</v>
      </c>
      <c r="O128" s="37">
        <v>156485</v>
      </c>
      <c r="P128" s="37">
        <v>156706</v>
      </c>
    </row>
    <row r="129" spans="1:16" x14ac:dyDescent="0.25">
      <c r="A129" s="5">
        <v>1</v>
      </c>
      <c r="B129" s="5" t="s">
        <v>194</v>
      </c>
      <c r="C129" s="5">
        <v>1</v>
      </c>
      <c r="D129" s="78">
        <v>139931</v>
      </c>
      <c r="E129" s="106">
        <v>2</v>
      </c>
      <c r="F129" s="106">
        <v>65238</v>
      </c>
      <c r="G129" s="106">
        <v>65240</v>
      </c>
      <c r="H129" s="107">
        <v>46.621549192101824</v>
      </c>
      <c r="I129" s="106">
        <v>140</v>
      </c>
      <c r="J129" s="106">
        <v>40349</v>
      </c>
      <c r="K129" s="106">
        <v>40489</v>
      </c>
      <c r="L129" s="94">
        <v>28.834925784851105</v>
      </c>
      <c r="M129" s="107">
        <v>75.456474976952919</v>
      </c>
      <c r="N129" s="86">
        <v>142</v>
      </c>
      <c r="O129" s="86">
        <v>105587</v>
      </c>
      <c r="P129" s="106">
        <v>105729</v>
      </c>
    </row>
    <row r="130" spans="1:16" x14ac:dyDescent="0.25">
      <c r="A130" s="5">
        <v>79</v>
      </c>
      <c r="B130" s="8" t="s">
        <v>195</v>
      </c>
      <c r="C130" s="5">
        <v>79</v>
      </c>
      <c r="D130" s="78">
        <v>1174</v>
      </c>
      <c r="E130" s="106">
        <v>0</v>
      </c>
      <c r="F130" s="106">
        <v>1111</v>
      </c>
      <c r="G130" s="106">
        <v>1111</v>
      </c>
      <c r="H130" s="107">
        <v>94.633730834752981</v>
      </c>
      <c r="I130" s="106">
        <v>1</v>
      </c>
      <c r="J130" s="106">
        <v>271</v>
      </c>
      <c r="K130" s="106">
        <v>272</v>
      </c>
      <c r="L130" s="94">
        <v>23.083475298126068</v>
      </c>
      <c r="M130" s="107">
        <v>117.71720613287904</v>
      </c>
      <c r="N130" s="86">
        <v>1</v>
      </c>
      <c r="O130" s="86">
        <v>1382</v>
      </c>
      <c r="P130" s="106">
        <v>1383</v>
      </c>
    </row>
    <row r="131" spans="1:16" x14ac:dyDescent="0.25">
      <c r="A131" s="5">
        <v>88</v>
      </c>
      <c r="B131" s="8" t="s">
        <v>196</v>
      </c>
      <c r="C131" s="5">
        <v>88</v>
      </c>
      <c r="D131" s="78">
        <v>23167</v>
      </c>
      <c r="E131" s="106">
        <v>2</v>
      </c>
      <c r="F131" s="106">
        <v>13145</v>
      </c>
      <c r="G131" s="106">
        <v>13147</v>
      </c>
      <c r="H131" s="107">
        <v>56.740190788621746</v>
      </c>
      <c r="I131" s="106">
        <v>25</v>
      </c>
      <c r="J131" s="106">
        <v>6955</v>
      </c>
      <c r="K131" s="106">
        <v>6980</v>
      </c>
      <c r="L131" s="94">
        <v>30.021150774808998</v>
      </c>
      <c r="M131" s="107">
        <v>86.761341563430733</v>
      </c>
      <c r="N131" s="86">
        <v>27</v>
      </c>
      <c r="O131" s="86">
        <v>20100</v>
      </c>
      <c r="P131" s="106">
        <v>20127</v>
      </c>
    </row>
    <row r="132" spans="1:16" x14ac:dyDescent="0.25">
      <c r="A132" s="5">
        <v>129</v>
      </c>
      <c r="B132" s="8" t="s">
        <v>197</v>
      </c>
      <c r="C132" s="5">
        <v>129</v>
      </c>
      <c r="D132" s="78">
        <v>2360</v>
      </c>
      <c r="E132" s="106">
        <v>0</v>
      </c>
      <c r="F132" s="106">
        <v>1436</v>
      </c>
      <c r="G132" s="106">
        <v>1436</v>
      </c>
      <c r="H132" s="107">
        <v>60.847457627118636</v>
      </c>
      <c r="I132" s="106">
        <v>3</v>
      </c>
      <c r="J132" s="106">
        <v>1103</v>
      </c>
      <c r="K132" s="106">
        <v>1106</v>
      </c>
      <c r="L132" s="94">
        <v>46.737288135593218</v>
      </c>
      <c r="M132" s="107">
        <v>107.58474576271186</v>
      </c>
      <c r="N132" s="86">
        <v>3</v>
      </c>
      <c r="O132" s="86">
        <v>2539</v>
      </c>
      <c r="P132" s="106">
        <v>2542</v>
      </c>
    </row>
    <row r="133" spans="1:16" x14ac:dyDescent="0.25">
      <c r="A133" s="5">
        <v>212</v>
      </c>
      <c r="B133" s="8" t="s">
        <v>198</v>
      </c>
      <c r="C133" s="5">
        <v>212</v>
      </c>
      <c r="D133" s="78">
        <v>1596</v>
      </c>
      <c r="E133" s="106">
        <v>0</v>
      </c>
      <c r="F133" s="106">
        <v>1080</v>
      </c>
      <c r="G133" s="106">
        <v>1080</v>
      </c>
      <c r="H133" s="107">
        <v>67.669172932330824</v>
      </c>
      <c r="I133" s="106">
        <v>4</v>
      </c>
      <c r="J133" s="106">
        <v>468</v>
      </c>
      <c r="K133" s="106">
        <v>472</v>
      </c>
      <c r="L133" s="94">
        <v>29.323308270676691</v>
      </c>
      <c r="M133" s="107">
        <v>96.992481203007515</v>
      </c>
      <c r="N133" s="86">
        <v>4</v>
      </c>
      <c r="O133" s="86">
        <v>1548</v>
      </c>
      <c r="P133" s="106">
        <v>1552</v>
      </c>
    </row>
    <row r="134" spans="1:16" x14ac:dyDescent="0.25">
      <c r="A134" s="5">
        <v>266</v>
      </c>
      <c r="B134" s="8" t="s">
        <v>199</v>
      </c>
      <c r="C134" s="5">
        <v>266</v>
      </c>
      <c r="D134" s="78">
        <v>3969</v>
      </c>
      <c r="E134" s="106">
        <v>0</v>
      </c>
      <c r="F134" s="106">
        <v>1764</v>
      </c>
      <c r="G134" s="106">
        <v>1764</v>
      </c>
      <c r="H134" s="107">
        <v>44.444444444444443</v>
      </c>
      <c r="I134" s="106">
        <v>12</v>
      </c>
      <c r="J134" s="106">
        <v>2069</v>
      </c>
      <c r="K134" s="106">
        <v>2081</v>
      </c>
      <c r="L134" s="94">
        <v>52.128999748047363</v>
      </c>
      <c r="M134" s="107">
        <v>96.573444192491806</v>
      </c>
      <c r="N134" s="86">
        <v>12</v>
      </c>
      <c r="O134" s="86">
        <v>3833</v>
      </c>
      <c r="P134" s="106">
        <v>3845</v>
      </c>
    </row>
    <row r="135" spans="1:16" x14ac:dyDescent="0.25">
      <c r="A135" s="5">
        <v>308</v>
      </c>
      <c r="B135" s="8" t="s">
        <v>200</v>
      </c>
      <c r="C135" s="5">
        <v>308</v>
      </c>
      <c r="D135" s="78">
        <v>1549</v>
      </c>
      <c r="E135" s="106">
        <v>0</v>
      </c>
      <c r="F135" s="106">
        <v>1280</v>
      </c>
      <c r="G135" s="106">
        <v>1280</v>
      </c>
      <c r="H135" s="107">
        <v>82.633957391865721</v>
      </c>
      <c r="I135" s="106">
        <v>2</v>
      </c>
      <c r="J135" s="106">
        <v>538</v>
      </c>
      <c r="K135" s="106">
        <v>540</v>
      </c>
      <c r="L135" s="94">
        <v>34.732085216268558</v>
      </c>
      <c r="M135" s="107">
        <v>117.36604260813428</v>
      </c>
      <c r="N135" s="86">
        <v>2</v>
      </c>
      <c r="O135" s="86">
        <v>1818</v>
      </c>
      <c r="P135" s="106">
        <v>1820</v>
      </c>
    </row>
    <row r="136" spans="1:16" x14ac:dyDescent="0.25">
      <c r="A136" s="5">
        <v>360</v>
      </c>
      <c r="B136" s="12" t="s">
        <v>201</v>
      </c>
      <c r="C136" s="5">
        <v>360</v>
      </c>
      <c r="D136" s="78">
        <v>13107</v>
      </c>
      <c r="E136" s="106">
        <v>0</v>
      </c>
      <c r="F136" s="106">
        <v>7570</v>
      </c>
      <c r="G136" s="106">
        <v>7570</v>
      </c>
      <c r="H136" s="107">
        <v>57.75539787899595</v>
      </c>
      <c r="I136" s="106">
        <v>21</v>
      </c>
      <c r="J136" s="106">
        <v>6290</v>
      </c>
      <c r="K136" s="106">
        <v>6311</v>
      </c>
      <c r="L136" s="94">
        <v>47.989623865110246</v>
      </c>
      <c r="M136" s="107">
        <v>105.74502174410621</v>
      </c>
      <c r="N136" s="86">
        <v>21</v>
      </c>
      <c r="O136" s="86">
        <v>13860</v>
      </c>
      <c r="P136" s="106">
        <v>13881</v>
      </c>
    </row>
    <row r="137" spans="1:16" x14ac:dyDescent="0.25">
      <c r="A137" s="5">
        <v>380</v>
      </c>
      <c r="B137" s="8" t="s">
        <v>202</v>
      </c>
      <c r="C137" s="5">
        <v>380</v>
      </c>
      <c r="D137" s="78">
        <v>2206</v>
      </c>
      <c r="E137" s="106">
        <v>0</v>
      </c>
      <c r="F137" s="106">
        <v>1126</v>
      </c>
      <c r="G137" s="106">
        <v>1126</v>
      </c>
      <c r="H137" s="107">
        <v>51.042611060743425</v>
      </c>
      <c r="I137" s="106">
        <v>3</v>
      </c>
      <c r="J137" s="106">
        <v>762</v>
      </c>
      <c r="K137" s="106">
        <v>765</v>
      </c>
      <c r="L137" s="94">
        <v>34.542157751586586</v>
      </c>
      <c r="M137" s="107">
        <v>85.584768812330012</v>
      </c>
      <c r="N137" s="86">
        <v>3</v>
      </c>
      <c r="O137" s="86">
        <v>1888</v>
      </c>
      <c r="P137" s="106">
        <v>1891</v>
      </c>
    </row>
    <row r="138" spans="1:16" x14ac:dyDescent="0.25">
      <c r="A138" s="5">
        <v>631</v>
      </c>
      <c r="B138" s="8" t="s">
        <v>203</v>
      </c>
      <c r="C138" s="5">
        <v>631</v>
      </c>
      <c r="D138" s="78">
        <v>3435</v>
      </c>
      <c r="E138" s="106">
        <v>0</v>
      </c>
      <c r="F138" s="106">
        <v>2427</v>
      </c>
      <c r="G138" s="106">
        <v>2427</v>
      </c>
      <c r="H138" s="107">
        <v>70.655021834061131</v>
      </c>
      <c r="I138" s="106">
        <v>6</v>
      </c>
      <c r="J138" s="106">
        <v>1503</v>
      </c>
      <c r="K138" s="106">
        <v>1509</v>
      </c>
      <c r="L138" s="94">
        <v>43.755458515283841</v>
      </c>
      <c r="M138" s="107">
        <v>114.41048034934498</v>
      </c>
      <c r="N138" s="86">
        <v>6</v>
      </c>
      <c r="O138" s="86">
        <v>3930</v>
      </c>
      <c r="P138" s="106">
        <v>3936</v>
      </c>
    </row>
    <row r="139" spans="1:16" ht="66" customHeight="1" x14ac:dyDescent="0.25">
      <c r="B139" s="190"/>
      <c r="D139" s="211" t="s">
        <v>204</v>
      </c>
      <c r="E139" s="444" t="s">
        <v>404</v>
      </c>
      <c r="F139" s="444"/>
      <c r="G139" s="444"/>
      <c r="H139" s="444"/>
      <c r="I139" s="444"/>
      <c r="J139" s="444"/>
      <c r="K139" s="444"/>
      <c r="L139" s="444"/>
      <c r="M139" s="444"/>
      <c r="N139" s="444"/>
      <c r="O139" s="444"/>
      <c r="P139" s="444"/>
    </row>
    <row r="140" spans="1:16" ht="34.5" customHeight="1" x14ac:dyDescent="0.25">
      <c r="B140" s="189"/>
      <c r="D140" s="441" t="s">
        <v>29</v>
      </c>
      <c r="E140" s="441"/>
      <c r="F140" s="441"/>
      <c r="G140" s="442" t="s">
        <v>30</v>
      </c>
      <c r="H140" s="442"/>
      <c r="I140" s="442"/>
      <c r="J140" s="442"/>
      <c r="K140" s="442"/>
      <c r="L140" s="442"/>
      <c r="M140" s="442"/>
      <c r="N140" s="442"/>
      <c r="O140" s="442"/>
      <c r="P140" s="442"/>
    </row>
    <row r="141" spans="1:16" ht="36.75" customHeight="1" x14ac:dyDescent="0.25">
      <c r="B141" s="189"/>
      <c r="D141" s="441" t="s">
        <v>364</v>
      </c>
      <c r="E141" s="441"/>
      <c r="F141" s="441"/>
      <c r="G141" s="442" t="s">
        <v>365</v>
      </c>
      <c r="H141" s="442"/>
      <c r="I141" s="442"/>
      <c r="J141" s="442"/>
      <c r="K141" s="442"/>
      <c r="L141" s="442"/>
      <c r="M141" s="442"/>
      <c r="N141" s="442"/>
      <c r="O141" s="442"/>
      <c r="P141" s="442"/>
    </row>
    <row r="142" spans="1:16" x14ac:dyDescent="0.25">
      <c r="B142" s="189"/>
      <c r="D142" s="189"/>
      <c r="E142" s="189"/>
      <c r="F142" s="189"/>
      <c r="G142" s="189"/>
      <c r="H142" s="189"/>
      <c r="I142" s="189"/>
      <c r="J142" s="189"/>
      <c r="K142" s="189"/>
      <c r="L142" s="189"/>
    </row>
    <row r="143" spans="1:16" x14ac:dyDescent="0.25">
      <c r="B143" s="189"/>
      <c r="D143" s="189"/>
      <c r="E143" s="189"/>
      <c r="F143" s="189"/>
      <c r="G143" s="189"/>
      <c r="H143" s="189"/>
      <c r="I143" s="189"/>
      <c r="J143" s="189"/>
      <c r="K143" s="189"/>
      <c r="L143" s="189"/>
    </row>
    <row r="144" spans="1:16" x14ac:dyDescent="0.25">
      <c r="B144" s="189"/>
      <c r="D144" t="s">
        <v>405</v>
      </c>
      <c r="E144" s="189"/>
      <c r="F144" s="189"/>
      <c r="G144" s="189"/>
      <c r="H144" s="189"/>
      <c r="I144" s="189"/>
      <c r="J144" s="189"/>
      <c r="K144" s="189"/>
      <c r="L144" s="189"/>
    </row>
    <row r="145" spans="2:19" x14ac:dyDescent="0.25">
      <c r="B145" s="189"/>
      <c r="D145" s="189"/>
      <c r="E145" s="189"/>
      <c r="F145" s="189"/>
      <c r="G145" s="189"/>
      <c r="H145" s="189"/>
      <c r="I145" s="189"/>
      <c r="J145" s="189"/>
      <c r="K145" s="189"/>
      <c r="L145" s="189"/>
    </row>
    <row r="146" spans="2:19" ht="39.75" customHeight="1" x14ac:dyDescent="0.25">
      <c r="B146" s="189"/>
      <c r="E146" s="301"/>
      <c r="F146" s="301"/>
      <c r="G146" s="301"/>
      <c r="H146" s="301"/>
      <c r="I146" s="443" t="s">
        <v>406</v>
      </c>
      <c r="J146" s="443"/>
      <c r="K146" s="443"/>
      <c r="L146" s="443"/>
      <c r="M146" s="443"/>
      <c r="N146" s="443"/>
      <c r="O146" s="443"/>
      <c r="P146" s="443"/>
      <c r="Q146" s="443"/>
      <c r="R146" s="443"/>
      <c r="S146" s="443"/>
    </row>
    <row r="147" spans="2:19" ht="51" x14ac:dyDescent="0.25">
      <c r="B147" s="189"/>
      <c r="C147" s="209" t="s">
        <v>363</v>
      </c>
      <c r="D147" s="204" t="s">
        <v>256</v>
      </c>
      <c r="E147" s="205" t="s">
        <v>257</v>
      </c>
      <c r="F147" s="205" t="s">
        <v>258</v>
      </c>
      <c r="G147" s="205" t="s">
        <v>259</v>
      </c>
      <c r="H147" s="189"/>
      <c r="I147" s="189"/>
      <c r="J147" s="189"/>
      <c r="K147" s="189"/>
      <c r="L147" s="189"/>
    </row>
    <row r="148" spans="2:19" x14ac:dyDescent="0.25">
      <c r="B148" s="189"/>
      <c r="C148" s="129">
        <v>2022</v>
      </c>
      <c r="D148" s="212">
        <v>44896</v>
      </c>
      <c r="E148" s="78">
        <v>19713</v>
      </c>
      <c r="F148" s="78">
        <v>157372</v>
      </c>
      <c r="G148" s="78">
        <v>177085</v>
      </c>
      <c r="H148" s="189"/>
      <c r="I148" s="189"/>
      <c r="J148" s="189"/>
      <c r="K148" s="189"/>
      <c r="L148" s="189"/>
    </row>
    <row r="149" spans="2:19" x14ac:dyDescent="0.25">
      <c r="B149" s="189"/>
      <c r="C149" s="129">
        <v>2023</v>
      </c>
      <c r="D149" s="302">
        <v>44927</v>
      </c>
      <c r="E149" s="78">
        <v>18753</v>
      </c>
      <c r="F149" s="78">
        <v>160416</v>
      </c>
      <c r="G149" s="78">
        <v>179169</v>
      </c>
      <c r="H149" s="189"/>
      <c r="I149" s="189"/>
      <c r="J149" s="189"/>
      <c r="K149" s="189"/>
      <c r="L149" s="189"/>
    </row>
    <row r="150" spans="2:19" x14ac:dyDescent="0.25">
      <c r="B150" s="189"/>
      <c r="C150" s="129">
        <v>2023</v>
      </c>
      <c r="D150" s="302">
        <v>44958</v>
      </c>
      <c r="E150" s="78">
        <v>17862</v>
      </c>
      <c r="F150" s="78">
        <v>164261</v>
      </c>
      <c r="G150" s="78">
        <v>182123</v>
      </c>
      <c r="H150" s="189"/>
      <c r="I150" s="189"/>
      <c r="J150" s="189"/>
      <c r="K150" s="189"/>
      <c r="L150" s="189"/>
    </row>
    <row r="151" spans="2:19" ht="18.75" customHeight="1" x14ac:dyDescent="0.25">
      <c r="B151" s="189"/>
      <c r="C151" s="129">
        <v>2023</v>
      </c>
      <c r="D151" s="303">
        <v>44986</v>
      </c>
      <c r="E151" s="78">
        <v>16894</v>
      </c>
      <c r="F151" s="78">
        <v>171077</v>
      </c>
      <c r="G151" s="78">
        <v>187971</v>
      </c>
      <c r="H151" s="189"/>
      <c r="I151" s="189"/>
      <c r="J151" s="189"/>
      <c r="K151" s="189"/>
      <c r="L151" s="189"/>
    </row>
    <row r="152" spans="2:19" x14ac:dyDescent="0.25">
      <c r="B152" s="189"/>
      <c r="C152" s="129">
        <v>2023</v>
      </c>
      <c r="D152" s="302">
        <v>45017</v>
      </c>
      <c r="E152" s="269">
        <v>13411</v>
      </c>
      <c r="F152" s="269">
        <v>178625</v>
      </c>
      <c r="G152" s="269">
        <v>192036</v>
      </c>
      <c r="H152" s="189"/>
      <c r="I152" s="189"/>
      <c r="J152" s="189"/>
      <c r="K152" s="189"/>
      <c r="L152" s="189"/>
    </row>
    <row r="153" spans="2:19" x14ac:dyDescent="0.25">
      <c r="B153" s="189"/>
      <c r="C153" s="129">
        <v>2023</v>
      </c>
      <c r="D153" s="302">
        <v>45047</v>
      </c>
      <c r="E153" s="78">
        <v>12865</v>
      </c>
      <c r="F153" s="78">
        <v>182754</v>
      </c>
      <c r="G153" s="78">
        <v>195619</v>
      </c>
      <c r="H153" s="189"/>
      <c r="I153" s="189"/>
      <c r="J153" s="189"/>
      <c r="K153" s="189"/>
      <c r="L153" s="189"/>
    </row>
    <row r="154" spans="2:19" x14ac:dyDescent="0.25">
      <c r="B154" s="189"/>
      <c r="C154" s="129">
        <v>2023</v>
      </c>
      <c r="D154" s="302">
        <v>45078</v>
      </c>
      <c r="E154" s="269">
        <v>6877</v>
      </c>
      <c r="F154" s="269">
        <v>188578</v>
      </c>
      <c r="G154" s="269">
        <v>195455</v>
      </c>
      <c r="H154" s="189"/>
      <c r="I154" s="189"/>
      <c r="J154" s="189"/>
      <c r="K154" s="189"/>
      <c r="L154" s="189"/>
    </row>
    <row r="155" spans="2:19" x14ac:dyDescent="0.25">
      <c r="B155" s="189"/>
      <c r="C155" s="129">
        <v>2023</v>
      </c>
      <c r="D155" s="302">
        <v>45108</v>
      </c>
      <c r="E155" s="269">
        <v>1846</v>
      </c>
      <c r="F155" s="269">
        <v>192533</v>
      </c>
      <c r="G155" s="269">
        <v>194379</v>
      </c>
      <c r="H155" s="189"/>
      <c r="I155" s="189"/>
      <c r="J155" s="189"/>
      <c r="K155" s="189"/>
      <c r="L155" s="189"/>
    </row>
    <row r="156" spans="2:19" x14ac:dyDescent="0.25">
      <c r="B156" s="189"/>
      <c r="C156" s="129">
        <v>2023</v>
      </c>
      <c r="D156" s="302">
        <v>45139</v>
      </c>
      <c r="E156" s="269">
        <v>1112</v>
      </c>
      <c r="F156" s="269">
        <v>198485</v>
      </c>
      <c r="G156" s="269">
        <v>199597</v>
      </c>
      <c r="H156" s="189"/>
      <c r="I156" s="189"/>
      <c r="J156" s="189"/>
      <c r="K156" s="189"/>
      <c r="L156" s="189"/>
    </row>
    <row r="157" spans="2:19" ht="16.5" customHeight="1" x14ac:dyDescent="0.25">
      <c r="B157" s="189"/>
      <c r="C157" s="129">
        <v>2023</v>
      </c>
      <c r="D157" s="302">
        <v>45170</v>
      </c>
      <c r="E157" s="269">
        <v>964</v>
      </c>
      <c r="F157" s="269">
        <v>203073</v>
      </c>
      <c r="G157" s="269">
        <v>204037</v>
      </c>
      <c r="H157" s="189"/>
      <c r="I157" s="189"/>
      <c r="J157" s="189"/>
      <c r="K157" s="189"/>
      <c r="L157" s="189"/>
    </row>
    <row r="158" spans="2:19" x14ac:dyDescent="0.25">
      <c r="B158" s="189"/>
      <c r="C158" s="129">
        <v>2023</v>
      </c>
      <c r="D158" s="302">
        <v>45200</v>
      </c>
      <c r="E158" s="78">
        <v>874</v>
      </c>
      <c r="F158" s="78">
        <v>206201</v>
      </c>
      <c r="G158" s="78">
        <v>207075</v>
      </c>
      <c r="H158" s="189"/>
      <c r="I158" s="189"/>
      <c r="J158" s="189"/>
      <c r="K158" s="189"/>
      <c r="L158" s="189"/>
    </row>
    <row r="159" spans="2:19" x14ac:dyDescent="0.25">
      <c r="B159" s="189"/>
      <c r="C159" s="129">
        <v>2023</v>
      </c>
      <c r="D159" s="302">
        <v>45231</v>
      </c>
      <c r="E159" s="129">
        <v>544</v>
      </c>
      <c r="F159" s="78">
        <v>209898</v>
      </c>
      <c r="G159" s="78">
        <v>210442</v>
      </c>
      <c r="H159" s="189"/>
      <c r="I159" s="189"/>
      <c r="J159" s="189"/>
      <c r="K159" s="189"/>
      <c r="L159" s="189"/>
    </row>
    <row r="160" spans="2:19" x14ac:dyDescent="0.25">
      <c r="B160" s="189"/>
      <c r="C160" s="129">
        <v>2023</v>
      </c>
      <c r="D160" s="302">
        <v>45261</v>
      </c>
      <c r="E160" s="129">
        <v>492</v>
      </c>
      <c r="F160" s="78">
        <v>211175</v>
      </c>
      <c r="G160" s="78">
        <v>211667</v>
      </c>
      <c r="H160" s="189"/>
      <c r="I160" s="189"/>
      <c r="J160" s="189"/>
      <c r="K160" s="189"/>
      <c r="L160" s="189"/>
    </row>
    <row r="161" spans="2:12" x14ac:dyDescent="0.25">
      <c r="B161" s="189"/>
      <c r="C161" s="129">
        <v>2024</v>
      </c>
      <c r="D161" s="302">
        <v>45292</v>
      </c>
      <c r="E161" s="78">
        <v>300</v>
      </c>
      <c r="F161" s="78">
        <v>211578</v>
      </c>
      <c r="G161" s="78">
        <v>211878</v>
      </c>
      <c r="H161" s="189"/>
      <c r="I161" s="189"/>
      <c r="J161" s="189"/>
      <c r="K161" s="189"/>
      <c r="L161" s="189"/>
    </row>
    <row r="162" spans="2:12" x14ac:dyDescent="0.25">
      <c r="B162" s="189"/>
      <c r="D162" s="206"/>
      <c r="E162" s="206"/>
      <c r="F162" s="206"/>
      <c r="G162" s="206"/>
      <c r="H162" s="189"/>
      <c r="I162" s="189"/>
      <c r="J162" s="189"/>
      <c r="K162" s="189"/>
      <c r="L162" s="189"/>
    </row>
    <row r="163" spans="2:12" x14ac:dyDescent="0.25">
      <c r="B163" s="189"/>
      <c r="H163" s="189"/>
      <c r="I163" s="189"/>
      <c r="J163" s="189"/>
      <c r="K163" s="189"/>
      <c r="L163" s="189"/>
    </row>
    <row r="164" spans="2:12" x14ac:dyDescent="0.25">
      <c r="B164" s="189"/>
      <c r="H164" s="189"/>
      <c r="I164" s="189"/>
      <c r="J164" s="189"/>
      <c r="K164" s="189"/>
      <c r="L164" s="189"/>
    </row>
    <row r="165" spans="2:12" ht="76.5" x14ac:dyDescent="0.25">
      <c r="B165" s="189"/>
      <c r="C165" s="209" t="s">
        <v>363</v>
      </c>
      <c r="D165" s="209" t="s">
        <v>260</v>
      </c>
      <c r="E165" s="210" t="s">
        <v>261</v>
      </c>
      <c r="F165" s="210" t="s">
        <v>262</v>
      </c>
      <c r="G165" s="210" t="s">
        <v>263</v>
      </c>
      <c r="H165" s="189"/>
      <c r="I165" s="189"/>
      <c r="J165" s="189"/>
      <c r="K165" s="189"/>
      <c r="L165" s="189"/>
    </row>
    <row r="166" spans="2:12" x14ac:dyDescent="0.25">
      <c r="B166" s="189"/>
      <c r="C166" s="129">
        <v>2022</v>
      </c>
      <c r="D166" s="213">
        <v>44896</v>
      </c>
      <c r="E166" s="280">
        <v>234864</v>
      </c>
      <c r="F166" s="280">
        <v>157372</v>
      </c>
      <c r="G166" s="93">
        <v>67.005586211594789</v>
      </c>
      <c r="H166" s="189"/>
      <c r="I166" s="189"/>
      <c r="J166" s="189"/>
      <c r="K166" s="189"/>
      <c r="L166" s="189"/>
    </row>
    <row r="167" spans="2:12" x14ac:dyDescent="0.25">
      <c r="B167" s="189"/>
      <c r="C167" s="129">
        <v>2023</v>
      </c>
      <c r="D167" s="303">
        <v>44927</v>
      </c>
      <c r="E167" s="78">
        <v>247821</v>
      </c>
      <c r="F167" s="78">
        <v>160416</v>
      </c>
      <c r="G167" s="93">
        <v>68.301655426118941</v>
      </c>
      <c r="H167" s="189"/>
      <c r="I167" s="189"/>
      <c r="J167" s="189"/>
      <c r="K167" s="189"/>
      <c r="L167" s="189"/>
    </row>
    <row r="168" spans="2:12" x14ac:dyDescent="0.25">
      <c r="B168" s="189"/>
      <c r="C168" s="129">
        <v>2023</v>
      </c>
      <c r="D168" s="303">
        <v>44958</v>
      </c>
      <c r="E168" s="78">
        <v>246878</v>
      </c>
      <c r="F168" s="217">
        <v>164261</v>
      </c>
      <c r="G168" s="93">
        <v>66.535292735683214</v>
      </c>
      <c r="H168" s="189"/>
      <c r="I168" s="189"/>
      <c r="J168" s="189"/>
      <c r="K168" s="189"/>
      <c r="L168" s="189"/>
    </row>
    <row r="169" spans="2:12" x14ac:dyDescent="0.25">
      <c r="B169" s="189"/>
      <c r="C169" s="129">
        <v>2023</v>
      </c>
      <c r="D169" s="303">
        <v>44986</v>
      </c>
      <c r="E169" s="78">
        <v>246878</v>
      </c>
      <c r="F169" s="217">
        <v>171077</v>
      </c>
      <c r="G169" s="93">
        <v>83.205620185537143</v>
      </c>
      <c r="H169" s="189"/>
      <c r="I169" s="189"/>
      <c r="J169" s="189"/>
      <c r="K169" s="189"/>
      <c r="L169" s="189"/>
    </row>
    <row r="170" spans="2:12" x14ac:dyDescent="0.25">
      <c r="B170" s="189"/>
      <c r="C170" s="129">
        <v>2023</v>
      </c>
      <c r="D170" s="303">
        <v>45017</v>
      </c>
      <c r="E170" s="263">
        <v>246878</v>
      </c>
      <c r="F170" s="264">
        <v>178625</v>
      </c>
      <c r="G170" s="265">
        <v>83.205620185537143</v>
      </c>
      <c r="H170" s="189"/>
      <c r="I170" s="189"/>
      <c r="J170" s="189"/>
      <c r="K170" s="189"/>
      <c r="L170" s="189"/>
    </row>
    <row r="171" spans="2:12" x14ac:dyDescent="0.25">
      <c r="B171" s="189"/>
      <c r="C171" s="129">
        <v>2023</v>
      </c>
      <c r="D171" s="303">
        <v>45047</v>
      </c>
      <c r="E171" s="263">
        <v>247821</v>
      </c>
      <c r="F171" s="264">
        <v>182754</v>
      </c>
      <c r="G171" s="266">
        <v>73.744355805198097</v>
      </c>
      <c r="H171" s="189"/>
      <c r="I171" s="189"/>
      <c r="J171" s="189"/>
      <c r="K171" s="189"/>
      <c r="L171" s="189"/>
    </row>
    <row r="172" spans="2:12" x14ac:dyDescent="0.25">
      <c r="B172" s="189"/>
      <c r="C172" s="129">
        <v>2023</v>
      </c>
      <c r="D172" s="303">
        <v>45078</v>
      </c>
      <c r="E172" s="263">
        <v>247821</v>
      </c>
      <c r="F172" s="267">
        <v>188578</v>
      </c>
      <c r="G172" s="268">
        <v>76.094439131469898</v>
      </c>
      <c r="H172" s="189"/>
      <c r="I172" s="189"/>
      <c r="J172" s="189"/>
      <c r="K172" s="189"/>
      <c r="L172" s="189"/>
    </row>
    <row r="173" spans="2:12" x14ac:dyDescent="0.25">
      <c r="B173" s="189"/>
      <c r="C173" s="129">
        <v>2023</v>
      </c>
      <c r="D173" s="303">
        <v>45108</v>
      </c>
      <c r="E173" s="263">
        <v>247821</v>
      </c>
      <c r="F173" s="267">
        <v>192533</v>
      </c>
      <c r="G173" s="268">
        <v>77.690349082603973</v>
      </c>
      <c r="H173" s="189"/>
      <c r="I173" s="189"/>
      <c r="J173" s="189"/>
      <c r="K173" s="189"/>
      <c r="L173" s="189"/>
    </row>
    <row r="174" spans="2:12" x14ac:dyDescent="0.25">
      <c r="B174" s="189"/>
      <c r="C174" s="129">
        <v>2023</v>
      </c>
      <c r="D174" s="303">
        <v>45139</v>
      </c>
      <c r="E174" s="263">
        <v>247821</v>
      </c>
      <c r="F174" s="267">
        <v>198485</v>
      </c>
      <c r="G174" s="268">
        <v>80.092082591870749</v>
      </c>
      <c r="H174" s="189"/>
      <c r="I174" s="189"/>
      <c r="J174" s="189"/>
      <c r="K174" s="189"/>
      <c r="L174" s="189"/>
    </row>
    <row r="175" spans="2:12" x14ac:dyDescent="0.25">
      <c r="C175" s="129">
        <v>2023</v>
      </c>
      <c r="D175" s="303">
        <v>45170</v>
      </c>
      <c r="E175" s="263">
        <v>247821</v>
      </c>
      <c r="F175" s="267">
        <v>203073</v>
      </c>
      <c r="G175" s="270">
        <v>81.943418838597211</v>
      </c>
    </row>
    <row r="176" spans="2:12" x14ac:dyDescent="0.25">
      <c r="C176" s="129">
        <v>2023</v>
      </c>
      <c r="D176" s="303">
        <v>45200</v>
      </c>
      <c r="E176" s="263">
        <v>247821</v>
      </c>
      <c r="F176" s="267">
        <v>206201</v>
      </c>
      <c r="G176" s="268">
        <v>83.205620185537143</v>
      </c>
    </row>
    <row r="177" spans="3:7" x14ac:dyDescent="0.25">
      <c r="C177" s="129">
        <v>2023</v>
      </c>
      <c r="D177" s="303">
        <v>45231</v>
      </c>
      <c r="E177" s="263">
        <v>247821</v>
      </c>
      <c r="F177" s="267">
        <v>209898</v>
      </c>
      <c r="G177" s="268">
        <v>84.697422736571966</v>
      </c>
    </row>
    <row r="178" spans="3:7" x14ac:dyDescent="0.25">
      <c r="C178" s="129">
        <v>2023</v>
      </c>
      <c r="D178" s="303">
        <v>45261</v>
      </c>
      <c r="E178" s="263">
        <v>247821</v>
      </c>
      <c r="F178" s="78">
        <v>211175</v>
      </c>
      <c r="G178" s="268">
        <v>85.212714015357861</v>
      </c>
    </row>
    <row r="179" spans="3:7" x14ac:dyDescent="0.25">
      <c r="C179" s="129">
        <v>2024</v>
      </c>
      <c r="D179" s="302">
        <v>45292</v>
      </c>
      <c r="E179" s="263">
        <v>247821</v>
      </c>
      <c r="F179" s="78">
        <v>211578</v>
      </c>
      <c r="G179" s="268">
        <v>85.375331388381127</v>
      </c>
    </row>
  </sheetData>
  <mergeCells count="8">
    <mergeCell ref="D141:F141"/>
    <mergeCell ref="G141:P141"/>
    <mergeCell ref="I146:S146"/>
    <mergeCell ref="D2:P2"/>
    <mergeCell ref="E139:P139"/>
    <mergeCell ref="D140:F140"/>
    <mergeCell ref="G140:P140"/>
    <mergeCell ref="A1:P1"/>
  </mergeCells>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33CC33"/>
  </sheetPr>
  <dimension ref="A1:W104"/>
  <sheetViews>
    <sheetView zoomScale="85" zoomScaleNormal="85" workbookViewId="0">
      <selection activeCell="A81" sqref="A81:XFD119"/>
    </sheetView>
  </sheetViews>
  <sheetFormatPr baseColWidth="10" defaultColWidth="11.42578125" defaultRowHeight="15" x14ac:dyDescent="0.25"/>
  <cols>
    <col min="1" max="1" width="19.28515625" bestFit="1" customWidth="1"/>
    <col min="2" max="2" width="25.85546875" customWidth="1"/>
    <col min="3" max="3" width="16.85546875" customWidth="1"/>
    <col min="4" max="4" width="12.5703125" customWidth="1"/>
    <col min="5" max="5" width="11.85546875" customWidth="1"/>
    <col min="6" max="6" width="11" customWidth="1"/>
    <col min="7" max="7" width="6.42578125" customWidth="1"/>
    <col min="8" max="8" width="9.85546875" customWidth="1"/>
    <col min="9" max="9" width="14.28515625" customWidth="1"/>
    <col min="10" max="10" width="15.140625" customWidth="1"/>
    <col min="11" max="11" width="14.85546875" bestFit="1" customWidth="1"/>
    <col min="12" max="12" width="19.140625" bestFit="1" customWidth="1"/>
    <col min="13" max="13" width="13.5703125" bestFit="1" customWidth="1"/>
    <col min="16" max="16" width="14.85546875" bestFit="1" customWidth="1"/>
    <col min="21" max="21" width="12.140625" customWidth="1"/>
  </cols>
  <sheetData>
    <row r="1" spans="1:23" ht="24.95" customHeight="1" x14ac:dyDescent="0.25">
      <c r="A1" s="448" t="s">
        <v>264</v>
      </c>
      <c r="B1" s="448"/>
      <c r="C1" s="448"/>
      <c r="D1" s="448"/>
      <c r="E1" s="448"/>
      <c r="F1" s="448"/>
      <c r="G1" s="304" t="s">
        <v>403</v>
      </c>
      <c r="H1" s="286"/>
      <c r="T1" s="449"/>
      <c r="U1" s="449"/>
      <c r="V1" s="449"/>
      <c r="W1" s="449"/>
    </row>
    <row r="2" spans="1:23" s="159" customFormat="1" ht="39" customHeight="1" x14ac:dyDescent="0.2">
      <c r="A2" s="156" t="s">
        <v>265</v>
      </c>
      <c r="B2" s="157" t="s">
        <v>266</v>
      </c>
      <c r="C2" s="157" t="s">
        <v>210</v>
      </c>
      <c r="D2" s="161" t="s">
        <v>267</v>
      </c>
      <c r="E2" s="158" t="s">
        <v>268</v>
      </c>
      <c r="F2" s="157" t="s">
        <v>269</v>
      </c>
      <c r="I2" s="453" t="s">
        <v>264</v>
      </c>
      <c r="J2" s="453"/>
      <c r="K2" s="453"/>
      <c r="L2" s="453"/>
      <c r="M2" s="453"/>
      <c r="N2" s="453"/>
      <c r="O2" s="453"/>
      <c r="P2" s="453"/>
    </row>
    <row r="3" spans="1:23" ht="18.95" customHeight="1" x14ac:dyDescent="0.25">
      <c r="A3" s="160" t="s">
        <v>228</v>
      </c>
      <c r="B3" s="161" t="s">
        <v>270</v>
      </c>
      <c r="C3" s="220">
        <v>13</v>
      </c>
      <c r="D3" s="220">
        <v>109365</v>
      </c>
      <c r="E3" s="162">
        <v>109378</v>
      </c>
      <c r="F3" s="163">
        <v>80.186798041113164</v>
      </c>
      <c r="G3" s="47"/>
      <c r="H3" s="47"/>
    </row>
    <row r="4" spans="1:23" ht="18.95" customHeight="1" x14ac:dyDescent="0.25">
      <c r="A4" s="160"/>
      <c r="B4" s="161" t="s">
        <v>271</v>
      </c>
      <c r="C4" s="220">
        <v>39</v>
      </c>
      <c r="D4" s="220">
        <v>6510</v>
      </c>
      <c r="E4" s="162">
        <v>6549</v>
      </c>
      <c r="F4" s="163">
        <v>4.8011788510600857</v>
      </c>
      <c r="G4" s="164"/>
      <c r="H4" s="47"/>
    </row>
    <row r="5" spans="1:23" ht="18.95" customHeight="1" x14ac:dyDescent="0.25">
      <c r="A5" s="165" t="s">
        <v>220</v>
      </c>
      <c r="B5" s="161" t="s">
        <v>370</v>
      </c>
      <c r="C5" s="220">
        <v>3</v>
      </c>
      <c r="D5" s="220">
        <v>8115</v>
      </c>
      <c r="E5" s="162">
        <v>8118</v>
      </c>
      <c r="F5" s="163">
        <v>5.9514383742412242</v>
      </c>
      <c r="G5" s="164"/>
      <c r="H5" s="47"/>
    </row>
    <row r="6" spans="1:23" ht="18.95" customHeight="1" x14ac:dyDescent="0.25">
      <c r="A6" s="165"/>
      <c r="B6" s="161" t="s">
        <v>273</v>
      </c>
      <c r="C6" s="220">
        <v>0</v>
      </c>
      <c r="D6" s="220">
        <v>7088</v>
      </c>
      <c r="E6" s="162">
        <v>7088</v>
      </c>
      <c r="F6" s="163">
        <v>5.1963285534148556</v>
      </c>
      <c r="G6" s="164"/>
      <c r="H6" s="47"/>
    </row>
    <row r="7" spans="1:23" ht="18.95" customHeight="1" x14ac:dyDescent="0.25">
      <c r="A7" s="165" t="s">
        <v>222</v>
      </c>
      <c r="B7" s="161" t="s">
        <v>274</v>
      </c>
      <c r="C7" s="220">
        <v>0</v>
      </c>
      <c r="D7" s="220">
        <v>4841</v>
      </c>
      <c r="E7" s="162">
        <v>4841</v>
      </c>
      <c r="F7" s="163">
        <v>3.549016157883933</v>
      </c>
      <c r="G7" s="164"/>
      <c r="H7" s="47"/>
    </row>
    <row r="8" spans="1:23" ht="18.95" customHeight="1" x14ac:dyDescent="0.25">
      <c r="A8" s="160" t="s">
        <v>229</v>
      </c>
      <c r="B8" s="161" t="s">
        <v>275</v>
      </c>
      <c r="C8" s="220">
        <v>0</v>
      </c>
      <c r="D8" s="220">
        <v>16</v>
      </c>
      <c r="E8" s="162">
        <v>16</v>
      </c>
      <c r="F8" s="163">
        <v>1.1729861294390194E-2</v>
      </c>
      <c r="G8" s="164"/>
      <c r="H8" s="47"/>
    </row>
    <row r="9" spans="1:23" ht="18.95" customHeight="1" x14ac:dyDescent="0.25">
      <c r="A9" s="165" t="s">
        <v>223</v>
      </c>
      <c r="B9" s="161" t="s">
        <v>276</v>
      </c>
      <c r="C9" s="220">
        <v>0</v>
      </c>
      <c r="D9" s="220">
        <v>355</v>
      </c>
      <c r="E9" s="162">
        <v>355</v>
      </c>
      <c r="F9" s="163">
        <v>0.26025629746928242</v>
      </c>
      <c r="G9" s="164"/>
      <c r="H9" s="47"/>
    </row>
    <row r="10" spans="1:23" ht="18.95" customHeight="1" x14ac:dyDescent="0.25">
      <c r="A10" s="166" t="s">
        <v>224</v>
      </c>
      <c r="B10" s="161" t="s">
        <v>277</v>
      </c>
      <c r="C10" s="220">
        <v>0</v>
      </c>
      <c r="D10" s="220">
        <v>59</v>
      </c>
      <c r="E10" s="162">
        <v>59</v>
      </c>
      <c r="F10" s="163">
        <v>4.3253863523063839E-2</v>
      </c>
      <c r="G10" s="164"/>
      <c r="H10" s="47"/>
    </row>
    <row r="11" spans="1:23" ht="18.95" customHeight="1" x14ac:dyDescent="0.25">
      <c r="A11" s="165" t="s">
        <v>278</v>
      </c>
      <c r="B11" s="161" t="s">
        <v>279</v>
      </c>
      <c r="C11" s="220">
        <v>0</v>
      </c>
      <c r="D11" s="220">
        <v>0</v>
      </c>
      <c r="E11" s="162">
        <v>0</v>
      </c>
      <c r="F11" s="163">
        <v>0</v>
      </c>
      <c r="G11" s="164"/>
      <c r="H11" s="47"/>
    </row>
    <row r="12" spans="1:23" ht="18.95" customHeight="1" x14ac:dyDescent="0.25">
      <c r="A12" s="165" t="s">
        <v>280</v>
      </c>
      <c r="B12" s="161" t="s">
        <v>281</v>
      </c>
      <c r="C12" s="220">
        <v>0</v>
      </c>
      <c r="D12" s="220">
        <v>0</v>
      </c>
      <c r="E12" s="162">
        <v>0</v>
      </c>
      <c r="F12" s="163">
        <v>0</v>
      </c>
      <c r="G12" s="164"/>
      <c r="H12" s="47"/>
    </row>
    <row r="13" spans="1:23" ht="18.95" customHeight="1" x14ac:dyDescent="0.25">
      <c r="A13" s="166" t="s">
        <v>282</v>
      </c>
      <c r="B13" s="161" t="s">
        <v>283</v>
      </c>
      <c r="C13" s="220">
        <v>0</v>
      </c>
      <c r="D13" s="220">
        <v>0</v>
      </c>
      <c r="E13" s="162">
        <v>0</v>
      </c>
      <c r="F13" s="163">
        <v>0</v>
      </c>
      <c r="G13" s="164"/>
      <c r="H13" s="47"/>
    </row>
    <row r="14" spans="1:23" ht="18.95" customHeight="1" x14ac:dyDescent="0.25">
      <c r="A14" s="166" t="s">
        <v>284</v>
      </c>
      <c r="B14" s="161" t="s">
        <v>285</v>
      </c>
      <c r="C14" s="220">
        <v>0</v>
      </c>
      <c r="D14" s="220">
        <v>0</v>
      </c>
      <c r="E14" s="162">
        <v>0</v>
      </c>
      <c r="F14" s="163">
        <v>0</v>
      </c>
      <c r="G14" s="164"/>
      <c r="H14" s="47"/>
    </row>
    <row r="15" spans="1:23" ht="18.95" customHeight="1" x14ac:dyDescent="0.25">
      <c r="A15" s="166" t="s">
        <v>286</v>
      </c>
      <c r="B15" s="161" t="s">
        <v>287</v>
      </c>
      <c r="C15" s="220">
        <v>0</v>
      </c>
      <c r="D15" s="220">
        <v>0</v>
      </c>
      <c r="E15" s="162">
        <v>0</v>
      </c>
      <c r="F15" s="163">
        <v>0</v>
      </c>
      <c r="G15" s="164"/>
      <c r="H15" s="47"/>
      <c r="P15" s="68"/>
      <c r="Q15" s="68"/>
      <c r="R15" s="68"/>
      <c r="S15" s="68"/>
    </row>
    <row r="16" spans="1:23" ht="18.95" customHeight="1" x14ac:dyDescent="0.25">
      <c r="A16" s="166" t="s">
        <v>288</v>
      </c>
      <c r="B16" s="161" t="s">
        <v>289</v>
      </c>
      <c r="C16" s="220">
        <v>0</v>
      </c>
      <c r="D16" s="220">
        <v>0</v>
      </c>
      <c r="E16" s="162">
        <v>0</v>
      </c>
      <c r="F16" s="163">
        <v>0</v>
      </c>
      <c r="G16" s="164"/>
      <c r="H16" s="47"/>
      <c r="P16" s="68"/>
    </row>
    <row r="17" spans="1:17" ht="18.95" customHeight="1" x14ac:dyDescent="0.25">
      <c r="A17" s="166" t="s">
        <v>290</v>
      </c>
      <c r="B17" s="161" t="s">
        <v>291</v>
      </c>
      <c r="C17" s="220">
        <v>0</v>
      </c>
      <c r="D17" s="220">
        <v>0</v>
      </c>
      <c r="E17" s="162">
        <v>0</v>
      </c>
      <c r="F17" s="163">
        <v>0</v>
      </c>
      <c r="G17" s="164"/>
      <c r="H17" s="47"/>
    </row>
    <row r="18" spans="1:17" ht="18.95" customHeight="1" x14ac:dyDescent="0.25">
      <c r="A18" s="166" t="s">
        <v>292</v>
      </c>
      <c r="B18" s="161" t="s">
        <v>293</v>
      </c>
      <c r="C18" s="220">
        <v>0</v>
      </c>
      <c r="D18" s="220">
        <v>0</v>
      </c>
      <c r="E18" s="162">
        <v>0</v>
      </c>
      <c r="F18" s="163">
        <v>0</v>
      </c>
      <c r="G18" s="164"/>
      <c r="H18" s="47"/>
    </row>
    <row r="19" spans="1:17" ht="18.95" customHeight="1" x14ac:dyDescent="0.25">
      <c r="A19" s="166" t="s">
        <v>294</v>
      </c>
      <c r="B19" s="161" t="s">
        <v>295</v>
      </c>
      <c r="C19" s="220">
        <v>0</v>
      </c>
      <c r="D19" s="220">
        <v>0</v>
      </c>
      <c r="E19" s="162">
        <v>0</v>
      </c>
      <c r="F19" s="163">
        <v>0</v>
      </c>
      <c r="G19" s="164"/>
      <c r="H19" s="47"/>
    </row>
    <row r="20" spans="1:17" ht="18.95" customHeight="1" x14ac:dyDescent="0.25">
      <c r="A20" s="166" t="s">
        <v>296</v>
      </c>
      <c r="B20" s="167"/>
      <c r="C20" s="167">
        <v>55</v>
      </c>
      <c r="D20" s="167">
        <v>136349</v>
      </c>
      <c r="E20" s="168">
        <v>136404</v>
      </c>
      <c r="F20" s="169">
        <v>99.999999999999986</v>
      </c>
      <c r="G20" s="164"/>
      <c r="H20" s="47"/>
      <c r="L20" s="68"/>
    </row>
    <row r="21" spans="1:17" ht="18.95" customHeight="1" x14ac:dyDescent="0.25">
      <c r="A21" s="160" t="s">
        <v>226</v>
      </c>
      <c r="B21" s="161" t="s">
        <v>271</v>
      </c>
      <c r="C21" s="220">
        <v>39</v>
      </c>
      <c r="D21" s="220">
        <v>6498</v>
      </c>
      <c r="E21" s="221">
        <v>6537</v>
      </c>
      <c r="F21" s="222"/>
      <c r="G21" s="164"/>
      <c r="H21" s="47"/>
      <c r="L21" s="68"/>
    </row>
    <row r="22" spans="1:17" ht="18.95" customHeight="1" x14ac:dyDescent="0.25">
      <c r="A22" s="160" t="s">
        <v>225</v>
      </c>
      <c r="B22" s="161" t="s">
        <v>271</v>
      </c>
      <c r="C22" s="220">
        <v>0</v>
      </c>
      <c r="D22" s="220">
        <v>12</v>
      </c>
      <c r="E22" s="221">
        <v>12</v>
      </c>
      <c r="F22" s="222"/>
      <c r="G22" s="164"/>
      <c r="H22" s="47"/>
      <c r="L22" s="68"/>
    </row>
    <row r="23" spans="1:17" ht="32.25" customHeight="1" x14ac:dyDescent="0.25">
      <c r="A23" s="165" t="s">
        <v>227</v>
      </c>
      <c r="B23" s="161" t="s">
        <v>273</v>
      </c>
      <c r="C23" s="220">
        <v>0</v>
      </c>
      <c r="D23" s="220">
        <v>4330</v>
      </c>
      <c r="E23" s="221">
        <v>4330</v>
      </c>
      <c r="F23" s="159"/>
      <c r="G23" s="164"/>
      <c r="K23" s="170"/>
      <c r="L23" s="179"/>
    </row>
    <row r="24" spans="1:17" ht="32.25" customHeight="1" x14ac:dyDescent="0.25">
      <c r="A24" s="165" t="s">
        <v>221</v>
      </c>
      <c r="B24" s="161" t="s">
        <v>273</v>
      </c>
      <c r="C24" s="220">
        <v>0</v>
      </c>
      <c r="D24" s="220">
        <v>2758</v>
      </c>
      <c r="E24" s="221">
        <v>2758</v>
      </c>
      <c r="G24" s="164"/>
      <c r="K24" s="170"/>
      <c r="L24" s="179"/>
    </row>
    <row r="25" spans="1:17" ht="32.25" customHeight="1" x14ac:dyDescent="0.25">
      <c r="A25" s="173" t="s">
        <v>297</v>
      </c>
      <c r="B25" s="173"/>
      <c r="C25" s="173"/>
      <c r="D25" s="173"/>
      <c r="E25" s="173"/>
      <c r="F25" s="173"/>
      <c r="G25" s="164"/>
      <c r="K25" s="170"/>
      <c r="L25" s="179"/>
    </row>
    <row r="26" spans="1:17" ht="30.75" customHeight="1" x14ac:dyDescent="0.25">
      <c r="A26" s="156" t="s">
        <v>265</v>
      </c>
      <c r="B26" s="157" t="s">
        <v>266</v>
      </c>
      <c r="C26" s="157" t="s">
        <v>210</v>
      </c>
      <c r="D26" s="157" t="s">
        <v>267</v>
      </c>
      <c r="E26" s="158" t="s">
        <v>268</v>
      </c>
      <c r="F26" s="157" t="s">
        <v>269</v>
      </c>
      <c r="G26" s="164"/>
      <c r="I26" s="454" t="s">
        <v>297</v>
      </c>
      <c r="J26" s="454"/>
      <c r="K26" s="454"/>
      <c r="L26" s="454"/>
      <c r="M26" s="454"/>
      <c r="N26" s="454"/>
      <c r="O26" s="454"/>
      <c r="P26" s="454"/>
      <c r="Q26" s="454"/>
    </row>
    <row r="27" spans="1:17" ht="22.5" customHeight="1" x14ac:dyDescent="0.25">
      <c r="A27" s="160" t="s">
        <v>215</v>
      </c>
      <c r="B27" s="161" t="s">
        <v>370</v>
      </c>
      <c r="C27" s="161">
        <v>170</v>
      </c>
      <c r="D27" s="161">
        <v>33652</v>
      </c>
      <c r="E27" s="162">
        <v>33822</v>
      </c>
      <c r="F27" s="163">
        <v>44.812783210112087</v>
      </c>
    </row>
    <row r="28" spans="1:17" ht="35.25" customHeight="1" x14ac:dyDescent="0.25">
      <c r="A28" s="160" t="s">
        <v>213</v>
      </c>
      <c r="B28" s="161" t="s">
        <v>274</v>
      </c>
      <c r="C28" s="161">
        <v>31</v>
      </c>
      <c r="D28" s="161">
        <v>16984</v>
      </c>
      <c r="E28" s="162">
        <v>17015</v>
      </c>
      <c r="F28" s="163">
        <v>22.54418740228423</v>
      </c>
    </row>
    <row r="29" spans="1:17" ht="36" customHeight="1" x14ac:dyDescent="0.25">
      <c r="A29" s="160"/>
      <c r="B29" s="161" t="s">
        <v>273</v>
      </c>
      <c r="C29" s="161">
        <v>5</v>
      </c>
      <c r="D29" s="161">
        <v>12557</v>
      </c>
      <c r="E29" s="162">
        <v>12562</v>
      </c>
      <c r="F29" s="163">
        <v>16.644142353658214</v>
      </c>
    </row>
    <row r="30" spans="1:17" ht="33" customHeight="1" x14ac:dyDescent="0.25">
      <c r="A30" s="160" t="s">
        <v>216</v>
      </c>
      <c r="B30" s="161" t="s">
        <v>270</v>
      </c>
      <c r="C30" s="161">
        <v>6</v>
      </c>
      <c r="D30" s="161">
        <v>9833</v>
      </c>
      <c r="E30" s="162">
        <v>9839</v>
      </c>
      <c r="F30" s="163">
        <v>13.036277393539496</v>
      </c>
    </row>
    <row r="31" spans="1:17" ht="18.95" customHeight="1" x14ac:dyDescent="0.25">
      <c r="A31" s="160" t="s">
        <v>209</v>
      </c>
      <c r="B31" s="161" t="s">
        <v>276</v>
      </c>
      <c r="C31" s="161">
        <v>29</v>
      </c>
      <c r="D31" s="161">
        <v>1584</v>
      </c>
      <c r="E31" s="162">
        <v>1613</v>
      </c>
      <c r="F31" s="163">
        <v>2.137159816625593</v>
      </c>
      <c r="H31" s="174"/>
      <c r="I31" s="174"/>
    </row>
    <row r="32" spans="1:17" ht="18.95" customHeight="1" x14ac:dyDescent="0.25">
      <c r="A32" s="160"/>
      <c r="B32" s="161" t="s">
        <v>271</v>
      </c>
      <c r="C32" s="161">
        <v>3</v>
      </c>
      <c r="D32" s="161">
        <v>536</v>
      </c>
      <c r="E32" s="162">
        <v>539</v>
      </c>
      <c r="F32" s="163">
        <v>0.71415321832684098</v>
      </c>
      <c r="H32" s="174"/>
      <c r="I32" s="174"/>
      <c r="J32" s="175"/>
      <c r="K32" s="174"/>
    </row>
    <row r="33" spans="1:14" ht="18.95" customHeight="1" x14ac:dyDescent="0.25">
      <c r="A33" s="160" t="s">
        <v>214</v>
      </c>
      <c r="B33" s="161" t="s">
        <v>277</v>
      </c>
      <c r="C33" s="161">
        <v>1</v>
      </c>
      <c r="D33" s="161">
        <v>78</v>
      </c>
      <c r="E33" s="162">
        <v>79</v>
      </c>
      <c r="F33" s="163">
        <v>0.10467180750987094</v>
      </c>
      <c r="H33" s="174"/>
      <c r="I33" s="174"/>
      <c r="J33" s="175"/>
      <c r="K33" s="174"/>
    </row>
    <row r="34" spans="1:14" ht="18.95" customHeight="1" x14ac:dyDescent="0.25">
      <c r="A34" s="160" t="s">
        <v>212</v>
      </c>
      <c r="B34" s="161" t="s">
        <v>298</v>
      </c>
      <c r="C34" s="161">
        <v>0</v>
      </c>
      <c r="D34" s="161">
        <v>2</v>
      </c>
      <c r="E34" s="162">
        <v>2</v>
      </c>
      <c r="F34" s="163">
        <v>2.649919177465087E-3</v>
      </c>
      <c r="H34" s="174"/>
      <c r="I34" s="174"/>
      <c r="J34" s="175"/>
      <c r="K34" s="174"/>
    </row>
    <row r="35" spans="1:14" ht="18.95" customHeight="1" x14ac:dyDescent="0.25">
      <c r="A35" s="160" t="s">
        <v>219</v>
      </c>
      <c r="B35" s="161" t="s">
        <v>301</v>
      </c>
      <c r="C35" s="161">
        <v>0</v>
      </c>
      <c r="D35" s="161">
        <v>2</v>
      </c>
      <c r="E35" s="162">
        <v>2</v>
      </c>
      <c r="F35" s="163">
        <v>2.649919177465087E-3</v>
      </c>
      <c r="H35" s="174"/>
      <c r="I35" s="174"/>
      <c r="J35" s="175"/>
      <c r="K35" s="174"/>
    </row>
    <row r="36" spans="1:14" ht="18.95" customHeight="1" x14ac:dyDescent="0.25">
      <c r="A36" s="160" t="s">
        <v>401</v>
      </c>
      <c r="B36" s="161" t="s">
        <v>285</v>
      </c>
      <c r="C36" s="161">
        <v>0</v>
      </c>
      <c r="D36" s="161">
        <v>1</v>
      </c>
      <c r="E36" s="162">
        <v>1</v>
      </c>
      <c r="F36" s="163">
        <v>1.3249595887325435E-3</v>
      </c>
      <c r="J36" s="175"/>
      <c r="K36" s="174"/>
    </row>
    <row r="37" spans="1:14" ht="18.95" customHeight="1" x14ac:dyDescent="0.25">
      <c r="A37" s="160" t="s">
        <v>299</v>
      </c>
      <c r="B37" s="161" t="s">
        <v>275</v>
      </c>
      <c r="C37" s="161">
        <v>0</v>
      </c>
      <c r="D37" s="161">
        <v>0</v>
      </c>
      <c r="E37" s="162">
        <v>0</v>
      </c>
      <c r="F37" s="163">
        <v>0</v>
      </c>
      <c r="H37" s="174"/>
      <c r="I37" s="174"/>
      <c r="J37" s="175"/>
      <c r="K37" s="174"/>
    </row>
    <row r="38" spans="1:14" ht="18.95" customHeight="1" x14ac:dyDescent="0.25">
      <c r="A38" s="160" t="s">
        <v>300</v>
      </c>
      <c r="B38" s="161" t="s">
        <v>281</v>
      </c>
      <c r="C38" s="161">
        <v>0</v>
      </c>
      <c r="D38" s="161">
        <v>0</v>
      </c>
      <c r="E38" s="162">
        <v>0</v>
      </c>
      <c r="F38" s="163">
        <v>0</v>
      </c>
      <c r="H38" s="174"/>
      <c r="I38" s="174"/>
      <c r="J38" s="175"/>
      <c r="K38" s="174"/>
    </row>
    <row r="39" spans="1:14" ht="18.95" customHeight="1" x14ac:dyDescent="0.25">
      <c r="A39" s="160" t="s">
        <v>302</v>
      </c>
      <c r="B39" s="161" t="s">
        <v>287</v>
      </c>
      <c r="C39" s="161">
        <v>0</v>
      </c>
      <c r="D39" s="161">
        <v>0</v>
      </c>
      <c r="E39" s="162">
        <v>0</v>
      </c>
      <c r="F39" s="163">
        <v>0</v>
      </c>
      <c r="H39" s="174"/>
      <c r="I39" s="174"/>
      <c r="J39" s="175"/>
      <c r="K39" s="174"/>
    </row>
    <row r="40" spans="1:14" ht="18.95" customHeight="1" x14ac:dyDescent="0.25">
      <c r="A40" s="160" t="s">
        <v>303</v>
      </c>
      <c r="B40" s="161" t="s">
        <v>304</v>
      </c>
      <c r="C40" s="161">
        <v>0</v>
      </c>
      <c r="D40" s="161">
        <v>0</v>
      </c>
      <c r="E40" s="162">
        <v>0</v>
      </c>
      <c r="F40" s="163">
        <v>0</v>
      </c>
      <c r="H40" s="174"/>
      <c r="I40" s="174"/>
      <c r="J40" s="175"/>
      <c r="K40" s="174"/>
    </row>
    <row r="41" spans="1:14" ht="18.95" customHeight="1" x14ac:dyDescent="0.25">
      <c r="A41" s="160" t="s">
        <v>305</v>
      </c>
      <c r="B41" s="161" t="s">
        <v>306</v>
      </c>
      <c r="C41" s="161">
        <v>0</v>
      </c>
      <c r="D41" s="161">
        <v>0</v>
      </c>
      <c r="E41" s="162">
        <v>0</v>
      </c>
      <c r="F41" s="163">
        <v>0</v>
      </c>
      <c r="H41" s="174"/>
      <c r="I41" s="174"/>
      <c r="J41" s="175"/>
      <c r="K41" s="174"/>
      <c r="L41" s="174"/>
      <c r="N41" s="47"/>
    </row>
    <row r="42" spans="1:14" ht="18.95" customHeight="1" x14ac:dyDescent="0.25">
      <c r="A42" s="160" t="s">
        <v>307</v>
      </c>
      <c r="B42" s="161" t="s">
        <v>308</v>
      </c>
      <c r="C42" s="161">
        <v>0</v>
      </c>
      <c r="D42" s="161">
        <v>0</v>
      </c>
      <c r="E42" s="162">
        <v>0</v>
      </c>
      <c r="F42" s="163">
        <v>0</v>
      </c>
      <c r="H42" s="174"/>
      <c r="I42" s="174"/>
      <c r="J42" s="175"/>
    </row>
    <row r="43" spans="1:14" ht="18.95" customHeight="1" x14ac:dyDescent="0.25">
      <c r="A43" s="167" t="s">
        <v>309</v>
      </c>
      <c r="B43" s="167"/>
      <c r="C43" s="161">
        <v>245</v>
      </c>
      <c r="D43" s="161">
        <v>75229</v>
      </c>
      <c r="E43" s="168">
        <v>75474</v>
      </c>
      <c r="F43" s="169">
        <v>100</v>
      </c>
      <c r="G43" s="174"/>
      <c r="H43" s="174"/>
      <c r="I43" s="174"/>
      <c r="J43" s="175"/>
    </row>
    <row r="44" spans="1:14" ht="18.95" customHeight="1" x14ac:dyDescent="0.25">
      <c r="A44" s="160" t="s">
        <v>211</v>
      </c>
      <c r="B44" s="161" t="s">
        <v>271</v>
      </c>
      <c r="C44" s="161">
        <v>2</v>
      </c>
      <c r="D44" s="161">
        <v>500</v>
      </c>
      <c r="E44" s="164"/>
      <c r="F44" s="164"/>
      <c r="G44" s="174"/>
      <c r="H44" s="174"/>
      <c r="I44" s="174"/>
      <c r="J44" s="175"/>
      <c r="K44" s="174"/>
    </row>
    <row r="45" spans="1:14" ht="18.95" customHeight="1" x14ac:dyDescent="0.25">
      <c r="A45" s="160" t="s">
        <v>218</v>
      </c>
      <c r="B45" s="161" t="s">
        <v>271</v>
      </c>
      <c r="C45" s="161">
        <v>1</v>
      </c>
      <c r="D45" s="161">
        <v>36</v>
      </c>
      <c r="E45" s="164"/>
      <c r="F45" s="164"/>
      <c r="G45" s="174"/>
      <c r="H45" s="174"/>
      <c r="I45" s="174"/>
      <c r="J45" s="175"/>
      <c r="K45" s="174"/>
      <c r="L45" s="68"/>
    </row>
    <row r="46" spans="1:14" ht="32.25" customHeight="1" x14ac:dyDescent="0.25">
      <c r="A46" s="165" t="s">
        <v>207</v>
      </c>
      <c r="B46" s="161" t="s">
        <v>273</v>
      </c>
      <c r="C46" s="161">
        <v>5</v>
      </c>
      <c r="D46" s="161">
        <v>12015</v>
      </c>
      <c r="E46" s="164"/>
      <c r="F46" s="164"/>
      <c r="G46" s="164"/>
      <c r="H46" s="47"/>
      <c r="K46" s="174"/>
      <c r="L46" s="179"/>
    </row>
    <row r="47" spans="1:14" ht="32.25" customHeight="1" x14ac:dyDescent="0.25">
      <c r="A47" s="165" t="s">
        <v>217</v>
      </c>
      <c r="B47" s="161" t="s">
        <v>273</v>
      </c>
      <c r="C47" s="161">
        <v>0</v>
      </c>
      <c r="D47" s="161">
        <v>542</v>
      </c>
      <c r="E47" s="159"/>
      <c r="G47" s="164"/>
      <c r="L47" s="179"/>
    </row>
    <row r="48" spans="1:14" ht="32.25" customHeight="1" x14ac:dyDescent="0.25">
      <c r="A48" s="446"/>
      <c r="B48" s="447"/>
      <c r="C48" s="172"/>
      <c r="D48" s="172"/>
      <c r="E48" s="307"/>
      <c r="G48" s="164"/>
      <c r="K48" s="170"/>
      <c r="L48" s="179"/>
    </row>
    <row r="49" spans="1:20" ht="38.25" customHeight="1" x14ac:dyDescent="0.25">
      <c r="A49" s="171"/>
      <c r="B49" s="172"/>
      <c r="C49" s="172"/>
      <c r="D49" s="172"/>
      <c r="G49" s="164"/>
      <c r="K49" s="454" t="s">
        <v>408</v>
      </c>
      <c r="L49" s="454"/>
      <c r="M49" s="454"/>
      <c r="N49" s="454"/>
      <c r="O49" s="454"/>
      <c r="P49" s="454"/>
      <c r="Q49" s="454"/>
      <c r="R49" s="454"/>
      <c r="S49" s="454"/>
      <c r="T49" s="454"/>
    </row>
    <row r="50" spans="1:20" ht="27.75" customHeight="1" x14ac:dyDescent="0.25">
      <c r="A50" s="233"/>
      <c r="B50" s="234"/>
      <c r="C50" s="451" t="s">
        <v>311</v>
      </c>
      <c r="D50" s="452"/>
      <c r="E50" s="450" t="s">
        <v>206</v>
      </c>
      <c r="F50" s="450"/>
      <c r="G50" s="445" t="s">
        <v>205</v>
      </c>
      <c r="H50" s="445"/>
      <c r="I50" s="311" t="s">
        <v>312</v>
      </c>
      <c r="J50" s="175"/>
      <c r="K50" s="170"/>
      <c r="L50" s="170"/>
    </row>
    <row r="51" spans="1:20" ht="36.75" customHeight="1" x14ac:dyDescent="0.25">
      <c r="A51" s="309" t="s">
        <v>313</v>
      </c>
      <c r="B51" s="309" t="s">
        <v>310</v>
      </c>
      <c r="C51" s="308" t="s">
        <v>210</v>
      </c>
      <c r="D51" s="308" t="s">
        <v>267</v>
      </c>
      <c r="E51" s="308" t="s">
        <v>210</v>
      </c>
      <c r="F51" s="308" t="s">
        <v>267</v>
      </c>
      <c r="G51" s="308" t="s">
        <v>210</v>
      </c>
      <c r="H51" s="308" t="s">
        <v>267</v>
      </c>
      <c r="I51" s="310" t="s">
        <v>314</v>
      </c>
      <c r="J51" s="175"/>
      <c r="K51" s="175"/>
      <c r="L51" s="170"/>
    </row>
    <row r="52" spans="1:20" ht="18.95" customHeight="1" x14ac:dyDescent="0.25">
      <c r="A52" s="46" t="s">
        <v>270</v>
      </c>
      <c r="B52" s="235">
        <v>119217</v>
      </c>
      <c r="C52" s="235">
        <v>19</v>
      </c>
      <c r="D52" s="235">
        <v>119198</v>
      </c>
      <c r="E52" s="236">
        <v>13</v>
      </c>
      <c r="F52" s="236">
        <v>109365</v>
      </c>
      <c r="G52" s="237">
        <v>6</v>
      </c>
      <c r="H52" s="237">
        <v>9833</v>
      </c>
      <c r="I52" s="231">
        <v>0.56266813921218817</v>
      </c>
      <c r="J52" s="175"/>
      <c r="K52" s="175"/>
      <c r="L52" s="170"/>
    </row>
    <row r="53" spans="1:20" ht="18.95" customHeight="1" x14ac:dyDescent="0.25">
      <c r="A53" s="46" t="s">
        <v>370</v>
      </c>
      <c r="B53" s="235">
        <v>41940</v>
      </c>
      <c r="C53" s="235">
        <v>173</v>
      </c>
      <c r="D53" s="235">
        <v>41767</v>
      </c>
      <c r="E53" s="236">
        <v>3</v>
      </c>
      <c r="F53" s="236">
        <v>8115</v>
      </c>
      <c r="G53" s="237">
        <v>170</v>
      </c>
      <c r="H53" s="237">
        <v>33652</v>
      </c>
      <c r="I53" s="231">
        <v>0.19794409990654999</v>
      </c>
      <c r="J53" s="175"/>
      <c r="K53" s="174"/>
      <c r="L53" s="170"/>
    </row>
    <row r="54" spans="1:20" ht="18.95" customHeight="1" x14ac:dyDescent="0.25">
      <c r="A54" s="46" t="s">
        <v>274</v>
      </c>
      <c r="B54" s="235">
        <v>21856</v>
      </c>
      <c r="C54" s="235">
        <v>31</v>
      </c>
      <c r="D54" s="235">
        <v>21825</v>
      </c>
      <c r="E54" s="236">
        <v>0</v>
      </c>
      <c r="F54" s="236">
        <v>4841</v>
      </c>
      <c r="G54" s="237">
        <v>31</v>
      </c>
      <c r="H54" s="237">
        <v>16984</v>
      </c>
      <c r="I54" s="231">
        <v>0.10315370165850159</v>
      </c>
      <c r="J54" s="175"/>
      <c r="L54" s="170"/>
    </row>
    <row r="55" spans="1:20" ht="18.95" customHeight="1" x14ac:dyDescent="0.25">
      <c r="A55" s="46" t="s">
        <v>273</v>
      </c>
      <c r="B55" s="235">
        <v>19650</v>
      </c>
      <c r="C55" s="235">
        <v>5</v>
      </c>
      <c r="D55" s="235">
        <v>19645</v>
      </c>
      <c r="E55" s="236">
        <v>0</v>
      </c>
      <c r="F55" s="236">
        <v>7088</v>
      </c>
      <c r="G55" s="237">
        <v>5</v>
      </c>
      <c r="H55" s="237">
        <v>12557</v>
      </c>
      <c r="I55" s="231">
        <v>9.2742049670093168E-2</v>
      </c>
      <c r="J55" s="175"/>
      <c r="L55" s="170"/>
    </row>
    <row r="56" spans="1:20" ht="18.95" customHeight="1" x14ac:dyDescent="0.25">
      <c r="A56" s="223" t="s">
        <v>271</v>
      </c>
      <c r="B56" s="235">
        <v>7088</v>
      </c>
      <c r="C56" s="235">
        <v>42</v>
      </c>
      <c r="D56" s="235">
        <v>7046</v>
      </c>
      <c r="E56" s="236">
        <v>39</v>
      </c>
      <c r="F56" s="236">
        <v>6510</v>
      </c>
      <c r="G56" s="237">
        <v>3</v>
      </c>
      <c r="H56" s="237">
        <v>536</v>
      </c>
      <c r="I56" s="231">
        <v>3.3453213641812744E-2</v>
      </c>
      <c r="J56" s="175"/>
      <c r="L56" s="170"/>
    </row>
    <row r="57" spans="1:20" ht="18.95" customHeight="1" x14ac:dyDescent="0.25">
      <c r="A57" s="46" t="s">
        <v>276</v>
      </c>
      <c r="B57" s="235">
        <v>1968</v>
      </c>
      <c r="C57" s="235">
        <v>29</v>
      </c>
      <c r="D57" s="235">
        <v>1939</v>
      </c>
      <c r="E57" s="236">
        <v>0</v>
      </c>
      <c r="F57" s="236">
        <v>355</v>
      </c>
      <c r="G57" s="237">
        <v>29</v>
      </c>
      <c r="H57" s="237">
        <v>1584</v>
      </c>
      <c r="I57" s="231">
        <v>9.2883640585620028E-3</v>
      </c>
      <c r="J57" s="175"/>
      <c r="L57" s="170"/>
    </row>
    <row r="58" spans="1:20" ht="18.95" customHeight="1" x14ac:dyDescent="0.25">
      <c r="A58" s="46" t="s">
        <v>277</v>
      </c>
      <c r="B58" s="235">
        <v>138</v>
      </c>
      <c r="C58" s="235">
        <v>1</v>
      </c>
      <c r="D58" s="235">
        <v>137</v>
      </c>
      <c r="E58" s="236">
        <v>0</v>
      </c>
      <c r="F58" s="236">
        <v>59</v>
      </c>
      <c r="G58" s="237">
        <v>1</v>
      </c>
      <c r="H58" s="237">
        <v>78</v>
      </c>
      <c r="I58" s="231">
        <v>6.5131821142355511E-4</v>
      </c>
      <c r="J58" s="175"/>
      <c r="L58" s="170"/>
    </row>
    <row r="59" spans="1:20" ht="18.95" customHeight="1" x14ac:dyDescent="0.25">
      <c r="A59" s="46" t="s">
        <v>275</v>
      </c>
      <c r="B59" s="235">
        <v>16</v>
      </c>
      <c r="C59" s="235">
        <v>0</v>
      </c>
      <c r="D59" s="235">
        <v>16</v>
      </c>
      <c r="E59" s="236">
        <v>0</v>
      </c>
      <c r="F59" s="236">
        <v>16</v>
      </c>
      <c r="G59" s="237">
        <v>0</v>
      </c>
      <c r="H59" s="237">
        <v>0</v>
      </c>
      <c r="I59" s="231">
        <v>7.5515154947658556E-5</v>
      </c>
      <c r="J59" s="175"/>
      <c r="L59" s="170"/>
    </row>
    <row r="60" spans="1:20" ht="18.95" customHeight="1" x14ac:dyDescent="0.25">
      <c r="A60" s="46" t="s">
        <v>298</v>
      </c>
      <c r="B60" s="235">
        <v>2</v>
      </c>
      <c r="C60" s="235">
        <v>0</v>
      </c>
      <c r="D60" s="235">
        <v>2</v>
      </c>
      <c r="E60" s="236">
        <v>0</v>
      </c>
      <c r="F60" s="236">
        <v>0</v>
      </c>
      <c r="G60" s="237">
        <v>0</v>
      </c>
      <c r="H60" s="237">
        <v>2</v>
      </c>
      <c r="I60" s="231">
        <v>9.4393943684573195E-6</v>
      </c>
      <c r="J60" s="175"/>
      <c r="L60" s="170"/>
    </row>
    <row r="61" spans="1:20" ht="18.95" customHeight="1" x14ac:dyDescent="0.25">
      <c r="A61" s="46" t="s">
        <v>301</v>
      </c>
      <c r="B61" s="235">
        <v>2</v>
      </c>
      <c r="C61" s="235">
        <v>0</v>
      </c>
      <c r="D61" s="235">
        <v>2</v>
      </c>
      <c r="E61" s="236">
        <v>0</v>
      </c>
      <c r="F61" s="236">
        <v>0</v>
      </c>
      <c r="G61" s="237">
        <v>0</v>
      </c>
      <c r="H61" s="237">
        <v>2</v>
      </c>
      <c r="I61" s="231">
        <v>9.4393943684573195E-6</v>
      </c>
      <c r="J61" s="175"/>
      <c r="L61" s="170"/>
    </row>
    <row r="62" spans="1:20" x14ac:dyDescent="0.25">
      <c r="A62" s="46" t="s">
        <v>279</v>
      </c>
      <c r="B62" s="235">
        <v>0</v>
      </c>
      <c r="C62" s="235">
        <v>0</v>
      </c>
      <c r="D62" s="235">
        <v>0</v>
      </c>
      <c r="E62" s="236">
        <v>0</v>
      </c>
      <c r="F62" s="236">
        <v>0</v>
      </c>
      <c r="G62" s="237">
        <v>0</v>
      </c>
      <c r="H62" s="237">
        <v>0</v>
      </c>
      <c r="I62" s="231">
        <v>0</v>
      </c>
      <c r="J62" s="175"/>
    </row>
    <row r="63" spans="1:20" x14ac:dyDescent="0.25">
      <c r="A63" s="46" t="s">
        <v>281</v>
      </c>
      <c r="B63" s="235">
        <v>0</v>
      </c>
      <c r="C63" s="235">
        <v>0</v>
      </c>
      <c r="D63" s="235">
        <v>0</v>
      </c>
      <c r="E63" s="236">
        <v>0</v>
      </c>
      <c r="F63" s="236">
        <v>0</v>
      </c>
      <c r="G63" s="237">
        <v>0</v>
      </c>
      <c r="H63" s="237">
        <v>0</v>
      </c>
      <c r="I63" s="231">
        <v>0</v>
      </c>
      <c r="J63" s="175"/>
    </row>
    <row r="64" spans="1:20" x14ac:dyDescent="0.25">
      <c r="A64" s="46" t="s">
        <v>283</v>
      </c>
      <c r="B64" s="235">
        <v>0</v>
      </c>
      <c r="C64" s="235">
        <v>0</v>
      </c>
      <c r="D64" s="235">
        <v>0</v>
      </c>
      <c r="E64" s="236">
        <v>0</v>
      </c>
      <c r="F64" s="236">
        <v>0</v>
      </c>
      <c r="G64" s="237">
        <v>0</v>
      </c>
      <c r="H64" s="237">
        <v>0</v>
      </c>
      <c r="I64" s="231">
        <v>0</v>
      </c>
      <c r="J64" s="175"/>
    </row>
    <row r="65" spans="1:10" x14ac:dyDescent="0.25">
      <c r="A65" s="46" t="s">
        <v>285</v>
      </c>
      <c r="B65" s="235">
        <v>1</v>
      </c>
      <c r="C65" s="235">
        <v>0</v>
      </c>
      <c r="D65" s="235">
        <v>1</v>
      </c>
      <c r="E65" s="236">
        <v>0</v>
      </c>
      <c r="F65" s="236">
        <v>0</v>
      </c>
      <c r="G65" s="237">
        <v>0</v>
      </c>
      <c r="H65" s="237">
        <v>1</v>
      </c>
      <c r="I65" s="231">
        <v>4.7196971842286598E-6</v>
      </c>
      <c r="J65" s="175"/>
    </row>
    <row r="66" spans="1:10" x14ac:dyDescent="0.25">
      <c r="A66" s="46" t="s">
        <v>287</v>
      </c>
      <c r="B66" s="235">
        <v>0</v>
      </c>
      <c r="C66" s="235">
        <v>0</v>
      </c>
      <c r="D66" s="235">
        <v>0</v>
      </c>
      <c r="E66" s="236">
        <v>0</v>
      </c>
      <c r="F66" s="236">
        <v>0</v>
      </c>
      <c r="G66" s="237">
        <v>0</v>
      </c>
      <c r="H66" s="237">
        <v>0</v>
      </c>
      <c r="I66" s="231">
        <v>0</v>
      </c>
      <c r="J66" s="175"/>
    </row>
    <row r="67" spans="1:10" x14ac:dyDescent="0.25">
      <c r="A67" s="46" t="s">
        <v>289</v>
      </c>
      <c r="B67" s="235">
        <v>0</v>
      </c>
      <c r="C67" s="235">
        <v>0</v>
      </c>
      <c r="D67" s="235">
        <v>0</v>
      </c>
      <c r="E67" s="236">
        <v>0</v>
      </c>
      <c r="F67" s="236">
        <v>0</v>
      </c>
      <c r="G67" s="237">
        <v>0</v>
      </c>
      <c r="H67" s="237">
        <v>0</v>
      </c>
      <c r="I67" s="231">
        <v>0</v>
      </c>
      <c r="J67" s="175"/>
    </row>
    <row r="68" spans="1:10" x14ac:dyDescent="0.25">
      <c r="A68" s="46" t="s">
        <v>291</v>
      </c>
      <c r="B68" s="235">
        <v>0</v>
      </c>
      <c r="C68" s="235">
        <v>0</v>
      </c>
      <c r="D68" s="235">
        <v>0</v>
      </c>
      <c r="E68" s="236">
        <v>0</v>
      </c>
      <c r="F68" s="236">
        <v>0</v>
      </c>
      <c r="G68" s="237">
        <v>0</v>
      </c>
      <c r="H68" s="237">
        <v>0</v>
      </c>
      <c r="I68" s="231">
        <v>0</v>
      </c>
      <c r="J68" s="175"/>
    </row>
    <row r="69" spans="1:10" x14ac:dyDescent="0.25">
      <c r="A69" s="46" t="s">
        <v>293</v>
      </c>
      <c r="B69" s="235">
        <v>0</v>
      </c>
      <c r="C69" s="235">
        <v>0</v>
      </c>
      <c r="D69" s="235">
        <v>0</v>
      </c>
      <c r="E69" s="236">
        <v>0</v>
      </c>
      <c r="F69" s="236">
        <v>0</v>
      </c>
      <c r="G69" s="237">
        <v>0</v>
      </c>
      <c r="H69" s="237">
        <v>0</v>
      </c>
      <c r="I69" s="231">
        <v>0</v>
      </c>
      <c r="J69" s="175"/>
    </row>
    <row r="70" spans="1:10" x14ac:dyDescent="0.25">
      <c r="A70" s="46" t="s">
        <v>295</v>
      </c>
      <c r="B70" s="235">
        <v>0</v>
      </c>
      <c r="C70" s="235">
        <v>0</v>
      </c>
      <c r="D70" s="235">
        <v>0</v>
      </c>
      <c r="E70" s="236">
        <v>0</v>
      </c>
      <c r="F70" s="236">
        <v>0</v>
      </c>
      <c r="G70" s="237">
        <v>0</v>
      </c>
      <c r="H70" s="237">
        <v>0</v>
      </c>
      <c r="I70" s="231">
        <v>0</v>
      </c>
      <c r="J70" s="175"/>
    </row>
    <row r="71" spans="1:10" x14ac:dyDescent="0.25">
      <c r="A71" s="46"/>
      <c r="B71" s="235">
        <v>211878</v>
      </c>
      <c r="C71" s="235">
        <v>300</v>
      </c>
      <c r="D71" s="235">
        <v>211578</v>
      </c>
      <c r="E71" s="236">
        <v>55</v>
      </c>
      <c r="F71" s="236">
        <v>136349</v>
      </c>
      <c r="G71" s="237">
        <v>245</v>
      </c>
      <c r="H71" s="237">
        <v>75229</v>
      </c>
      <c r="I71" s="232">
        <v>1</v>
      </c>
    </row>
    <row r="72" spans="1:10" x14ac:dyDescent="0.25">
      <c r="A72" s="171"/>
      <c r="B72" s="172"/>
      <c r="C72" s="172"/>
      <c r="D72" s="172"/>
      <c r="G72" s="174"/>
      <c r="H72" s="174"/>
    </row>
    <row r="73" spans="1:10" x14ac:dyDescent="0.25">
      <c r="A73" s="171"/>
      <c r="B73" s="172"/>
      <c r="C73" s="172"/>
      <c r="D73" s="172"/>
      <c r="G73" s="174"/>
      <c r="H73" s="174"/>
    </row>
    <row r="74" spans="1:10" x14ac:dyDescent="0.25">
      <c r="A74" s="171"/>
      <c r="B74" s="172"/>
      <c r="C74" s="172"/>
      <c r="D74" s="172"/>
      <c r="G74" s="174"/>
      <c r="H74" s="174"/>
    </row>
    <row r="75" spans="1:10" x14ac:dyDescent="0.25">
      <c r="A75" s="171"/>
      <c r="B75" s="172"/>
      <c r="C75" s="172"/>
      <c r="D75" s="172"/>
      <c r="G75" s="174"/>
      <c r="H75" s="174"/>
    </row>
    <row r="76" spans="1:10" x14ac:dyDescent="0.25">
      <c r="A76" s="171"/>
      <c r="B76" s="172"/>
      <c r="C76" s="172"/>
      <c r="D76" s="172"/>
      <c r="G76" s="174"/>
      <c r="H76" s="174"/>
      <c r="I76" s="174"/>
      <c r="J76" s="175"/>
    </row>
    <row r="77" spans="1:10" x14ac:dyDescent="0.25">
      <c r="A77" s="171"/>
      <c r="B77" s="172"/>
      <c r="C77" s="172"/>
      <c r="D77" s="172"/>
      <c r="G77" s="174"/>
      <c r="H77" s="174"/>
      <c r="I77" s="174"/>
      <c r="J77" s="175"/>
    </row>
    <row r="78" spans="1:10" x14ac:dyDescent="0.25">
      <c r="A78" t="s">
        <v>204</v>
      </c>
      <c r="B78" t="s">
        <v>315</v>
      </c>
      <c r="E78" s="306" t="s">
        <v>403</v>
      </c>
      <c r="G78" s="174"/>
      <c r="H78" s="174"/>
      <c r="I78" s="174"/>
      <c r="J78" s="175"/>
    </row>
    <row r="79" spans="1:10" ht="25.5" x14ac:dyDescent="0.25">
      <c r="A79" s="214" t="s">
        <v>29</v>
      </c>
      <c r="B79" s="214" t="s">
        <v>29</v>
      </c>
      <c r="C79" s="219" t="s">
        <v>30</v>
      </c>
      <c r="D79" s="214"/>
      <c r="I79" s="174"/>
      <c r="J79" s="175"/>
    </row>
    <row r="80" spans="1:10" ht="25.5" x14ac:dyDescent="0.25">
      <c r="A80" s="208" t="s">
        <v>316</v>
      </c>
      <c r="B80" s="208" t="s">
        <v>316</v>
      </c>
      <c r="C80" s="219" t="s">
        <v>366</v>
      </c>
      <c r="D80" s="208"/>
      <c r="I80" s="174"/>
      <c r="J80" s="175"/>
    </row>
    <row r="81" spans="8:11" x14ac:dyDescent="0.25">
      <c r="K81" s="176"/>
    </row>
    <row r="82" spans="8:11" x14ac:dyDescent="0.25">
      <c r="K82" s="176"/>
    </row>
    <row r="91" spans="8:11" x14ac:dyDescent="0.25">
      <c r="H91" s="177"/>
    </row>
    <row r="95" spans="8:11" x14ac:dyDescent="0.25">
      <c r="H95" s="177"/>
    </row>
    <row r="96" spans="8:11" x14ac:dyDescent="0.25">
      <c r="H96" s="177"/>
    </row>
    <row r="97" spans="8:8" x14ac:dyDescent="0.25">
      <c r="H97" s="177"/>
    </row>
    <row r="98" spans="8:8" x14ac:dyDescent="0.25">
      <c r="H98" s="177"/>
    </row>
    <row r="99" spans="8:8" x14ac:dyDescent="0.25">
      <c r="H99" s="177"/>
    </row>
    <row r="100" spans="8:8" x14ac:dyDescent="0.25">
      <c r="H100" s="177"/>
    </row>
    <row r="101" spans="8:8" x14ac:dyDescent="0.25">
      <c r="H101" s="177"/>
    </row>
    <row r="102" spans="8:8" x14ac:dyDescent="0.25">
      <c r="H102" s="177"/>
    </row>
    <row r="103" spans="8:8" x14ac:dyDescent="0.25">
      <c r="H103" s="177"/>
    </row>
    <row r="104" spans="8:8" x14ac:dyDescent="0.25">
      <c r="H104" s="177"/>
    </row>
  </sheetData>
  <sortState ref="A50:G68">
    <sortCondition descending="1" ref="B50:B68"/>
  </sortState>
  <mergeCells count="10">
    <mergeCell ref="G50:H50"/>
    <mergeCell ref="A48:B48"/>
    <mergeCell ref="A1:F1"/>
    <mergeCell ref="V1:W1"/>
    <mergeCell ref="T1:U1"/>
    <mergeCell ref="E50:F50"/>
    <mergeCell ref="C50:D50"/>
    <mergeCell ref="I2:P2"/>
    <mergeCell ref="I26:Q26"/>
    <mergeCell ref="K49:T49"/>
  </mergeCells>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33CC33"/>
  </sheetPr>
  <dimension ref="A1:T144"/>
  <sheetViews>
    <sheetView zoomScale="96" zoomScaleNormal="96" workbookViewId="0">
      <selection activeCell="B142" sqref="B142"/>
    </sheetView>
  </sheetViews>
  <sheetFormatPr baseColWidth="10" defaultColWidth="11.42578125" defaultRowHeight="15" x14ac:dyDescent="0.25"/>
  <cols>
    <col min="1" max="1" width="27" customWidth="1"/>
    <col min="2" max="2" width="22.28515625" customWidth="1"/>
    <col min="4" max="4" width="13.28515625" customWidth="1"/>
    <col min="7" max="7" width="14.7109375" customWidth="1"/>
    <col min="8" max="8" width="13.42578125" customWidth="1"/>
    <col min="9" max="9" width="13.140625" customWidth="1"/>
    <col min="10" max="10" width="14.140625" customWidth="1"/>
    <col min="11" max="11" width="13.28515625" customWidth="1"/>
    <col min="12" max="12" width="12.7109375" customWidth="1"/>
    <col min="13" max="13" width="13.85546875" customWidth="1"/>
    <col min="16" max="16" width="12.85546875" customWidth="1"/>
    <col min="17" max="17" width="15.85546875" customWidth="1"/>
  </cols>
  <sheetData>
    <row r="1" spans="1:20" ht="48" customHeight="1" thickBot="1" x14ac:dyDescent="0.3">
      <c r="A1" s="455" t="s">
        <v>317</v>
      </c>
      <c r="B1" s="455"/>
      <c r="C1" s="455"/>
      <c r="D1" s="455"/>
      <c r="E1" s="455"/>
      <c r="F1" s="455"/>
      <c r="G1" s="455"/>
      <c r="H1" s="455"/>
      <c r="I1" s="455"/>
      <c r="J1" s="455"/>
      <c r="K1" s="455"/>
      <c r="L1" s="455"/>
      <c r="M1" s="455"/>
      <c r="N1" s="455"/>
      <c r="O1" s="455"/>
      <c r="P1" s="455"/>
      <c r="Q1" s="455"/>
      <c r="R1" s="455"/>
      <c r="S1" s="312" t="s">
        <v>403</v>
      </c>
    </row>
    <row r="2" spans="1:20" ht="25.5" customHeight="1" x14ac:dyDescent="0.25">
      <c r="A2" s="272" t="s">
        <v>318</v>
      </c>
      <c r="B2" s="314" t="s">
        <v>410</v>
      </c>
      <c r="C2" s="140"/>
      <c r="D2" s="271" t="s">
        <v>319</v>
      </c>
      <c r="E2" s="124"/>
      <c r="F2" s="124"/>
      <c r="G2" s="124"/>
      <c r="H2" s="124"/>
      <c r="I2" s="124"/>
      <c r="J2" s="124"/>
      <c r="K2" s="124"/>
      <c r="L2" s="124"/>
      <c r="M2" s="124"/>
      <c r="N2" s="124"/>
      <c r="O2" s="124"/>
      <c r="P2" s="92"/>
      <c r="Q2" s="92"/>
      <c r="R2" s="458" t="s">
        <v>320</v>
      </c>
      <c r="S2" s="67"/>
      <c r="T2" s="132"/>
    </row>
    <row r="3" spans="1:20" ht="55.5" customHeight="1" x14ac:dyDescent="0.25">
      <c r="A3" s="142" t="s">
        <v>53</v>
      </c>
      <c r="B3" s="144" t="s">
        <v>321</v>
      </c>
      <c r="C3" s="146" t="s">
        <v>322</v>
      </c>
      <c r="D3" s="38" t="s">
        <v>323</v>
      </c>
      <c r="E3" s="39" t="s">
        <v>271</v>
      </c>
      <c r="F3" s="39" t="s">
        <v>324</v>
      </c>
      <c r="G3" s="39" t="s">
        <v>325</v>
      </c>
      <c r="H3" s="39" t="s">
        <v>326</v>
      </c>
      <c r="I3" s="54" t="s">
        <v>327</v>
      </c>
      <c r="J3" s="39" t="s">
        <v>328</v>
      </c>
      <c r="K3" s="39" t="s">
        <v>329</v>
      </c>
      <c r="L3" s="39" t="s">
        <v>330</v>
      </c>
      <c r="M3" s="39" t="s">
        <v>331</v>
      </c>
      <c r="N3" s="39" t="s">
        <v>275</v>
      </c>
      <c r="O3" s="75" t="s">
        <v>332</v>
      </c>
      <c r="P3" s="75" t="s">
        <v>333</v>
      </c>
      <c r="Q3" s="75" t="s">
        <v>279</v>
      </c>
      <c r="R3" s="459"/>
    </row>
    <row r="4" spans="1:20" ht="15.75" thickBot="1" x14ac:dyDescent="0.3">
      <c r="A4" s="143"/>
      <c r="B4" s="145"/>
      <c r="C4" s="147"/>
      <c r="D4" s="55" t="s">
        <v>228</v>
      </c>
      <c r="E4" s="56" t="s">
        <v>226</v>
      </c>
      <c r="F4" s="56" t="s">
        <v>334</v>
      </c>
      <c r="G4" s="57" t="s">
        <v>221</v>
      </c>
      <c r="H4" s="57" t="s">
        <v>225</v>
      </c>
      <c r="I4" s="58" t="s">
        <v>220</v>
      </c>
      <c r="J4" s="59" t="s">
        <v>227</v>
      </c>
      <c r="K4" s="59" t="s">
        <v>222</v>
      </c>
      <c r="L4" s="59" t="s">
        <v>223</v>
      </c>
      <c r="M4" s="56" t="s">
        <v>224</v>
      </c>
      <c r="N4" s="56" t="s">
        <v>229</v>
      </c>
      <c r="O4" s="76" t="s">
        <v>284</v>
      </c>
      <c r="P4" s="76" t="s">
        <v>286</v>
      </c>
      <c r="Q4" s="76" t="s">
        <v>278</v>
      </c>
      <c r="R4" s="460"/>
    </row>
    <row r="5" spans="1:20" ht="30.75" thickBot="1" x14ac:dyDescent="0.3">
      <c r="A5" s="148" t="s">
        <v>335</v>
      </c>
      <c r="B5" s="149"/>
      <c r="C5" s="150"/>
      <c r="D5" s="40">
        <v>116</v>
      </c>
      <c r="E5" s="41">
        <v>39</v>
      </c>
      <c r="F5" s="41">
        <v>22</v>
      </c>
      <c r="G5" s="60">
        <v>11</v>
      </c>
      <c r="H5" s="60">
        <v>11</v>
      </c>
      <c r="I5" s="61">
        <v>24</v>
      </c>
      <c r="J5" s="62">
        <v>55</v>
      </c>
      <c r="K5" s="62">
        <v>24</v>
      </c>
      <c r="L5" s="62">
        <v>5</v>
      </c>
      <c r="M5" s="41">
        <v>2</v>
      </c>
      <c r="N5" s="41">
        <v>3</v>
      </c>
      <c r="O5" s="77">
        <v>0</v>
      </c>
      <c r="P5" s="77">
        <v>0</v>
      </c>
      <c r="Q5" s="77"/>
      <c r="R5" s="141"/>
      <c r="S5" s="33"/>
    </row>
    <row r="6" spans="1:20" x14ac:dyDescent="0.25">
      <c r="A6" s="63" t="s">
        <v>336</v>
      </c>
      <c r="B6" s="64"/>
      <c r="C6" s="64"/>
      <c r="D6" s="53">
        <v>109378</v>
      </c>
      <c r="E6" s="53">
        <v>6537</v>
      </c>
      <c r="F6" s="53">
        <v>0</v>
      </c>
      <c r="G6" s="53">
        <v>2758</v>
      </c>
      <c r="H6" s="53">
        <v>12</v>
      </c>
      <c r="I6" s="53">
        <v>8118</v>
      </c>
      <c r="J6" s="53">
        <v>4330</v>
      </c>
      <c r="K6" s="53">
        <v>4841</v>
      </c>
      <c r="L6" s="53">
        <v>355</v>
      </c>
      <c r="M6" s="53">
        <v>59</v>
      </c>
      <c r="N6" s="53">
        <v>16</v>
      </c>
      <c r="O6" s="53">
        <v>0</v>
      </c>
      <c r="P6" s="53">
        <v>0</v>
      </c>
      <c r="Q6" s="53">
        <v>0</v>
      </c>
      <c r="R6" s="53">
        <v>136404</v>
      </c>
      <c r="S6" s="33"/>
    </row>
    <row r="7" spans="1:20" x14ac:dyDescent="0.25">
      <c r="A7" s="65" t="s">
        <v>337</v>
      </c>
      <c r="B7" s="66"/>
      <c r="C7" s="66"/>
      <c r="D7" s="104">
        <v>1304</v>
      </c>
      <c r="E7" s="104">
        <v>75</v>
      </c>
      <c r="F7" s="104">
        <v>0</v>
      </c>
      <c r="G7" s="104">
        <v>235</v>
      </c>
      <c r="H7" s="104">
        <v>0</v>
      </c>
      <c r="I7" s="104">
        <v>24</v>
      </c>
      <c r="J7" s="104">
        <v>72</v>
      </c>
      <c r="K7" s="104">
        <v>0</v>
      </c>
      <c r="L7" s="104">
        <v>0</v>
      </c>
      <c r="M7" s="104">
        <v>0</v>
      </c>
      <c r="N7" s="104">
        <v>0</v>
      </c>
      <c r="O7" s="104">
        <v>0</v>
      </c>
      <c r="P7" s="104">
        <v>0</v>
      </c>
      <c r="Q7" s="104">
        <v>0</v>
      </c>
      <c r="R7" s="104">
        <v>1710</v>
      </c>
    </row>
    <row r="8" spans="1:20" x14ac:dyDescent="0.25">
      <c r="A8" s="8" t="s">
        <v>71</v>
      </c>
      <c r="B8" s="79" t="s">
        <v>338</v>
      </c>
      <c r="C8" s="487">
        <v>142</v>
      </c>
      <c r="D8" s="23">
        <v>15</v>
      </c>
      <c r="E8" s="23">
        <v>0</v>
      </c>
      <c r="F8" s="23">
        <v>0</v>
      </c>
      <c r="G8" s="23">
        <v>0</v>
      </c>
      <c r="H8" s="23">
        <v>0</v>
      </c>
      <c r="I8" s="23">
        <v>0</v>
      </c>
      <c r="J8" s="23">
        <v>0</v>
      </c>
      <c r="K8" s="23">
        <v>0</v>
      </c>
      <c r="L8" s="23">
        <v>0</v>
      </c>
      <c r="M8" s="23">
        <v>0</v>
      </c>
      <c r="N8" s="23">
        <v>0</v>
      </c>
      <c r="O8" s="23">
        <v>0</v>
      </c>
      <c r="P8" s="23">
        <v>0</v>
      </c>
      <c r="Q8" s="181">
        <v>0</v>
      </c>
      <c r="R8" s="23">
        <v>15</v>
      </c>
      <c r="S8" s="33"/>
    </row>
    <row r="9" spans="1:20" x14ac:dyDescent="0.25">
      <c r="A9" s="8" t="s">
        <v>72</v>
      </c>
      <c r="B9" s="79" t="s">
        <v>338</v>
      </c>
      <c r="C9" s="487">
        <v>425</v>
      </c>
      <c r="D9" s="23">
        <v>84</v>
      </c>
      <c r="E9" s="23">
        <v>0</v>
      </c>
      <c r="F9" s="23">
        <v>0</v>
      </c>
      <c r="G9" s="23">
        <v>0</v>
      </c>
      <c r="H9" s="23">
        <v>0</v>
      </c>
      <c r="I9" s="23">
        <v>0</v>
      </c>
      <c r="J9" s="23">
        <v>5</v>
      </c>
      <c r="K9" s="23">
        <v>0</v>
      </c>
      <c r="L9" s="23">
        <v>0</v>
      </c>
      <c r="M9" s="23">
        <v>0</v>
      </c>
      <c r="N9" s="23">
        <v>0</v>
      </c>
      <c r="O9" s="23">
        <v>0</v>
      </c>
      <c r="P9" s="23">
        <v>0</v>
      </c>
      <c r="Q9" s="181">
        <v>0</v>
      </c>
      <c r="R9" s="23">
        <v>89</v>
      </c>
      <c r="S9" s="33"/>
    </row>
    <row r="10" spans="1:20" x14ac:dyDescent="0.25">
      <c r="A10" s="5" t="s">
        <v>73</v>
      </c>
      <c r="B10" s="79" t="s">
        <v>338</v>
      </c>
      <c r="C10" s="487">
        <v>579</v>
      </c>
      <c r="D10" s="23">
        <v>371</v>
      </c>
      <c r="E10" s="23">
        <v>75</v>
      </c>
      <c r="F10" s="23">
        <v>0</v>
      </c>
      <c r="G10" s="23">
        <v>235</v>
      </c>
      <c r="H10" s="23">
        <v>0</v>
      </c>
      <c r="I10" s="23">
        <v>0</v>
      </c>
      <c r="J10" s="23">
        <v>35</v>
      </c>
      <c r="K10" s="23">
        <v>0</v>
      </c>
      <c r="L10" s="23">
        <v>0</v>
      </c>
      <c r="M10" s="23">
        <v>0</v>
      </c>
      <c r="N10" s="23">
        <v>0</v>
      </c>
      <c r="O10" s="23">
        <v>0</v>
      </c>
      <c r="P10" s="23">
        <v>0</v>
      </c>
      <c r="Q10" s="181">
        <v>0</v>
      </c>
      <c r="R10" s="23">
        <v>716</v>
      </c>
      <c r="S10" s="33"/>
    </row>
    <row r="11" spans="1:20" x14ac:dyDescent="0.25">
      <c r="A11" s="8" t="s">
        <v>74</v>
      </c>
      <c r="B11" s="79" t="s">
        <v>338</v>
      </c>
      <c r="C11" s="487">
        <v>585</v>
      </c>
      <c r="D11" s="23">
        <v>35</v>
      </c>
      <c r="E11" s="23">
        <v>0</v>
      </c>
      <c r="F11" s="23">
        <v>0</v>
      </c>
      <c r="G11" s="23">
        <v>0</v>
      </c>
      <c r="H11" s="23">
        <v>0</v>
      </c>
      <c r="I11" s="23">
        <v>0</v>
      </c>
      <c r="J11" s="23">
        <v>0</v>
      </c>
      <c r="K11" s="23">
        <v>0</v>
      </c>
      <c r="L11" s="23">
        <v>0</v>
      </c>
      <c r="M11" s="23">
        <v>0</v>
      </c>
      <c r="N11" s="23">
        <v>0</v>
      </c>
      <c r="O11" s="23">
        <v>0</v>
      </c>
      <c r="P11" s="23">
        <v>0</v>
      </c>
      <c r="Q11" s="181">
        <v>0</v>
      </c>
      <c r="R11" s="23">
        <v>35</v>
      </c>
      <c r="S11" s="33"/>
    </row>
    <row r="12" spans="1:20" x14ac:dyDescent="0.25">
      <c r="A12" s="8" t="s">
        <v>75</v>
      </c>
      <c r="B12" s="79" t="s">
        <v>338</v>
      </c>
      <c r="C12" s="487">
        <v>591</v>
      </c>
      <c r="D12" s="23">
        <v>607</v>
      </c>
      <c r="E12" s="23">
        <v>0</v>
      </c>
      <c r="F12" s="23">
        <v>0</v>
      </c>
      <c r="G12" s="23">
        <v>0</v>
      </c>
      <c r="H12" s="23">
        <v>0</v>
      </c>
      <c r="I12" s="23">
        <v>24</v>
      </c>
      <c r="J12" s="23">
        <v>29</v>
      </c>
      <c r="K12" s="23">
        <v>0</v>
      </c>
      <c r="L12" s="23">
        <v>0</v>
      </c>
      <c r="M12" s="23">
        <v>0</v>
      </c>
      <c r="N12" s="23">
        <v>0</v>
      </c>
      <c r="O12" s="23">
        <v>0</v>
      </c>
      <c r="P12" s="23">
        <v>0</v>
      </c>
      <c r="Q12" s="181">
        <v>0</v>
      </c>
      <c r="R12" s="23">
        <v>660</v>
      </c>
      <c r="S12" s="34"/>
    </row>
    <row r="13" spans="1:20" x14ac:dyDescent="0.25">
      <c r="A13" s="8" t="s">
        <v>76</v>
      </c>
      <c r="B13" s="79" t="s">
        <v>338</v>
      </c>
      <c r="C13" s="487">
        <v>893</v>
      </c>
      <c r="D13" s="23">
        <v>192</v>
      </c>
      <c r="E13" s="23">
        <v>0</v>
      </c>
      <c r="F13" s="23">
        <v>0</v>
      </c>
      <c r="G13" s="23">
        <v>0</v>
      </c>
      <c r="H13" s="23">
        <v>0</v>
      </c>
      <c r="I13" s="23">
        <v>0</v>
      </c>
      <c r="J13" s="23">
        <v>3</v>
      </c>
      <c r="K13" s="23">
        <v>0</v>
      </c>
      <c r="L13" s="23">
        <v>0</v>
      </c>
      <c r="M13" s="23">
        <v>0</v>
      </c>
      <c r="N13" s="23">
        <v>0</v>
      </c>
      <c r="O13" s="23">
        <v>0</v>
      </c>
      <c r="P13" s="23">
        <v>0</v>
      </c>
      <c r="Q13" s="181">
        <v>0</v>
      </c>
      <c r="R13" s="23">
        <v>195</v>
      </c>
      <c r="S13" s="47"/>
    </row>
    <row r="14" spans="1:20" x14ac:dyDescent="0.25">
      <c r="A14" s="35" t="s">
        <v>339</v>
      </c>
      <c r="B14" s="80"/>
      <c r="C14" s="81"/>
      <c r="D14" s="82">
        <v>681</v>
      </c>
      <c r="E14" s="82">
        <v>1265</v>
      </c>
      <c r="F14" s="82">
        <v>0</v>
      </c>
      <c r="G14" s="82">
        <v>2</v>
      </c>
      <c r="H14" s="82">
        <v>4</v>
      </c>
      <c r="I14" s="82">
        <v>0</v>
      </c>
      <c r="J14" s="82">
        <v>20</v>
      </c>
      <c r="K14" s="82">
        <v>0</v>
      </c>
      <c r="L14" s="82">
        <v>0</v>
      </c>
      <c r="M14" s="82">
        <v>0</v>
      </c>
      <c r="N14" s="82">
        <v>3</v>
      </c>
      <c r="O14" s="82">
        <v>0</v>
      </c>
      <c r="P14" s="82">
        <v>0</v>
      </c>
      <c r="Q14" s="82">
        <v>0</v>
      </c>
      <c r="R14" s="82">
        <v>1975</v>
      </c>
      <c r="S14" s="47"/>
    </row>
    <row r="15" spans="1:20" x14ac:dyDescent="0.25">
      <c r="A15" s="8" t="s">
        <v>78</v>
      </c>
      <c r="B15" s="79" t="s">
        <v>340</v>
      </c>
      <c r="C15" s="487">
        <v>120</v>
      </c>
      <c r="D15" s="23">
        <v>3</v>
      </c>
      <c r="E15" s="23">
        <v>40</v>
      </c>
      <c r="F15" s="23">
        <v>0</v>
      </c>
      <c r="G15" s="23">
        <v>0</v>
      </c>
      <c r="H15" s="23">
        <v>0</v>
      </c>
      <c r="I15" s="23">
        <v>0</v>
      </c>
      <c r="J15" s="23">
        <v>0</v>
      </c>
      <c r="K15" s="23">
        <v>0</v>
      </c>
      <c r="L15" s="23">
        <v>0</v>
      </c>
      <c r="M15" s="23">
        <v>0</v>
      </c>
      <c r="N15" s="23">
        <v>0</v>
      </c>
      <c r="O15" s="23">
        <v>0</v>
      </c>
      <c r="P15" s="23">
        <v>0</v>
      </c>
      <c r="Q15" s="181">
        <v>0</v>
      </c>
      <c r="R15" s="23">
        <v>43</v>
      </c>
      <c r="S15" s="47"/>
    </row>
    <row r="16" spans="1:20" x14ac:dyDescent="0.25">
      <c r="A16" s="8" t="s">
        <v>79</v>
      </c>
      <c r="B16" s="79" t="s">
        <v>340</v>
      </c>
      <c r="C16" s="487">
        <v>154</v>
      </c>
      <c r="D16" s="23">
        <v>609</v>
      </c>
      <c r="E16" s="23">
        <v>836</v>
      </c>
      <c r="F16" s="23">
        <v>0</v>
      </c>
      <c r="G16" s="23">
        <v>2</v>
      </c>
      <c r="H16" s="23">
        <v>3</v>
      </c>
      <c r="I16" s="23">
        <v>0</v>
      </c>
      <c r="J16" s="23">
        <v>16</v>
      </c>
      <c r="K16" s="23">
        <v>0</v>
      </c>
      <c r="L16" s="23">
        <v>0</v>
      </c>
      <c r="M16" s="23">
        <v>0</v>
      </c>
      <c r="N16" s="23">
        <v>3</v>
      </c>
      <c r="O16" s="23">
        <v>0</v>
      </c>
      <c r="P16" s="23">
        <v>0</v>
      </c>
      <c r="Q16" s="181">
        <v>0</v>
      </c>
      <c r="R16" s="23">
        <v>1469</v>
      </c>
      <c r="S16" s="47"/>
    </row>
    <row r="17" spans="1:19" x14ac:dyDescent="0.25">
      <c r="A17" s="8" t="s">
        <v>80</v>
      </c>
      <c r="B17" s="79" t="s">
        <v>340</v>
      </c>
      <c r="C17" s="487">
        <v>250</v>
      </c>
      <c r="D17" s="23">
        <v>9</v>
      </c>
      <c r="E17" s="23">
        <v>176</v>
      </c>
      <c r="F17" s="23">
        <v>0</v>
      </c>
      <c r="G17" s="23">
        <v>0</v>
      </c>
      <c r="H17" s="23">
        <v>1</v>
      </c>
      <c r="I17" s="23">
        <v>0</v>
      </c>
      <c r="J17" s="23">
        <v>2</v>
      </c>
      <c r="K17" s="23">
        <v>0</v>
      </c>
      <c r="L17" s="23">
        <v>0</v>
      </c>
      <c r="M17" s="23">
        <v>0</v>
      </c>
      <c r="N17" s="23">
        <v>0</v>
      </c>
      <c r="O17" s="23">
        <v>0</v>
      </c>
      <c r="P17" s="23">
        <v>0</v>
      </c>
      <c r="Q17" s="181">
        <v>0</v>
      </c>
      <c r="R17" s="23">
        <v>188</v>
      </c>
      <c r="S17" s="47"/>
    </row>
    <row r="18" spans="1:19" x14ac:dyDescent="0.25">
      <c r="A18" s="8" t="s">
        <v>81</v>
      </c>
      <c r="B18" s="79" t="s">
        <v>340</v>
      </c>
      <c r="C18" s="487">
        <v>495</v>
      </c>
      <c r="D18" s="23">
        <v>18</v>
      </c>
      <c r="E18" s="23">
        <v>25</v>
      </c>
      <c r="F18" s="23">
        <v>0</v>
      </c>
      <c r="G18" s="23">
        <v>0</v>
      </c>
      <c r="H18" s="23">
        <v>0</v>
      </c>
      <c r="I18" s="23">
        <v>0</v>
      </c>
      <c r="J18" s="23">
        <v>0</v>
      </c>
      <c r="K18" s="23">
        <v>0</v>
      </c>
      <c r="L18" s="23">
        <v>0</v>
      </c>
      <c r="M18" s="23">
        <v>0</v>
      </c>
      <c r="N18" s="23">
        <v>0</v>
      </c>
      <c r="O18" s="23">
        <v>0</v>
      </c>
      <c r="P18" s="23">
        <v>0</v>
      </c>
      <c r="Q18" s="181">
        <v>0</v>
      </c>
      <c r="R18" s="23">
        <v>43</v>
      </c>
      <c r="S18" s="47"/>
    </row>
    <row r="19" spans="1:19" x14ac:dyDescent="0.25">
      <c r="A19" s="8" t="s">
        <v>82</v>
      </c>
      <c r="B19" s="79" t="s">
        <v>340</v>
      </c>
      <c r="C19" s="487">
        <v>790</v>
      </c>
      <c r="D19" s="23">
        <v>13</v>
      </c>
      <c r="E19" s="23">
        <v>74</v>
      </c>
      <c r="F19" s="23">
        <v>0</v>
      </c>
      <c r="G19" s="23">
        <v>0</v>
      </c>
      <c r="H19" s="23">
        <v>0</v>
      </c>
      <c r="I19" s="23">
        <v>0</v>
      </c>
      <c r="J19" s="23">
        <v>0</v>
      </c>
      <c r="K19" s="23">
        <v>0</v>
      </c>
      <c r="L19" s="23">
        <v>0</v>
      </c>
      <c r="M19" s="23">
        <v>0</v>
      </c>
      <c r="N19" s="23">
        <v>0</v>
      </c>
      <c r="O19" s="23">
        <v>0</v>
      </c>
      <c r="P19" s="23">
        <v>0</v>
      </c>
      <c r="Q19" s="181">
        <v>0</v>
      </c>
      <c r="R19" s="23">
        <v>87</v>
      </c>
      <c r="S19" s="47"/>
    </row>
    <row r="20" spans="1:19" x14ac:dyDescent="0.25">
      <c r="A20" s="10" t="s">
        <v>83</v>
      </c>
      <c r="B20" s="79" t="s">
        <v>340</v>
      </c>
      <c r="C20" s="487">
        <v>895</v>
      </c>
      <c r="D20" s="23">
        <v>29</v>
      </c>
      <c r="E20" s="23">
        <v>114</v>
      </c>
      <c r="F20" s="23">
        <v>0</v>
      </c>
      <c r="G20" s="23">
        <v>0</v>
      </c>
      <c r="H20" s="23">
        <v>0</v>
      </c>
      <c r="I20" s="23">
        <v>0</v>
      </c>
      <c r="J20" s="23">
        <v>2</v>
      </c>
      <c r="K20" s="23">
        <v>0</v>
      </c>
      <c r="L20" s="23">
        <v>0</v>
      </c>
      <c r="M20" s="23">
        <v>0</v>
      </c>
      <c r="N20" s="23">
        <v>0</v>
      </c>
      <c r="O20" s="23">
        <v>0</v>
      </c>
      <c r="P20" s="23">
        <v>0</v>
      </c>
      <c r="Q20" s="181">
        <v>0</v>
      </c>
      <c r="R20" s="23">
        <v>145</v>
      </c>
      <c r="S20" s="73"/>
    </row>
    <row r="21" spans="1:19" x14ac:dyDescent="0.25">
      <c r="A21" s="35" t="s">
        <v>341</v>
      </c>
      <c r="B21" s="80"/>
      <c r="C21" s="81"/>
      <c r="D21" s="82">
        <v>3957</v>
      </c>
      <c r="E21" s="82">
        <v>1432</v>
      </c>
      <c r="F21" s="82">
        <v>0</v>
      </c>
      <c r="G21" s="82">
        <v>2440</v>
      </c>
      <c r="H21" s="82">
        <v>0</v>
      </c>
      <c r="I21" s="82">
        <v>98</v>
      </c>
      <c r="J21" s="82">
        <v>169</v>
      </c>
      <c r="K21" s="82">
        <v>9</v>
      </c>
      <c r="L21" s="82">
        <v>0</v>
      </c>
      <c r="M21" s="82">
        <v>0</v>
      </c>
      <c r="N21" s="82">
        <v>1</v>
      </c>
      <c r="O21" s="82">
        <v>0</v>
      </c>
      <c r="P21" s="82">
        <v>0</v>
      </c>
      <c r="Q21" s="82">
        <v>0</v>
      </c>
      <c r="R21" s="82">
        <v>8106</v>
      </c>
      <c r="S21" s="47"/>
    </row>
    <row r="22" spans="1:19" x14ac:dyDescent="0.25">
      <c r="A22" s="8" t="s">
        <v>85</v>
      </c>
      <c r="B22" s="79" t="s">
        <v>342</v>
      </c>
      <c r="C22" s="487">
        <v>45</v>
      </c>
      <c r="D22" s="23">
        <v>2373</v>
      </c>
      <c r="E22" s="23">
        <v>638</v>
      </c>
      <c r="F22" s="23">
        <v>0</v>
      </c>
      <c r="G22" s="23">
        <v>107</v>
      </c>
      <c r="H22" s="23">
        <v>0</v>
      </c>
      <c r="I22" s="23">
        <v>69</v>
      </c>
      <c r="J22" s="23">
        <v>83</v>
      </c>
      <c r="K22" s="23">
        <v>7</v>
      </c>
      <c r="L22" s="23">
        <v>0</v>
      </c>
      <c r="M22" s="23">
        <v>0</v>
      </c>
      <c r="N22" s="23">
        <v>1</v>
      </c>
      <c r="O22" s="23">
        <v>0</v>
      </c>
      <c r="P22" s="23">
        <v>0</v>
      </c>
      <c r="Q22" s="181">
        <v>0</v>
      </c>
      <c r="R22" s="23">
        <v>3278</v>
      </c>
      <c r="S22" s="47"/>
    </row>
    <row r="23" spans="1:19" x14ac:dyDescent="0.25">
      <c r="A23" s="8" t="s">
        <v>86</v>
      </c>
      <c r="B23" s="79" t="s">
        <v>342</v>
      </c>
      <c r="C23" s="487">
        <v>51</v>
      </c>
      <c r="D23" s="23">
        <v>99</v>
      </c>
      <c r="E23" s="23">
        <v>0</v>
      </c>
      <c r="F23" s="23">
        <v>0</v>
      </c>
      <c r="G23" s="23">
        <v>94</v>
      </c>
      <c r="H23" s="23">
        <v>0</v>
      </c>
      <c r="I23" s="23">
        <v>0</v>
      </c>
      <c r="J23" s="23">
        <v>9</v>
      </c>
      <c r="K23" s="23">
        <v>0</v>
      </c>
      <c r="L23" s="23">
        <v>0</v>
      </c>
      <c r="M23" s="23">
        <v>0</v>
      </c>
      <c r="N23" s="23">
        <v>0</v>
      </c>
      <c r="O23" s="23">
        <v>0</v>
      </c>
      <c r="P23" s="23">
        <v>0</v>
      </c>
      <c r="Q23" s="181">
        <v>0</v>
      </c>
      <c r="R23" s="23">
        <v>202</v>
      </c>
      <c r="S23" s="47"/>
    </row>
    <row r="24" spans="1:19" x14ac:dyDescent="0.25">
      <c r="A24" s="8" t="s">
        <v>87</v>
      </c>
      <c r="B24" s="79" t="s">
        <v>342</v>
      </c>
      <c r="C24" s="487">
        <v>147</v>
      </c>
      <c r="D24" s="23">
        <v>304</v>
      </c>
      <c r="E24" s="23">
        <v>554</v>
      </c>
      <c r="F24" s="23">
        <v>0</v>
      </c>
      <c r="G24" s="23">
        <v>38</v>
      </c>
      <c r="H24" s="23">
        <v>0</v>
      </c>
      <c r="I24" s="23">
        <v>14</v>
      </c>
      <c r="J24" s="23">
        <v>26</v>
      </c>
      <c r="K24" s="23">
        <v>0</v>
      </c>
      <c r="L24" s="23">
        <v>0</v>
      </c>
      <c r="M24" s="23">
        <v>0</v>
      </c>
      <c r="N24" s="23">
        <v>0</v>
      </c>
      <c r="O24" s="23">
        <v>0</v>
      </c>
      <c r="P24" s="23">
        <v>0</v>
      </c>
      <c r="Q24" s="181">
        <v>0</v>
      </c>
      <c r="R24" s="23">
        <v>936</v>
      </c>
      <c r="S24" s="47"/>
    </row>
    <row r="25" spans="1:19" x14ac:dyDescent="0.25">
      <c r="A25" s="8" t="s">
        <v>88</v>
      </c>
      <c r="B25" s="79" t="s">
        <v>342</v>
      </c>
      <c r="C25" s="487">
        <v>172</v>
      </c>
      <c r="D25" s="23">
        <v>413</v>
      </c>
      <c r="E25" s="23">
        <v>49</v>
      </c>
      <c r="F25" s="23">
        <v>0</v>
      </c>
      <c r="G25" s="23">
        <v>198</v>
      </c>
      <c r="H25" s="23">
        <v>0</v>
      </c>
      <c r="I25" s="23">
        <v>12</v>
      </c>
      <c r="J25" s="23">
        <v>23</v>
      </c>
      <c r="K25" s="23">
        <v>2</v>
      </c>
      <c r="L25" s="23">
        <v>0</v>
      </c>
      <c r="M25" s="23">
        <v>0</v>
      </c>
      <c r="N25" s="23">
        <v>0</v>
      </c>
      <c r="O25" s="23">
        <v>0</v>
      </c>
      <c r="P25" s="23">
        <v>0</v>
      </c>
      <c r="Q25" s="181">
        <v>0</v>
      </c>
      <c r="R25" s="23">
        <v>697</v>
      </c>
      <c r="S25" s="48"/>
    </row>
    <row r="26" spans="1:19" x14ac:dyDescent="0.25">
      <c r="A26" s="8" t="s">
        <v>89</v>
      </c>
      <c r="B26" s="79" t="s">
        <v>342</v>
      </c>
      <c r="C26" s="487">
        <v>475</v>
      </c>
      <c r="D26" s="23">
        <v>3</v>
      </c>
      <c r="E26" s="23">
        <v>0</v>
      </c>
      <c r="F26" s="23">
        <v>0</v>
      </c>
      <c r="G26" s="23">
        <v>0</v>
      </c>
      <c r="H26" s="23">
        <v>0</v>
      </c>
      <c r="I26" s="23">
        <v>0</v>
      </c>
      <c r="J26" s="23">
        <v>0</v>
      </c>
      <c r="K26" s="23">
        <v>0</v>
      </c>
      <c r="L26" s="23">
        <v>0</v>
      </c>
      <c r="M26" s="23">
        <v>0</v>
      </c>
      <c r="N26" s="23">
        <v>0</v>
      </c>
      <c r="O26" s="23">
        <v>0</v>
      </c>
      <c r="P26" s="23">
        <v>0</v>
      </c>
      <c r="Q26" s="181">
        <v>0</v>
      </c>
      <c r="R26" s="23">
        <v>3</v>
      </c>
    </row>
    <row r="27" spans="1:19" x14ac:dyDescent="0.25">
      <c r="A27" s="8" t="s">
        <v>90</v>
      </c>
      <c r="B27" s="79" t="s">
        <v>342</v>
      </c>
      <c r="C27" s="487">
        <v>480</v>
      </c>
      <c r="D27" s="23">
        <v>155</v>
      </c>
      <c r="E27" s="23">
        <v>104</v>
      </c>
      <c r="F27" s="23">
        <v>0</v>
      </c>
      <c r="G27" s="23">
        <v>17</v>
      </c>
      <c r="H27" s="23">
        <v>0</v>
      </c>
      <c r="I27" s="23">
        <v>0</v>
      </c>
      <c r="J27" s="23">
        <v>0</v>
      </c>
      <c r="K27" s="23">
        <v>0</v>
      </c>
      <c r="L27" s="23">
        <v>0</v>
      </c>
      <c r="M27" s="23">
        <v>0</v>
      </c>
      <c r="N27" s="23">
        <v>0</v>
      </c>
      <c r="O27" s="23">
        <v>0</v>
      </c>
      <c r="P27" s="23">
        <v>0</v>
      </c>
      <c r="Q27" s="181">
        <v>0</v>
      </c>
      <c r="R27" s="23">
        <v>276</v>
      </c>
    </row>
    <row r="28" spans="1:19" x14ac:dyDescent="0.25">
      <c r="A28" s="8" t="s">
        <v>91</v>
      </c>
      <c r="B28" s="79" t="s">
        <v>342</v>
      </c>
      <c r="C28" s="487">
        <v>490</v>
      </c>
      <c r="D28" s="23">
        <v>171</v>
      </c>
      <c r="E28" s="23">
        <v>69</v>
      </c>
      <c r="F28" s="23">
        <v>0</v>
      </c>
      <c r="G28" s="23">
        <v>141</v>
      </c>
      <c r="H28" s="23">
        <v>0</v>
      </c>
      <c r="I28" s="23">
        <v>0</v>
      </c>
      <c r="J28" s="23">
        <v>7</v>
      </c>
      <c r="K28" s="23">
        <v>0</v>
      </c>
      <c r="L28" s="23">
        <v>0</v>
      </c>
      <c r="M28" s="23">
        <v>0</v>
      </c>
      <c r="N28" s="23">
        <v>0</v>
      </c>
      <c r="O28" s="23">
        <v>0</v>
      </c>
      <c r="P28" s="23">
        <v>0</v>
      </c>
      <c r="Q28" s="181">
        <v>0</v>
      </c>
      <c r="R28" s="23">
        <v>388</v>
      </c>
    </row>
    <row r="29" spans="1:19" x14ac:dyDescent="0.25">
      <c r="A29" s="8" t="s">
        <v>92</v>
      </c>
      <c r="B29" s="79" t="s">
        <v>342</v>
      </c>
      <c r="C29" s="487">
        <v>659</v>
      </c>
      <c r="D29" s="23">
        <v>60</v>
      </c>
      <c r="E29" s="23">
        <v>0</v>
      </c>
      <c r="F29" s="23">
        <v>0</v>
      </c>
      <c r="G29" s="23">
        <v>75</v>
      </c>
      <c r="H29" s="23">
        <v>0</v>
      </c>
      <c r="I29" s="23">
        <v>0</v>
      </c>
      <c r="J29" s="23">
        <v>5</v>
      </c>
      <c r="K29" s="23">
        <v>0</v>
      </c>
      <c r="L29" s="23">
        <v>0</v>
      </c>
      <c r="M29" s="23">
        <v>0</v>
      </c>
      <c r="N29" s="23">
        <v>0</v>
      </c>
      <c r="O29" s="23">
        <v>0</v>
      </c>
      <c r="P29" s="23">
        <v>0</v>
      </c>
      <c r="Q29" s="181">
        <v>0</v>
      </c>
      <c r="R29" s="23">
        <v>140</v>
      </c>
    </row>
    <row r="30" spans="1:19" x14ac:dyDescent="0.25">
      <c r="A30" s="8" t="s">
        <v>93</v>
      </c>
      <c r="B30" s="79" t="s">
        <v>342</v>
      </c>
      <c r="C30" s="487">
        <v>665</v>
      </c>
      <c r="D30" s="23">
        <v>58</v>
      </c>
      <c r="E30" s="23">
        <v>11</v>
      </c>
      <c r="F30" s="23">
        <v>0</v>
      </c>
      <c r="G30" s="23">
        <v>18</v>
      </c>
      <c r="H30" s="23">
        <v>0</v>
      </c>
      <c r="I30" s="23">
        <v>0</v>
      </c>
      <c r="J30" s="23">
        <v>1</v>
      </c>
      <c r="K30" s="23">
        <v>0</v>
      </c>
      <c r="L30" s="23">
        <v>0</v>
      </c>
      <c r="M30" s="23">
        <v>0</v>
      </c>
      <c r="N30" s="23">
        <v>0</v>
      </c>
      <c r="O30" s="23">
        <v>0</v>
      </c>
      <c r="P30" s="23">
        <v>0</v>
      </c>
      <c r="Q30" s="181">
        <v>0</v>
      </c>
      <c r="R30" s="23">
        <v>88</v>
      </c>
    </row>
    <row r="31" spans="1:19" x14ac:dyDescent="0.25">
      <c r="A31" s="8" t="s">
        <v>94</v>
      </c>
      <c r="B31" s="79" t="s">
        <v>342</v>
      </c>
      <c r="C31" s="487">
        <v>837</v>
      </c>
      <c r="D31" s="23">
        <v>316</v>
      </c>
      <c r="E31" s="23">
        <v>7</v>
      </c>
      <c r="F31" s="23">
        <v>0</v>
      </c>
      <c r="G31" s="23">
        <v>1752</v>
      </c>
      <c r="H31" s="23">
        <v>0</v>
      </c>
      <c r="I31" s="23">
        <v>3</v>
      </c>
      <c r="J31" s="23">
        <v>15</v>
      </c>
      <c r="K31" s="23">
        <v>0</v>
      </c>
      <c r="L31" s="23">
        <v>0</v>
      </c>
      <c r="M31" s="23">
        <v>0</v>
      </c>
      <c r="N31" s="23">
        <v>0</v>
      </c>
      <c r="O31" s="23">
        <v>0</v>
      </c>
      <c r="P31" s="23">
        <v>0</v>
      </c>
      <c r="Q31" s="181">
        <v>0</v>
      </c>
      <c r="R31" s="23">
        <v>2093</v>
      </c>
    </row>
    <row r="32" spans="1:19" x14ac:dyDescent="0.25">
      <c r="A32" s="8" t="s">
        <v>95</v>
      </c>
      <c r="B32" s="79" t="s">
        <v>342</v>
      </c>
      <c r="C32" s="487">
        <v>873</v>
      </c>
      <c r="D32" s="23">
        <v>5</v>
      </c>
      <c r="E32" s="23">
        <v>0</v>
      </c>
      <c r="F32" s="23">
        <v>0</v>
      </c>
      <c r="G32" s="23">
        <v>0</v>
      </c>
      <c r="H32" s="23">
        <v>0</v>
      </c>
      <c r="I32" s="23">
        <v>0</v>
      </c>
      <c r="J32" s="23">
        <v>0</v>
      </c>
      <c r="K32" s="23">
        <v>0</v>
      </c>
      <c r="L32" s="23">
        <v>0</v>
      </c>
      <c r="M32" s="23">
        <v>0</v>
      </c>
      <c r="N32" s="23">
        <v>0</v>
      </c>
      <c r="O32" s="23">
        <v>0</v>
      </c>
      <c r="P32" s="23">
        <v>0</v>
      </c>
      <c r="Q32" s="181">
        <v>0</v>
      </c>
      <c r="R32" s="23">
        <v>5</v>
      </c>
    </row>
    <row r="33" spans="1:18" x14ac:dyDescent="0.25">
      <c r="A33" s="35" t="s">
        <v>343</v>
      </c>
      <c r="B33" s="80"/>
      <c r="C33" s="81"/>
      <c r="D33" s="82">
        <v>1321</v>
      </c>
      <c r="E33" s="82">
        <v>954</v>
      </c>
      <c r="F33" s="82">
        <v>0</v>
      </c>
      <c r="G33" s="82">
        <v>7</v>
      </c>
      <c r="H33" s="82">
        <v>0</v>
      </c>
      <c r="I33" s="82">
        <v>0</v>
      </c>
      <c r="J33" s="82">
        <v>68</v>
      </c>
      <c r="K33" s="82">
        <v>0</v>
      </c>
      <c r="L33" s="82">
        <v>0</v>
      </c>
      <c r="M33" s="82">
        <v>0</v>
      </c>
      <c r="N33" s="82">
        <v>0</v>
      </c>
      <c r="O33" s="82">
        <v>0</v>
      </c>
      <c r="P33" s="82">
        <v>0</v>
      </c>
      <c r="Q33" s="82">
        <v>0</v>
      </c>
      <c r="R33" s="82">
        <v>2350</v>
      </c>
    </row>
    <row r="34" spans="1:18" x14ac:dyDescent="0.25">
      <c r="A34" s="8" t="s">
        <v>97</v>
      </c>
      <c r="B34" s="79" t="s">
        <v>344</v>
      </c>
      <c r="C34" s="487">
        <v>31</v>
      </c>
      <c r="D34" s="23">
        <v>23</v>
      </c>
      <c r="E34" s="23">
        <v>65</v>
      </c>
      <c r="F34" s="23">
        <v>0</v>
      </c>
      <c r="G34" s="23">
        <v>0</v>
      </c>
      <c r="H34" s="23">
        <v>0</v>
      </c>
      <c r="I34" s="23">
        <v>0</v>
      </c>
      <c r="J34" s="23">
        <v>3</v>
      </c>
      <c r="K34" s="23">
        <v>0</v>
      </c>
      <c r="L34" s="23">
        <v>0</v>
      </c>
      <c r="M34" s="23">
        <v>0</v>
      </c>
      <c r="N34" s="23">
        <v>0</v>
      </c>
      <c r="O34" s="23">
        <v>0</v>
      </c>
      <c r="P34" s="23">
        <v>0</v>
      </c>
      <c r="Q34" s="181">
        <v>0</v>
      </c>
      <c r="R34" s="23">
        <v>91</v>
      </c>
    </row>
    <row r="35" spans="1:18" x14ac:dyDescent="0.25">
      <c r="A35" s="8" t="s">
        <v>98</v>
      </c>
      <c r="B35" s="79" t="s">
        <v>344</v>
      </c>
      <c r="C35" s="487">
        <v>40</v>
      </c>
      <c r="D35" s="23">
        <v>6</v>
      </c>
      <c r="E35" s="23">
        <v>58</v>
      </c>
      <c r="F35" s="23">
        <v>0</v>
      </c>
      <c r="G35" s="23">
        <v>0</v>
      </c>
      <c r="H35" s="23">
        <v>0</v>
      </c>
      <c r="I35" s="23">
        <v>0</v>
      </c>
      <c r="J35" s="23">
        <v>2</v>
      </c>
      <c r="K35" s="23">
        <v>0</v>
      </c>
      <c r="L35" s="23">
        <v>0</v>
      </c>
      <c r="M35" s="23">
        <v>0</v>
      </c>
      <c r="N35" s="23">
        <v>0</v>
      </c>
      <c r="O35" s="23">
        <v>0</v>
      </c>
      <c r="P35" s="23">
        <v>0</v>
      </c>
      <c r="Q35" s="181">
        <v>0</v>
      </c>
      <c r="R35" s="23">
        <v>66</v>
      </c>
    </row>
    <row r="36" spans="1:18" x14ac:dyDescent="0.25">
      <c r="A36" s="8" t="s">
        <v>99</v>
      </c>
      <c r="B36" s="79" t="s">
        <v>344</v>
      </c>
      <c r="C36" s="487">
        <v>190</v>
      </c>
      <c r="D36" s="23">
        <v>174</v>
      </c>
      <c r="E36" s="23">
        <v>0</v>
      </c>
      <c r="F36" s="23">
        <v>0</v>
      </c>
      <c r="G36" s="23">
        <v>0</v>
      </c>
      <c r="H36" s="23">
        <v>0</v>
      </c>
      <c r="I36" s="23">
        <v>0</v>
      </c>
      <c r="J36" s="23">
        <v>8</v>
      </c>
      <c r="K36" s="23">
        <v>0</v>
      </c>
      <c r="L36" s="23">
        <v>0</v>
      </c>
      <c r="M36" s="23">
        <v>0</v>
      </c>
      <c r="N36" s="23">
        <v>0</v>
      </c>
      <c r="O36" s="23">
        <v>0</v>
      </c>
      <c r="P36" s="23">
        <v>0</v>
      </c>
      <c r="Q36" s="181">
        <v>0</v>
      </c>
      <c r="R36" s="23">
        <v>182</v>
      </c>
    </row>
    <row r="37" spans="1:18" x14ac:dyDescent="0.25">
      <c r="A37" s="8" t="s">
        <v>100</v>
      </c>
      <c r="B37" s="79" t="s">
        <v>344</v>
      </c>
      <c r="C37" s="487">
        <v>604</v>
      </c>
      <c r="D37" s="23">
        <v>128</v>
      </c>
      <c r="E37" s="23">
        <v>316</v>
      </c>
      <c r="F37" s="23">
        <v>0</v>
      </c>
      <c r="G37" s="23">
        <v>0</v>
      </c>
      <c r="H37" s="23">
        <v>0</v>
      </c>
      <c r="I37" s="23">
        <v>0</v>
      </c>
      <c r="J37" s="23">
        <v>8</v>
      </c>
      <c r="K37" s="23">
        <v>0</v>
      </c>
      <c r="L37" s="23">
        <v>0</v>
      </c>
      <c r="M37" s="23">
        <v>0</v>
      </c>
      <c r="N37" s="23">
        <v>0</v>
      </c>
      <c r="O37" s="23">
        <v>0</v>
      </c>
      <c r="P37" s="23">
        <v>0</v>
      </c>
      <c r="Q37" s="181">
        <v>0</v>
      </c>
      <c r="R37" s="23">
        <v>452</v>
      </c>
    </row>
    <row r="38" spans="1:18" x14ac:dyDescent="0.25">
      <c r="A38" s="8" t="s">
        <v>101</v>
      </c>
      <c r="B38" s="79" t="s">
        <v>344</v>
      </c>
      <c r="C38" s="487">
        <v>670</v>
      </c>
      <c r="D38" s="23">
        <v>235</v>
      </c>
      <c r="E38" s="23">
        <v>0</v>
      </c>
      <c r="F38" s="23">
        <v>0</v>
      </c>
      <c r="G38" s="23">
        <v>0</v>
      </c>
      <c r="H38" s="23">
        <v>0</v>
      </c>
      <c r="I38" s="23">
        <v>0</v>
      </c>
      <c r="J38" s="23">
        <v>6</v>
      </c>
      <c r="K38" s="23">
        <v>0</v>
      </c>
      <c r="L38" s="23">
        <v>0</v>
      </c>
      <c r="M38" s="23">
        <v>0</v>
      </c>
      <c r="N38" s="23">
        <v>0</v>
      </c>
      <c r="O38" s="23">
        <v>0</v>
      </c>
      <c r="P38" s="23">
        <v>0</v>
      </c>
      <c r="Q38" s="181">
        <v>0</v>
      </c>
      <c r="R38" s="23">
        <v>241</v>
      </c>
    </row>
    <row r="39" spans="1:18" x14ac:dyDescent="0.25">
      <c r="A39" s="8" t="s">
        <v>102</v>
      </c>
      <c r="B39" s="79" t="s">
        <v>344</v>
      </c>
      <c r="C39" s="487">
        <v>690</v>
      </c>
      <c r="D39" s="23">
        <v>127</v>
      </c>
      <c r="E39" s="23">
        <v>0</v>
      </c>
      <c r="F39" s="23">
        <v>0</v>
      </c>
      <c r="G39" s="23">
        <v>0</v>
      </c>
      <c r="H39" s="23">
        <v>0</v>
      </c>
      <c r="I39" s="23">
        <v>0</v>
      </c>
      <c r="J39" s="23">
        <v>7</v>
      </c>
      <c r="K39" s="23">
        <v>0</v>
      </c>
      <c r="L39" s="23">
        <v>0</v>
      </c>
      <c r="M39" s="23">
        <v>0</v>
      </c>
      <c r="N39" s="23">
        <v>0</v>
      </c>
      <c r="O39" s="23">
        <v>0</v>
      </c>
      <c r="P39" s="23">
        <v>0</v>
      </c>
      <c r="Q39" s="181">
        <v>0</v>
      </c>
      <c r="R39" s="23">
        <v>134</v>
      </c>
    </row>
    <row r="40" spans="1:18" x14ac:dyDescent="0.25">
      <c r="A40" s="8" t="s">
        <v>103</v>
      </c>
      <c r="B40" s="79" t="s">
        <v>344</v>
      </c>
      <c r="C40" s="487">
        <v>736</v>
      </c>
      <c r="D40" s="23">
        <v>328</v>
      </c>
      <c r="E40" s="23">
        <v>410</v>
      </c>
      <c r="F40" s="23">
        <v>0</v>
      </c>
      <c r="G40" s="23">
        <v>1</v>
      </c>
      <c r="H40" s="23">
        <v>0</v>
      </c>
      <c r="I40" s="23">
        <v>0</v>
      </c>
      <c r="J40" s="23">
        <v>27</v>
      </c>
      <c r="K40" s="23">
        <v>0</v>
      </c>
      <c r="L40" s="23">
        <v>0</v>
      </c>
      <c r="M40" s="23">
        <v>0</v>
      </c>
      <c r="N40" s="23">
        <v>0</v>
      </c>
      <c r="O40" s="23">
        <v>0</v>
      </c>
      <c r="P40" s="23">
        <v>0</v>
      </c>
      <c r="Q40" s="181">
        <v>0</v>
      </c>
      <c r="R40" s="23">
        <v>766</v>
      </c>
    </row>
    <row r="41" spans="1:18" x14ac:dyDescent="0.25">
      <c r="A41" s="8" t="s">
        <v>104</v>
      </c>
      <c r="B41" s="79" t="s">
        <v>344</v>
      </c>
      <c r="C41" s="487">
        <v>858</v>
      </c>
      <c r="D41" s="23">
        <v>165</v>
      </c>
      <c r="E41" s="23">
        <v>0</v>
      </c>
      <c r="F41" s="23">
        <v>0</v>
      </c>
      <c r="G41" s="23">
        <v>0</v>
      </c>
      <c r="H41" s="23">
        <v>0</v>
      </c>
      <c r="I41" s="23">
        <v>0</v>
      </c>
      <c r="J41" s="23">
        <v>5</v>
      </c>
      <c r="K41" s="23">
        <v>0</v>
      </c>
      <c r="L41" s="23">
        <v>0</v>
      </c>
      <c r="M41" s="23">
        <v>0</v>
      </c>
      <c r="N41" s="23">
        <v>0</v>
      </c>
      <c r="O41" s="23">
        <v>0</v>
      </c>
      <c r="P41" s="23">
        <v>0</v>
      </c>
      <c r="Q41" s="181">
        <v>0</v>
      </c>
      <c r="R41" s="23">
        <v>170</v>
      </c>
    </row>
    <row r="42" spans="1:18" x14ac:dyDescent="0.25">
      <c r="A42" s="8" t="s">
        <v>105</v>
      </c>
      <c r="B42" s="79" t="s">
        <v>344</v>
      </c>
      <c r="C42" s="487">
        <v>885</v>
      </c>
      <c r="D42" s="23">
        <v>36</v>
      </c>
      <c r="E42" s="23">
        <v>0</v>
      </c>
      <c r="F42" s="23">
        <v>0</v>
      </c>
      <c r="G42" s="23">
        <v>6</v>
      </c>
      <c r="H42" s="23">
        <v>0</v>
      </c>
      <c r="I42" s="23">
        <v>0</v>
      </c>
      <c r="J42" s="23">
        <v>1</v>
      </c>
      <c r="K42" s="23">
        <v>0</v>
      </c>
      <c r="L42" s="23">
        <v>0</v>
      </c>
      <c r="M42" s="23">
        <v>0</v>
      </c>
      <c r="N42" s="23">
        <v>0</v>
      </c>
      <c r="O42" s="23">
        <v>0</v>
      </c>
      <c r="P42" s="23">
        <v>0</v>
      </c>
      <c r="Q42" s="181">
        <v>0</v>
      </c>
      <c r="R42" s="23">
        <v>43</v>
      </c>
    </row>
    <row r="43" spans="1:18" x14ac:dyDescent="0.25">
      <c r="A43" s="8" t="s">
        <v>106</v>
      </c>
      <c r="B43" s="79" t="s">
        <v>344</v>
      </c>
      <c r="C43" s="487">
        <v>890</v>
      </c>
      <c r="D43" s="23">
        <v>99</v>
      </c>
      <c r="E43" s="23">
        <v>105</v>
      </c>
      <c r="F43" s="23">
        <v>0</v>
      </c>
      <c r="G43" s="23">
        <v>0</v>
      </c>
      <c r="H43" s="23">
        <v>0</v>
      </c>
      <c r="I43" s="23">
        <v>0</v>
      </c>
      <c r="J43" s="23">
        <v>1</v>
      </c>
      <c r="K43" s="23">
        <v>0</v>
      </c>
      <c r="L43" s="23">
        <v>0</v>
      </c>
      <c r="M43" s="23">
        <v>0</v>
      </c>
      <c r="N43" s="23">
        <v>0</v>
      </c>
      <c r="O43" s="23">
        <v>0</v>
      </c>
      <c r="P43" s="23">
        <v>0</v>
      </c>
      <c r="Q43" s="181">
        <v>0</v>
      </c>
      <c r="R43" s="23">
        <v>205</v>
      </c>
    </row>
    <row r="44" spans="1:18" x14ac:dyDescent="0.25">
      <c r="A44" s="35" t="s">
        <v>345</v>
      </c>
      <c r="B44" s="80"/>
      <c r="C44" s="82"/>
      <c r="D44" s="82">
        <v>2072</v>
      </c>
      <c r="E44" s="82">
        <v>458</v>
      </c>
      <c r="F44" s="82">
        <v>0</v>
      </c>
      <c r="G44" s="82">
        <v>6</v>
      </c>
      <c r="H44" s="82">
        <v>1</v>
      </c>
      <c r="I44" s="82">
        <v>81</v>
      </c>
      <c r="J44" s="82">
        <v>209</v>
      </c>
      <c r="K44" s="82">
        <v>0</v>
      </c>
      <c r="L44" s="82">
        <v>0</v>
      </c>
      <c r="M44" s="82">
        <v>0</v>
      </c>
      <c r="N44" s="82">
        <v>11</v>
      </c>
      <c r="O44" s="82">
        <v>0</v>
      </c>
      <c r="P44" s="82">
        <v>0</v>
      </c>
      <c r="Q44" s="82"/>
      <c r="R44" s="82">
        <v>2838</v>
      </c>
    </row>
    <row r="45" spans="1:18" x14ac:dyDescent="0.25">
      <c r="A45" s="8" t="s">
        <v>108</v>
      </c>
      <c r="B45" s="79" t="s">
        <v>346</v>
      </c>
      <c r="C45" s="487">
        <v>4</v>
      </c>
      <c r="D45" s="23">
        <v>3</v>
      </c>
      <c r="E45" s="23">
        <v>0</v>
      </c>
      <c r="F45" s="23">
        <v>0</v>
      </c>
      <c r="G45" s="23">
        <v>0</v>
      </c>
      <c r="H45" s="23">
        <v>0</v>
      </c>
      <c r="I45" s="23">
        <v>0</v>
      </c>
      <c r="J45" s="23">
        <v>1</v>
      </c>
      <c r="K45" s="23">
        <v>0</v>
      </c>
      <c r="L45" s="23">
        <v>0</v>
      </c>
      <c r="M45" s="23">
        <v>0</v>
      </c>
      <c r="N45" s="23">
        <v>0</v>
      </c>
      <c r="O45" s="23">
        <v>0</v>
      </c>
      <c r="P45" s="23">
        <v>0</v>
      </c>
      <c r="Q45" s="181">
        <v>0</v>
      </c>
      <c r="R45" s="23">
        <v>4</v>
      </c>
    </row>
    <row r="46" spans="1:18" x14ac:dyDescent="0.25">
      <c r="A46" s="11" t="s">
        <v>109</v>
      </c>
      <c r="B46" s="79" t="s">
        <v>346</v>
      </c>
      <c r="C46" s="487">
        <v>42</v>
      </c>
      <c r="D46" s="23">
        <v>218</v>
      </c>
      <c r="E46" s="23">
        <v>233</v>
      </c>
      <c r="F46" s="23">
        <v>0</v>
      </c>
      <c r="G46" s="23">
        <v>6</v>
      </c>
      <c r="H46" s="23">
        <v>1</v>
      </c>
      <c r="I46" s="23">
        <v>0</v>
      </c>
      <c r="J46" s="23">
        <v>58</v>
      </c>
      <c r="K46" s="23">
        <v>0</v>
      </c>
      <c r="L46" s="23">
        <v>0</v>
      </c>
      <c r="M46" s="23">
        <v>0</v>
      </c>
      <c r="N46" s="23">
        <v>0</v>
      </c>
      <c r="O46" s="23">
        <v>0</v>
      </c>
      <c r="P46" s="23">
        <v>0</v>
      </c>
      <c r="Q46" s="181">
        <v>0</v>
      </c>
      <c r="R46" s="23">
        <v>516</v>
      </c>
    </row>
    <row r="47" spans="1:18" x14ac:dyDescent="0.25">
      <c r="A47" s="8" t="s">
        <v>110</v>
      </c>
      <c r="B47" s="79" t="s">
        <v>346</v>
      </c>
      <c r="C47" s="487">
        <v>44</v>
      </c>
      <c r="D47" s="23">
        <v>25</v>
      </c>
      <c r="E47" s="23">
        <v>0</v>
      </c>
      <c r="F47" s="23">
        <v>0</v>
      </c>
      <c r="G47" s="23">
        <v>0</v>
      </c>
      <c r="H47" s="23">
        <v>0</v>
      </c>
      <c r="I47" s="23">
        <v>0</v>
      </c>
      <c r="J47" s="23">
        <v>0</v>
      </c>
      <c r="K47" s="23">
        <v>0</v>
      </c>
      <c r="L47" s="23">
        <v>0</v>
      </c>
      <c r="M47" s="23">
        <v>0</v>
      </c>
      <c r="N47" s="23">
        <v>0</v>
      </c>
      <c r="O47" s="23">
        <v>0</v>
      </c>
      <c r="P47" s="23">
        <v>0</v>
      </c>
      <c r="Q47" s="181">
        <v>0</v>
      </c>
      <c r="R47" s="23">
        <v>25</v>
      </c>
    </row>
    <row r="48" spans="1:18" x14ac:dyDescent="0.25">
      <c r="A48" s="8" t="s">
        <v>111</v>
      </c>
      <c r="B48" s="79" t="s">
        <v>346</v>
      </c>
      <c r="C48" s="487">
        <v>59</v>
      </c>
      <c r="D48" s="23">
        <v>6</v>
      </c>
      <c r="E48" s="23">
        <v>7</v>
      </c>
      <c r="F48" s="23">
        <v>0</v>
      </c>
      <c r="G48" s="23">
        <v>0</v>
      </c>
      <c r="H48" s="23">
        <v>0</v>
      </c>
      <c r="I48" s="23">
        <v>0</v>
      </c>
      <c r="J48" s="23">
        <v>13</v>
      </c>
      <c r="K48" s="23">
        <v>0</v>
      </c>
      <c r="L48" s="23">
        <v>0</v>
      </c>
      <c r="M48" s="23">
        <v>0</v>
      </c>
      <c r="N48" s="23">
        <v>0</v>
      </c>
      <c r="O48" s="23">
        <v>0</v>
      </c>
      <c r="P48" s="23">
        <v>0</v>
      </c>
      <c r="Q48" s="181">
        <v>0</v>
      </c>
      <c r="R48" s="23">
        <v>26</v>
      </c>
    </row>
    <row r="49" spans="1:18" x14ac:dyDescent="0.25">
      <c r="A49" s="8" t="s">
        <v>112</v>
      </c>
      <c r="B49" s="79" t="s">
        <v>346</v>
      </c>
      <c r="C49" s="487">
        <v>113</v>
      </c>
      <c r="D49" s="23">
        <v>56</v>
      </c>
      <c r="E49" s="23">
        <v>0</v>
      </c>
      <c r="F49" s="23">
        <v>0</v>
      </c>
      <c r="G49" s="23">
        <v>0</v>
      </c>
      <c r="H49" s="23">
        <v>0</v>
      </c>
      <c r="I49" s="23">
        <v>0</v>
      </c>
      <c r="J49" s="23">
        <v>2</v>
      </c>
      <c r="K49" s="23">
        <v>0</v>
      </c>
      <c r="L49" s="23">
        <v>0</v>
      </c>
      <c r="M49" s="23">
        <v>0</v>
      </c>
      <c r="N49" s="23">
        <v>0</v>
      </c>
      <c r="O49" s="23">
        <v>0</v>
      </c>
      <c r="P49" s="23">
        <v>0</v>
      </c>
      <c r="Q49" s="181">
        <v>0</v>
      </c>
      <c r="R49" s="23">
        <v>58</v>
      </c>
    </row>
    <row r="50" spans="1:18" x14ac:dyDescent="0.25">
      <c r="A50" s="8" t="s">
        <v>113</v>
      </c>
      <c r="B50" s="79" t="s">
        <v>346</v>
      </c>
      <c r="C50" s="487">
        <v>125</v>
      </c>
      <c r="D50" s="23">
        <v>64</v>
      </c>
      <c r="E50" s="23">
        <v>0</v>
      </c>
      <c r="F50" s="23">
        <v>0</v>
      </c>
      <c r="G50" s="23">
        <v>0</v>
      </c>
      <c r="H50" s="23">
        <v>0</v>
      </c>
      <c r="I50" s="23">
        <v>0</v>
      </c>
      <c r="J50" s="23">
        <v>3</v>
      </c>
      <c r="K50" s="23">
        <v>0</v>
      </c>
      <c r="L50" s="23">
        <v>0</v>
      </c>
      <c r="M50" s="23">
        <v>0</v>
      </c>
      <c r="N50" s="23">
        <v>0</v>
      </c>
      <c r="O50" s="23">
        <v>0</v>
      </c>
      <c r="P50" s="23">
        <v>0</v>
      </c>
      <c r="Q50" s="181">
        <v>0</v>
      </c>
      <c r="R50" s="23">
        <v>67</v>
      </c>
    </row>
    <row r="51" spans="1:18" x14ac:dyDescent="0.25">
      <c r="A51" s="8" t="s">
        <v>114</v>
      </c>
      <c r="B51" s="79" t="s">
        <v>346</v>
      </c>
      <c r="C51" s="487">
        <v>138</v>
      </c>
      <c r="D51" s="23">
        <v>95</v>
      </c>
      <c r="E51" s="23">
        <v>0</v>
      </c>
      <c r="F51" s="23">
        <v>0</v>
      </c>
      <c r="G51" s="23">
        <v>0</v>
      </c>
      <c r="H51" s="23">
        <v>0</v>
      </c>
      <c r="I51" s="23">
        <v>0</v>
      </c>
      <c r="J51" s="23">
        <v>0</v>
      </c>
      <c r="K51" s="23">
        <v>0</v>
      </c>
      <c r="L51" s="23">
        <v>0</v>
      </c>
      <c r="M51" s="23">
        <v>0</v>
      </c>
      <c r="N51" s="23">
        <v>0</v>
      </c>
      <c r="O51" s="23">
        <v>0</v>
      </c>
      <c r="P51" s="23">
        <v>0</v>
      </c>
      <c r="Q51" s="181">
        <v>0</v>
      </c>
      <c r="R51" s="23">
        <v>95</v>
      </c>
    </row>
    <row r="52" spans="1:18" x14ac:dyDescent="0.25">
      <c r="A52" s="8" t="s">
        <v>115</v>
      </c>
      <c r="B52" s="79" t="s">
        <v>346</v>
      </c>
      <c r="C52" s="487">
        <v>234</v>
      </c>
      <c r="D52" s="23">
        <v>19</v>
      </c>
      <c r="E52" s="23">
        <v>101</v>
      </c>
      <c r="F52" s="23">
        <v>0</v>
      </c>
      <c r="G52" s="23">
        <v>0</v>
      </c>
      <c r="H52" s="23">
        <v>0</v>
      </c>
      <c r="I52" s="23">
        <v>0</v>
      </c>
      <c r="J52" s="23">
        <v>0</v>
      </c>
      <c r="K52" s="23">
        <v>0</v>
      </c>
      <c r="L52" s="23">
        <v>0</v>
      </c>
      <c r="M52" s="23">
        <v>0</v>
      </c>
      <c r="N52" s="23">
        <v>11</v>
      </c>
      <c r="O52" s="23">
        <v>0</v>
      </c>
      <c r="P52" s="23">
        <v>0</v>
      </c>
      <c r="Q52" s="181">
        <v>0</v>
      </c>
      <c r="R52" s="23">
        <v>131</v>
      </c>
    </row>
    <row r="53" spans="1:18" x14ac:dyDescent="0.25">
      <c r="A53" s="8" t="s">
        <v>116</v>
      </c>
      <c r="B53" s="79" t="s">
        <v>346</v>
      </c>
      <c r="C53" s="487">
        <v>240</v>
      </c>
      <c r="D53" s="23">
        <v>17</v>
      </c>
      <c r="E53" s="23">
        <v>0</v>
      </c>
      <c r="F53" s="23">
        <v>0</v>
      </c>
      <c r="G53" s="23">
        <v>0</v>
      </c>
      <c r="H53" s="23">
        <v>0</v>
      </c>
      <c r="I53" s="23">
        <v>0</v>
      </c>
      <c r="J53" s="23">
        <v>1</v>
      </c>
      <c r="K53" s="23">
        <v>0</v>
      </c>
      <c r="L53" s="23">
        <v>0</v>
      </c>
      <c r="M53" s="23">
        <v>0</v>
      </c>
      <c r="N53" s="23">
        <v>0</v>
      </c>
      <c r="O53" s="23">
        <v>0</v>
      </c>
      <c r="P53" s="23">
        <v>0</v>
      </c>
      <c r="Q53" s="181">
        <v>0</v>
      </c>
      <c r="R53" s="23">
        <v>18</v>
      </c>
    </row>
    <row r="54" spans="1:18" x14ac:dyDescent="0.25">
      <c r="A54" s="8" t="s">
        <v>117</v>
      </c>
      <c r="B54" s="79" t="s">
        <v>346</v>
      </c>
      <c r="C54" s="487">
        <v>284</v>
      </c>
      <c r="D54" s="23">
        <v>6</v>
      </c>
      <c r="E54" s="23">
        <v>84</v>
      </c>
      <c r="F54" s="23">
        <v>0</v>
      </c>
      <c r="G54" s="23">
        <v>0</v>
      </c>
      <c r="H54" s="23">
        <v>0</v>
      </c>
      <c r="I54" s="23">
        <v>0</v>
      </c>
      <c r="J54" s="23">
        <v>1</v>
      </c>
      <c r="K54" s="23">
        <v>0</v>
      </c>
      <c r="L54" s="23">
        <v>0</v>
      </c>
      <c r="M54" s="23">
        <v>0</v>
      </c>
      <c r="N54" s="23">
        <v>0</v>
      </c>
      <c r="O54" s="23">
        <v>0</v>
      </c>
      <c r="P54" s="23">
        <v>0</v>
      </c>
      <c r="Q54" s="181">
        <v>0</v>
      </c>
      <c r="R54" s="23">
        <v>91</v>
      </c>
    </row>
    <row r="55" spans="1:18" x14ac:dyDescent="0.25">
      <c r="A55" s="8" t="s">
        <v>118</v>
      </c>
      <c r="B55" s="79" t="s">
        <v>346</v>
      </c>
      <c r="C55" s="487">
        <v>306</v>
      </c>
      <c r="D55" s="23">
        <v>68</v>
      </c>
      <c r="E55" s="23">
        <v>17</v>
      </c>
      <c r="F55" s="23">
        <v>0</v>
      </c>
      <c r="G55" s="23">
        <v>0</v>
      </c>
      <c r="H55" s="23">
        <v>0</v>
      </c>
      <c r="I55" s="23">
        <v>0</v>
      </c>
      <c r="J55" s="23">
        <v>1</v>
      </c>
      <c r="K55" s="23">
        <v>0</v>
      </c>
      <c r="L55" s="23">
        <v>0</v>
      </c>
      <c r="M55" s="23">
        <v>0</v>
      </c>
      <c r="N55" s="23">
        <v>0</v>
      </c>
      <c r="O55" s="23">
        <v>0</v>
      </c>
      <c r="P55" s="23">
        <v>0</v>
      </c>
      <c r="Q55" s="181">
        <v>0</v>
      </c>
      <c r="R55" s="23">
        <v>86</v>
      </c>
    </row>
    <row r="56" spans="1:18" x14ac:dyDescent="0.25">
      <c r="A56" s="8" t="s">
        <v>119</v>
      </c>
      <c r="B56" s="79" t="s">
        <v>346</v>
      </c>
      <c r="C56" s="487">
        <v>347</v>
      </c>
      <c r="D56" s="23">
        <v>28</v>
      </c>
      <c r="E56" s="23">
        <v>0</v>
      </c>
      <c r="F56" s="23">
        <v>0</v>
      </c>
      <c r="G56" s="23">
        <v>0</v>
      </c>
      <c r="H56" s="23">
        <v>0</v>
      </c>
      <c r="I56" s="23">
        <v>0</v>
      </c>
      <c r="J56" s="23">
        <v>2</v>
      </c>
      <c r="K56" s="23">
        <v>0</v>
      </c>
      <c r="L56" s="23">
        <v>0</v>
      </c>
      <c r="M56" s="23">
        <v>0</v>
      </c>
      <c r="N56" s="23">
        <v>0</v>
      </c>
      <c r="O56" s="23">
        <v>0</v>
      </c>
      <c r="P56" s="23">
        <v>0</v>
      </c>
      <c r="Q56" s="181">
        <v>0</v>
      </c>
      <c r="R56" s="23">
        <v>30</v>
      </c>
    </row>
    <row r="57" spans="1:18" x14ac:dyDescent="0.25">
      <c r="A57" s="8" t="s">
        <v>120</v>
      </c>
      <c r="B57" s="79" t="s">
        <v>346</v>
      </c>
      <c r="C57" s="487">
        <v>411</v>
      </c>
      <c r="D57" s="23">
        <v>23</v>
      </c>
      <c r="E57" s="23">
        <v>0</v>
      </c>
      <c r="F57" s="23">
        <v>0</v>
      </c>
      <c r="G57" s="23">
        <v>0</v>
      </c>
      <c r="H57" s="23">
        <v>0</v>
      </c>
      <c r="I57" s="23">
        <v>0</v>
      </c>
      <c r="J57" s="23">
        <v>1</v>
      </c>
      <c r="K57" s="23">
        <v>0</v>
      </c>
      <c r="L57" s="23">
        <v>0</v>
      </c>
      <c r="M57" s="23">
        <v>0</v>
      </c>
      <c r="N57" s="23">
        <v>0</v>
      </c>
      <c r="O57" s="23">
        <v>0</v>
      </c>
      <c r="P57" s="23">
        <v>0</v>
      </c>
      <c r="Q57" s="181">
        <v>0</v>
      </c>
      <c r="R57" s="23">
        <v>24</v>
      </c>
    </row>
    <row r="58" spans="1:18" x14ac:dyDescent="0.25">
      <c r="A58" s="8" t="s">
        <v>121</v>
      </c>
      <c r="B58" s="79" t="s">
        <v>346</v>
      </c>
      <c r="C58" s="487">
        <v>501</v>
      </c>
      <c r="D58" s="23">
        <v>33</v>
      </c>
      <c r="E58" s="23">
        <v>0</v>
      </c>
      <c r="F58" s="23">
        <v>0</v>
      </c>
      <c r="G58" s="23">
        <v>0</v>
      </c>
      <c r="H58" s="23">
        <v>0</v>
      </c>
      <c r="I58" s="23">
        <v>0</v>
      </c>
      <c r="J58" s="23">
        <v>1</v>
      </c>
      <c r="K58" s="23">
        <v>0</v>
      </c>
      <c r="L58" s="23">
        <v>0</v>
      </c>
      <c r="M58" s="23">
        <v>0</v>
      </c>
      <c r="N58" s="23">
        <v>0</v>
      </c>
      <c r="O58" s="23">
        <v>0</v>
      </c>
      <c r="P58" s="23">
        <v>0</v>
      </c>
      <c r="Q58" s="181">
        <v>0</v>
      </c>
      <c r="R58" s="23">
        <v>34</v>
      </c>
    </row>
    <row r="59" spans="1:18" x14ac:dyDescent="0.25">
      <c r="A59" s="8" t="s">
        <v>122</v>
      </c>
      <c r="B59" s="79" t="s">
        <v>346</v>
      </c>
      <c r="C59" s="487">
        <v>543</v>
      </c>
      <c r="D59" s="23">
        <v>15</v>
      </c>
      <c r="E59" s="23">
        <v>2</v>
      </c>
      <c r="F59" s="23">
        <v>0</v>
      </c>
      <c r="G59" s="23">
        <v>0</v>
      </c>
      <c r="H59" s="23">
        <v>0</v>
      </c>
      <c r="I59" s="23">
        <v>0</v>
      </c>
      <c r="J59" s="23">
        <v>0</v>
      </c>
      <c r="K59" s="23">
        <v>0</v>
      </c>
      <c r="L59" s="23">
        <v>0</v>
      </c>
      <c r="M59" s="23">
        <v>0</v>
      </c>
      <c r="N59" s="23">
        <v>0</v>
      </c>
      <c r="O59" s="23">
        <v>0</v>
      </c>
      <c r="P59" s="23">
        <v>0</v>
      </c>
      <c r="Q59" s="181">
        <v>0</v>
      </c>
      <c r="R59" s="23">
        <v>17</v>
      </c>
    </row>
    <row r="60" spans="1:18" x14ac:dyDescent="0.25">
      <c r="A60" s="8" t="s">
        <v>123</v>
      </c>
      <c r="B60" s="79" t="s">
        <v>346</v>
      </c>
      <c r="C60" s="487">
        <v>628</v>
      </c>
      <c r="D60" s="23">
        <v>4</v>
      </c>
      <c r="E60" s="23">
        <v>1</v>
      </c>
      <c r="F60" s="23">
        <v>0</v>
      </c>
      <c r="G60" s="23">
        <v>0</v>
      </c>
      <c r="H60" s="23">
        <v>0</v>
      </c>
      <c r="I60" s="23">
        <v>0</v>
      </c>
      <c r="J60" s="23">
        <v>4</v>
      </c>
      <c r="K60" s="23">
        <v>0</v>
      </c>
      <c r="L60" s="23">
        <v>0</v>
      </c>
      <c r="M60" s="23">
        <v>0</v>
      </c>
      <c r="N60" s="23">
        <v>0</v>
      </c>
      <c r="O60" s="23">
        <v>0</v>
      </c>
      <c r="P60" s="23">
        <v>0</v>
      </c>
      <c r="Q60" s="181">
        <v>0</v>
      </c>
      <c r="R60" s="23">
        <v>9</v>
      </c>
    </row>
    <row r="61" spans="1:18" x14ac:dyDescent="0.25">
      <c r="A61" s="8" t="s">
        <v>124</v>
      </c>
      <c r="B61" s="79" t="s">
        <v>346</v>
      </c>
      <c r="C61" s="487">
        <v>656</v>
      </c>
      <c r="D61" s="23">
        <v>727</v>
      </c>
      <c r="E61" s="23">
        <v>0</v>
      </c>
      <c r="F61" s="23">
        <v>0</v>
      </c>
      <c r="G61" s="23">
        <v>0</v>
      </c>
      <c r="H61" s="23">
        <v>0</v>
      </c>
      <c r="I61" s="23">
        <v>81</v>
      </c>
      <c r="J61" s="23">
        <v>100</v>
      </c>
      <c r="K61" s="23">
        <v>0</v>
      </c>
      <c r="L61" s="23">
        <v>0</v>
      </c>
      <c r="M61" s="23">
        <v>0</v>
      </c>
      <c r="N61" s="23">
        <v>0</v>
      </c>
      <c r="O61" s="23">
        <v>0</v>
      </c>
      <c r="P61" s="23">
        <v>0</v>
      </c>
      <c r="Q61" s="181">
        <v>0</v>
      </c>
      <c r="R61" s="23">
        <v>908</v>
      </c>
    </row>
    <row r="62" spans="1:18" x14ac:dyDescent="0.25">
      <c r="A62" s="8" t="s">
        <v>125</v>
      </c>
      <c r="B62" s="79" t="s">
        <v>346</v>
      </c>
      <c r="C62" s="487">
        <v>761</v>
      </c>
      <c r="D62" s="23">
        <v>665</v>
      </c>
      <c r="E62" s="23">
        <v>0</v>
      </c>
      <c r="F62" s="23">
        <v>0</v>
      </c>
      <c r="G62" s="23">
        <v>0</v>
      </c>
      <c r="H62" s="23">
        <v>0</v>
      </c>
      <c r="I62" s="23">
        <v>0</v>
      </c>
      <c r="J62" s="23">
        <v>21</v>
      </c>
      <c r="K62" s="23">
        <v>0</v>
      </c>
      <c r="L62" s="23">
        <v>0</v>
      </c>
      <c r="M62" s="23">
        <v>0</v>
      </c>
      <c r="N62" s="23">
        <v>0</v>
      </c>
      <c r="O62" s="23">
        <v>0</v>
      </c>
      <c r="P62" s="23">
        <v>0</v>
      </c>
      <c r="Q62" s="181">
        <v>0</v>
      </c>
      <c r="R62" s="23">
        <v>686</v>
      </c>
    </row>
    <row r="63" spans="1:18" x14ac:dyDescent="0.25">
      <c r="A63" s="8" t="s">
        <v>126</v>
      </c>
      <c r="B63" s="79" t="s">
        <v>346</v>
      </c>
      <c r="C63" s="487">
        <v>842</v>
      </c>
      <c r="D63" s="23">
        <v>0</v>
      </c>
      <c r="E63" s="23">
        <v>13</v>
      </c>
      <c r="F63" s="23">
        <v>0</v>
      </c>
      <c r="G63" s="23">
        <v>0</v>
      </c>
      <c r="H63" s="23">
        <v>0</v>
      </c>
      <c r="I63" s="23">
        <v>0</v>
      </c>
      <c r="J63" s="23">
        <v>0</v>
      </c>
      <c r="K63" s="23">
        <v>0</v>
      </c>
      <c r="L63" s="23">
        <v>0</v>
      </c>
      <c r="M63" s="23">
        <v>0</v>
      </c>
      <c r="N63" s="23">
        <v>0</v>
      </c>
      <c r="O63" s="23">
        <v>0</v>
      </c>
      <c r="P63" s="23">
        <v>0</v>
      </c>
      <c r="Q63" s="181">
        <v>0</v>
      </c>
      <c r="R63" s="23">
        <v>13</v>
      </c>
    </row>
    <row r="64" spans="1:18" x14ac:dyDescent="0.25">
      <c r="A64" s="35" t="s">
        <v>347</v>
      </c>
      <c r="B64" s="80"/>
      <c r="C64" s="82"/>
      <c r="D64" s="82">
        <v>1677</v>
      </c>
      <c r="E64" s="82">
        <v>167</v>
      </c>
      <c r="F64" s="82">
        <v>0</v>
      </c>
      <c r="G64" s="82">
        <v>0</v>
      </c>
      <c r="H64" s="82">
        <v>0</v>
      </c>
      <c r="I64" s="82">
        <v>53</v>
      </c>
      <c r="J64" s="82">
        <v>91</v>
      </c>
      <c r="K64" s="82">
        <v>102</v>
      </c>
      <c r="L64" s="82">
        <v>0</v>
      </c>
      <c r="M64" s="82">
        <v>0</v>
      </c>
      <c r="N64" s="82">
        <v>0</v>
      </c>
      <c r="O64" s="82">
        <v>0</v>
      </c>
      <c r="P64" s="82">
        <v>0</v>
      </c>
      <c r="Q64" s="82">
        <v>0</v>
      </c>
      <c r="R64" s="82">
        <v>2090</v>
      </c>
    </row>
    <row r="65" spans="1:18" x14ac:dyDescent="0.25">
      <c r="A65" s="8" t="s">
        <v>128</v>
      </c>
      <c r="B65" s="79" t="s">
        <v>348</v>
      </c>
      <c r="C65" s="487">
        <v>38</v>
      </c>
      <c r="D65" s="23">
        <v>0</v>
      </c>
      <c r="E65" s="23">
        <v>3</v>
      </c>
      <c r="F65" s="23">
        <v>0</v>
      </c>
      <c r="G65" s="23">
        <v>0</v>
      </c>
      <c r="H65" s="23">
        <v>0</v>
      </c>
      <c r="I65" s="23">
        <v>0</v>
      </c>
      <c r="J65" s="23">
        <v>0</v>
      </c>
      <c r="K65" s="23">
        <v>0</v>
      </c>
      <c r="L65" s="23">
        <v>0</v>
      </c>
      <c r="M65" s="23">
        <v>0</v>
      </c>
      <c r="N65" s="23">
        <v>0</v>
      </c>
      <c r="O65" s="23">
        <v>0</v>
      </c>
      <c r="P65" s="23">
        <v>0</v>
      </c>
      <c r="Q65" s="181">
        <v>0</v>
      </c>
      <c r="R65" s="23">
        <v>3</v>
      </c>
    </row>
    <row r="66" spans="1:18" x14ac:dyDescent="0.25">
      <c r="A66" s="8" t="s">
        <v>129</v>
      </c>
      <c r="B66" s="79" t="s">
        <v>348</v>
      </c>
      <c r="C66" s="487">
        <v>86</v>
      </c>
      <c r="D66" s="23">
        <v>25</v>
      </c>
      <c r="E66" s="23">
        <v>0</v>
      </c>
      <c r="F66" s="23">
        <v>0</v>
      </c>
      <c r="G66" s="23">
        <v>0</v>
      </c>
      <c r="H66" s="23">
        <v>0</v>
      </c>
      <c r="I66" s="23">
        <v>0</v>
      </c>
      <c r="J66" s="23">
        <v>1</v>
      </c>
      <c r="K66" s="23">
        <v>0</v>
      </c>
      <c r="L66" s="23">
        <v>0</v>
      </c>
      <c r="M66" s="23">
        <v>0</v>
      </c>
      <c r="N66" s="23">
        <v>0</v>
      </c>
      <c r="O66" s="23">
        <v>0</v>
      </c>
      <c r="P66" s="23">
        <v>0</v>
      </c>
      <c r="Q66" s="181">
        <v>0</v>
      </c>
      <c r="R66" s="23">
        <v>26</v>
      </c>
    </row>
    <row r="67" spans="1:18" x14ac:dyDescent="0.25">
      <c r="A67" s="8" t="s">
        <v>130</v>
      </c>
      <c r="B67" s="79" t="s">
        <v>348</v>
      </c>
      <c r="C67" s="487">
        <v>107</v>
      </c>
      <c r="D67" s="23">
        <v>0</v>
      </c>
      <c r="E67" s="23">
        <v>2</v>
      </c>
      <c r="F67" s="23">
        <v>0</v>
      </c>
      <c r="G67" s="23">
        <v>0</v>
      </c>
      <c r="H67" s="23">
        <v>0</v>
      </c>
      <c r="I67" s="23">
        <v>0</v>
      </c>
      <c r="J67" s="23">
        <v>0</v>
      </c>
      <c r="K67" s="23">
        <v>0</v>
      </c>
      <c r="L67" s="23">
        <v>0</v>
      </c>
      <c r="M67" s="23">
        <v>0</v>
      </c>
      <c r="N67" s="23">
        <v>0</v>
      </c>
      <c r="O67" s="23">
        <v>0</v>
      </c>
      <c r="P67" s="23">
        <v>0</v>
      </c>
      <c r="Q67" s="181">
        <v>0</v>
      </c>
      <c r="R67" s="23">
        <v>2</v>
      </c>
    </row>
    <row r="68" spans="1:18" x14ac:dyDescent="0.25">
      <c r="A68" s="8" t="s">
        <v>131</v>
      </c>
      <c r="B68" s="79" t="s">
        <v>348</v>
      </c>
      <c r="C68" s="487">
        <v>134</v>
      </c>
      <c r="D68" s="23">
        <v>11</v>
      </c>
      <c r="E68" s="23">
        <v>0</v>
      </c>
      <c r="F68" s="23">
        <v>0</v>
      </c>
      <c r="G68" s="23">
        <v>0</v>
      </c>
      <c r="H68" s="23">
        <v>0</v>
      </c>
      <c r="I68" s="23">
        <v>0</v>
      </c>
      <c r="J68" s="23">
        <v>0</v>
      </c>
      <c r="K68" s="23">
        <v>0</v>
      </c>
      <c r="L68" s="23">
        <v>0</v>
      </c>
      <c r="M68" s="23">
        <v>0</v>
      </c>
      <c r="N68" s="23">
        <v>0</v>
      </c>
      <c r="O68" s="23">
        <v>0</v>
      </c>
      <c r="P68" s="23">
        <v>0</v>
      </c>
      <c r="Q68" s="181">
        <v>0</v>
      </c>
      <c r="R68" s="23">
        <v>11</v>
      </c>
    </row>
    <row r="69" spans="1:18" x14ac:dyDescent="0.25">
      <c r="A69" s="10" t="s">
        <v>132</v>
      </c>
      <c r="B69" s="79" t="s">
        <v>348</v>
      </c>
      <c r="C69" s="487">
        <v>150</v>
      </c>
      <c r="D69" s="23">
        <v>41</v>
      </c>
      <c r="E69" s="23">
        <v>0</v>
      </c>
      <c r="F69" s="23">
        <v>0</v>
      </c>
      <c r="G69" s="23">
        <v>0</v>
      </c>
      <c r="H69" s="23">
        <v>0</v>
      </c>
      <c r="I69" s="23">
        <v>0</v>
      </c>
      <c r="J69" s="23">
        <v>0</v>
      </c>
      <c r="K69" s="23">
        <v>0</v>
      </c>
      <c r="L69" s="23">
        <v>0</v>
      </c>
      <c r="M69" s="23">
        <v>0</v>
      </c>
      <c r="N69" s="23">
        <v>0</v>
      </c>
      <c r="O69" s="23">
        <v>0</v>
      </c>
      <c r="P69" s="23">
        <v>0</v>
      </c>
      <c r="Q69" s="181">
        <v>0</v>
      </c>
      <c r="R69" s="23">
        <v>41</v>
      </c>
    </row>
    <row r="70" spans="1:18" x14ac:dyDescent="0.25">
      <c r="A70" s="5" t="s">
        <v>133</v>
      </c>
      <c r="B70" s="79" t="s">
        <v>348</v>
      </c>
      <c r="C70" s="487">
        <v>237</v>
      </c>
      <c r="D70" s="23">
        <v>400</v>
      </c>
      <c r="E70" s="23">
        <v>0</v>
      </c>
      <c r="F70" s="23">
        <v>0</v>
      </c>
      <c r="G70" s="23">
        <v>0</v>
      </c>
      <c r="H70" s="23">
        <v>0</v>
      </c>
      <c r="I70" s="23">
        <v>32</v>
      </c>
      <c r="J70" s="23">
        <v>8</v>
      </c>
      <c r="K70" s="23">
        <v>46</v>
      </c>
      <c r="L70" s="23">
        <v>0</v>
      </c>
      <c r="M70" s="23">
        <v>0</v>
      </c>
      <c r="N70" s="23">
        <v>0</v>
      </c>
      <c r="O70" s="23">
        <v>0</v>
      </c>
      <c r="P70" s="23">
        <v>0</v>
      </c>
      <c r="Q70" s="181">
        <v>0</v>
      </c>
      <c r="R70" s="23">
        <v>486</v>
      </c>
    </row>
    <row r="71" spans="1:18" x14ac:dyDescent="0.25">
      <c r="A71" s="10" t="s">
        <v>134</v>
      </c>
      <c r="B71" s="79" t="s">
        <v>348</v>
      </c>
      <c r="C71" s="487">
        <v>264</v>
      </c>
      <c r="D71" s="23">
        <v>115</v>
      </c>
      <c r="E71" s="23">
        <v>0</v>
      </c>
      <c r="F71" s="23">
        <v>0</v>
      </c>
      <c r="G71" s="23">
        <v>0</v>
      </c>
      <c r="H71" s="23">
        <v>0</v>
      </c>
      <c r="I71" s="23">
        <v>0</v>
      </c>
      <c r="J71" s="23">
        <v>21</v>
      </c>
      <c r="K71" s="23">
        <v>10</v>
      </c>
      <c r="L71" s="23">
        <v>0</v>
      </c>
      <c r="M71" s="23">
        <v>0</v>
      </c>
      <c r="N71" s="23">
        <v>0</v>
      </c>
      <c r="O71" s="23">
        <v>0</v>
      </c>
      <c r="P71" s="23">
        <v>0</v>
      </c>
      <c r="Q71" s="181">
        <v>0</v>
      </c>
      <c r="R71" s="23">
        <v>146</v>
      </c>
    </row>
    <row r="72" spans="1:18" x14ac:dyDescent="0.25">
      <c r="A72" s="12" t="s">
        <v>135</v>
      </c>
      <c r="B72" s="79" t="s">
        <v>348</v>
      </c>
      <c r="C72" s="487">
        <v>310</v>
      </c>
      <c r="D72" s="23">
        <v>56</v>
      </c>
      <c r="E72" s="23">
        <v>0</v>
      </c>
      <c r="F72" s="23">
        <v>0</v>
      </c>
      <c r="G72" s="23">
        <v>0</v>
      </c>
      <c r="H72" s="23">
        <v>0</v>
      </c>
      <c r="I72" s="23">
        <v>0</v>
      </c>
      <c r="J72" s="23">
        <v>2</v>
      </c>
      <c r="K72" s="23">
        <v>0</v>
      </c>
      <c r="L72" s="23">
        <v>0</v>
      </c>
      <c r="M72" s="23">
        <v>0</v>
      </c>
      <c r="N72" s="23">
        <v>0</v>
      </c>
      <c r="O72" s="23">
        <v>0</v>
      </c>
      <c r="P72" s="23">
        <v>0</v>
      </c>
      <c r="Q72" s="181">
        <v>0</v>
      </c>
      <c r="R72" s="23">
        <v>58</v>
      </c>
    </row>
    <row r="73" spans="1:18" x14ac:dyDescent="0.25">
      <c r="A73" s="8" t="s">
        <v>136</v>
      </c>
      <c r="B73" s="79" t="s">
        <v>348</v>
      </c>
      <c r="C73" s="487">
        <v>315</v>
      </c>
      <c r="D73" s="23">
        <v>1</v>
      </c>
      <c r="E73" s="23">
        <v>0</v>
      </c>
      <c r="F73" s="23">
        <v>0</v>
      </c>
      <c r="G73" s="23">
        <v>0</v>
      </c>
      <c r="H73" s="23">
        <v>0</v>
      </c>
      <c r="I73" s="23">
        <v>0</v>
      </c>
      <c r="J73" s="23">
        <v>0</v>
      </c>
      <c r="K73" s="23">
        <v>0</v>
      </c>
      <c r="L73" s="23">
        <v>0</v>
      </c>
      <c r="M73" s="23">
        <v>0</v>
      </c>
      <c r="N73" s="23">
        <v>0</v>
      </c>
      <c r="O73" s="23">
        <v>0</v>
      </c>
      <c r="P73" s="23">
        <v>0</v>
      </c>
      <c r="Q73" s="181">
        <v>0</v>
      </c>
      <c r="R73" s="23">
        <v>1</v>
      </c>
    </row>
    <row r="74" spans="1:18" x14ac:dyDescent="0.25">
      <c r="A74" s="8" t="s">
        <v>137</v>
      </c>
      <c r="B74" s="79" t="s">
        <v>348</v>
      </c>
      <c r="C74" s="487">
        <v>361</v>
      </c>
      <c r="D74" s="23">
        <v>24</v>
      </c>
      <c r="E74" s="23">
        <v>0</v>
      </c>
      <c r="F74" s="23">
        <v>0</v>
      </c>
      <c r="G74" s="23">
        <v>0</v>
      </c>
      <c r="H74" s="23">
        <v>0</v>
      </c>
      <c r="I74" s="23">
        <v>0</v>
      </c>
      <c r="J74" s="23">
        <v>1</v>
      </c>
      <c r="K74" s="23">
        <v>0</v>
      </c>
      <c r="L74" s="23">
        <v>0</v>
      </c>
      <c r="M74" s="23">
        <v>0</v>
      </c>
      <c r="N74" s="23">
        <v>0</v>
      </c>
      <c r="O74" s="23">
        <v>0</v>
      </c>
      <c r="P74" s="23">
        <v>0</v>
      </c>
      <c r="Q74" s="181">
        <v>0</v>
      </c>
      <c r="R74" s="23">
        <v>25</v>
      </c>
    </row>
    <row r="75" spans="1:18" x14ac:dyDescent="0.25">
      <c r="A75" s="5" t="s">
        <v>138</v>
      </c>
      <c r="B75" s="79" t="s">
        <v>348</v>
      </c>
      <c r="C75" s="487">
        <v>647</v>
      </c>
      <c r="D75" s="23">
        <v>56</v>
      </c>
      <c r="E75" s="23">
        <v>0</v>
      </c>
      <c r="F75" s="23">
        <v>0</v>
      </c>
      <c r="G75" s="23">
        <v>0</v>
      </c>
      <c r="H75" s="23">
        <v>0</v>
      </c>
      <c r="I75" s="23">
        <v>0</v>
      </c>
      <c r="J75" s="23">
        <v>2</v>
      </c>
      <c r="K75" s="23">
        <v>0</v>
      </c>
      <c r="L75" s="23">
        <v>0</v>
      </c>
      <c r="M75" s="23">
        <v>0</v>
      </c>
      <c r="N75" s="23">
        <v>0</v>
      </c>
      <c r="O75" s="23">
        <v>0</v>
      </c>
      <c r="P75" s="23">
        <v>0</v>
      </c>
      <c r="Q75" s="181">
        <v>0</v>
      </c>
      <c r="R75" s="23">
        <v>58</v>
      </c>
    </row>
    <row r="76" spans="1:18" x14ac:dyDescent="0.25">
      <c r="A76" s="12" t="s">
        <v>139</v>
      </c>
      <c r="B76" s="79" t="s">
        <v>348</v>
      </c>
      <c r="C76" s="487">
        <v>658</v>
      </c>
      <c r="D76" s="23">
        <v>0</v>
      </c>
      <c r="E76" s="23">
        <v>0</v>
      </c>
      <c r="F76" s="23">
        <v>0</v>
      </c>
      <c r="G76" s="23">
        <v>0</v>
      </c>
      <c r="H76" s="23">
        <v>0</v>
      </c>
      <c r="I76" s="23">
        <v>0</v>
      </c>
      <c r="J76" s="23">
        <v>0</v>
      </c>
      <c r="K76" s="23">
        <v>0</v>
      </c>
      <c r="L76" s="23">
        <v>0</v>
      </c>
      <c r="M76" s="23">
        <v>0</v>
      </c>
      <c r="N76" s="23">
        <v>0</v>
      </c>
      <c r="O76" s="23">
        <v>0</v>
      </c>
      <c r="P76" s="23">
        <v>0</v>
      </c>
      <c r="Q76" s="181">
        <v>0</v>
      </c>
      <c r="R76" s="23">
        <v>0</v>
      </c>
    </row>
    <row r="77" spans="1:18" x14ac:dyDescent="0.25">
      <c r="A77" s="5" t="s">
        <v>140</v>
      </c>
      <c r="B77" s="79" t="s">
        <v>348</v>
      </c>
      <c r="C77" s="487">
        <v>664</v>
      </c>
      <c r="D77" s="23">
        <v>582</v>
      </c>
      <c r="E77" s="23">
        <v>0</v>
      </c>
      <c r="F77" s="23">
        <v>0</v>
      </c>
      <c r="G77" s="23">
        <v>0</v>
      </c>
      <c r="H77" s="23">
        <v>0</v>
      </c>
      <c r="I77" s="23">
        <v>0</v>
      </c>
      <c r="J77" s="23">
        <v>45</v>
      </c>
      <c r="K77" s="23">
        <v>30</v>
      </c>
      <c r="L77" s="23">
        <v>0</v>
      </c>
      <c r="M77" s="23">
        <v>0</v>
      </c>
      <c r="N77" s="23">
        <v>0</v>
      </c>
      <c r="O77" s="23">
        <v>0</v>
      </c>
      <c r="P77" s="23">
        <v>0</v>
      </c>
      <c r="Q77" s="181">
        <v>0</v>
      </c>
      <c r="R77" s="23">
        <v>657</v>
      </c>
    </row>
    <row r="78" spans="1:18" x14ac:dyDescent="0.25">
      <c r="A78" s="11" t="s">
        <v>141</v>
      </c>
      <c r="B78" s="79" t="s">
        <v>348</v>
      </c>
      <c r="C78" s="487">
        <v>686</v>
      </c>
      <c r="D78" s="23">
        <v>312</v>
      </c>
      <c r="E78" s="23">
        <v>0</v>
      </c>
      <c r="F78" s="23">
        <v>0</v>
      </c>
      <c r="G78" s="23">
        <v>0</v>
      </c>
      <c r="H78" s="23">
        <v>0</v>
      </c>
      <c r="I78" s="23">
        <v>18</v>
      </c>
      <c r="J78" s="23">
        <v>2</v>
      </c>
      <c r="K78" s="23">
        <v>10</v>
      </c>
      <c r="L78" s="23">
        <v>0</v>
      </c>
      <c r="M78" s="23">
        <v>0</v>
      </c>
      <c r="N78" s="23">
        <v>0</v>
      </c>
      <c r="O78" s="23">
        <v>0</v>
      </c>
      <c r="P78" s="23">
        <v>0</v>
      </c>
      <c r="Q78" s="181">
        <v>0</v>
      </c>
      <c r="R78" s="23">
        <v>342</v>
      </c>
    </row>
    <row r="79" spans="1:18" x14ac:dyDescent="0.25">
      <c r="A79" s="8" t="s">
        <v>142</v>
      </c>
      <c r="B79" s="79" t="s">
        <v>348</v>
      </c>
      <c r="C79" s="487">
        <v>819</v>
      </c>
      <c r="D79" s="23">
        <v>9</v>
      </c>
      <c r="E79" s="23">
        <v>0</v>
      </c>
      <c r="F79" s="23">
        <v>0</v>
      </c>
      <c r="G79" s="23">
        <v>0</v>
      </c>
      <c r="H79" s="23">
        <v>0</v>
      </c>
      <c r="I79" s="23">
        <v>0</v>
      </c>
      <c r="J79" s="23">
        <v>1</v>
      </c>
      <c r="K79" s="23">
        <v>0</v>
      </c>
      <c r="L79" s="23">
        <v>0</v>
      </c>
      <c r="M79" s="23">
        <v>0</v>
      </c>
      <c r="N79" s="23">
        <v>0</v>
      </c>
      <c r="O79" s="23">
        <v>0</v>
      </c>
      <c r="P79" s="23">
        <v>0</v>
      </c>
      <c r="Q79" s="181">
        <v>0</v>
      </c>
      <c r="R79" s="23">
        <v>10</v>
      </c>
    </row>
    <row r="80" spans="1:18" x14ac:dyDescent="0.25">
      <c r="A80" s="8" t="s">
        <v>143</v>
      </c>
      <c r="B80" s="79" t="s">
        <v>348</v>
      </c>
      <c r="C80" s="487">
        <v>854</v>
      </c>
      <c r="D80" s="23">
        <v>2</v>
      </c>
      <c r="E80" s="23">
        <v>10</v>
      </c>
      <c r="F80" s="23">
        <v>0</v>
      </c>
      <c r="G80" s="23">
        <v>0</v>
      </c>
      <c r="H80" s="23">
        <v>0</v>
      </c>
      <c r="I80" s="23">
        <v>0</v>
      </c>
      <c r="J80" s="23">
        <v>1</v>
      </c>
      <c r="K80" s="23">
        <v>0</v>
      </c>
      <c r="L80" s="23">
        <v>0</v>
      </c>
      <c r="M80" s="23">
        <v>0</v>
      </c>
      <c r="N80" s="23">
        <v>0</v>
      </c>
      <c r="O80" s="23">
        <v>0</v>
      </c>
      <c r="P80" s="23">
        <v>0</v>
      </c>
      <c r="Q80" s="181">
        <v>0</v>
      </c>
      <c r="R80" s="23">
        <v>13</v>
      </c>
    </row>
    <row r="81" spans="1:18" x14ac:dyDescent="0.25">
      <c r="A81" s="8" t="s">
        <v>144</v>
      </c>
      <c r="B81" s="79" t="s">
        <v>348</v>
      </c>
      <c r="C81" s="487">
        <v>887</v>
      </c>
      <c r="D81" s="23">
        <v>43</v>
      </c>
      <c r="E81" s="23">
        <v>152</v>
      </c>
      <c r="F81" s="23">
        <v>0</v>
      </c>
      <c r="G81" s="23">
        <v>0</v>
      </c>
      <c r="H81" s="23">
        <v>0</v>
      </c>
      <c r="I81" s="23">
        <v>3</v>
      </c>
      <c r="J81" s="23">
        <v>7</v>
      </c>
      <c r="K81" s="23">
        <v>6</v>
      </c>
      <c r="L81" s="23">
        <v>0</v>
      </c>
      <c r="M81" s="23">
        <v>0</v>
      </c>
      <c r="N81" s="23">
        <v>0</v>
      </c>
      <c r="O81" s="23">
        <v>0</v>
      </c>
      <c r="P81" s="23">
        <v>0</v>
      </c>
      <c r="Q81" s="181">
        <v>0</v>
      </c>
      <c r="R81" s="23">
        <v>211</v>
      </c>
    </row>
    <row r="82" spans="1:18" x14ac:dyDescent="0.25">
      <c r="A82" s="35" t="s">
        <v>349</v>
      </c>
      <c r="B82" s="80"/>
      <c r="C82" s="81"/>
      <c r="D82" s="82">
        <v>14977</v>
      </c>
      <c r="E82" s="82">
        <v>57</v>
      </c>
      <c r="F82" s="82">
        <v>0</v>
      </c>
      <c r="G82" s="82">
        <v>36</v>
      </c>
      <c r="H82" s="82">
        <v>0</v>
      </c>
      <c r="I82" s="82">
        <v>1347</v>
      </c>
      <c r="J82" s="82">
        <v>1478</v>
      </c>
      <c r="K82" s="82">
        <v>489</v>
      </c>
      <c r="L82" s="82">
        <v>47</v>
      </c>
      <c r="M82" s="82">
        <v>4</v>
      </c>
      <c r="N82" s="82">
        <v>0</v>
      </c>
      <c r="O82" s="82">
        <v>0</v>
      </c>
      <c r="P82" s="82">
        <v>0</v>
      </c>
      <c r="Q82" s="82">
        <v>0</v>
      </c>
      <c r="R82" s="82">
        <v>18435</v>
      </c>
    </row>
    <row r="83" spans="1:18" x14ac:dyDescent="0.25">
      <c r="A83" s="8" t="s">
        <v>146</v>
      </c>
      <c r="B83" s="79" t="s">
        <v>350</v>
      </c>
      <c r="C83" s="487">
        <v>2</v>
      </c>
      <c r="D83" s="23">
        <v>66</v>
      </c>
      <c r="E83" s="23">
        <v>16</v>
      </c>
      <c r="F83" s="23">
        <v>0</v>
      </c>
      <c r="G83" s="23">
        <v>0</v>
      </c>
      <c r="H83" s="23">
        <v>0</v>
      </c>
      <c r="I83" s="23">
        <v>0</v>
      </c>
      <c r="J83" s="23">
        <v>4</v>
      </c>
      <c r="K83" s="23">
        <v>0</v>
      </c>
      <c r="L83" s="23">
        <v>0</v>
      </c>
      <c r="M83" s="23">
        <v>0</v>
      </c>
      <c r="N83" s="23">
        <v>0</v>
      </c>
      <c r="O83" s="23">
        <v>0</v>
      </c>
      <c r="P83" s="23">
        <v>0</v>
      </c>
      <c r="Q83" s="181">
        <v>0</v>
      </c>
      <c r="R83" s="23">
        <v>86</v>
      </c>
    </row>
    <row r="84" spans="1:18" x14ac:dyDescent="0.25">
      <c r="A84" s="8" t="s">
        <v>147</v>
      </c>
      <c r="B84" s="79" t="s">
        <v>350</v>
      </c>
      <c r="C84" s="487">
        <v>21</v>
      </c>
      <c r="D84" s="23">
        <v>26</v>
      </c>
      <c r="E84" s="23">
        <v>0</v>
      </c>
      <c r="F84" s="23">
        <v>0</v>
      </c>
      <c r="G84" s="23">
        <v>0</v>
      </c>
      <c r="H84" s="23">
        <v>0</v>
      </c>
      <c r="I84" s="23">
        <v>0</v>
      </c>
      <c r="J84" s="23">
        <v>2</v>
      </c>
      <c r="K84" s="23">
        <v>0</v>
      </c>
      <c r="L84" s="23">
        <v>0</v>
      </c>
      <c r="M84" s="23">
        <v>0</v>
      </c>
      <c r="N84" s="23">
        <v>0</v>
      </c>
      <c r="O84" s="23">
        <v>0</v>
      </c>
      <c r="P84" s="23">
        <v>0</v>
      </c>
      <c r="Q84" s="181">
        <v>0</v>
      </c>
      <c r="R84" s="23">
        <v>28</v>
      </c>
    </row>
    <row r="85" spans="1:18" x14ac:dyDescent="0.25">
      <c r="A85" s="8" t="s">
        <v>148</v>
      </c>
      <c r="B85" s="79" t="s">
        <v>350</v>
      </c>
      <c r="C85" s="487">
        <v>55</v>
      </c>
      <c r="D85" s="23">
        <v>17</v>
      </c>
      <c r="E85" s="23">
        <v>0</v>
      </c>
      <c r="F85" s="23">
        <v>0</v>
      </c>
      <c r="G85" s="23">
        <v>0</v>
      </c>
      <c r="H85" s="23">
        <v>0</v>
      </c>
      <c r="I85" s="23">
        <v>0</v>
      </c>
      <c r="J85" s="23">
        <v>1</v>
      </c>
      <c r="K85" s="23">
        <v>0</v>
      </c>
      <c r="L85" s="23">
        <v>0</v>
      </c>
      <c r="M85" s="23">
        <v>0</v>
      </c>
      <c r="N85" s="23">
        <v>0</v>
      </c>
      <c r="O85" s="23">
        <v>0</v>
      </c>
      <c r="P85" s="23">
        <v>0</v>
      </c>
      <c r="Q85" s="181">
        <v>0</v>
      </c>
      <c r="R85" s="23">
        <v>18</v>
      </c>
    </row>
    <row r="86" spans="1:18" x14ac:dyDescent="0.25">
      <c r="A86" s="36" t="s">
        <v>149</v>
      </c>
      <c r="B86" s="79" t="s">
        <v>350</v>
      </c>
      <c r="C86" s="487">
        <v>148</v>
      </c>
      <c r="D86" s="23">
        <v>1130</v>
      </c>
      <c r="E86" s="23">
        <v>0</v>
      </c>
      <c r="F86" s="23">
        <v>0</v>
      </c>
      <c r="G86" s="23">
        <v>10</v>
      </c>
      <c r="H86" s="23">
        <v>0</v>
      </c>
      <c r="I86" s="23">
        <v>268</v>
      </c>
      <c r="J86" s="23">
        <v>253</v>
      </c>
      <c r="K86" s="23">
        <v>0</v>
      </c>
      <c r="L86" s="23">
        <v>0</v>
      </c>
      <c r="M86" s="23">
        <v>0</v>
      </c>
      <c r="N86" s="23">
        <v>0</v>
      </c>
      <c r="O86" s="23">
        <v>0</v>
      </c>
      <c r="P86" s="23">
        <v>0</v>
      </c>
      <c r="Q86" s="181">
        <v>0</v>
      </c>
      <c r="R86" s="23">
        <v>1661</v>
      </c>
    </row>
    <row r="87" spans="1:18" x14ac:dyDescent="0.25">
      <c r="A87" s="8" t="s">
        <v>150</v>
      </c>
      <c r="B87" s="79" t="s">
        <v>350</v>
      </c>
      <c r="C87" s="487">
        <v>197</v>
      </c>
      <c r="D87" s="23">
        <v>312</v>
      </c>
      <c r="E87" s="23">
        <v>0</v>
      </c>
      <c r="F87" s="23">
        <v>0</v>
      </c>
      <c r="G87" s="23">
        <v>0</v>
      </c>
      <c r="H87" s="23">
        <v>0</v>
      </c>
      <c r="I87" s="23">
        <v>1</v>
      </c>
      <c r="J87" s="23">
        <v>2</v>
      </c>
      <c r="K87" s="23">
        <v>0</v>
      </c>
      <c r="L87" s="23">
        <v>0</v>
      </c>
      <c r="M87" s="23">
        <v>0</v>
      </c>
      <c r="N87" s="23">
        <v>0</v>
      </c>
      <c r="O87" s="23">
        <v>0</v>
      </c>
      <c r="P87" s="23">
        <v>0</v>
      </c>
      <c r="Q87" s="181">
        <v>0</v>
      </c>
      <c r="R87" s="23">
        <v>315</v>
      </c>
    </row>
    <row r="88" spans="1:18" x14ac:dyDescent="0.25">
      <c r="A88" s="10" t="s">
        <v>151</v>
      </c>
      <c r="B88" s="79" t="s">
        <v>350</v>
      </c>
      <c r="C88" s="487">
        <v>206</v>
      </c>
      <c r="D88" s="23">
        <v>16</v>
      </c>
      <c r="E88" s="23">
        <v>0</v>
      </c>
      <c r="F88" s="23">
        <v>0</v>
      </c>
      <c r="G88" s="23">
        <v>0</v>
      </c>
      <c r="H88" s="23">
        <v>0</v>
      </c>
      <c r="I88" s="23">
        <v>0</v>
      </c>
      <c r="J88" s="23">
        <v>2</v>
      </c>
      <c r="K88" s="23">
        <v>0</v>
      </c>
      <c r="L88" s="23">
        <v>0</v>
      </c>
      <c r="M88" s="23">
        <v>0</v>
      </c>
      <c r="N88" s="23">
        <v>0</v>
      </c>
      <c r="O88" s="23">
        <v>0</v>
      </c>
      <c r="P88" s="23">
        <v>0</v>
      </c>
      <c r="Q88" s="181">
        <v>0</v>
      </c>
      <c r="R88" s="23">
        <v>18</v>
      </c>
    </row>
    <row r="89" spans="1:18" x14ac:dyDescent="0.25">
      <c r="A89" s="8" t="s">
        <v>152</v>
      </c>
      <c r="B89" s="79" t="s">
        <v>350</v>
      </c>
      <c r="C89" s="487">
        <v>313</v>
      </c>
      <c r="D89" s="23">
        <v>171</v>
      </c>
      <c r="E89" s="23">
        <v>0</v>
      </c>
      <c r="F89" s="23">
        <v>0</v>
      </c>
      <c r="G89" s="23">
        <v>0</v>
      </c>
      <c r="H89" s="23">
        <v>0</v>
      </c>
      <c r="I89" s="23">
        <v>11</v>
      </c>
      <c r="J89" s="23">
        <v>6</v>
      </c>
      <c r="K89" s="23">
        <v>0</v>
      </c>
      <c r="L89" s="23">
        <v>0</v>
      </c>
      <c r="M89" s="23">
        <v>0</v>
      </c>
      <c r="N89" s="23">
        <v>0</v>
      </c>
      <c r="O89" s="23">
        <v>0</v>
      </c>
      <c r="P89" s="23">
        <v>0</v>
      </c>
      <c r="Q89" s="181">
        <v>0</v>
      </c>
      <c r="R89" s="23">
        <v>188</v>
      </c>
    </row>
    <row r="90" spans="1:18" x14ac:dyDescent="0.25">
      <c r="A90" s="8" t="s">
        <v>153</v>
      </c>
      <c r="B90" s="79" t="s">
        <v>350</v>
      </c>
      <c r="C90" s="487">
        <v>318</v>
      </c>
      <c r="D90" s="23">
        <v>1306</v>
      </c>
      <c r="E90" s="23">
        <v>0</v>
      </c>
      <c r="F90" s="23">
        <v>0</v>
      </c>
      <c r="G90" s="23">
        <v>0</v>
      </c>
      <c r="H90" s="23">
        <v>0</v>
      </c>
      <c r="I90" s="23">
        <v>125</v>
      </c>
      <c r="J90" s="23">
        <v>67</v>
      </c>
      <c r="K90" s="23">
        <v>32</v>
      </c>
      <c r="L90" s="23">
        <v>0</v>
      </c>
      <c r="M90" s="23">
        <v>0</v>
      </c>
      <c r="N90" s="23">
        <v>0</v>
      </c>
      <c r="O90" s="23">
        <v>0</v>
      </c>
      <c r="P90" s="23">
        <v>0</v>
      </c>
      <c r="Q90" s="181">
        <v>0</v>
      </c>
      <c r="R90" s="23">
        <v>1530</v>
      </c>
    </row>
    <row r="91" spans="1:18" x14ac:dyDescent="0.25">
      <c r="A91" s="8" t="s">
        <v>154</v>
      </c>
      <c r="B91" s="79" t="s">
        <v>350</v>
      </c>
      <c r="C91" s="487">
        <v>321</v>
      </c>
      <c r="D91" s="23">
        <v>708</v>
      </c>
      <c r="E91" s="23">
        <v>0</v>
      </c>
      <c r="F91" s="23">
        <v>0</v>
      </c>
      <c r="G91" s="23">
        <v>0</v>
      </c>
      <c r="H91" s="23">
        <v>0</v>
      </c>
      <c r="I91" s="23">
        <v>0</v>
      </c>
      <c r="J91" s="23">
        <v>34</v>
      </c>
      <c r="K91" s="23">
        <v>0</v>
      </c>
      <c r="L91" s="23">
        <v>0</v>
      </c>
      <c r="M91" s="23">
        <v>0</v>
      </c>
      <c r="N91" s="23">
        <v>0</v>
      </c>
      <c r="O91" s="23">
        <v>0</v>
      </c>
      <c r="P91" s="23">
        <v>0</v>
      </c>
      <c r="Q91" s="181">
        <v>0</v>
      </c>
      <c r="R91" s="23">
        <v>742</v>
      </c>
    </row>
    <row r="92" spans="1:18" x14ac:dyDescent="0.25">
      <c r="A92" s="8" t="s">
        <v>155</v>
      </c>
      <c r="B92" s="79" t="s">
        <v>350</v>
      </c>
      <c r="C92" s="487">
        <v>376</v>
      </c>
      <c r="D92" s="23">
        <v>823</v>
      </c>
      <c r="E92" s="23">
        <v>0</v>
      </c>
      <c r="F92" s="23">
        <v>0</v>
      </c>
      <c r="G92" s="23">
        <v>7</v>
      </c>
      <c r="H92" s="23">
        <v>0</v>
      </c>
      <c r="I92" s="23">
        <v>232</v>
      </c>
      <c r="J92" s="23">
        <v>145</v>
      </c>
      <c r="K92" s="23">
        <v>134</v>
      </c>
      <c r="L92" s="23">
        <v>0</v>
      </c>
      <c r="M92" s="23">
        <v>0</v>
      </c>
      <c r="N92" s="23">
        <v>0</v>
      </c>
      <c r="O92" s="23">
        <v>0</v>
      </c>
      <c r="P92" s="23">
        <v>0</v>
      </c>
      <c r="Q92" s="181">
        <v>0</v>
      </c>
      <c r="R92" s="23">
        <v>1341</v>
      </c>
    </row>
    <row r="93" spans="1:18" x14ac:dyDescent="0.25">
      <c r="A93" s="10" t="s">
        <v>156</v>
      </c>
      <c r="B93" s="79" t="s">
        <v>350</v>
      </c>
      <c r="C93" s="487">
        <v>400</v>
      </c>
      <c r="D93" s="23">
        <v>217</v>
      </c>
      <c r="E93" s="23">
        <v>0</v>
      </c>
      <c r="F93" s="23">
        <v>0</v>
      </c>
      <c r="G93" s="23">
        <v>0</v>
      </c>
      <c r="H93" s="23">
        <v>0</v>
      </c>
      <c r="I93" s="23">
        <v>12</v>
      </c>
      <c r="J93" s="23">
        <v>15</v>
      </c>
      <c r="K93" s="23">
        <v>8</v>
      </c>
      <c r="L93" s="23">
        <v>0</v>
      </c>
      <c r="M93" s="23">
        <v>0</v>
      </c>
      <c r="N93" s="23">
        <v>0</v>
      </c>
      <c r="O93" s="23">
        <v>0</v>
      </c>
      <c r="P93" s="23">
        <v>0</v>
      </c>
      <c r="Q93" s="181">
        <v>0</v>
      </c>
      <c r="R93" s="23">
        <v>252</v>
      </c>
    </row>
    <row r="94" spans="1:18" x14ac:dyDescent="0.25">
      <c r="A94" s="8" t="s">
        <v>157</v>
      </c>
      <c r="B94" s="79" t="s">
        <v>350</v>
      </c>
      <c r="C94" s="487">
        <v>440</v>
      </c>
      <c r="D94" s="23">
        <v>3727</v>
      </c>
      <c r="E94" s="23">
        <v>0</v>
      </c>
      <c r="F94" s="23">
        <v>0</v>
      </c>
      <c r="G94" s="23">
        <v>1</v>
      </c>
      <c r="H94" s="23">
        <v>0</v>
      </c>
      <c r="I94" s="23">
        <v>171</v>
      </c>
      <c r="J94" s="23">
        <v>219</v>
      </c>
      <c r="K94" s="23">
        <v>85</v>
      </c>
      <c r="L94" s="23">
        <v>0</v>
      </c>
      <c r="M94" s="23">
        <v>0</v>
      </c>
      <c r="N94" s="23">
        <v>0</v>
      </c>
      <c r="O94" s="23">
        <v>0</v>
      </c>
      <c r="P94" s="23">
        <v>0</v>
      </c>
      <c r="Q94" s="181">
        <v>0</v>
      </c>
      <c r="R94" s="23">
        <v>4203</v>
      </c>
    </row>
    <row r="95" spans="1:18" x14ac:dyDescent="0.25">
      <c r="A95" s="8" t="s">
        <v>158</v>
      </c>
      <c r="B95" s="79" t="s">
        <v>350</v>
      </c>
      <c r="C95" s="487">
        <v>483</v>
      </c>
      <c r="D95" s="23">
        <v>11</v>
      </c>
      <c r="E95" s="23">
        <v>2</v>
      </c>
      <c r="F95" s="23">
        <v>0</v>
      </c>
      <c r="G95" s="23">
        <v>0</v>
      </c>
      <c r="H95" s="23">
        <v>0</v>
      </c>
      <c r="I95" s="23">
        <v>0</v>
      </c>
      <c r="J95" s="23">
        <v>0</v>
      </c>
      <c r="K95" s="23">
        <v>0</v>
      </c>
      <c r="L95" s="23">
        <v>0</v>
      </c>
      <c r="M95" s="23">
        <v>0</v>
      </c>
      <c r="N95" s="23">
        <v>0</v>
      </c>
      <c r="O95" s="23">
        <v>0</v>
      </c>
      <c r="P95" s="23">
        <v>0</v>
      </c>
      <c r="Q95" s="181">
        <v>0</v>
      </c>
      <c r="R95" s="23">
        <v>13</v>
      </c>
    </row>
    <row r="96" spans="1:18" x14ac:dyDescent="0.25">
      <c r="A96" s="5" t="s">
        <v>159</v>
      </c>
      <c r="B96" s="79" t="s">
        <v>350</v>
      </c>
      <c r="C96" s="487">
        <v>541</v>
      </c>
      <c r="D96" s="23">
        <v>778</v>
      </c>
      <c r="E96" s="23">
        <v>0</v>
      </c>
      <c r="F96" s="23">
        <v>0</v>
      </c>
      <c r="G96" s="23">
        <v>7</v>
      </c>
      <c r="H96" s="23">
        <v>0</v>
      </c>
      <c r="I96" s="23">
        <v>0</v>
      </c>
      <c r="J96" s="23">
        <v>73</v>
      </c>
      <c r="K96" s="23">
        <v>33</v>
      </c>
      <c r="L96" s="23">
        <v>0</v>
      </c>
      <c r="M96" s="23">
        <v>0</v>
      </c>
      <c r="N96" s="23">
        <v>0</v>
      </c>
      <c r="O96" s="23">
        <v>0</v>
      </c>
      <c r="P96" s="23">
        <v>0</v>
      </c>
      <c r="Q96" s="181">
        <v>0</v>
      </c>
      <c r="R96" s="23">
        <v>891</v>
      </c>
    </row>
    <row r="97" spans="1:18" x14ac:dyDescent="0.25">
      <c r="A97" s="8" t="s">
        <v>160</v>
      </c>
      <c r="B97" s="79" t="s">
        <v>350</v>
      </c>
      <c r="C97" s="487">
        <v>607</v>
      </c>
      <c r="D97" s="23">
        <v>297</v>
      </c>
      <c r="E97" s="23">
        <v>0</v>
      </c>
      <c r="F97" s="23">
        <v>0</v>
      </c>
      <c r="G97" s="23">
        <v>6</v>
      </c>
      <c r="H97" s="23">
        <v>0</v>
      </c>
      <c r="I97" s="23">
        <v>46</v>
      </c>
      <c r="J97" s="23">
        <v>44</v>
      </c>
      <c r="K97" s="23">
        <v>0</v>
      </c>
      <c r="L97" s="23">
        <v>0</v>
      </c>
      <c r="M97" s="23">
        <v>0</v>
      </c>
      <c r="N97" s="23">
        <v>0</v>
      </c>
      <c r="O97" s="23">
        <v>0</v>
      </c>
      <c r="P97" s="23">
        <v>0</v>
      </c>
      <c r="Q97" s="181">
        <v>0</v>
      </c>
      <c r="R97" s="23">
        <v>393</v>
      </c>
    </row>
    <row r="98" spans="1:18" x14ac:dyDescent="0.25">
      <c r="A98" s="8" t="s">
        <v>161</v>
      </c>
      <c r="B98" s="79" t="s">
        <v>350</v>
      </c>
      <c r="C98" s="487">
        <v>615</v>
      </c>
      <c r="D98" s="23">
        <v>2768</v>
      </c>
      <c r="E98" s="23">
        <v>39</v>
      </c>
      <c r="F98" s="23">
        <v>0</v>
      </c>
      <c r="G98" s="23">
        <v>4</v>
      </c>
      <c r="H98" s="23">
        <v>0</v>
      </c>
      <c r="I98" s="23">
        <v>337</v>
      </c>
      <c r="J98" s="23">
        <v>468</v>
      </c>
      <c r="K98" s="23">
        <v>191</v>
      </c>
      <c r="L98" s="23">
        <v>47</v>
      </c>
      <c r="M98" s="23">
        <v>4</v>
      </c>
      <c r="N98" s="23">
        <v>0</v>
      </c>
      <c r="O98" s="23">
        <v>0</v>
      </c>
      <c r="P98" s="23">
        <v>0</v>
      </c>
      <c r="Q98" s="181">
        <v>0</v>
      </c>
      <c r="R98" s="23">
        <v>3858</v>
      </c>
    </row>
    <row r="99" spans="1:18" x14ac:dyDescent="0.25">
      <c r="A99" s="8" t="s">
        <v>162</v>
      </c>
      <c r="B99" s="79" t="s">
        <v>350</v>
      </c>
      <c r="C99" s="487">
        <v>649</v>
      </c>
      <c r="D99" s="23">
        <v>103</v>
      </c>
      <c r="E99" s="23">
        <v>0</v>
      </c>
      <c r="F99" s="23">
        <v>0</v>
      </c>
      <c r="G99" s="23">
        <v>1</v>
      </c>
      <c r="H99" s="23">
        <v>0</v>
      </c>
      <c r="I99" s="23">
        <v>2</v>
      </c>
      <c r="J99" s="23">
        <v>3</v>
      </c>
      <c r="K99" s="23">
        <v>0</v>
      </c>
      <c r="L99" s="23">
        <v>0</v>
      </c>
      <c r="M99" s="23">
        <v>0</v>
      </c>
      <c r="N99" s="23">
        <v>0</v>
      </c>
      <c r="O99" s="23">
        <v>0</v>
      </c>
      <c r="P99" s="23">
        <v>0</v>
      </c>
      <c r="Q99" s="181">
        <v>0</v>
      </c>
      <c r="R99" s="23">
        <v>109</v>
      </c>
    </row>
    <row r="100" spans="1:18" x14ac:dyDescent="0.25">
      <c r="A100" s="8" t="s">
        <v>163</v>
      </c>
      <c r="B100" s="79" t="s">
        <v>350</v>
      </c>
      <c r="C100" s="487">
        <v>652</v>
      </c>
      <c r="D100" s="23">
        <v>11</v>
      </c>
      <c r="E100" s="23">
        <v>0</v>
      </c>
      <c r="F100" s="23">
        <v>0</v>
      </c>
      <c r="G100" s="23">
        <v>0</v>
      </c>
      <c r="H100" s="23">
        <v>0</v>
      </c>
      <c r="I100" s="23">
        <v>0</v>
      </c>
      <c r="J100" s="23">
        <v>0</v>
      </c>
      <c r="K100" s="23">
        <v>0</v>
      </c>
      <c r="L100" s="23">
        <v>0</v>
      </c>
      <c r="M100" s="23">
        <v>0</v>
      </c>
      <c r="N100" s="23">
        <v>0</v>
      </c>
      <c r="O100" s="23">
        <v>0</v>
      </c>
      <c r="P100" s="23">
        <v>0</v>
      </c>
      <c r="Q100" s="181">
        <v>0</v>
      </c>
      <c r="R100" s="23">
        <v>11</v>
      </c>
    </row>
    <row r="101" spans="1:18" x14ac:dyDescent="0.25">
      <c r="A101" s="8" t="s">
        <v>164</v>
      </c>
      <c r="B101" s="79" t="s">
        <v>350</v>
      </c>
      <c r="C101" s="487">
        <v>660</v>
      </c>
      <c r="D101" s="23">
        <v>231</v>
      </c>
      <c r="E101" s="23">
        <v>0</v>
      </c>
      <c r="F101" s="23">
        <v>0</v>
      </c>
      <c r="G101" s="23">
        <v>0</v>
      </c>
      <c r="H101" s="23">
        <v>0</v>
      </c>
      <c r="I101" s="23">
        <v>0</v>
      </c>
      <c r="J101" s="23">
        <v>3</v>
      </c>
      <c r="K101" s="23">
        <v>0</v>
      </c>
      <c r="L101" s="23">
        <v>0</v>
      </c>
      <c r="M101" s="23">
        <v>0</v>
      </c>
      <c r="N101" s="23">
        <v>0</v>
      </c>
      <c r="O101" s="23">
        <v>0</v>
      </c>
      <c r="P101" s="23">
        <v>0</v>
      </c>
      <c r="Q101" s="181">
        <v>0</v>
      </c>
      <c r="R101" s="23">
        <v>234</v>
      </c>
    </row>
    <row r="102" spans="1:18" x14ac:dyDescent="0.25">
      <c r="A102" s="8" t="s">
        <v>165</v>
      </c>
      <c r="B102" s="79" t="s">
        <v>350</v>
      </c>
      <c r="C102" s="487">
        <v>667</v>
      </c>
      <c r="D102" s="23">
        <v>178</v>
      </c>
      <c r="E102" s="23">
        <v>0</v>
      </c>
      <c r="F102" s="23">
        <v>0</v>
      </c>
      <c r="G102" s="23">
        <v>0</v>
      </c>
      <c r="H102" s="23">
        <v>0</v>
      </c>
      <c r="I102" s="23">
        <v>1</v>
      </c>
      <c r="J102" s="23">
        <v>7</v>
      </c>
      <c r="K102" s="23">
        <v>0</v>
      </c>
      <c r="L102" s="23">
        <v>0</v>
      </c>
      <c r="M102" s="23">
        <v>0</v>
      </c>
      <c r="N102" s="23">
        <v>0</v>
      </c>
      <c r="O102" s="23">
        <v>0</v>
      </c>
      <c r="P102" s="23">
        <v>0</v>
      </c>
      <c r="Q102" s="181">
        <v>0</v>
      </c>
      <c r="R102" s="23">
        <v>186</v>
      </c>
    </row>
    <row r="103" spans="1:18" x14ac:dyDescent="0.25">
      <c r="A103" s="8" t="s">
        <v>166</v>
      </c>
      <c r="B103" s="79" t="s">
        <v>350</v>
      </c>
      <c r="C103" s="487">
        <v>674</v>
      </c>
      <c r="D103" s="23">
        <v>283</v>
      </c>
      <c r="E103" s="23">
        <v>0</v>
      </c>
      <c r="F103" s="23">
        <v>0</v>
      </c>
      <c r="G103" s="23">
        <v>0</v>
      </c>
      <c r="H103" s="23">
        <v>0</v>
      </c>
      <c r="I103" s="23">
        <v>0</v>
      </c>
      <c r="J103" s="23">
        <v>16</v>
      </c>
      <c r="K103" s="23">
        <v>0</v>
      </c>
      <c r="L103" s="23">
        <v>0</v>
      </c>
      <c r="M103" s="23">
        <v>0</v>
      </c>
      <c r="N103" s="23">
        <v>0</v>
      </c>
      <c r="O103" s="23">
        <v>0</v>
      </c>
      <c r="P103" s="23">
        <v>0</v>
      </c>
      <c r="Q103" s="181">
        <v>0</v>
      </c>
      <c r="R103" s="23">
        <v>299</v>
      </c>
    </row>
    <row r="104" spans="1:18" x14ac:dyDescent="0.25">
      <c r="A104" s="14" t="s">
        <v>167</v>
      </c>
      <c r="B104" s="79" t="s">
        <v>350</v>
      </c>
      <c r="C104" s="487">
        <v>697</v>
      </c>
      <c r="D104" s="23">
        <v>1293</v>
      </c>
      <c r="E104" s="23">
        <v>0</v>
      </c>
      <c r="F104" s="23">
        <v>0</v>
      </c>
      <c r="G104" s="23">
        <v>0</v>
      </c>
      <c r="H104" s="23">
        <v>0</v>
      </c>
      <c r="I104" s="23">
        <v>56</v>
      </c>
      <c r="J104" s="23">
        <v>97</v>
      </c>
      <c r="K104" s="23">
        <v>6</v>
      </c>
      <c r="L104" s="23">
        <v>0</v>
      </c>
      <c r="M104" s="23">
        <v>0</v>
      </c>
      <c r="N104" s="23">
        <v>0</v>
      </c>
      <c r="O104" s="23">
        <v>0</v>
      </c>
      <c r="P104" s="23">
        <v>0</v>
      </c>
      <c r="Q104" s="181">
        <v>0</v>
      </c>
      <c r="R104" s="23">
        <v>1452</v>
      </c>
    </row>
    <row r="105" spans="1:18" x14ac:dyDescent="0.25">
      <c r="A105" s="8" t="s">
        <v>168</v>
      </c>
      <c r="B105" s="79" t="s">
        <v>350</v>
      </c>
      <c r="C105" s="487">
        <v>756</v>
      </c>
      <c r="D105" s="23">
        <v>505</v>
      </c>
      <c r="E105" s="23">
        <v>0</v>
      </c>
      <c r="F105" s="23">
        <v>0</v>
      </c>
      <c r="G105" s="23">
        <v>0</v>
      </c>
      <c r="H105" s="23">
        <v>0</v>
      </c>
      <c r="I105" s="23">
        <v>85</v>
      </c>
      <c r="J105" s="23">
        <v>17</v>
      </c>
      <c r="K105" s="23">
        <v>0</v>
      </c>
      <c r="L105" s="23">
        <v>0</v>
      </c>
      <c r="M105" s="23">
        <v>0</v>
      </c>
      <c r="N105" s="23">
        <v>0</v>
      </c>
      <c r="O105" s="23">
        <v>0</v>
      </c>
      <c r="P105" s="23">
        <v>0</v>
      </c>
      <c r="Q105" s="181">
        <v>0</v>
      </c>
      <c r="R105" s="23">
        <v>607</v>
      </c>
    </row>
    <row r="106" spans="1:18" x14ac:dyDescent="0.25">
      <c r="A106" s="35" t="s">
        <v>351</v>
      </c>
      <c r="B106" s="80"/>
      <c r="C106" s="81"/>
      <c r="D106" s="82">
        <v>1794</v>
      </c>
      <c r="E106" s="82">
        <v>777</v>
      </c>
      <c r="F106" s="82">
        <v>0</v>
      </c>
      <c r="G106" s="82">
        <v>2</v>
      </c>
      <c r="H106" s="82">
        <v>0</v>
      </c>
      <c r="I106" s="82">
        <v>25</v>
      </c>
      <c r="J106" s="82">
        <v>104</v>
      </c>
      <c r="K106" s="82">
        <v>16</v>
      </c>
      <c r="L106" s="82">
        <v>0</v>
      </c>
      <c r="M106" s="82">
        <v>0</v>
      </c>
      <c r="N106" s="82">
        <v>1</v>
      </c>
      <c r="O106" s="82">
        <v>0</v>
      </c>
      <c r="P106" s="82">
        <v>0</v>
      </c>
      <c r="Q106" s="82">
        <v>0</v>
      </c>
      <c r="R106" s="82">
        <v>2719</v>
      </c>
    </row>
    <row r="107" spans="1:18" x14ac:dyDescent="0.25">
      <c r="A107" s="8" t="s">
        <v>170</v>
      </c>
      <c r="B107" s="79" t="s">
        <v>352</v>
      </c>
      <c r="C107" s="487">
        <v>30</v>
      </c>
      <c r="D107" s="23">
        <v>196</v>
      </c>
      <c r="E107" s="23">
        <v>369</v>
      </c>
      <c r="F107" s="23">
        <v>0</v>
      </c>
      <c r="G107" s="23">
        <v>0</v>
      </c>
      <c r="H107" s="23">
        <v>0</v>
      </c>
      <c r="I107" s="23">
        <v>5</v>
      </c>
      <c r="J107" s="23">
        <v>18</v>
      </c>
      <c r="K107" s="23">
        <v>14</v>
      </c>
      <c r="L107" s="23">
        <v>0</v>
      </c>
      <c r="M107" s="23">
        <v>0</v>
      </c>
      <c r="N107" s="23">
        <v>0</v>
      </c>
      <c r="O107" s="23">
        <v>0</v>
      </c>
      <c r="P107" s="23">
        <v>0</v>
      </c>
      <c r="Q107" s="181">
        <v>0</v>
      </c>
      <c r="R107" s="23">
        <v>602</v>
      </c>
    </row>
    <row r="108" spans="1:18" x14ac:dyDescent="0.25">
      <c r="A108" s="8" t="s">
        <v>171</v>
      </c>
      <c r="B108" s="79" t="s">
        <v>352</v>
      </c>
      <c r="C108" s="487">
        <v>34</v>
      </c>
      <c r="D108" s="23">
        <v>376</v>
      </c>
      <c r="E108" s="23">
        <v>0</v>
      </c>
      <c r="F108" s="23">
        <v>0</v>
      </c>
      <c r="G108" s="23">
        <v>1</v>
      </c>
      <c r="H108" s="23">
        <v>0</v>
      </c>
      <c r="I108" s="23">
        <v>12</v>
      </c>
      <c r="J108" s="23">
        <v>9</v>
      </c>
      <c r="K108" s="23">
        <v>0</v>
      </c>
      <c r="L108" s="23">
        <v>0</v>
      </c>
      <c r="M108" s="23">
        <v>0</v>
      </c>
      <c r="N108" s="23">
        <v>0</v>
      </c>
      <c r="O108" s="23">
        <v>0</v>
      </c>
      <c r="P108" s="23">
        <v>0</v>
      </c>
      <c r="Q108" s="181">
        <v>0</v>
      </c>
      <c r="R108" s="23">
        <v>398</v>
      </c>
    </row>
    <row r="109" spans="1:18" x14ac:dyDescent="0.25">
      <c r="A109" s="8" t="s">
        <v>172</v>
      </c>
      <c r="B109" s="79" t="s">
        <v>352</v>
      </c>
      <c r="C109" s="487">
        <v>36</v>
      </c>
      <c r="D109" s="23">
        <v>59</v>
      </c>
      <c r="E109" s="23">
        <v>0</v>
      </c>
      <c r="F109" s="23">
        <v>0</v>
      </c>
      <c r="G109" s="23">
        <v>0</v>
      </c>
      <c r="H109" s="23">
        <v>0</v>
      </c>
      <c r="I109" s="23">
        <v>4</v>
      </c>
      <c r="J109" s="23">
        <v>3</v>
      </c>
      <c r="K109" s="23">
        <v>0</v>
      </c>
      <c r="L109" s="23">
        <v>0</v>
      </c>
      <c r="M109" s="23">
        <v>0</v>
      </c>
      <c r="N109" s="23">
        <v>0</v>
      </c>
      <c r="O109" s="23">
        <v>0</v>
      </c>
      <c r="P109" s="23">
        <v>0</v>
      </c>
      <c r="Q109" s="181">
        <v>0</v>
      </c>
      <c r="R109" s="23">
        <v>66</v>
      </c>
    </row>
    <row r="110" spans="1:18" x14ac:dyDescent="0.25">
      <c r="A110" s="8" t="s">
        <v>173</v>
      </c>
      <c r="B110" s="79" t="s">
        <v>352</v>
      </c>
      <c r="C110" s="487">
        <v>91</v>
      </c>
      <c r="D110" s="23">
        <v>54</v>
      </c>
      <c r="E110" s="23">
        <v>0</v>
      </c>
      <c r="F110" s="23">
        <v>0</v>
      </c>
      <c r="G110" s="23">
        <v>0</v>
      </c>
      <c r="H110" s="23">
        <v>0</v>
      </c>
      <c r="I110" s="23">
        <v>4</v>
      </c>
      <c r="J110" s="23">
        <v>1</v>
      </c>
      <c r="K110" s="23">
        <v>0</v>
      </c>
      <c r="L110" s="23">
        <v>0</v>
      </c>
      <c r="M110" s="23">
        <v>0</v>
      </c>
      <c r="N110" s="23">
        <v>0</v>
      </c>
      <c r="O110" s="23">
        <v>0</v>
      </c>
      <c r="P110" s="23">
        <v>0</v>
      </c>
      <c r="Q110" s="181">
        <v>0</v>
      </c>
      <c r="R110" s="23">
        <v>59</v>
      </c>
    </row>
    <row r="111" spans="1:18" x14ac:dyDescent="0.25">
      <c r="A111" s="8" t="s">
        <v>174</v>
      </c>
      <c r="B111" s="79" t="s">
        <v>352</v>
      </c>
      <c r="C111" s="487">
        <v>93</v>
      </c>
      <c r="D111" s="23">
        <v>63</v>
      </c>
      <c r="E111" s="23">
        <v>0</v>
      </c>
      <c r="F111" s="23">
        <v>0</v>
      </c>
      <c r="G111" s="23">
        <v>0</v>
      </c>
      <c r="H111" s="23">
        <v>0</v>
      </c>
      <c r="I111" s="23">
        <v>0</v>
      </c>
      <c r="J111" s="23">
        <v>0</v>
      </c>
      <c r="K111" s="23">
        <v>0</v>
      </c>
      <c r="L111" s="23">
        <v>0</v>
      </c>
      <c r="M111" s="23">
        <v>0</v>
      </c>
      <c r="N111" s="23">
        <v>0</v>
      </c>
      <c r="O111" s="23">
        <v>0</v>
      </c>
      <c r="P111" s="23">
        <v>0</v>
      </c>
      <c r="Q111" s="181">
        <v>0</v>
      </c>
      <c r="R111" s="23">
        <v>63</v>
      </c>
    </row>
    <row r="112" spans="1:18" x14ac:dyDescent="0.25">
      <c r="A112" s="5" t="s">
        <v>175</v>
      </c>
      <c r="B112" s="79" t="s">
        <v>352</v>
      </c>
      <c r="C112" s="487">
        <v>101</v>
      </c>
      <c r="D112" s="23">
        <v>126</v>
      </c>
      <c r="E112" s="23">
        <v>178</v>
      </c>
      <c r="F112" s="23">
        <v>0</v>
      </c>
      <c r="G112" s="23">
        <v>0</v>
      </c>
      <c r="H112" s="23">
        <v>0</v>
      </c>
      <c r="I112" s="23">
        <v>0</v>
      </c>
      <c r="J112" s="23">
        <v>7</v>
      </c>
      <c r="K112" s="23">
        <v>0</v>
      </c>
      <c r="L112" s="23">
        <v>0</v>
      </c>
      <c r="M112" s="23">
        <v>0</v>
      </c>
      <c r="N112" s="23">
        <v>0</v>
      </c>
      <c r="O112" s="23">
        <v>0</v>
      </c>
      <c r="P112" s="23">
        <v>0</v>
      </c>
      <c r="Q112" s="181">
        <v>0</v>
      </c>
      <c r="R112" s="23">
        <v>311</v>
      </c>
    </row>
    <row r="113" spans="1:18" x14ac:dyDescent="0.25">
      <c r="A113" s="8" t="s">
        <v>176</v>
      </c>
      <c r="B113" s="79" t="s">
        <v>352</v>
      </c>
      <c r="C113" s="487">
        <v>145</v>
      </c>
      <c r="D113" s="23">
        <v>19</v>
      </c>
      <c r="E113" s="23">
        <v>0</v>
      </c>
      <c r="F113" s="23">
        <v>0</v>
      </c>
      <c r="G113" s="23">
        <v>0</v>
      </c>
      <c r="H113" s="23">
        <v>0</v>
      </c>
      <c r="I113" s="23">
        <v>0</v>
      </c>
      <c r="J113" s="23">
        <v>2</v>
      </c>
      <c r="K113" s="23">
        <v>0</v>
      </c>
      <c r="L113" s="23">
        <v>0</v>
      </c>
      <c r="M113" s="23">
        <v>0</v>
      </c>
      <c r="N113" s="23">
        <v>0</v>
      </c>
      <c r="O113" s="23">
        <v>0</v>
      </c>
      <c r="P113" s="23">
        <v>0</v>
      </c>
      <c r="Q113" s="181">
        <v>0</v>
      </c>
      <c r="R113" s="23">
        <v>21</v>
      </c>
    </row>
    <row r="114" spans="1:18" x14ac:dyDescent="0.25">
      <c r="A114" s="8" t="s">
        <v>177</v>
      </c>
      <c r="B114" s="79" t="s">
        <v>352</v>
      </c>
      <c r="C114" s="487">
        <v>209</v>
      </c>
      <c r="D114" s="23">
        <v>93</v>
      </c>
      <c r="E114" s="23">
        <v>0</v>
      </c>
      <c r="F114" s="23">
        <v>0</v>
      </c>
      <c r="G114" s="23">
        <v>0</v>
      </c>
      <c r="H114" s="23">
        <v>0</v>
      </c>
      <c r="I114" s="23">
        <v>0</v>
      </c>
      <c r="J114" s="23">
        <v>1</v>
      </c>
      <c r="K114" s="23">
        <v>1</v>
      </c>
      <c r="L114" s="23">
        <v>0</v>
      </c>
      <c r="M114" s="23">
        <v>0</v>
      </c>
      <c r="N114" s="23">
        <v>0</v>
      </c>
      <c r="O114" s="23">
        <v>0</v>
      </c>
      <c r="P114" s="23">
        <v>0</v>
      </c>
      <c r="Q114" s="181">
        <v>0</v>
      </c>
      <c r="R114" s="23">
        <v>95</v>
      </c>
    </row>
    <row r="115" spans="1:18" x14ac:dyDescent="0.25">
      <c r="A115" s="8" t="s">
        <v>178</v>
      </c>
      <c r="B115" s="79" t="s">
        <v>352</v>
      </c>
      <c r="C115" s="487">
        <v>282</v>
      </c>
      <c r="D115" s="23">
        <v>144</v>
      </c>
      <c r="E115" s="23">
        <v>0</v>
      </c>
      <c r="F115" s="23">
        <v>0</v>
      </c>
      <c r="G115" s="23">
        <v>0</v>
      </c>
      <c r="H115" s="23">
        <v>0</v>
      </c>
      <c r="I115" s="23">
        <v>0</v>
      </c>
      <c r="J115" s="23">
        <v>12</v>
      </c>
      <c r="K115" s="23">
        <v>0</v>
      </c>
      <c r="L115" s="23">
        <v>0</v>
      </c>
      <c r="M115" s="23">
        <v>0</v>
      </c>
      <c r="N115" s="23">
        <v>0</v>
      </c>
      <c r="O115" s="23">
        <v>0</v>
      </c>
      <c r="P115" s="23">
        <v>0</v>
      </c>
      <c r="Q115" s="181">
        <v>0</v>
      </c>
      <c r="R115" s="23">
        <v>156</v>
      </c>
    </row>
    <row r="116" spans="1:18" x14ac:dyDescent="0.25">
      <c r="A116" s="8" t="s">
        <v>179</v>
      </c>
      <c r="B116" s="79" t="s">
        <v>352</v>
      </c>
      <c r="C116" s="487">
        <v>353</v>
      </c>
      <c r="D116" s="23">
        <v>5</v>
      </c>
      <c r="E116" s="23">
        <v>12</v>
      </c>
      <c r="F116" s="23">
        <v>0</v>
      </c>
      <c r="G116" s="23">
        <v>0</v>
      </c>
      <c r="H116" s="23">
        <v>0</v>
      </c>
      <c r="I116" s="23">
        <v>0</v>
      </c>
      <c r="J116" s="23">
        <v>0</v>
      </c>
      <c r="K116" s="23">
        <v>0</v>
      </c>
      <c r="L116" s="23">
        <v>0</v>
      </c>
      <c r="M116" s="23">
        <v>0</v>
      </c>
      <c r="N116" s="23">
        <v>0</v>
      </c>
      <c r="O116" s="23">
        <v>0</v>
      </c>
      <c r="P116" s="23">
        <v>0</v>
      </c>
      <c r="Q116" s="181">
        <v>0</v>
      </c>
      <c r="R116" s="23">
        <v>17</v>
      </c>
    </row>
    <row r="117" spans="1:18" x14ac:dyDescent="0.25">
      <c r="A117" s="8" t="s">
        <v>180</v>
      </c>
      <c r="B117" s="79" t="s">
        <v>352</v>
      </c>
      <c r="C117" s="487">
        <v>364</v>
      </c>
      <c r="D117" s="23">
        <v>79</v>
      </c>
      <c r="E117" s="23">
        <v>0</v>
      </c>
      <c r="F117" s="23">
        <v>0</v>
      </c>
      <c r="G117" s="23">
        <v>0</v>
      </c>
      <c r="H117" s="23">
        <v>0</v>
      </c>
      <c r="I117" s="23">
        <v>0</v>
      </c>
      <c r="J117" s="23">
        <v>7</v>
      </c>
      <c r="K117" s="23">
        <v>0</v>
      </c>
      <c r="L117" s="23">
        <v>0</v>
      </c>
      <c r="M117" s="23">
        <v>0</v>
      </c>
      <c r="N117" s="23">
        <v>1</v>
      </c>
      <c r="O117" s="23">
        <v>0</v>
      </c>
      <c r="P117" s="23">
        <v>0</v>
      </c>
      <c r="Q117" s="181">
        <v>0</v>
      </c>
      <c r="R117" s="23">
        <v>87</v>
      </c>
    </row>
    <row r="118" spans="1:18" x14ac:dyDescent="0.25">
      <c r="A118" s="8" t="s">
        <v>181</v>
      </c>
      <c r="B118" s="79" t="s">
        <v>352</v>
      </c>
      <c r="C118" s="487">
        <v>368</v>
      </c>
      <c r="D118" s="23">
        <v>0</v>
      </c>
      <c r="E118" s="23">
        <v>58</v>
      </c>
      <c r="F118" s="23">
        <v>0</v>
      </c>
      <c r="G118" s="23">
        <v>0</v>
      </c>
      <c r="H118" s="23">
        <v>0</v>
      </c>
      <c r="I118" s="23">
        <v>0</v>
      </c>
      <c r="J118" s="23">
        <v>12</v>
      </c>
      <c r="K118" s="23">
        <v>0</v>
      </c>
      <c r="L118" s="23">
        <v>0</v>
      </c>
      <c r="M118" s="23">
        <v>0</v>
      </c>
      <c r="N118" s="23">
        <v>0</v>
      </c>
      <c r="O118" s="23">
        <v>0</v>
      </c>
      <c r="P118" s="23">
        <v>0</v>
      </c>
      <c r="Q118" s="181">
        <v>0</v>
      </c>
      <c r="R118" s="23">
        <v>70</v>
      </c>
    </row>
    <row r="119" spans="1:18" x14ac:dyDescent="0.25">
      <c r="A119" s="8" t="s">
        <v>182</v>
      </c>
      <c r="B119" s="79" t="s">
        <v>352</v>
      </c>
      <c r="C119" s="487">
        <v>390</v>
      </c>
      <c r="D119" s="23">
        <v>119</v>
      </c>
      <c r="E119" s="23">
        <v>0</v>
      </c>
      <c r="F119" s="23">
        <v>0</v>
      </c>
      <c r="G119" s="23">
        <v>0</v>
      </c>
      <c r="H119" s="23">
        <v>0</v>
      </c>
      <c r="I119" s="23">
        <v>0</v>
      </c>
      <c r="J119" s="23">
        <v>4</v>
      </c>
      <c r="K119" s="23">
        <v>0</v>
      </c>
      <c r="L119" s="23">
        <v>0</v>
      </c>
      <c r="M119" s="23">
        <v>0</v>
      </c>
      <c r="N119" s="23">
        <v>0</v>
      </c>
      <c r="O119" s="23">
        <v>0</v>
      </c>
      <c r="P119" s="23">
        <v>0</v>
      </c>
      <c r="Q119" s="181">
        <v>0</v>
      </c>
      <c r="R119" s="23">
        <v>123</v>
      </c>
    </row>
    <row r="120" spans="1:18" x14ac:dyDescent="0.25">
      <c r="A120" s="8" t="s">
        <v>183</v>
      </c>
      <c r="B120" s="79" t="s">
        <v>352</v>
      </c>
      <c r="C120" s="487">
        <v>467</v>
      </c>
      <c r="D120" s="23">
        <v>7</v>
      </c>
      <c r="E120" s="23">
        <v>0</v>
      </c>
      <c r="F120" s="23">
        <v>0</v>
      </c>
      <c r="G120" s="23">
        <v>0</v>
      </c>
      <c r="H120" s="23">
        <v>0</v>
      </c>
      <c r="I120" s="23">
        <v>0</v>
      </c>
      <c r="J120" s="23">
        <v>1</v>
      </c>
      <c r="K120" s="23">
        <v>0</v>
      </c>
      <c r="L120" s="23">
        <v>0</v>
      </c>
      <c r="M120" s="23">
        <v>0</v>
      </c>
      <c r="N120" s="23">
        <v>0</v>
      </c>
      <c r="O120" s="23">
        <v>0</v>
      </c>
      <c r="P120" s="23">
        <v>0</v>
      </c>
      <c r="Q120" s="181">
        <v>0</v>
      </c>
      <c r="R120" s="23">
        <v>8</v>
      </c>
    </row>
    <row r="121" spans="1:18" x14ac:dyDescent="0.25">
      <c r="A121" s="8" t="s">
        <v>184</v>
      </c>
      <c r="B121" s="79" t="s">
        <v>352</v>
      </c>
      <c r="C121" s="487">
        <v>576</v>
      </c>
      <c r="D121" s="23">
        <v>3</v>
      </c>
      <c r="E121" s="23">
        <v>8</v>
      </c>
      <c r="F121" s="23">
        <v>0</v>
      </c>
      <c r="G121" s="23">
        <v>0</v>
      </c>
      <c r="H121" s="23">
        <v>0</v>
      </c>
      <c r="I121" s="23">
        <v>0</v>
      </c>
      <c r="J121" s="23">
        <v>0</v>
      </c>
      <c r="K121" s="23">
        <v>0</v>
      </c>
      <c r="L121" s="23">
        <v>0</v>
      </c>
      <c r="M121" s="23">
        <v>0</v>
      </c>
      <c r="N121" s="23">
        <v>0</v>
      </c>
      <c r="O121" s="23">
        <v>0</v>
      </c>
      <c r="P121" s="23">
        <v>0</v>
      </c>
      <c r="Q121" s="181">
        <v>0</v>
      </c>
      <c r="R121" s="23">
        <v>11</v>
      </c>
    </row>
    <row r="122" spans="1:18" x14ac:dyDescent="0.25">
      <c r="A122" s="8" t="s">
        <v>185</v>
      </c>
      <c r="B122" s="79" t="s">
        <v>352</v>
      </c>
      <c r="C122" s="487">
        <v>642</v>
      </c>
      <c r="D122" s="23">
        <v>137</v>
      </c>
      <c r="E122" s="23">
        <v>0</v>
      </c>
      <c r="F122" s="23">
        <v>0</v>
      </c>
      <c r="G122" s="23">
        <v>1</v>
      </c>
      <c r="H122" s="23">
        <v>0</v>
      </c>
      <c r="I122" s="23">
        <v>0</v>
      </c>
      <c r="J122" s="23">
        <v>7</v>
      </c>
      <c r="K122" s="23">
        <v>1</v>
      </c>
      <c r="L122" s="23">
        <v>0</v>
      </c>
      <c r="M122" s="23">
        <v>0</v>
      </c>
      <c r="N122" s="23">
        <v>0</v>
      </c>
      <c r="O122" s="23">
        <v>0</v>
      </c>
      <c r="P122" s="23">
        <v>0</v>
      </c>
      <c r="Q122" s="181">
        <v>0</v>
      </c>
      <c r="R122" s="23">
        <v>146</v>
      </c>
    </row>
    <row r="123" spans="1:18" x14ac:dyDescent="0.25">
      <c r="A123" s="8" t="s">
        <v>186</v>
      </c>
      <c r="B123" s="79" t="s">
        <v>352</v>
      </c>
      <c r="C123" s="487">
        <v>679</v>
      </c>
      <c r="D123" s="23">
        <v>88</v>
      </c>
      <c r="E123" s="23">
        <v>78</v>
      </c>
      <c r="F123" s="23">
        <v>0</v>
      </c>
      <c r="G123" s="23">
        <v>0</v>
      </c>
      <c r="H123" s="23">
        <v>0</v>
      </c>
      <c r="I123" s="23">
        <v>0</v>
      </c>
      <c r="J123" s="23">
        <v>4</v>
      </c>
      <c r="K123" s="23">
        <v>0</v>
      </c>
      <c r="L123" s="23">
        <v>0</v>
      </c>
      <c r="M123" s="23">
        <v>0</v>
      </c>
      <c r="N123" s="23">
        <v>0</v>
      </c>
      <c r="O123" s="23">
        <v>0</v>
      </c>
      <c r="P123" s="23">
        <v>0</v>
      </c>
      <c r="Q123" s="181">
        <v>0</v>
      </c>
      <c r="R123" s="23">
        <v>170</v>
      </c>
    </row>
    <row r="124" spans="1:18" x14ac:dyDescent="0.25">
      <c r="A124" s="8" t="s">
        <v>187</v>
      </c>
      <c r="B124" s="79" t="s">
        <v>352</v>
      </c>
      <c r="C124" s="487">
        <v>789</v>
      </c>
      <c r="D124" s="23">
        <v>17</v>
      </c>
      <c r="E124" s="23">
        <v>74</v>
      </c>
      <c r="F124" s="23">
        <v>0</v>
      </c>
      <c r="G124" s="23">
        <v>0</v>
      </c>
      <c r="H124" s="23">
        <v>0</v>
      </c>
      <c r="I124" s="23">
        <v>0</v>
      </c>
      <c r="J124" s="23">
        <v>2</v>
      </c>
      <c r="K124" s="23">
        <v>0</v>
      </c>
      <c r="L124" s="23">
        <v>0</v>
      </c>
      <c r="M124" s="23">
        <v>0</v>
      </c>
      <c r="N124" s="23">
        <v>0</v>
      </c>
      <c r="O124" s="23">
        <v>0</v>
      </c>
      <c r="P124" s="23">
        <v>0</v>
      </c>
      <c r="Q124" s="181">
        <v>0</v>
      </c>
      <c r="R124" s="23">
        <v>93</v>
      </c>
    </row>
    <row r="125" spans="1:18" x14ac:dyDescent="0.25">
      <c r="A125" s="8" t="s">
        <v>188</v>
      </c>
      <c r="B125" s="79" t="s">
        <v>352</v>
      </c>
      <c r="C125" s="487">
        <v>792</v>
      </c>
      <c r="D125" s="23">
        <v>24</v>
      </c>
      <c r="E125" s="23">
        <v>0</v>
      </c>
      <c r="F125" s="23">
        <v>0</v>
      </c>
      <c r="G125" s="23">
        <v>0</v>
      </c>
      <c r="H125" s="23">
        <v>0</v>
      </c>
      <c r="I125" s="23">
        <v>0</v>
      </c>
      <c r="J125" s="23">
        <v>1</v>
      </c>
      <c r="K125" s="23">
        <v>0</v>
      </c>
      <c r="L125" s="23">
        <v>0</v>
      </c>
      <c r="M125" s="23">
        <v>0</v>
      </c>
      <c r="N125" s="23">
        <v>0</v>
      </c>
      <c r="O125" s="23">
        <v>0</v>
      </c>
      <c r="P125" s="23">
        <v>0</v>
      </c>
      <c r="Q125" s="181">
        <v>0</v>
      </c>
      <c r="R125" s="23">
        <v>25</v>
      </c>
    </row>
    <row r="126" spans="1:18" x14ac:dyDescent="0.25">
      <c r="A126" s="8" t="s">
        <v>189</v>
      </c>
      <c r="B126" s="79" t="s">
        <v>352</v>
      </c>
      <c r="C126" s="487">
        <v>809</v>
      </c>
      <c r="D126" s="23">
        <v>9</v>
      </c>
      <c r="E126" s="23">
        <v>0</v>
      </c>
      <c r="F126" s="23">
        <v>0</v>
      </c>
      <c r="G126" s="23">
        <v>0</v>
      </c>
      <c r="H126" s="23">
        <v>0</v>
      </c>
      <c r="I126" s="23">
        <v>0</v>
      </c>
      <c r="J126" s="23">
        <v>4</v>
      </c>
      <c r="K126" s="23">
        <v>0</v>
      </c>
      <c r="L126" s="23">
        <v>0</v>
      </c>
      <c r="M126" s="23">
        <v>0</v>
      </c>
      <c r="N126" s="23">
        <v>0</v>
      </c>
      <c r="O126" s="23">
        <v>0</v>
      </c>
      <c r="P126" s="23">
        <v>0</v>
      </c>
      <c r="Q126" s="181">
        <v>0</v>
      </c>
      <c r="R126" s="23">
        <v>13</v>
      </c>
    </row>
    <row r="127" spans="1:18" x14ac:dyDescent="0.25">
      <c r="A127" s="8" t="s">
        <v>190</v>
      </c>
      <c r="B127" s="79" t="s">
        <v>352</v>
      </c>
      <c r="C127" s="487">
        <v>847</v>
      </c>
      <c r="D127" s="23">
        <v>101</v>
      </c>
      <c r="E127" s="23">
        <v>0</v>
      </c>
      <c r="F127" s="23">
        <v>0</v>
      </c>
      <c r="G127" s="23">
        <v>0</v>
      </c>
      <c r="H127" s="23">
        <v>0</v>
      </c>
      <c r="I127" s="23">
        <v>0</v>
      </c>
      <c r="J127" s="23">
        <v>6</v>
      </c>
      <c r="K127" s="23">
        <v>0</v>
      </c>
      <c r="L127" s="23">
        <v>0</v>
      </c>
      <c r="M127" s="23">
        <v>0</v>
      </c>
      <c r="N127" s="23">
        <v>0</v>
      </c>
      <c r="O127" s="23">
        <v>0</v>
      </c>
      <c r="P127" s="23">
        <v>0</v>
      </c>
      <c r="Q127" s="181">
        <v>0</v>
      </c>
      <c r="R127" s="23">
        <v>107</v>
      </c>
    </row>
    <row r="128" spans="1:18" x14ac:dyDescent="0.25">
      <c r="A128" s="8" t="s">
        <v>191</v>
      </c>
      <c r="B128" s="79" t="s">
        <v>352</v>
      </c>
      <c r="C128" s="487">
        <v>856</v>
      </c>
      <c r="D128" s="23">
        <v>8</v>
      </c>
      <c r="E128" s="23">
        <v>0</v>
      </c>
      <c r="F128" s="23">
        <v>0</v>
      </c>
      <c r="G128" s="23">
        <v>0</v>
      </c>
      <c r="H128" s="23">
        <v>0</v>
      </c>
      <c r="I128" s="23">
        <v>0</v>
      </c>
      <c r="J128" s="23">
        <v>1</v>
      </c>
      <c r="K128" s="23">
        <v>0</v>
      </c>
      <c r="L128" s="23">
        <v>0</v>
      </c>
      <c r="M128" s="23">
        <v>0</v>
      </c>
      <c r="N128" s="23">
        <v>0</v>
      </c>
      <c r="O128" s="23">
        <v>0</v>
      </c>
      <c r="P128" s="23">
        <v>0</v>
      </c>
      <c r="Q128" s="181">
        <v>0</v>
      </c>
      <c r="R128" s="23">
        <v>9</v>
      </c>
    </row>
    <row r="129" spans="1:19" x14ac:dyDescent="0.25">
      <c r="A129" s="8" t="s">
        <v>192</v>
      </c>
      <c r="B129" s="79" t="s">
        <v>352</v>
      </c>
      <c r="C129" s="487">
        <v>861</v>
      </c>
      <c r="D129" s="23">
        <v>67</v>
      </c>
      <c r="E129" s="23">
        <v>0</v>
      </c>
      <c r="F129" s="23">
        <v>0</v>
      </c>
      <c r="G129" s="23">
        <v>0</v>
      </c>
      <c r="H129" s="23">
        <v>0</v>
      </c>
      <c r="I129" s="23">
        <v>0</v>
      </c>
      <c r="J129" s="23">
        <v>2</v>
      </c>
      <c r="K129" s="23">
        <v>0</v>
      </c>
      <c r="L129" s="23">
        <v>0</v>
      </c>
      <c r="M129" s="23">
        <v>0</v>
      </c>
      <c r="N129" s="23">
        <v>0</v>
      </c>
      <c r="O129" s="23">
        <v>0</v>
      </c>
      <c r="P129" s="23">
        <v>0</v>
      </c>
      <c r="Q129" s="181">
        <v>0</v>
      </c>
      <c r="R129" s="23">
        <v>69</v>
      </c>
    </row>
    <row r="130" spans="1:19" x14ac:dyDescent="0.25">
      <c r="A130" s="35" t="s">
        <v>353</v>
      </c>
      <c r="B130" s="80"/>
      <c r="C130" s="81"/>
      <c r="D130" s="82">
        <v>81595</v>
      </c>
      <c r="E130" s="82">
        <v>1352</v>
      </c>
      <c r="F130" s="82">
        <v>0</v>
      </c>
      <c r="G130" s="82">
        <v>30</v>
      </c>
      <c r="H130" s="82">
        <v>7</v>
      </c>
      <c r="I130" s="82">
        <v>6490</v>
      </c>
      <c r="J130" s="82">
        <v>2119</v>
      </c>
      <c r="K130" s="82">
        <v>4225</v>
      </c>
      <c r="L130" s="82">
        <v>308</v>
      </c>
      <c r="M130" s="82">
        <v>55</v>
      </c>
      <c r="N130" s="82">
        <v>0</v>
      </c>
      <c r="O130" s="82">
        <v>0</v>
      </c>
      <c r="P130" s="82">
        <v>0</v>
      </c>
      <c r="Q130" s="82">
        <v>0</v>
      </c>
      <c r="R130" s="82">
        <v>96181</v>
      </c>
    </row>
    <row r="131" spans="1:19" x14ac:dyDescent="0.25">
      <c r="A131" s="5" t="s">
        <v>194</v>
      </c>
      <c r="B131" s="79" t="s">
        <v>354</v>
      </c>
      <c r="C131" s="487">
        <v>1</v>
      </c>
      <c r="D131" s="23">
        <v>55026</v>
      </c>
      <c r="E131" s="23">
        <v>1194</v>
      </c>
      <c r="F131" s="23">
        <v>0</v>
      </c>
      <c r="G131" s="23">
        <v>21</v>
      </c>
      <c r="H131" s="23">
        <v>6</v>
      </c>
      <c r="I131" s="23">
        <v>4264</v>
      </c>
      <c r="J131" s="23">
        <v>1491</v>
      </c>
      <c r="K131" s="23">
        <v>2948</v>
      </c>
      <c r="L131" s="23">
        <v>235</v>
      </c>
      <c r="M131" s="23">
        <v>55</v>
      </c>
      <c r="N131" s="23">
        <v>0</v>
      </c>
      <c r="O131" s="23">
        <v>0</v>
      </c>
      <c r="P131" s="23">
        <v>0</v>
      </c>
      <c r="Q131" s="181">
        <v>0</v>
      </c>
      <c r="R131" s="23">
        <v>65240</v>
      </c>
    </row>
    <row r="132" spans="1:19" x14ac:dyDescent="0.25">
      <c r="A132" s="8" t="s">
        <v>195</v>
      </c>
      <c r="B132" s="79" t="s">
        <v>354</v>
      </c>
      <c r="C132" s="487">
        <v>79</v>
      </c>
      <c r="D132" s="23">
        <v>1061</v>
      </c>
      <c r="E132" s="23">
        <v>0</v>
      </c>
      <c r="F132" s="23">
        <v>0</v>
      </c>
      <c r="G132" s="23">
        <v>1</v>
      </c>
      <c r="H132" s="23">
        <v>0</v>
      </c>
      <c r="I132" s="23">
        <v>20</v>
      </c>
      <c r="J132" s="23">
        <v>9</v>
      </c>
      <c r="K132" s="23">
        <v>20</v>
      </c>
      <c r="L132" s="23">
        <v>0</v>
      </c>
      <c r="M132" s="23">
        <v>0</v>
      </c>
      <c r="N132" s="23">
        <v>0</v>
      </c>
      <c r="O132" s="23">
        <v>0</v>
      </c>
      <c r="P132" s="23">
        <v>0</v>
      </c>
      <c r="Q132" s="181">
        <v>0</v>
      </c>
      <c r="R132" s="23">
        <v>1111</v>
      </c>
    </row>
    <row r="133" spans="1:19" x14ac:dyDescent="0.25">
      <c r="A133" s="8" t="s">
        <v>196</v>
      </c>
      <c r="B133" s="79" t="s">
        <v>354</v>
      </c>
      <c r="C133" s="487">
        <v>88</v>
      </c>
      <c r="D133" s="23">
        <v>11679</v>
      </c>
      <c r="E133" s="23">
        <v>0</v>
      </c>
      <c r="F133" s="23">
        <v>0</v>
      </c>
      <c r="G133" s="23">
        <v>7</v>
      </c>
      <c r="H133" s="23">
        <v>0</v>
      </c>
      <c r="I133" s="23">
        <v>681</v>
      </c>
      <c r="J133" s="23">
        <v>228</v>
      </c>
      <c r="K133" s="23">
        <v>514</v>
      </c>
      <c r="L133" s="23">
        <v>38</v>
      </c>
      <c r="M133" s="23">
        <v>0</v>
      </c>
      <c r="N133" s="23">
        <v>0</v>
      </c>
      <c r="O133" s="23">
        <v>0</v>
      </c>
      <c r="P133" s="23">
        <v>0</v>
      </c>
      <c r="Q133" s="181">
        <v>0</v>
      </c>
      <c r="R133" s="23">
        <v>13147</v>
      </c>
    </row>
    <row r="134" spans="1:19" x14ac:dyDescent="0.25">
      <c r="A134" s="8" t="s">
        <v>197</v>
      </c>
      <c r="B134" s="79" t="s">
        <v>354</v>
      </c>
      <c r="C134" s="487">
        <v>129</v>
      </c>
      <c r="D134" s="23">
        <v>1149</v>
      </c>
      <c r="E134" s="23">
        <v>0</v>
      </c>
      <c r="F134" s="23">
        <v>0</v>
      </c>
      <c r="G134" s="23">
        <v>0</v>
      </c>
      <c r="H134" s="23">
        <v>0</v>
      </c>
      <c r="I134" s="23">
        <v>154</v>
      </c>
      <c r="J134" s="23">
        <v>57</v>
      </c>
      <c r="K134" s="23">
        <v>76</v>
      </c>
      <c r="L134" s="23">
        <v>0</v>
      </c>
      <c r="M134" s="23">
        <v>0</v>
      </c>
      <c r="N134" s="23">
        <v>0</v>
      </c>
      <c r="O134" s="23">
        <v>0</v>
      </c>
      <c r="P134" s="23">
        <v>0</v>
      </c>
      <c r="Q134" s="181">
        <v>0</v>
      </c>
      <c r="R134" s="23">
        <v>1436</v>
      </c>
    </row>
    <row r="135" spans="1:19" x14ac:dyDescent="0.25">
      <c r="A135" s="8" t="s">
        <v>198</v>
      </c>
      <c r="B135" s="79" t="s">
        <v>354</v>
      </c>
      <c r="C135" s="487">
        <v>212</v>
      </c>
      <c r="D135" s="23">
        <v>966</v>
      </c>
      <c r="E135" s="23">
        <v>0</v>
      </c>
      <c r="F135" s="23">
        <v>0</v>
      </c>
      <c r="G135" s="23">
        <v>0</v>
      </c>
      <c r="H135" s="23">
        <v>0</v>
      </c>
      <c r="I135" s="23">
        <v>76</v>
      </c>
      <c r="J135" s="23">
        <v>19</v>
      </c>
      <c r="K135" s="23">
        <v>19</v>
      </c>
      <c r="L135" s="23">
        <v>0</v>
      </c>
      <c r="M135" s="23">
        <v>0</v>
      </c>
      <c r="N135" s="23">
        <v>0</v>
      </c>
      <c r="O135" s="23">
        <v>0</v>
      </c>
      <c r="P135" s="23">
        <v>0</v>
      </c>
      <c r="Q135" s="181">
        <v>0</v>
      </c>
      <c r="R135" s="23">
        <v>1080</v>
      </c>
    </row>
    <row r="136" spans="1:19" x14ac:dyDescent="0.25">
      <c r="A136" s="8" t="s">
        <v>199</v>
      </c>
      <c r="B136" s="79" t="s">
        <v>354</v>
      </c>
      <c r="C136" s="487">
        <v>266</v>
      </c>
      <c r="D136" s="23">
        <v>1251</v>
      </c>
      <c r="E136" s="23">
        <v>0</v>
      </c>
      <c r="F136" s="23">
        <v>0</v>
      </c>
      <c r="G136" s="23">
        <v>1</v>
      </c>
      <c r="H136" s="23">
        <v>0</v>
      </c>
      <c r="I136" s="23">
        <v>289</v>
      </c>
      <c r="J136" s="23">
        <v>51</v>
      </c>
      <c r="K136" s="23">
        <v>161</v>
      </c>
      <c r="L136" s="23">
        <v>11</v>
      </c>
      <c r="M136" s="23">
        <v>0</v>
      </c>
      <c r="N136" s="23">
        <v>0</v>
      </c>
      <c r="O136" s="23">
        <v>0</v>
      </c>
      <c r="P136" s="23">
        <v>0</v>
      </c>
      <c r="Q136" s="181">
        <v>0</v>
      </c>
      <c r="R136" s="23">
        <v>1764</v>
      </c>
    </row>
    <row r="137" spans="1:19" x14ac:dyDescent="0.25">
      <c r="A137" s="8" t="s">
        <v>200</v>
      </c>
      <c r="B137" s="79" t="s">
        <v>354</v>
      </c>
      <c r="C137" s="487">
        <v>308</v>
      </c>
      <c r="D137" s="23">
        <v>1158</v>
      </c>
      <c r="E137" s="23">
        <v>0</v>
      </c>
      <c r="F137" s="23">
        <v>0</v>
      </c>
      <c r="G137" s="23">
        <v>0</v>
      </c>
      <c r="H137" s="23">
        <v>0</v>
      </c>
      <c r="I137" s="23">
        <v>56</v>
      </c>
      <c r="J137" s="23">
        <v>19</v>
      </c>
      <c r="K137" s="23">
        <v>47</v>
      </c>
      <c r="L137" s="23">
        <v>0</v>
      </c>
      <c r="M137" s="23">
        <v>0</v>
      </c>
      <c r="N137" s="23">
        <v>0</v>
      </c>
      <c r="O137" s="23">
        <v>0</v>
      </c>
      <c r="P137" s="23">
        <v>0</v>
      </c>
      <c r="Q137" s="181">
        <v>0</v>
      </c>
      <c r="R137" s="23">
        <v>1280</v>
      </c>
    </row>
    <row r="138" spans="1:19" x14ac:dyDescent="0.25">
      <c r="A138" s="12" t="s">
        <v>201</v>
      </c>
      <c r="B138" s="79" t="s">
        <v>354</v>
      </c>
      <c r="C138" s="487">
        <v>360</v>
      </c>
      <c r="D138" s="23">
        <v>6192</v>
      </c>
      <c r="E138" s="23">
        <v>158</v>
      </c>
      <c r="F138" s="23">
        <v>0</v>
      </c>
      <c r="G138" s="23">
        <v>0</v>
      </c>
      <c r="H138" s="23">
        <v>1</v>
      </c>
      <c r="I138" s="23">
        <v>597</v>
      </c>
      <c r="J138" s="23">
        <v>175</v>
      </c>
      <c r="K138" s="23">
        <v>423</v>
      </c>
      <c r="L138" s="23">
        <v>24</v>
      </c>
      <c r="M138" s="23">
        <v>0</v>
      </c>
      <c r="N138" s="23">
        <v>0</v>
      </c>
      <c r="O138" s="23">
        <v>0</v>
      </c>
      <c r="P138" s="23">
        <v>0</v>
      </c>
      <c r="Q138" s="181">
        <v>0</v>
      </c>
      <c r="R138" s="23">
        <v>7570</v>
      </c>
    </row>
    <row r="139" spans="1:19" x14ac:dyDescent="0.25">
      <c r="A139" s="8" t="s">
        <v>202</v>
      </c>
      <c r="B139" s="79" t="s">
        <v>354</v>
      </c>
      <c r="C139" s="487">
        <v>380</v>
      </c>
      <c r="D139" s="23">
        <v>1001</v>
      </c>
      <c r="E139" s="23">
        <v>0</v>
      </c>
      <c r="F139" s="23">
        <v>0</v>
      </c>
      <c r="G139" s="23">
        <v>0</v>
      </c>
      <c r="H139" s="23">
        <v>0</v>
      </c>
      <c r="I139" s="23">
        <v>99</v>
      </c>
      <c r="J139" s="23">
        <v>23</v>
      </c>
      <c r="K139" s="23">
        <v>3</v>
      </c>
      <c r="L139" s="23">
        <v>0</v>
      </c>
      <c r="M139" s="23">
        <v>0</v>
      </c>
      <c r="N139" s="23">
        <v>0</v>
      </c>
      <c r="O139" s="23">
        <v>0</v>
      </c>
      <c r="P139" s="23">
        <v>0</v>
      </c>
      <c r="Q139" s="181">
        <v>0</v>
      </c>
      <c r="R139" s="23">
        <v>1126</v>
      </c>
    </row>
    <row r="140" spans="1:19" x14ac:dyDescent="0.25">
      <c r="A140" s="8" t="s">
        <v>203</v>
      </c>
      <c r="B140" s="79" t="s">
        <v>354</v>
      </c>
      <c r="C140" s="487">
        <v>631</v>
      </c>
      <c r="D140" s="23">
        <v>2112</v>
      </c>
      <c r="E140" s="23">
        <v>0</v>
      </c>
      <c r="F140" s="23">
        <v>0</v>
      </c>
      <c r="G140" s="23">
        <v>0</v>
      </c>
      <c r="H140" s="23">
        <v>0</v>
      </c>
      <c r="I140" s="23">
        <v>254</v>
      </c>
      <c r="J140" s="23">
        <v>47</v>
      </c>
      <c r="K140" s="23">
        <v>14</v>
      </c>
      <c r="L140" s="23">
        <v>0</v>
      </c>
      <c r="M140" s="23">
        <v>0</v>
      </c>
      <c r="N140" s="23">
        <v>0</v>
      </c>
      <c r="O140" s="23">
        <v>0</v>
      </c>
      <c r="P140" s="23">
        <v>0</v>
      </c>
      <c r="Q140" s="181">
        <v>0</v>
      </c>
      <c r="R140" s="23">
        <v>2427</v>
      </c>
    </row>
    <row r="142" spans="1:19" x14ac:dyDescent="0.25">
      <c r="D142" s="119" t="s">
        <v>204</v>
      </c>
      <c r="E142" s="456" t="s">
        <v>409</v>
      </c>
      <c r="F142" s="457"/>
      <c r="G142" s="457"/>
      <c r="H142" s="457"/>
      <c r="I142" s="457"/>
      <c r="J142" s="457"/>
      <c r="K142" s="457"/>
      <c r="L142" s="178"/>
      <c r="M142" s="137"/>
      <c r="N142" s="137"/>
      <c r="O142" s="137"/>
      <c r="P142" s="137"/>
      <c r="Q142" s="137"/>
      <c r="R142" s="137"/>
      <c r="S142" s="120"/>
    </row>
    <row r="143" spans="1:19" x14ac:dyDescent="0.25">
      <c r="D143" s="122" t="s">
        <v>29</v>
      </c>
      <c r="E143" s="123"/>
      <c r="F143" s="456" t="s">
        <v>30</v>
      </c>
      <c r="G143" s="457"/>
      <c r="H143" s="457"/>
      <c r="I143" s="457"/>
      <c r="J143" s="457"/>
      <c r="K143" s="457"/>
      <c r="L143" s="457"/>
      <c r="M143" s="138"/>
      <c r="N143" s="138"/>
      <c r="O143" s="138"/>
      <c r="P143" s="138"/>
      <c r="Q143" s="138"/>
      <c r="R143" s="139"/>
      <c r="S143" s="121"/>
    </row>
    <row r="144" spans="1:19" x14ac:dyDescent="0.25">
      <c r="D144" s="133" t="s">
        <v>255</v>
      </c>
      <c r="E144" s="134"/>
      <c r="F144" s="456" t="s">
        <v>366</v>
      </c>
      <c r="G144" s="457"/>
      <c r="H144" s="457"/>
      <c r="I144" s="457"/>
      <c r="J144" s="457"/>
      <c r="K144" s="457"/>
      <c r="L144" s="457"/>
      <c r="M144" s="138"/>
      <c r="N144" s="138"/>
      <c r="O144" s="138"/>
      <c r="P144" s="138"/>
      <c r="Q144" s="138"/>
      <c r="R144" s="139"/>
      <c r="S144" s="121"/>
    </row>
  </sheetData>
  <mergeCells count="5">
    <mergeCell ref="A1:R1"/>
    <mergeCell ref="E142:K142"/>
    <mergeCell ref="F143:L143"/>
    <mergeCell ref="F144:L144"/>
    <mergeCell ref="R2:R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33CC33"/>
  </sheetPr>
  <dimension ref="A1:T143"/>
  <sheetViews>
    <sheetView zoomScaleNormal="100" workbookViewId="0">
      <selection activeCell="F148" sqref="F148"/>
    </sheetView>
  </sheetViews>
  <sheetFormatPr baseColWidth="10" defaultColWidth="11.42578125" defaultRowHeight="15" x14ac:dyDescent="0.25"/>
  <cols>
    <col min="1" max="1" width="33" customWidth="1"/>
    <col min="2" max="2" width="24.28515625" customWidth="1"/>
    <col min="15" max="15" width="13.140625" customWidth="1"/>
    <col min="20" max="20" width="14.85546875" customWidth="1"/>
  </cols>
  <sheetData>
    <row r="1" spans="1:20" ht="25.5" customHeight="1" thickBot="1" x14ac:dyDescent="0.3">
      <c r="A1" s="466" t="s">
        <v>230</v>
      </c>
      <c r="B1" s="466"/>
      <c r="C1" s="466"/>
      <c r="D1" s="466"/>
      <c r="E1" s="466"/>
      <c r="F1" s="466"/>
      <c r="G1" s="466"/>
      <c r="H1" s="466"/>
      <c r="I1" s="466"/>
      <c r="J1" s="466"/>
      <c r="K1" s="466"/>
      <c r="L1" s="466"/>
      <c r="M1" s="466"/>
      <c r="N1" s="466"/>
      <c r="O1" s="466"/>
      <c r="P1" s="466"/>
      <c r="Q1" s="466"/>
      <c r="R1" s="466"/>
      <c r="S1" s="466"/>
      <c r="T1" s="313" t="s">
        <v>403</v>
      </c>
    </row>
    <row r="2" spans="1:20" x14ac:dyDescent="0.25">
      <c r="A2" s="273" t="s">
        <v>318</v>
      </c>
      <c r="B2" s="314" t="s">
        <v>410</v>
      </c>
      <c r="C2" s="154"/>
      <c r="D2" s="274" t="s">
        <v>355</v>
      </c>
      <c r="E2" s="155"/>
      <c r="F2" s="155"/>
      <c r="G2" s="155"/>
      <c r="H2" s="155"/>
      <c r="I2" s="155"/>
      <c r="J2" s="155"/>
      <c r="K2" s="155"/>
      <c r="L2" s="155"/>
      <c r="M2" s="155"/>
      <c r="N2" s="155"/>
      <c r="O2" s="124"/>
      <c r="P2" s="124"/>
      <c r="Q2" s="124"/>
      <c r="R2" s="124"/>
      <c r="S2" s="464" t="s">
        <v>356</v>
      </c>
      <c r="T2" s="132"/>
    </row>
    <row r="3" spans="1:20" ht="48" x14ac:dyDescent="0.25">
      <c r="A3" s="151"/>
      <c r="B3" s="144" t="s">
        <v>321</v>
      </c>
      <c r="C3" s="115" t="s">
        <v>322</v>
      </c>
      <c r="D3" s="38" t="s">
        <v>272</v>
      </c>
      <c r="E3" s="39" t="s">
        <v>368</v>
      </c>
      <c r="F3" s="42" t="s">
        <v>357</v>
      </c>
      <c r="G3" s="42" t="s">
        <v>273</v>
      </c>
      <c r="H3" s="39" t="s">
        <v>274</v>
      </c>
      <c r="I3" s="39" t="s">
        <v>276</v>
      </c>
      <c r="J3" s="39" t="s">
        <v>270</v>
      </c>
      <c r="K3" s="39" t="s">
        <v>271</v>
      </c>
      <c r="L3" s="42" t="s">
        <v>358</v>
      </c>
      <c r="M3" s="39" t="s">
        <v>271</v>
      </c>
      <c r="N3" s="42" t="s">
        <v>359</v>
      </c>
      <c r="O3" s="42" t="s">
        <v>298</v>
      </c>
      <c r="P3" s="42" t="s">
        <v>275</v>
      </c>
      <c r="Q3" s="161" t="s">
        <v>301</v>
      </c>
      <c r="R3" s="161" t="s">
        <v>285</v>
      </c>
      <c r="S3" s="465"/>
      <c r="T3" s="132"/>
    </row>
    <row r="4" spans="1:20" ht="15.75" thickBot="1" x14ac:dyDescent="0.3">
      <c r="A4" s="152"/>
      <c r="B4" s="145"/>
      <c r="C4" s="153"/>
      <c r="D4" s="43" t="s">
        <v>215</v>
      </c>
      <c r="E4" s="44" t="s">
        <v>207</v>
      </c>
      <c r="F4" s="44" t="s">
        <v>217</v>
      </c>
      <c r="G4" s="44"/>
      <c r="H4" s="44" t="s">
        <v>213</v>
      </c>
      <c r="I4" s="39" t="s">
        <v>209</v>
      </c>
      <c r="J4" s="39" t="s">
        <v>216</v>
      </c>
      <c r="K4" s="39" t="s">
        <v>211</v>
      </c>
      <c r="L4" s="44" t="s">
        <v>218</v>
      </c>
      <c r="M4" s="44"/>
      <c r="N4" s="44" t="s">
        <v>214</v>
      </c>
      <c r="O4" s="125" t="s">
        <v>212</v>
      </c>
      <c r="P4" s="160" t="s">
        <v>299</v>
      </c>
      <c r="Q4" s="125" t="s">
        <v>219</v>
      </c>
      <c r="R4" s="125" t="s">
        <v>401</v>
      </c>
      <c r="S4" s="465"/>
    </row>
    <row r="5" spans="1:20" x14ac:dyDescent="0.25">
      <c r="A5" s="15" t="s">
        <v>336</v>
      </c>
      <c r="B5" s="16"/>
      <c r="C5" s="17"/>
      <c r="D5" s="116">
        <v>33822</v>
      </c>
      <c r="E5" s="116">
        <v>12020</v>
      </c>
      <c r="F5" s="116">
        <v>542</v>
      </c>
      <c r="G5" s="116">
        <v>12562</v>
      </c>
      <c r="H5" s="116">
        <v>17015</v>
      </c>
      <c r="I5" s="116">
        <v>1613</v>
      </c>
      <c r="J5" s="116">
        <v>9839</v>
      </c>
      <c r="K5" s="116">
        <v>502</v>
      </c>
      <c r="L5" s="116">
        <v>37</v>
      </c>
      <c r="M5" s="116">
        <v>539</v>
      </c>
      <c r="N5" s="116">
        <v>79</v>
      </c>
      <c r="O5" s="116">
        <v>2</v>
      </c>
      <c r="P5" s="116">
        <v>0</v>
      </c>
      <c r="Q5" s="116">
        <v>2</v>
      </c>
      <c r="R5" s="116">
        <v>1</v>
      </c>
      <c r="S5" s="116">
        <v>75474</v>
      </c>
    </row>
    <row r="6" spans="1:20" x14ac:dyDescent="0.25">
      <c r="A6" s="18" t="s">
        <v>337</v>
      </c>
      <c r="B6" s="19"/>
      <c r="C6" s="19"/>
      <c r="D6" s="112">
        <v>1</v>
      </c>
      <c r="E6" s="112">
        <v>162</v>
      </c>
      <c r="F6" s="112">
        <v>12</v>
      </c>
      <c r="G6" s="112">
        <v>174</v>
      </c>
      <c r="H6" s="112">
        <v>0</v>
      </c>
      <c r="I6" s="112">
        <v>0</v>
      </c>
      <c r="J6" s="112">
        <v>70</v>
      </c>
      <c r="K6" s="112">
        <v>6</v>
      </c>
      <c r="L6" s="112">
        <v>0</v>
      </c>
      <c r="M6" s="112">
        <v>6</v>
      </c>
      <c r="N6" s="112">
        <v>0</v>
      </c>
      <c r="O6" s="112">
        <v>0</v>
      </c>
      <c r="P6" s="112">
        <v>0</v>
      </c>
      <c r="Q6" s="112">
        <v>0</v>
      </c>
      <c r="R6" s="112">
        <v>0</v>
      </c>
      <c r="S6" s="112">
        <v>251</v>
      </c>
    </row>
    <row r="7" spans="1:20" x14ac:dyDescent="0.25">
      <c r="A7" s="20" t="s">
        <v>71</v>
      </c>
      <c r="B7" s="21" t="s">
        <v>338</v>
      </c>
      <c r="C7" s="22">
        <v>142</v>
      </c>
      <c r="D7" s="69">
        <v>0</v>
      </c>
      <c r="E7" s="69">
        <v>0</v>
      </c>
      <c r="F7" s="69">
        <v>0</v>
      </c>
      <c r="G7" s="69">
        <v>0</v>
      </c>
      <c r="H7" s="69">
        <v>0</v>
      </c>
      <c r="I7" s="69">
        <v>0</v>
      </c>
      <c r="J7" s="69">
        <v>2</v>
      </c>
      <c r="K7" s="69">
        <v>0</v>
      </c>
      <c r="L7" s="69">
        <v>0</v>
      </c>
      <c r="M7" s="69">
        <v>0</v>
      </c>
      <c r="N7" s="69">
        <v>0</v>
      </c>
      <c r="O7" s="126">
        <v>0</v>
      </c>
      <c r="P7" s="126">
        <v>0</v>
      </c>
      <c r="Q7" s="126">
        <v>0</v>
      </c>
      <c r="R7" s="126">
        <v>0</v>
      </c>
      <c r="S7" s="116">
        <v>2</v>
      </c>
    </row>
    <row r="8" spans="1:20" x14ac:dyDescent="0.25">
      <c r="A8" s="20" t="s">
        <v>72</v>
      </c>
      <c r="B8" s="21" t="s">
        <v>338</v>
      </c>
      <c r="C8" s="22">
        <v>425</v>
      </c>
      <c r="D8" s="69">
        <v>0</v>
      </c>
      <c r="E8" s="69">
        <v>23</v>
      </c>
      <c r="F8" s="69">
        <v>0</v>
      </c>
      <c r="G8" s="69">
        <v>23</v>
      </c>
      <c r="H8" s="69">
        <v>0</v>
      </c>
      <c r="I8" s="69">
        <v>0</v>
      </c>
      <c r="J8" s="69">
        <v>4</v>
      </c>
      <c r="K8" s="69">
        <v>0</v>
      </c>
      <c r="L8" s="69">
        <v>0</v>
      </c>
      <c r="M8" s="69">
        <v>0</v>
      </c>
      <c r="N8" s="69">
        <v>0</v>
      </c>
      <c r="O8" s="126">
        <v>0</v>
      </c>
      <c r="P8" s="126">
        <v>0</v>
      </c>
      <c r="Q8" s="126">
        <v>0</v>
      </c>
      <c r="R8" s="126">
        <v>0</v>
      </c>
      <c r="S8" s="116">
        <v>27</v>
      </c>
    </row>
    <row r="9" spans="1:20" x14ac:dyDescent="0.25">
      <c r="A9" s="24" t="s">
        <v>73</v>
      </c>
      <c r="B9" s="21" t="s">
        <v>338</v>
      </c>
      <c r="C9" s="22">
        <v>579</v>
      </c>
      <c r="D9" s="69">
        <v>0</v>
      </c>
      <c r="E9" s="69">
        <v>71</v>
      </c>
      <c r="F9" s="69">
        <v>11</v>
      </c>
      <c r="G9" s="69">
        <v>82</v>
      </c>
      <c r="H9" s="69">
        <v>0</v>
      </c>
      <c r="I9" s="69">
        <v>0</v>
      </c>
      <c r="J9" s="69">
        <v>20</v>
      </c>
      <c r="K9" s="69">
        <v>6</v>
      </c>
      <c r="L9" s="69">
        <v>0</v>
      </c>
      <c r="M9" s="69">
        <v>6</v>
      </c>
      <c r="N9" s="69">
        <v>0</v>
      </c>
      <c r="O9" s="126">
        <v>0</v>
      </c>
      <c r="P9" s="126">
        <v>0</v>
      </c>
      <c r="Q9" s="126">
        <v>0</v>
      </c>
      <c r="R9" s="126">
        <v>0</v>
      </c>
      <c r="S9" s="116">
        <v>108</v>
      </c>
    </row>
    <row r="10" spans="1:20" x14ac:dyDescent="0.25">
      <c r="A10" s="20" t="s">
        <v>74</v>
      </c>
      <c r="B10" s="21" t="s">
        <v>338</v>
      </c>
      <c r="C10" s="22">
        <v>585</v>
      </c>
      <c r="D10" s="69">
        <v>0</v>
      </c>
      <c r="E10" s="69">
        <v>6</v>
      </c>
      <c r="F10" s="69">
        <v>0</v>
      </c>
      <c r="G10" s="69">
        <v>6</v>
      </c>
      <c r="H10" s="69">
        <v>0</v>
      </c>
      <c r="I10" s="69">
        <v>0</v>
      </c>
      <c r="J10" s="69">
        <v>1</v>
      </c>
      <c r="K10" s="69">
        <v>0</v>
      </c>
      <c r="L10" s="69">
        <v>0</v>
      </c>
      <c r="M10" s="69">
        <v>0</v>
      </c>
      <c r="N10" s="69">
        <v>0</v>
      </c>
      <c r="O10" s="126">
        <v>0</v>
      </c>
      <c r="P10" s="126">
        <v>0</v>
      </c>
      <c r="Q10" s="126">
        <v>0</v>
      </c>
      <c r="R10" s="126">
        <v>0</v>
      </c>
      <c r="S10" s="116">
        <v>7</v>
      </c>
    </row>
    <row r="11" spans="1:20" x14ac:dyDescent="0.25">
      <c r="A11" s="20" t="s">
        <v>75</v>
      </c>
      <c r="B11" s="21" t="s">
        <v>338</v>
      </c>
      <c r="C11" s="22">
        <v>591</v>
      </c>
      <c r="D11" s="69">
        <v>1</v>
      </c>
      <c r="E11" s="69">
        <v>61</v>
      </c>
      <c r="F11" s="69">
        <v>1</v>
      </c>
      <c r="G11" s="69">
        <v>62</v>
      </c>
      <c r="H11" s="69">
        <v>0</v>
      </c>
      <c r="I11" s="69">
        <v>0</v>
      </c>
      <c r="J11" s="69">
        <v>43</v>
      </c>
      <c r="K11" s="69">
        <v>0</v>
      </c>
      <c r="L11" s="69">
        <v>0</v>
      </c>
      <c r="M11" s="69">
        <v>0</v>
      </c>
      <c r="N11" s="69">
        <v>0</v>
      </c>
      <c r="O11" s="126">
        <v>0</v>
      </c>
      <c r="P11" s="126">
        <v>0</v>
      </c>
      <c r="Q11" s="126">
        <v>0</v>
      </c>
      <c r="R11" s="126">
        <v>0</v>
      </c>
      <c r="S11" s="116">
        <v>106</v>
      </c>
    </row>
    <row r="12" spans="1:20" x14ac:dyDescent="0.25">
      <c r="A12" s="20" t="s">
        <v>76</v>
      </c>
      <c r="B12" s="21" t="s">
        <v>338</v>
      </c>
      <c r="C12" s="22">
        <v>893</v>
      </c>
      <c r="D12" s="69">
        <v>0</v>
      </c>
      <c r="E12" s="69">
        <v>1</v>
      </c>
      <c r="F12" s="69">
        <v>0</v>
      </c>
      <c r="G12" s="69">
        <v>1</v>
      </c>
      <c r="H12" s="69">
        <v>0</v>
      </c>
      <c r="I12" s="69">
        <v>0</v>
      </c>
      <c r="J12" s="69">
        <v>0</v>
      </c>
      <c r="K12" s="69">
        <v>0</v>
      </c>
      <c r="L12" s="69">
        <v>0</v>
      </c>
      <c r="M12" s="69">
        <v>0</v>
      </c>
      <c r="N12" s="69">
        <v>0</v>
      </c>
      <c r="O12" s="126">
        <v>0</v>
      </c>
      <c r="P12" s="126">
        <v>0</v>
      </c>
      <c r="Q12" s="126">
        <v>0</v>
      </c>
      <c r="R12" s="126">
        <v>0</v>
      </c>
      <c r="S12" s="116">
        <v>1</v>
      </c>
    </row>
    <row r="13" spans="1:20" x14ac:dyDescent="0.25">
      <c r="A13" s="49" t="s">
        <v>339</v>
      </c>
      <c r="B13" s="50"/>
      <c r="C13" s="51"/>
      <c r="D13" s="117">
        <v>0</v>
      </c>
      <c r="E13" s="117">
        <v>47</v>
      </c>
      <c r="F13" s="117">
        <v>1</v>
      </c>
      <c r="G13" s="117">
        <v>48</v>
      </c>
      <c r="H13" s="117">
        <v>0</v>
      </c>
      <c r="I13" s="117">
        <v>0</v>
      </c>
      <c r="J13" s="117">
        <v>12</v>
      </c>
      <c r="K13" s="117">
        <v>35</v>
      </c>
      <c r="L13" s="117">
        <v>10</v>
      </c>
      <c r="M13" s="117">
        <v>45</v>
      </c>
      <c r="N13" s="117">
        <v>0</v>
      </c>
      <c r="O13" s="117">
        <v>0</v>
      </c>
      <c r="P13" s="117">
        <v>0</v>
      </c>
      <c r="Q13" s="117">
        <v>0</v>
      </c>
      <c r="R13" s="117">
        <v>0</v>
      </c>
      <c r="S13" s="112">
        <v>105</v>
      </c>
    </row>
    <row r="14" spans="1:20" x14ac:dyDescent="0.25">
      <c r="A14" s="20" t="s">
        <v>78</v>
      </c>
      <c r="B14" s="21" t="s">
        <v>340</v>
      </c>
      <c r="C14" s="22">
        <v>120</v>
      </c>
      <c r="D14" s="69">
        <v>0</v>
      </c>
      <c r="E14" s="69">
        <v>2</v>
      </c>
      <c r="F14" s="69">
        <v>0</v>
      </c>
      <c r="G14" s="69">
        <v>2</v>
      </c>
      <c r="H14" s="69">
        <v>0</v>
      </c>
      <c r="I14" s="69">
        <v>0</v>
      </c>
      <c r="J14" s="69">
        <v>0</v>
      </c>
      <c r="K14" s="69">
        <v>1</v>
      </c>
      <c r="L14" s="69">
        <v>0</v>
      </c>
      <c r="M14" s="69">
        <v>1</v>
      </c>
      <c r="N14" s="69">
        <v>0</v>
      </c>
      <c r="O14" s="126">
        <v>0</v>
      </c>
      <c r="P14" s="126">
        <v>0</v>
      </c>
      <c r="Q14" s="126">
        <v>0</v>
      </c>
      <c r="R14" s="126">
        <v>0</v>
      </c>
      <c r="S14" s="116">
        <v>3</v>
      </c>
    </row>
    <row r="15" spans="1:20" x14ac:dyDescent="0.25">
      <c r="A15" s="20" t="s">
        <v>79</v>
      </c>
      <c r="B15" s="21" t="s">
        <v>340</v>
      </c>
      <c r="C15" s="22">
        <v>154</v>
      </c>
      <c r="D15" s="69">
        <v>0</v>
      </c>
      <c r="E15" s="69">
        <v>32</v>
      </c>
      <c r="F15" s="69">
        <v>0</v>
      </c>
      <c r="G15" s="69">
        <v>32</v>
      </c>
      <c r="H15" s="69">
        <v>0</v>
      </c>
      <c r="I15" s="69">
        <v>0</v>
      </c>
      <c r="J15" s="69">
        <v>10</v>
      </c>
      <c r="K15" s="69">
        <v>26</v>
      </c>
      <c r="L15" s="69">
        <v>8</v>
      </c>
      <c r="M15" s="69">
        <v>34</v>
      </c>
      <c r="N15" s="69">
        <v>0</v>
      </c>
      <c r="O15" s="126">
        <v>0</v>
      </c>
      <c r="P15" s="126">
        <v>0</v>
      </c>
      <c r="Q15" s="126">
        <v>0</v>
      </c>
      <c r="R15" s="126">
        <v>0</v>
      </c>
      <c r="S15" s="116">
        <v>76</v>
      </c>
    </row>
    <row r="16" spans="1:20" x14ac:dyDescent="0.25">
      <c r="A16" s="20" t="s">
        <v>80</v>
      </c>
      <c r="B16" s="21" t="s">
        <v>340</v>
      </c>
      <c r="C16" s="22">
        <v>250</v>
      </c>
      <c r="D16" s="69">
        <v>0</v>
      </c>
      <c r="E16" s="69">
        <v>9</v>
      </c>
      <c r="F16" s="69">
        <v>1</v>
      </c>
      <c r="G16" s="69">
        <v>10</v>
      </c>
      <c r="H16" s="69">
        <v>0</v>
      </c>
      <c r="I16" s="69">
        <v>0</v>
      </c>
      <c r="J16" s="69">
        <v>1</v>
      </c>
      <c r="K16" s="69">
        <v>5</v>
      </c>
      <c r="L16" s="69">
        <v>1</v>
      </c>
      <c r="M16" s="69">
        <v>6</v>
      </c>
      <c r="N16" s="69">
        <v>0</v>
      </c>
      <c r="O16" s="126">
        <v>0</v>
      </c>
      <c r="P16" s="126">
        <v>0</v>
      </c>
      <c r="Q16" s="126">
        <v>0</v>
      </c>
      <c r="R16" s="126">
        <v>0</v>
      </c>
      <c r="S16" s="116">
        <v>17</v>
      </c>
    </row>
    <row r="17" spans="1:19" x14ac:dyDescent="0.25">
      <c r="A17" s="20" t="s">
        <v>81</v>
      </c>
      <c r="B17" s="21" t="s">
        <v>340</v>
      </c>
      <c r="C17" s="22">
        <v>495</v>
      </c>
      <c r="D17" s="69">
        <v>0</v>
      </c>
      <c r="E17" s="69">
        <v>0</v>
      </c>
      <c r="F17" s="69">
        <v>0</v>
      </c>
      <c r="G17" s="69">
        <v>0</v>
      </c>
      <c r="H17" s="69">
        <v>0</v>
      </c>
      <c r="I17" s="69">
        <v>0</v>
      </c>
      <c r="J17" s="69">
        <v>0</v>
      </c>
      <c r="K17" s="69">
        <v>0</v>
      </c>
      <c r="L17" s="69">
        <v>1</v>
      </c>
      <c r="M17" s="69">
        <v>1</v>
      </c>
      <c r="N17" s="69">
        <v>0</v>
      </c>
      <c r="O17" s="126">
        <v>0</v>
      </c>
      <c r="P17" s="126">
        <v>0</v>
      </c>
      <c r="Q17" s="126">
        <v>0</v>
      </c>
      <c r="R17" s="126">
        <v>0</v>
      </c>
      <c r="S17" s="116">
        <v>1</v>
      </c>
    </row>
    <row r="18" spans="1:19" x14ac:dyDescent="0.25">
      <c r="A18" s="20" t="s">
        <v>82</v>
      </c>
      <c r="B18" s="21" t="s">
        <v>340</v>
      </c>
      <c r="C18" s="22">
        <v>790</v>
      </c>
      <c r="D18" s="69">
        <v>0</v>
      </c>
      <c r="E18" s="69">
        <v>1</v>
      </c>
      <c r="F18" s="69">
        <v>0</v>
      </c>
      <c r="G18" s="69">
        <v>1</v>
      </c>
      <c r="H18" s="69">
        <v>0</v>
      </c>
      <c r="I18" s="69">
        <v>0</v>
      </c>
      <c r="J18" s="69">
        <v>1</v>
      </c>
      <c r="K18" s="69">
        <v>3</v>
      </c>
      <c r="L18" s="69">
        <v>0</v>
      </c>
      <c r="M18" s="69">
        <v>3</v>
      </c>
      <c r="N18" s="69">
        <v>0</v>
      </c>
      <c r="O18" s="126">
        <v>0</v>
      </c>
      <c r="P18" s="126">
        <v>0</v>
      </c>
      <c r="Q18" s="126">
        <v>0</v>
      </c>
      <c r="R18" s="126">
        <v>0</v>
      </c>
      <c r="S18" s="116">
        <v>5</v>
      </c>
    </row>
    <row r="19" spans="1:19" x14ac:dyDescent="0.25">
      <c r="A19" s="20" t="s">
        <v>83</v>
      </c>
      <c r="B19" s="21" t="s">
        <v>340</v>
      </c>
      <c r="C19" s="22">
        <v>895</v>
      </c>
      <c r="D19" s="69">
        <v>0</v>
      </c>
      <c r="E19" s="69">
        <v>3</v>
      </c>
      <c r="F19" s="69">
        <v>0</v>
      </c>
      <c r="G19" s="69">
        <v>3</v>
      </c>
      <c r="H19" s="69">
        <v>0</v>
      </c>
      <c r="I19" s="69">
        <v>0</v>
      </c>
      <c r="J19" s="69">
        <v>0</v>
      </c>
      <c r="K19" s="69">
        <v>0</v>
      </c>
      <c r="L19" s="69">
        <v>0</v>
      </c>
      <c r="M19" s="69">
        <v>0</v>
      </c>
      <c r="N19" s="69">
        <v>0</v>
      </c>
      <c r="O19" s="126">
        <v>0</v>
      </c>
      <c r="P19" s="126">
        <v>0</v>
      </c>
      <c r="Q19" s="126">
        <v>0</v>
      </c>
      <c r="R19" s="126">
        <v>0</v>
      </c>
      <c r="S19" s="116">
        <v>3</v>
      </c>
    </row>
    <row r="20" spans="1:19" x14ac:dyDescent="0.25">
      <c r="A20" s="49" t="s">
        <v>341</v>
      </c>
      <c r="B20" s="50"/>
      <c r="C20" s="115"/>
      <c r="D20" s="118">
        <v>308</v>
      </c>
      <c r="E20" s="118">
        <v>307</v>
      </c>
      <c r="F20" s="118">
        <v>131</v>
      </c>
      <c r="G20" s="118">
        <v>438</v>
      </c>
      <c r="H20" s="118">
        <v>33</v>
      </c>
      <c r="I20" s="118">
        <v>0</v>
      </c>
      <c r="J20" s="118">
        <v>132</v>
      </c>
      <c r="K20" s="118">
        <v>45</v>
      </c>
      <c r="L20" s="118">
        <v>1</v>
      </c>
      <c r="M20" s="118">
        <v>46</v>
      </c>
      <c r="N20" s="118">
        <v>0</v>
      </c>
      <c r="O20" s="118">
        <v>0</v>
      </c>
      <c r="P20" s="118">
        <v>0</v>
      </c>
      <c r="Q20" s="118">
        <v>1</v>
      </c>
      <c r="R20" s="118">
        <v>0</v>
      </c>
      <c r="S20" s="112">
        <v>958</v>
      </c>
    </row>
    <row r="21" spans="1:19" x14ac:dyDescent="0.25">
      <c r="A21" s="20" t="s">
        <v>85</v>
      </c>
      <c r="B21" s="21" t="s">
        <v>342</v>
      </c>
      <c r="C21" s="22">
        <v>45</v>
      </c>
      <c r="D21" s="69">
        <v>181</v>
      </c>
      <c r="E21" s="69">
        <v>173</v>
      </c>
      <c r="F21" s="69">
        <v>16</v>
      </c>
      <c r="G21" s="69">
        <v>189</v>
      </c>
      <c r="H21" s="69">
        <v>25</v>
      </c>
      <c r="I21" s="69">
        <v>0</v>
      </c>
      <c r="J21" s="69">
        <v>91</v>
      </c>
      <c r="K21" s="69">
        <v>23</v>
      </c>
      <c r="L21" s="69">
        <v>1</v>
      </c>
      <c r="M21" s="69">
        <v>24</v>
      </c>
      <c r="N21" s="69">
        <v>0</v>
      </c>
      <c r="O21" s="126">
        <v>0</v>
      </c>
      <c r="P21" s="126">
        <v>0</v>
      </c>
      <c r="Q21" s="126">
        <v>1</v>
      </c>
      <c r="R21" s="126">
        <v>0</v>
      </c>
      <c r="S21" s="116">
        <v>511</v>
      </c>
    </row>
    <row r="22" spans="1:19" x14ac:dyDescent="0.25">
      <c r="A22" s="20" t="s">
        <v>86</v>
      </c>
      <c r="B22" s="21" t="s">
        <v>342</v>
      </c>
      <c r="C22" s="22">
        <v>51</v>
      </c>
      <c r="D22" s="69">
        <v>5</v>
      </c>
      <c r="E22" s="69">
        <v>5</v>
      </c>
      <c r="F22" s="69">
        <v>1</v>
      </c>
      <c r="G22" s="69">
        <v>6</v>
      </c>
      <c r="H22" s="69">
        <v>1</v>
      </c>
      <c r="I22" s="69">
        <v>0</v>
      </c>
      <c r="J22" s="69">
        <v>1</v>
      </c>
      <c r="K22" s="69">
        <v>0</v>
      </c>
      <c r="L22" s="69">
        <v>0</v>
      </c>
      <c r="M22" s="69">
        <v>0</v>
      </c>
      <c r="N22" s="69">
        <v>0</v>
      </c>
      <c r="O22" s="126">
        <v>0</v>
      </c>
      <c r="P22" s="126">
        <v>0</v>
      </c>
      <c r="Q22" s="126">
        <v>0</v>
      </c>
      <c r="R22" s="126">
        <v>0</v>
      </c>
      <c r="S22" s="116">
        <v>13</v>
      </c>
    </row>
    <row r="23" spans="1:19" x14ac:dyDescent="0.25">
      <c r="A23" s="20" t="s">
        <v>87</v>
      </c>
      <c r="B23" s="21" t="s">
        <v>342</v>
      </c>
      <c r="C23" s="22">
        <v>147</v>
      </c>
      <c r="D23" s="69">
        <v>31</v>
      </c>
      <c r="E23" s="69">
        <v>33</v>
      </c>
      <c r="F23" s="69">
        <v>5</v>
      </c>
      <c r="G23" s="69">
        <v>38</v>
      </c>
      <c r="H23" s="69">
        <v>1</v>
      </c>
      <c r="I23" s="69">
        <v>0</v>
      </c>
      <c r="J23" s="69">
        <v>13</v>
      </c>
      <c r="K23" s="69">
        <v>15</v>
      </c>
      <c r="L23" s="69">
        <v>0</v>
      </c>
      <c r="M23" s="69">
        <v>15</v>
      </c>
      <c r="N23" s="69">
        <v>0</v>
      </c>
      <c r="O23" s="126">
        <v>0</v>
      </c>
      <c r="P23" s="126">
        <v>0</v>
      </c>
      <c r="Q23" s="126">
        <v>0</v>
      </c>
      <c r="R23" s="126">
        <v>0</v>
      </c>
      <c r="S23" s="116">
        <v>98</v>
      </c>
    </row>
    <row r="24" spans="1:19" x14ac:dyDescent="0.25">
      <c r="A24" s="20" t="s">
        <v>88</v>
      </c>
      <c r="B24" s="21" t="s">
        <v>342</v>
      </c>
      <c r="C24" s="22">
        <v>172</v>
      </c>
      <c r="D24" s="69">
        <v>62</v>
      </c>
      <c r="E24" s="69">
        <v>26</v>
      </c>
      <c r="F24" s="69">
        <v>16</v>
      </c>
      <c r="G24" s="69">
        <v>42</v>
      </c>
      <c r="H24" s="69">
        <v>5</v>
      </c>
      <c r="I24" s="69">
        <v>0</v>
      </c>
      <c r="J24" s="69">
        <v>14</v>
      </c>
      <c r="K24" s="69">
        <v>2</v>
      </c>
      <c r="L24" s="69">
        <v>0</v>
      </c>
      <c r="M24" s="69">
        <v>2</v>
      </c>
      <c r="N24" s="69">
        <v>0</v>
      </c>
      <c r="O24" s="126">
        <v>0</v>
      </c>
      <c r="P24" s="126">
        <v>0</v>
      </c>
      <c r="Q24" s="126">
        <v>0</v>
      </c>
      <c r="R24" s="126">
        <v>0</v>
      </c>
      <c r="S24" s="116">
        <v>125</v>
      </c>
    </row>
    <row r="25" spans="1:19" x14ac:dyDescent="0.25">
      <c r="A25" s="20" t="s">
        <v>89</v>
      </c>
      <c r="B25" s="21" t="s">
        <v>342</v>
      </c>
      <c r="C25" s="22">
        <v>475</v>
      </c>
      <c r="D25" s="69">
        <v>0</v>
      </c>
      <c r="E25" s="69">
        <v>0</v>
      </c>
      <c r="F25" s="69">
        <v>0</v>
      </c>
      <c r="G25" s="69">
        <v>0</v>
      </c>
      <c r="H25" s="69">
        <v>0</v>
      </c>
      <c r="I25" s="69">
        <v>0</v>
      </c>
      <c r="J25" s="69">
        <v>0</v>
      </c>
      <c r="K25" s="69">
        <v>0</v>
      </c>
      <c r="L25" s="69">
        <v>0</v>
      </c>
      <c r="M25" s="69">
        <v>0</v>
      </c>
      <c r="N25" s="69">
        <v>0</v>
      </c>
      <c r="O25" s="126">
        <v>0</v>
      </c>
      <c r="P25" s="126">
        <v>0</v>
      </c>
      <c r="Q25" s="126">
        <v>0</v>
      </c>
      <c r="R25" s="126">
        <v>0</v>
      </c>
      <c r="S25" s="116">
        <v>0</v>
      </c>
    </row>
    <row r="26" spans="1:19" x14ac:dyDescent="0.25">
      <c r="A26" s="20" t="s">
        <v>90</v>
      </c>
      <c r="B26" s="21" t="s">
        <v>342</v>
      </c>
      <c r="C26" s="22">
        <v>480</v>
      </c>
      <c r="D26" s="69">
        <v>0</v>
      </c>
      <c r="E26" s="69">
        <v>9</v>
      </c>
      <c r="F26" s="69">
        <v>3</v>
      </c>
      <c r="G26" s="69">
        <v>12</v>
      </c>
      <c r="H26" s="69">
        <v>0</v>
      </c>
      <c r="I26" s="69">
        <v>0</v>
      </c>
      <c r="J26" s="69">
        <v>4</v>
      </c>
      <c r="K26" s="69">
        <v>4</v>
      </c>
      <c r="L26" s="69">
        <v>0</v>
      </c>
      <c r="M26" s="69">
        <v>4</v>
      </c>
      <c r="N26" s="69">
        <v>0</v>
      </c>
      <c r="O26" s="126">
        <v>0</v>
      </c>
      <c r="P26" s="126">
        <v>0</v>
      </c>
      <c r="Q26" s="126">
        <v>0</v>
      </c>
      <c r="R26" s="126">
        <v>0</v>
      </c>
      <c r="S26" s="116">
        <v>20</v>
      </c>
    </row>
    <row r="27" spans="1:19" x14ac:dyDescent="0.25">
      <c r="A27" s="20" t="s">
        <v>91</v>
      </c>
      <c r="B27" s="21" t="s">
        <v>342</v>
      </c>
      <c r="C27" s="22">
        <v>490</v>
      </c>
      <c r="D27" s="69">
        <v>0</v>
      </c>
      <c r="E27" s="69">
        <v>5</v>
      </c>
      <c r="F27" s="69">
        <v>3</v>
      </c>
      <c r="G27" s="69">
        <v>8</v>
      </c>
      <c r="H27" s="69">
        <v>0</v>
      </c>
      <c r="I27" s="69">
        <v>0</v>
      </c>
      <c r="J27" s="69">
        <v>1</v>
      </c>
      <c r="K27" s="69">
        <v>0</v>
      </c>
      <c r="L27" s="69">
        <v>0</v>
      </c>
      <c r="M27" s="69">
        <v>0</v>
      </c>
      <c r="N27" s="69">
        <v>0</v>
      </c>
      <c r="O27" s="126">
        <v>0</v>
      </c>
      <c r="P27" s="126">
        <v>0</v>
      </c>
      <c r="Q27" s="126">
        <v>0</v>
      </c>
      <c r="R27" s="126">
        <v>0</v>
      </c>
      <c r="S27" s="116">
        <v>9</v>
      </c>
    </row>
    <row r="28" spans="1:19" x14ac:dyDescent="0.25">
      <c r="A28" s="20" t="s">
        <v>92</v>
      </c>
      <c r="B28" s="21" t="s">
        <v>342</v>
      </c>
      <c r="C28" s="22">
        <v>659</v>
      </c>
      <c r="D28" s="69">
        <v>0</v>
      </c>
      <c r="E28" s="69">
        <v>1</v>
      </c>
      <c r="F28" s="69">
        <v>3</v>
      </c>
      <c r="G28" s="69">
        <v>4</v>
      </c>
      <c r="H28" s="69">
        <v>0</v>
      </c>
      <c r="I28" s="69">
        <v>0</v>
      </c>
      <c r="J28" s="69">
        <v>0</v>
      </c>
      <c r="K28" s="69">
        <v>0</v>
      </c>
      <c r="L28" s="69">
        <v>0</v>
      </c>
      <c r="M28" s="69">
        <v>0</v>
      </c>
      <c r="N28" s="69">
        <v>0</v>
      </c>
      <c r="O28" s="126">
        <v>0</v>
      </c>
      <c r="P28" s="126">
        <v>0</v>
      </c>
      <c r="Q28" s="126">
        <v>0</v>
      </c>
      <c r="R28" s="126">
        <v>0</v>
      </c>
      <c r="S28" s="116">
        <v>4</v>
      </c>
    </row>
    <row r="29" spans="1:19" x14ac:dyDescent="0.25">
      <c r="A29" s="20" t="s">
        <v>93</v>
      </c>
      <c r="B29" s="21" t="s">
        <v>342</v>
      </c>
      <c r="C29" s="22">
        <v>665</v>
      </c>
      <c r="D29" s="69">
        <v>0</v>
      </c>
      <c r="E29" s="69">
        <v>0</v>
      </c>
      <c r="F29" s="69">
        <v>0</v>
      </c>
      <c r="G29" s="69">
        <v>0</v>
      </c>
      <c r="H29" s="69">
        <v>0</v>
      </c>
      <c r="I29" s="69">
        <v>0</v>
      </c>
      <c r="J29" s="69">
        <v>0</v>
      </c>
      <c r="K29" s="69">
        <v>1</v>
      </c>
      <c r="L29" s="69">
        <v>0</v>
      </c>
      <c r="M29" s="69">
        <v>1</v>
      </c>
      <c r="N29" s="69">
        <v>0</v>
      </c>
      <c r="O29" s="126">
        <v>0</v>
      </c>
      <c r="P29" s="126">
        <v>0</v>
      </c>
      <c r="Q29" s="126">
        <v>0</v>
      </c>
      <c r="R29" s="126">
        <v>0</v>
      </c>
      <c r="S29" s="116">
        <v>1</v>
      </c>
    </row>
    <row r="30" spans="1:19" x14ac:dyDescent="0.25">
      <c r="A30" s="20" t="s">
        <v>94</v>
      </c>
      <c r="B30" s="21" t="s">
        <v>342</v>
      </c>
      <c r="C30" s="22">
        <v>837</v>
      </c>
      <c r="D30" s="69">
        <v>29</v>
      </c>
      <c r="E30" s="69">
        <v>55</v>
      </c>
      <c r="F30" s="69">
        <v>84</v>
      </c>
      <c r="G30" s="69">
        <v>139</v>
      </c>
      <c r="H30" s="69">
        <v>1</v>
      </c>
      <c r="I30" s="69">
        <v>0</v>
      </c>
      <c r="J30" s="69">
        <v>8</v>
      </c>
      <c r="K30" s="69">
        <v>0</v>
      </c>
      <c r="L30" s="69">
        <v>0</v>
      </c>
      <c r="M30" s="69">
        <v>0</v>
      </c>
      <c r="N30" s="69">
        <v>0</v>
      </c>
      <c r="O30" s="126">
        <v>0</v>
      </c>
      <c r="P30" s="126">
        <v>0</v>
      </c>
      <c r="Q30" s="126">
        <v>0</v>
      </c>
      <c r="R30" s="126">
        <v>0</v>
      </c>
      <c r="S30" s="116">
        <v>177</v>
      </c>
    </row>
    <row r="31" spans="1:19" x14ac:dyDescent="0.25">
      <c r="A31" s="20" t="s">
        <v>95</v>
      </c>
      <c r="B31" s="21" t="s">
        <v>342</v>
      </c>
      <c r="C31" s="22">
        <v>873</v>
      </c>
      <c r="D31" s="69">
        <v>0</v>
      </c>
      <c r="E31" s="69">
        <v>0</v>
      </c>
      <c r="F31" s="69">
        <v>0</v>
      </c>
      <c r="G31" s="69">
        <v>0</v>
      </c>
      <c r="H31" s="69">
        <v>0</v>
      </c>
      <c r="I31" s="69">
        <v>0</v>
      </c>
      <c r="J31" s="69">
        <v>0</v>
      </c>
      <c r="K31" s="69">
        <v>0</v>
      </c>
      <c r="L31" s="69">
        <v>0</v>
      </c>
      <c r="M31" s="69">
        <v>0</v>
      </c>
      <c r="N31" s="69">
        <v>0</v>
      </c>
      <c r="O31" s="126">
        <v>0</v>
      </c>
      <c r="P31" s="126">
        <v>0</v>
      </c>
      <c r="Q31" s="126">
        <v>0</v>
      </c>
      <c r="R31" s="126">
        <v>0</v>
      </c>
      <c r="S31" s="116">
        <v>0</v>
      </c>
    </row>
    <row r="32" spans="1:19" x14ac:dyDescent="0.25">
      <c r="A32" s="49" t="s">
        <v>343</v>
      </c>
      <c r="B32" s="50"/>
      <c r="C32" s="115"/>
      <c r="D32" s="118">
        <v>0</v>
      </c>
      <c r="E32" s="118">
        <v>150</v>
      </c>
      <c r="F32" s="118">
        <v>1</v>
      </c>
      <c r="G32" s="118">
        <v>151</v>
      </c>
      <c r="H32" s="118">
        <v>0</v>
      </c>
      <c r="I32" s="118">
        <v>0</v>
      </c>
      <c r="J32" s="118">
        <v>73</v>
      </c>
      <c r="K32" s="118">
        <v>65</v>
      </c>
      <c r="L32" s="118">
        <v>1</v>
      </c>
      <c r="M32" s="118">
        <v>66</v>
      </c>
      <c r="N32" s="118">
        <v>0</v>
      </c>
      <c r="O32" s="118">
        <v>0</v>
      </c>
      <c r="P32" s="118">
        <v>0</v>
      </c>
      <c r="Q32" s="118">
        <v>0</v>
      </c>
      <c r="R32" s="118">
        <v>0</v>
      </c>
      <c r="S32" s="112">
        <v>290</v>
      </c>
    </row>
    <row r="33" spans="1:20" x14ac:dyDescent="0.25">
      <c r="A33" s="20" t="s">
        <v>97</v>
      </c>
      <c r="B33" s="21" t="s">
        <v>344</v>
      </c>
      <c r="C33" s="22">
        <v>31</v>
      </c>
      <c r="D33" s="69">
        <v>0</v>
      </c>
      <c r="E33" s="69">
        <v>7</v>
      </c>
      <c r="F33" s="69">
        <v>0</v>
      </c>
      <c r="G33" s="69">
        <v>7</v>
      </c>
      <c r="H33" s="69">
        <v>0</v>
      </c>
      <c r="I33" s="69">
        <v>0</v>
      </c>
      <c r="J33" s="69">
        <v>2</v>
      </c>
      <c r="K33" s="69">
        <v>1</v>
      </c>
      <c r="L33" s="69">
        <v>0</v>
      </c>
      <c r="M33" s="69">
        <v>1</v>
      </c>
      <c r="N33" s="69">
        <v>0</v>
      </c>
      <c r="O33" s="126">
        <v>0</v>
      </c>
      <c r="P33" s="126">
        <v>0</v>
      </c>
      <c r="Q33" s="126">
        <v>0</v>
      </c>
      <c r="R33" s="126">
        <v>0</v>
      </c>
      <c r="S33" s="116">
        <v>10</v>
      </c>
    </row>
    <row r="34" spans="1:20" x14ac:dyDescent="0.25">
      <c r="A34" s="20" t="s">
        <v>98</v>
      </c>
      <c r="B34" s="21" t="s">
        <v>344</v>
      </c>
      <c r="C34" s="22">
        <v>40</v>
      </c>
      <c r="D34" s="69">
        <v>0</v>
      </c>
      <c r="E34" s="69">
        <v>0</v>
      </c>
      <c r="F34" s="69">
        <v>0</v>
      </c>
      <c r="G34" s="69">
        <v>0</v>
      </c>
      <c r="H34" s="69">
        <v>0</v>
      </c>
      <c r="I34" s="69">
        <v>0</v>
      </c>
      <c r="J34" s="69">
        <v>0</v>
      </c>
      <c r="K34" s="69">
        <v>2</v>
      </c>
      <c r="L34" s="69">
        <v>0</v>
      </c>
      <c r="M34" s="69">
        <v>2</v>
      </c>
      <c r="N34" s="69">
        <v>0</v>
      </c>
      <c r="O34" s="126">
        <v>0</v>
      </c>
      <c r="P34" s="126">
        <v>0</v>
      </c>
      <c r="Q34" s="126">
        <v>0</v>
      </c>
      <c r="R34" s="126">
        <v>0</v>
      </c>
      <c r="S34" s="116">
        <v>2</v>
      </c>
    </row>
    <row r="35" spans="1:20" x14ac:dyDescent="0.25">
      <c r="A35" s="20" t="s">
        <v>99</v>
      </c>
      <c r="B35" s="21" t="s">
        <v>344</v>
      </c>
      <c r="C35" s="22">
        <v>190</v>
      </c>
      <c r="D35" s="69">
        <v>0</v>
      </c>
      <c r="E35" s="69">
        <v>8</v>
      </c>
      <c r="F35" s="69">
        <v>0</v>
      </c>
      <c r="G35" s="69">
        <v>8</v>
      </c>
      <c r="H35" s="69">
        <v>0</v>
      </c>
      <c r="I35" s="69">
        <v>0</v>
      </c>
      <c r="J35" s="69">
        <v>16</v>
      </c>
      <c r="K35" s="69">
        <v>0</v>
      </c>
      <c r="L35" s="69">
        <v>0</v>
      </c>
      <c r="M35" s="69">
        <v>0</v>
      </c>
      <c r="N35" s="69">
        <v>0</v>
      </c>
      <c r="O35" s="126">
        <v>0</v>
      </c>
      <c r="P35" s="126">
        <v>0</v>
      </c>
      <c r="Q35" s="126">
        <v>0</v>
      </c>
      <c r="R35" s="126">
        <v>0</v>
      </c>
      <c r="S35" s="116">
        <v>24</v>
      </c>
    </row>
    <row r="36" spans="1:20" x14ac:dyDescent="0.25">
      <c r="A36" s="20" t="s">
        <v>100</v>
      </c>
      <c r="B36" s="21" t="s">
        <v>344</v>
      </c>
      <c r="C36" s="22">
        <v>604</v>
      </c>
      <c r="D36" s="69">
        <v>0</v>
      </c>
      <c r="E36" s="69">
        <v>26</v>
      </c>
      <c r="F36" s="69">
        <v>0</v>
      </c>
      <c r="G36" s="69">
        <v>26</v>
      </c>
      <c r="H36" s="69">
        <v>0</v>
      </c>
      <c r="I36" s="69">
        <v>0</v>
      </c>
      <c r="J36" s="69">
        <v>2</v>
      </c>
      <c r="K36" s="69">
        <v>22</v>
      </c>
      <c r="L36" s="69">
        <v>0</v>
      </c>
      <c r="M36" s="69">
        <v>22</v>
      </c>
      <c r="N36" s="69">
        <v>0</v>
      </c>
      <c r="O36" s="126">
        <v>0</v>
      </c>
      <c r="P36" s="126">
        <v>0</v>
      </c>
      <c r="Q36" s="126">
        <v>0</v>
      </c>
      <c r="R36" s="126">
        <v>0</v>
      </c>
      <c r="S36" s="116">
        <v>50</v>
      </c>
    </row>
    <row r="37" spans="1:20" x14ac:dyDescent="0.25">
      <c r="A37" s="20" t="s">
        <v>101</v>
      </c>
      <c r="B37" s="21" t="s">
        <v>344</v>
      </c>
      <c r="C37" s="22">
        <v>670</v>
      </c>
      <c r="D37" s="69">
        <v>0</v>
      </c>
      <c r="E37" s="69">
        <v>20</v>
      </c>
      <c r="F37" s="69">
        <v>0</v>
      </c>
      <c r="G37" s="69">
        <v>20</v>
      </c>
      <c r="H37" s="69">
        <v>0</v>
      </c>
      <c r="I37" s="69">
        <v>0</v>
      </c>
      <c r="J37" s="69">
        <v>10</v>
      </c>
      <c r="K37" s="69">
        <v>0</v>
      </c>
      <c r="L37" s="69">
        <v>0</v>
      </c>
      <c r="M37" s="69">
        <v>0</v>
      </c>
      <c r="N37" s="69">
        <v>0</v>
      </c>
      <c r="O37" s="126">
        <v>0</v>
      </c>
      <c r="P37" s="126">
        <v>0</v>
      </c>
      <c r="Q37" s="126">
        <v>0</v>
      </c>
      <c r="R37" s="126">
        <v>0</v>
      </c>
      <c r="S37" s="116">
        <v>30</v>
      </c>
    </row>
    <row r="38" spans="1:20" x14ac:dyDescent="0.25">
      <c r="A38" s="20" t="s">
        <v>102</v>
      </c>
      <c r="B38" s="21" t="s">
        <v>344</v>
      </c>
      <c r="C38" s="22">
        <v>690</v>
      </c>
      <c r="D38" s="69">
        <v>0</v>
      </c>
      <c r="E38" s="69">
        <v>8</v>
      </c>
      <c r="F38" s="69">
        <v>0</v>
      </c>
      <c r="G38" s="69">
        <v>8</v>
      </c>
      <c r="H38" s="69">
        <v>0</v>
      </c>
      <c r="I38" s="69">
        <v>0</v>
      </c>
      <c r="J38" s="69">
        <v>12</v>
      </c>
      <c r="K38" s="69">
        <v>0</v>
      </c>
      <c r="L38" s="69">
        <v>0</v>
      </c>
      <c r="M38" s="69">
        <v>0</v>
      </c>
      <c r="N38" s="69">
        <v>0</v>
      </c>
      <c r="O38" s="126">
        <v>0</v>
      </c>
      <c r="P38" s="126">
        <v>0</v>
      </c>
      <c r="Q38" s="126">
        <v>0</v>
      </c>
      <c r="R38" s="126">
        <v>0</v>
      </c>
      <c r="S38" s="116">
        <v>20</v>
      </c>
    </row>
    <row r="39" spans="1:20" x14ac:dyDescent="0.25">
      <c r="A39" s="20" t="s">
        <v>103</v>
      </c>
      <c r="B39" s="21" t="s">
        <v>344</v>
      </c>
      <c r="C39" s="22">
        <v>736</v>
      </c>
      <c r="D39" s="69">
        <v>0</v>
      </c>
      <c r="E39" s="69">
        <v>68</v>
      </c>
      <c r="F39" s="69">
        <v>0</v>
      </c>
      <c r="G39" s="69">
        <v>68</v>
      </c>
      <c r="H39" s="69">
        <v>0</v>
      </c>
      <c r="I39" s="69">
        <v>0</v>
      </c>
      <c r="J39" s="69">
        <v>15</v>
      </c>
      <c r="K39" s="69">
        <v>27</v>
      </c>
      <c r="L39" s="69">
        <v>1</v>
      </c>
      <c r="M39" s="69">
        <v>28</v>
      </c>
      <c r="N39" s="69">
        <v>0</v>
      </c>
      <c r="O39" s="126">
        <v>0</v>
      </c>
      <c r="P39" s="126">
        <v>0</v>
      </c>
      <c r="Q39" s="126">
        <v>0</v>
      </c>
      <c r="R39" s="126">
        <v>0</v>
      </c>
      <c r="S39" s="116">
        <v>111</v>
      </c>
    </row>
    <row r="40" spans="1:20" x14ac:dyDescent="0.25">
      <c r="A40" s="20" t="s">
        <v>104</v>
      </c>
      <c r="B40" s="21" t="s">
        <v>344</v>
      </c>
      <c r="C40" s="22">
        <v>858</v>
      </c>
      <c r="D40" s="69">
        <v>0</v>
      </c>
      <c r="E40" s="69">
        <v>4</v>
      </c>
      <c r="F40" s="69">
        <v>0</v>
      </c>
      <c r="G40" s="69">
        <v>4</v>
      </c>
      <c r="H40" s="69">
        <v>0</v>
      </c>
      <c r="I40" s="69">
        <v>0</v>
      </c>
      <c r="J40" s="69">
        <v>6</v>
      </c>
      <c r="K40" s="69">
        <v>0</v>
      </c>
      <c r="L40" s="69">
        <v>0</v>
      </c>
      <c r="M40" s="69">
        <v>0</v>
      </c>
      <c r="N40" s="69">
        <v>0</v>
      </c>
      <c r="O40" s="126">
        <v>0</v>
      </c>
      <c r="P40" s="126">
        <v>0</v>
      </c>
      <c r="Q40" s="126">
        <v>0</v>
      </c>
      <c r="R40" s="126">
        <v>0</v>
      </c>
      <c r="S40" s="116">
        <v>10</v>
      </c>
    </row>
    <row r="41" spans="1:20" x14ac:dyDescent="0.25">
      <c r="A41" s="20" t="s">
        <v>105</v>
      </c>
      <c r="B41" s="21" t="s">
        <v>344</v>
      </c>
      <c r="C41" s="22">
        <v>885</v>
      </c>
      <c r="D41" s="69">
        <v>0</v>
      </c>
      <c r="E41" s="69">
        <v>4</v>
      </c>
      <c r="F41" s="69">
        <v>1</v>
      </c>
      <c r="G41" s="69">
        <v>5</v>
      </c>
      <c r="H41" s="69">
        <v>0</v>
      </c>
      <c r="I41" s="69">
        <v>0</v>
      </c>
      <c r="J41" s="69">
        <v>2</v>
      </c>
      <c r="K41" s="69">
        <v>0</v>
      </c>
      <c r="L41" s="69">
        <v>0</v>
      </c>
      <c r="M41" s="69">
        <v>0</v>
      </c>
      <c r="N41" s="69">
        <v>0</v>
      </c>
      <c r="O41" s="126">
        <v>0</v>
      </c>
      <c r="P41" s="126">
        <v>0</v>
      </c>
      <c r="Q41" s="126">
        <v>0</v>
      </c>
      <c r="R41" s="126">
        <v>0</v>
      </c>
      <c r="S41" s="116">
        <v>7</v>
      </c>
    </row>
    <row r="42" spans="1:20" x14ac:dyDescent="0.25">
      <c r="A42" s="20" t="s">
        <v>106</v>
      </c>
      <c r="B42" s="21" t="s">
        <v>344</v>
      </c>
      <c r="C42" s="22">
        <v>890</v>
      </c>
      <c r="D42" s="69">
        <v>0</v>
      </c>
      <c r="E42" s="69">
        <v>5</v>
      </c>
      <c r="F42" s="69">
        <v>0</v>
      </c>
      <c r="G42" s="69">
        <v>5</v>
      </c>
      <c r="H42" s="69">
        <v>0</v>
      </c>
      <c r="I42" s="69">
        <v>0</v>
      </c>
      <c r="J42" s="69">
        <v>8</v>
      </c>
      <c r="K42" s="69">
        <v>13</v>
      </c>
      <c r="L42" s="69">
        <v>0</v>
      </c>
      <c r="M42" s="69">
        <v>13</v>
      </c>
      <c r="N42" s="69">
        <v>0</v>
      </c>
      <c r="O42" s="126">
        <v>0</v>
      </c>
      <c r="P42" s="126">
        <v>0</v>
      </c>
      <c r="Q42" s="126">
        <v>0</v>
      </c>
      <c r="R42" s="126">
        <v>0</v>
      </c>
      <c r="S42" s="116">
        <v>26</v>
      </c>
    </row>
    <row r="43" spans="1:20" x14ac:dyDescent="0.25">
      <c r="A43" s="49" t="s">
        <v>345</v>
      </c>
      <c r="B43" s="50"/>
      <c r="C43" s="52">
        <v>0</v>
      </c>
      <c r="D43" s="104">
        <v>11</v>
      </c>
      <c r="E43" s="104">
        <v>256</v>
      </c>
      <c r="F43" s="104">
        <v>2</v>
      </c>
      <c r="G43" s="104">
        <v>258</v>
      </c>
      <c r="H43" s="104">
        <v>3</v>
      </c>
      <c r="I43" s="104">
        <v>0</v>
      </c>
      <c r="J43" s="104">
        <v>199</v>
      </c>
      <c r="K43" s="104">
        <v>37</v>
      </c>
      <c r="L43" s="104">
        <v>3</v>
      </c>
      <c r="M43" s="104">
        <v>40</v>
      </c>
      <c r="N43" s="104">
        <v>0</v>
      </c>
      <c r="O43" s="104">
        <v>0</v>
      </c>
      <c r="P43" s="104">
        <v>0</v>
      </c>
      <c r="Q43" s="104">
        <v>0</v>
      </c>
      <c r="R43" s="104">
        <v>0</v>
      </c>
      <c r="S43" s="112">
        <v>511</v>
      </c>
      <c r="T43" s="71"/>
    </row>
    <row r="44" spans="1:20" x14ac:dyDescent="0.25">
      <c r="A44" s="20" t="s">
        <v>108</v>
      </c>
      <c r="B44" s="21" t="s">
        <v>346</v>
      </c>
      <c r="C44" s="22">
        <v>4</v>
      </c>
      <c r="D44" s="69">
        <v>0</v>
      </c>
      <c r="E44" s="69">
        <v>1</v>
      </c>
      <c r="F44" s="69">
        <v>0</v>
      </c>
      <c r="G44" s="69">
        <v>1</v>
      </c>
      <c r="H44" s="69">
        <v>0</v>
      </c>
      <c r="I44" s="69">
        <v>0</v>
      </c>
      <c r="J44" s="69">
        <v>0</v>
      </c>
      <c r="K44" s="69">
        <v>0</v>
      </c>
      <c r="L44" s="69">
        <v>0</v>
      </c>
      <c r="M44" s="69">
        <v>0</v>
      </c>
      <c r="N44" s="69">
        <v>0</v>
      </c>
      <c r="O44" s="126">
        <v>0</v>
      </c>
      <c r="P44" s="126">
        <v>0</v>
      </c>
      <c r="Q44" s="126">
        <v>0</v>
      </c>
      <c r="R44" s="126">
        <v>0</v>
      </c>
      <c r="S44" s="116">
        <v>1</v>
      </c>
    </row>
    <row r="45" spans="1:20" x14ac:dyDescent="0.25">
      <c r="A45" s="26" t="s">
        <v>109</v>
      </c>
      <c r="B45" s="21" t="s">
        <v>346</v>
      </c>
      <c r="C45" s="22">
        <v>42</v>
      </c>
      <c r="D45" s="69">
        <v>0</v>
      </c>
      <c r="E45" s="69">
        <v>71</v>
      </c>
      <c r="F45" s="69">
        <v>2</v>
      </c>
      <c r="G45" s="69">
        <v>73</v>
      </c>
      <c r="H45" s="69">
        <v>0</v>
      </c>
      <c r="I45" s="69">
        <v>0</v>
      </c>
      <c r="J45" s="69">
        <v>20</v>
      </c>
      <c r="K45" s="69">
        <v>22</v>
      </c>
      <c r="L45" s="69">
        <v>3</v>
      </c>
      <c r="M45" s="69">
        <v>25</v>
      </c>
      <c r="N45" s="69">
        <v>0</v>
      </c>
      <c r="O45" s="126">
        <v>0</v>
      </c>
      <c r="P45" s="126">
        <v>0</v>
      </c>
      <c r="Q45" s="126">
        <v>0</v>
      </c>
      <c r="R45" s="126">
        <v>0</v>
      </c>
      <c r="S45" s="116">
        <v>118</v>
      </c>
    </row>
    <row r="46" spans="1:20" x14ac:dyDescent="0.25">
      <c r="A46" s="20" t="s">
        <v>110</v>
      </c>
      <c r="B46" s="21" t="s">
        <v>346</v>
      </c>
      <c r="C46" s="22">
        <v>44</v>
      </c>
      <c r="D46" s="69">
        <v>0</v>
      </c>
      <c r="E46" s="69">
        <v>0</v>
      </c>
      <c r="F46" s="69">
        <v>0</v>
      </c>
      <c r="G46" s="69">
        <v>0</v>
      </c>
      <c r="H46" s="69">
        <v>0</v>
      </c>
      <c r="I46" s="69">
        <v>0</v>
      </c>
      <c r="J46" s="69">
        <v>2</v>
      </c>
      <c r="K46" s="69">
        <v>0</v>
      </c>
      <c r="L46" s="69">
        <v>0</v>
      </c>
      <c r="M46" s="69">
        <v>0</v>
      </c>
      <c r="N46" s="69">
        <v>0</v>
      </c>
      <c r="O46" s="126">
        <v>0</v>
      </c>
      <c r="P46" s="126">
        <v>0</v>
      </c>
      <c r="Q46" s="126">
        <v>0</v>
      </c>
      <c r="R46" s="126">
        <v>0</v>
      </c>
      <c r="S46" s="116">
        <v>2</v>
      </c>
    </row>
    <row r="47" spans="1:20" x14ac:dyDescent="0.25">
      <c r="A47" s="20" t="s">
        <v>111</v>
      </c>
      <c r="B47" s="21" t="s">
        <v>346</v>
      </c>
      <c r="C47" s="22">
        <v>59</v>
      </c>
      <c r="D47" s="69">
        <v>0</v>
      </c>
      <c r="E47" s="69">
        <v>4</v>
      </c>
      <c r="F47" s="69">
        <v>0</v>
      </c>
      <c r="G47" s="69">
        <v>4</v>
      </c>
      <c r="H47" s="69">
        <v>3</v>
      </c>
      <c r="I47" s="69">
        <v>0</v>
      </c>
      <c r="J47" s="69">
        <v>0</v>
      </c>
      <c r="K47" s="69">
        <v>0</v>
      </c>
      <c r="L47" s="69">
        <v>0</v>
      </c>
      <c r="M47" s="69">
        <v>0</v>
      </c>
      <c r="N47" s="69">
        <v>0</v>
      </c>
      <c r="O47" s="126">
        <v>0</v>
      </c>
      <c r="P47" s="126">
        <v>0</v>
      </c>
      <c r="Q47" s="126">
        <v>0</v>
      </c>
      <c r="R47" s="126">
        <v>0</v>
      </c>
      <c r="S47" s="116">
        <v>7</v>
      </c>
    </row>
    <row r="48" spans="1:20" x14ac:dyDescent="0.25">
      <c r="A48" s="20" t="s">
        <v>112</v>
      </c>
      <c r="B48" s="21" t="s">
        <v>346</v>
      </c>
      <c r="C48" s="22">
        <v>113</v>
      </c>
      <c r="D48" s="69">
        <v>0</v>
      </c>
      <c r="E48" s="69">
        <v>2</v>
      </c>
      <c r="F48" s="69">
        <v>0</v>
      </c>
      <c r="G48" s="69">
        <v>2</v>
      </c>
      <c r="H48" s="69">
        <v>0</v>
      </c>
      <c r="I48" s="69">
        <v>0</v>
      </c>
      <c r="J48" s="69">
        <v>3</v>
      </c>
      <c r="K48" s="69">
        <v>0</v>
      </c>
      <c r="L48" s="69">
        <v>0</v>
      </c>
      <c r="M48" s="69">
        <v>0</v>
      </c>
      <c r="N48" s="69">
        <v>0</v>
      </c>
      <c r="O48" s="126">
        <v>0</v>
      </c>
      <c r="P48" s="126">
        <v>0</v>
      </c>
      <c r="Q48" s="126">
        <v>0</v>
      </c>
      <c r="R48" s="126">
        <v>0</v>
      </c>
      <c r="S48" s="116">
        <v>5</v>
      </c>
    </row>
    <row r="49" spans="1:19" x14ac:dyDescent="0.25">
      <c r="A49" s="20" t="s">
        <v>113</v>
      </c>
      <c r="B49" s="21" t="s">
        <v>346</v>
      </c>
      <c r="C49" s="22">
        <v>125</v>
      </c>
      <c r="D49" s="69">
        <v>0</v>
      </c>
      <c r="E49" s="69">
        <v>7</v>
      </c>
      <c r="F49" s="69">
        <v>0</v>
      </c>
      <c r="G49" s="69">
        <v>7</v>
      </c>
      <c r="H49" s="69">
        <v>0</v>
      </c>
      <c r="I49" s="69">
        <v>0</v>
      </c>
      <c r="J49" s="69">
        <v>1</v>
      </c>
      <c r="K49" s="69">
        <v>0</v>
      </c>
      <c r="L49" s="69">
        <v>0</v>
      </c>
      <c r="M49" s="69">
        <v>0</v>
      </c>
      <c r="N49" s="69">
        <v>0</v>
      </c>
      <c r="O49" s="126">
        <v>0</v>
      </c>
      <c r="P49" s="126">
        <v>0</v>
      </c>
      <c r="Q49" s="126">
        <v>0</v>
      </c>
      <c r="R49" s="126">
        <v>0</v>
      </c>
      <c r="S49" s="116">
        <v>8</v>
      </c>
    </row>
    <row r="50" spans="1:19" x14ac:dyDescent="0.25">
      <c r="A50" s="20" t="s">
        <v>114</v>
      </c>
      <c r="B50" s="21" t="s">
        <v>346</v>
      </c>
      <c r="C50" s="22">
        <v>138</v>
      </c>
      <c r="D50" s="69">
        <v>0</v>
      </c>
      <c r="E50" s="69">
        <v>7</v>
      </c>
      <c r="F50" s="69">
        <v>0</v>
      </c>
      <c r="G50" s="69">
        <v>7</v>
      </c>
      <c r="H50" s="69">
        <v>0</v>
      </c>
      <c r="I50" s="69">
        <v>0</v>
      </c>
      <c r="J50" s="69">
        <v>5</v>
      </c>
      <c r="K50" s="69">
        <v>0</v>
      </c>
      <c r="L50" s="69">
        <v>0</v>
      </c>
      <c r="M50" s="69">
        <v>0</v>
      </c>
      <c r="N50" s="69">
        <v>0</v>
      </c>
      <c r="O50" s="126">
        <v>0</v>
      </c>
      <c r="P50" s="126">
        <v>0</v>
      </c>
      <c r="Q50" s="126">
        <v>0</v>
      </c>
      <c r="R50" s="126">
        <v>0</v>
      </c>
      <c r="S50" s="116">
        <v>12</v>
      </c>
    </row>
    <row r="51" spans="1:19" x14ac:dyDescent="0.25">
      <c r="A51" s="20" t="s">
        <v>115</v>
      </c>
      <c r="B51" s="21" t="s">
        <v>346</v>
      </c>
      <c r="C51" s="22">
        <v>234</v>
      </c>
      <c r="D51" s="69">
        <v>0</v>
      </c>
      <c r="E51" s="69">
        <v>4</v>
      </c>
      <c r="F51" s="69">
        <v>0</v>
      </c>
      <c r="G51" s="69">
        <v>4</v>
      </c>
      <c r="H51" s="69">
        <v>0</v>
      </c>
      <c r="I51" s="69">
        <v>0</v>
      </c>
      <c r="J51" s="69">
        <v>1</v>
      </c>
      <c r="K51" s="69">
        <v>3</v>
      </c>
      <c r="L51" s="69">
        <v>0</v>
      </c>
      <c r="M51" s="69">
        <v>3</v>
      </c>
      <c r="N51" s="69">
        <v>0</v>
      </c>
      <c r="O51" s="126">
        <v>0</v>
      </c>
      <c r="P51" s="126">
        <v>0</v>
      </c>
      <c r="Q51" s="126">
        <v>0</v>
      </c>
      <c r="R51" s="126">
        <v>0</v>
      </c>
      <c r="S51" s="116">
        <v>8</v>
      </c>
    </row>
    <row r="52" spans="1:19" x14ac:dyDescent="0.25">
      <c r="A52" s="20" t="s">
        <v>116</v>
      </c>
      <c r="B52" s="21" t="s">
        <v>346</v>
      </c>
      <c r="C52" s="22">
        <v>240</v>
      </c>
      <c r="D52" s="69">
        <v>0</v>
      </c>
      <c r="E52" s="69">
        <v>1</v>
      </c>
      <c r="F52" s="69">
        <v>0</v>
      </c>
      <c r="G52" s="69">
        <v>1</v>
      </c>
      <c r="H52" s="69">
        <v>0</v>
      </c>
      <c r="I52" s="69">
        <v>0</v>
      </c>
      <c r="J52" s="69">
        <v>0</v>
      </c>
      <c r="K52" s="69">
        <v>0</v>
      </c>
      <c r="L52" s="69">
        <v>0</v>
      </c>
      <c r="M52" s="69">
        <v>0</v>
      </c>
      <c r="N52" s="69">
        <v>0</v>
      </c>
      <c r="O52" s="126">
        <v>0</v>
      </c>
      <c r="P52" s="126">
        <v>0</v>
      </c>
      <c r="Q52" s="126">
        <v>0</v>
      </c>
      <c r="R52" s="126">
        <v>0</v>
      </c>
      <c r="S52" s="116">
        <v>1</v>
      </c>
    </row>
    <row r="53" spans="1:19" x14ac:dyDescent="0.25">
      <c r="A53" s="20" t="s">
        <v>117</v>
      </c>
      <c r="B53" s="21" t="s">
        <v>346</v>
      </c>
      <c r="C53" s="22">
        <v>284</v>
      </c>
      <c r="D53" s="69">
        <v>0</v>
      </c>
      <c r="E53" s="69">
        <v>2</v>
      </c>
      <c r="F53" s="69">
        <v>0</v>
      </c>
      <c r="G53" s="69">
        <v>2</v>
      </c>
      <c r="H53" s="69">
        <v>0</v>
      </c>
      <c r="I53" s="69">
        <v>0</v>
      </c>
      <c r="J53" s="69">
        <v>0</v>
      </c>
      <c r="K53" s="69">
        <v>5</v>
      </c>
      <c r="L53" s="69">
        <v>0</v>
      </c>
      <c r="M53" s="69">
        <v>5</v>
      </c>
      <c r="N53" s="69">
        <v>0</v>
      </c>
      <c r="O53" s="126">
        <v>0</v>
      </c>
      <c r="P53" s="126">
        <v>0</v>
      </c>
      <c r="Q53" s="126">
        <v>0</v>
      </c>
      <c r="R53" s="126">
        <v>0</v>
      </c>
      <c r="S53" s="116">
        <v>7</v>
      </c>
    </row>
    <row r="54" spans="1:19" x14ac:dyDescent="0.25">
      <c r="A54" s="20" t="s">
        <v>118</v>
      </c>
      <c r="B54" s="21" t="s">
        <v>346</v>
      </c>
      <c r="C54" s="22">
        <v>306</v>
      </c>
      <c r="D54" s="69">
        <v>0</v>
      </c>
      <c r="E54" s="69">
        <v>0</v>
      </c>
      <c r="F54" s="69">
        <v>0</v>
      </c>
      <c r="G54" s="69">
        <v>0</v>
      </c>
      <c r="H54" s="69">
        <v>0</v>
      </c>
      <c r="I54" s="69">
        <v>0</v>
      </c>
      <c r="J54" s="69">
        <v>2</v>
      </c>
      <c r="K54" s="69">
        <v>2</v>
      </c>
      <c r="L54" s="69">
        <v>0</v>
      </c>
      <c r="M54" s="69">
        <v>2</v>
      </c>
      <c r="N54" s="69">
        <v>0</v>
      </c>
      <c r="O54" s="126">
        <v>0</v>
      </c>
      <c r="P54" s="126">
        <v>0</v>
      </c>
      <c r="Q54" s="126">
        <v>0</v>
      </c>
      <c r="R54" s="126">
        <v>0</v>
      </c>
      <c r="S54" s="116">
        <v>4</v>
      </c>
    </row>
    <row r="55" spans="1:19" x14ac:dyDescent="0.25">
      <c r="A55" s="20" t="s">
        <v>119</v>
      </c>
      <c r="B55" s="21" t="s">
        <v>346</v>
      </c>
      <c r="C55" s="22">
        <v>347</v>
      </c>
      <c r="D55" s="69">
        <v>0</v>
      </c>
      <c r="E55" s="69">
        <v>1</v>
      </c>
      <c r="F55" s="69">
        <v>0</v>
      </c>
      <c r="G55" s="69">
        <v>1</v>
      </c>
      <c r="H55" s="69">
        <v>0</v>
      </c>
      <c r="I55" s="69">
        <v>0</v>
      </c>
      <c r="J55" s="69">
        <v>5</v>
      </c>
      <c r="K55" s="69">
        <v>0</v>
      </c>
      <c r="L55" s="69">
        <v>0</v>
      </c>
      <c r="M55" s="69">
        <v>0</v>
      </c>
      <c r="N55" s="69">
        <v>0</v>
      </c>
      <c r="O55" s="126">
        <v>0</v>
      </c>
      <c r="P55" s="126">
        <v>0</v>
      </c>
      <c r="Q55" s="126">
        <v>0</v>
      </c>
      <c r="R55" s="126">
        <v>0</v>
      </c>
      <c r="S55" s="116">
        <v>6</v>
      </c>
    </row>
    <row r="56" spans="1:19" x14ac:dyDescent="0.25">
      <c r="A56" s="20" t="s">
        <v>120</v>
      </c>
      <c r="B56" s="21" t="s">
        <v>346</v>
      </c>
      <c r="C56" s="22">
        <v>411</v>
      </c>
      <c r="D56" s="69">
        <v>0</v>
      </c>
      <c r="E56" s="69">
        <v>0</v>
      </c>
      <c r="F56" s="69">
        <v>0</v>
      </c>
      <c r="G56" s="69">
        <v>0</v>
      </c>
      <c r="H56" s="69">
        <v>0</v>
      </c>
      <c r="I56" s="69">
        <v>0</v>
      </c>
      <c r="J56" s="69">
        <v>0</v>
      </c>
      <c r="K56" s="69">
        <v>0</v>
      </c>
      <c r="L56" s="69">
        <v>0</v>
      </c>
      <c r="M56" s="69">
        <v>0</v>
      </c>
      <c r="N56" s="69">
        <v>0</v>
      </c>
      <c r="O56" s="126">
        <v>0</v>
      </c>
      <c r="P56" s="126">
        <v>0</v>
      </c>
      <c r="Q56" s="126">
        <v>0</v>
      </c>
      <c r="R56" s="126">
        <v>0</v>
      </c>
      <c r="S56" s="116">
        <v>0</v>
      </c>
    </row>
    <row r="57" spans="1:19" x14ac:dyDescent="0.25">
      <c r="A57" s="20" t="s">
        <v>121</v>
      </c>
      <c r="B57" s="21" t="s">
        <v>346</v>
      </c>
      <c r="C57" s="22">
        <v>501</v>
      </c>
      <c r="D57" s="69">
        <v>0</v>
      </c>
      <c r="E57" s="69">
        <v>0</v>
      </c>
      <c r="F57" s="69">
        <v>0</v>
      </c>
      <c r="G57" s="69">
        <v>0</v>
      </c>
      <c r="H57" s="69">
        <v>0</v>
      </c>
      <c r="I57" s="69">
        <v>0</v>
      </c>
      <c r="J57" s="69">
        <v>1</v>
      </c>
      <c r="K57" s="69">
        <v>0</v>
      </c>
      <c r="L57" s="69">
        <v>0</v>
      </c>
      <c r="M57" s="69">
        <v>0</v>
      </c>
      <c r="N57" s="69">
        <v>0</v>
      </c>
      <c r="O57" s="126">
        <v>0</v>
      </c>
      <c r="P57" s="126">
        <v>0</v>
      </c>
      <c r="Q57" s="126">
        <v>0</v>
      </c>
      <c r="R57" s="126">
        <v>0</v>
      </c>
      <c r="S57" s="116">
        <v>1</v>
      </c>
    </row>
    <row r="58" spans="1:19" x14ac:dyDescent="0.25">
      <c r="A58" s="20" t="s">
        <v>122</v>
      </c>
      <c r="B58" s="21" t="s">
        <v>346</v>
      </c>
      <c r="C58" s="22">
        <v>543</v>
      </c>
      <c r="D58" s="69">
        <v>0</v>
      </c>
      <c r="E58" s="69">
        <v>0</v>
      </c>
      <c r="F58" s="69">
        <v>0</v>
      </c>
      <c r="G58" s="69">
        <v>0</v>
      </c>
      <c r="H58" s="69">
        <v>0</v>
      </c>
      <c r="I58" s="69">
        <v>0</v>
      </c>
      <c r="J58" s="69">
        <v>0</v>
      </c>
      <c r="K58" s="69">
        <v>0</v>
      </c>
      <c r="L58" s="69">
        <v>0</v>
      </c>
      <c r="M58" s="69">
        <v>0</v>
      </c>
      <c r="N58" s="69">
        <v>0</v>
      </c>
      <c r="O58" s="126">
        <v>0</v>
      </c>
      <c r="P58" s="126">
        <v>0</v>
      </c>
      <c r="Q58" s="126">
        <v>0</v>
      </c>
      <c r="R58" s="126">
        <v>0</v>
      </c>
      <c r="S58" s="116">
        <v>0</v>
      </c>
    </row>
    <row r="59" spans="1:19" x14ac:dyDescent="0.25">
      <c r="A59" s="20" t="s">
        <v>123</v>
      </c>
      <c r="B59" s="21" t="s">
        <v>346</v>
      </c>
      <c r="C59" s="22">
        <v>628</v>
      </c>
      <c r="D59" s="69">
        <v>0</v>
      </c>
      <c r="E59" s="69">
        <v>1</v>
      </c>
      <c r="F59" s="69">
        <v>0</v>
      </c>
      <c r="G59" s="69">
        <v>1</v>
      </c>
      <c r="H59" s="69">
        <v>0</v>
      </c>
      <c r="I59" s="69">
        <v>0</v>
      </c>
      <c r="J59" s="69">
        <v>1</v>
      </c>
      <c r="K59" s="69">
        <v>0</v>
      </c>
      <c r="L59" s="69">
        <v>0</v>
      </c>
      <c r="M59" s="69">
        <v>0</v>
      </c>
      <c r="N59" s="69">
        <v>0</v>
      </c>
      <c r="O59" s="126">
        <v>0</v>
      </c>
      <c r="P59" s="126">
        <v>0</v>
      </c>
      <c r="Q59" s="126">
        <v>0</v>
      </c>
      <c r="R59" s="126">
        <v>0</v>
      </c>
      <c r="S59" s="116">
        <v>2</v>
      </c>
    </row>
    <row r="60" spans="1:19" x14ac:dyDescent="0.25">
      <c r="A60" s="25" t="s">
        <v>124</v>
      </c>
      <c r="B60" s="21" t="s">
        <v>346</v>
      </c>
      <c r="C60" s="22">
        <v>656</v>
      </c>
      <c r="D60" s="69">
        <v>11</v>
      </c>
      <c r="E60" s="69">
        <v>107</v>
      </c>
      <c r="F60" s="69">
        <v>0</v>
      </c>
      <c r="G60" s="69">
        <v>107</v>
      </c>
      <c r="H60" s="69">
        <v>0</v>
      </c>
      <c r="I60" s="69">
        <v>0</v>
      </c>
      <c r="J60" s="69">
        <v>90</v>
      </c>
      <c r="K60" s="69">
        <v>0</v>
      </c>
      <c r="L60" s="69">
        <v>0</v>
      </c>
      <c r="M60" s="69">
        <v>0</v>
      </c>
      <c r="N60" s="69">
        <v>0</v>
      </c>
      <c r="O60" s="126">
        <v>0</v>
      </c>
      <c r="P60" s="126">
        <v>0</v>
      </c>
      <c r="Q60" s="126">
        <v>0</v>
      </c>
      <c r="R60" s="126">
        <v>0</v>
      </c>
      <c r="S60" s="116">
        <v>208</v>
      </c>
    </row>
    <row r="61" spans="1:19" x14ac:dyDescent="0.25">
      <c r="A61" s="20" t="s">
        <v>125</v>
      </c>
      <c r="B61" s="21" t="s">
        <v>346</v>
      </c>
      <c r="C61" s="22">
        <v>761</v>
      </c>
      <c r="D61" s="69">
        <v>0</v>
      </c>
      <c r="E61" s="69">
        <v>44</v>
      </c>
      <c r="F61" s="69">
        <v>0</v>
      </c>
      <c r="G61" s="69">
        <v>44</v>
      </c>
      <c r="H61" s="69">
        <v>0</v>
      </c>
      <c r="I61" s="69">
        <v>0</v>
      </c>
      <c r="J61" s="69">
        <v>68</v>
      </c>
      <c r="K61" s="69">
        <v>0</v>
      </c>
      <c r="L61" s="69">
        <v>0</v>
      </c>
      <c r="M61" s="69">
        <v>0</v>
      </c>
      <c r="N61" s="69">
        <v>0</v>
      </c>
      <c r="O61" s="126">
        <v>0</v>
      </c>
      <c r="P61" s="126">
        <v>0</v>
      </c>
      <c r="Q61" s="126">
        <v>0</v>
      </c>
      <c r="R61" s="126">
        <v>0</v>
      </c>
      <c r="S61" s="116">
        <v>112</v>
      </c>
    </row>
    <row r="62" spans="1:19" x14ac:dyDescent="0.25">
      <c r="A62" s="20" t="s">
        <v>126</v>
      </c>
      <c r="B62" s="21" t="s">
        <v>346</v>
      </c>
      <c r="C62" s="22">
        <v>842</v>
      </c>
      <c r="D62" s="69">
        <v>0</v>
      </c>
      <c r="E62" s="69">
        <v>4</v>
      </c>
      <c r="F62" s="69">
        <v>0</v>
      </c>
      <c r="G62" s="69">
        <v>4</v>
      </c>
      <c r="H62" s="69">
        <v>0</v>
      </c>
      <c r="I62" s="69">
        <v>0</v>
      </c>
      <c r="J62" s="69">
        <v>0</v>
      </c>
      <c r="K62" s="69">
        <v>5</v>
      </c>
      <c r="L62" s="69">
        <v>0</v>
      </c>
      <c r="M62" s="69">
        <v>5</v>
      </c>
      <c r="N62" s="69">
        <v>0</v>
      </c>
      <c r="O62" s="126">
        <v>0</v>
      </c>
      <c r="P62" s="126">
        <v>0</v>
      </c>
      <c r="Q62" s="126">
        <v>0</v>
      </c>
      <c r="R62" s="126">
        <v>0</v>
      </c>
      <c r="S62" s="116">
        <v>9</v>
      </c>
    </row>
    <row r="63" spans="1:19" x14ac:dyDescent="0.25">
      <c r="A63" s="49" t="s">
        <v>347</v>
      </c>
      <c r="B63" s="50"/>
      <c r="C63" s="115"/>
      <c r="D63" s="118">
        <v>157</v>
      </c>
      <c r="E63" s="118">
        <v>250</v>
      </c>
      <c r="F63" s="118">
        <v>1</v>
      </c>
      <c r="G63" s="118">
        <v>251</v>
      </c>
      <c r="H63" s="118">
        <v>215</v>
      </c>
      <c r="I63" s="118">
        <v>0</v>
      </c>
      <c r="J63" s="118">
        <v>131</v>
      </c>
      <c r="K63" s="118">
        <v>13</v>
      </c>
      <c r="L63" s="118">
        <v>0</v>
      </c>
      <c r="M63" s="118">
        <v>13</v>
      </c>
      <c r="N63" s="118">
        <v>0</v>
      </c>
      <c r="O63" s="118">
        <v>0</v>
      </c>
      <c r="P63" s="118">
        <v>0</v>
      </c>
      <c r="Q63" s="118">
        <v>0</v>
      </c>
      <c r="R63" s="118">
        <v>0</v>
      </c>
      <c r="S63" s="112">
        <v>767</v>
      </c>
    </row>
    <row r="64" spans="1:19" x14ac:dyDescent="0.25">
      <c r="A64" s="20" t="s">
        <v>128</v>
      </c>
      <c r="B64" s="21" t="s">
        <v>348</v>
      </c>
      <c r="C64" s="22">
        <v>38</v>
      </c>
      <c r="D64" s="69">
        <v>0</v>
      </c>
      <c r="E64" s="69">
        <v>2</v>
      </c>
      <c r="F64" s="69">
        <v>0</v>
      </c>
      <c r="G64" s="69">
        <v>2</v>
      </c>
      <c r="H64" s="69">
        <v>0</v>
      </c>
      <c r="I64" s="69">
        <v>0</v>
      </c>
      <c r="J64" s="69">
        <v>0</v>
      </c>
      <c r="K64" s="69">
        <v>0</v>
      </c>
      <c r="L64" s="69">
        <v>0</v>
      </c>
      <c r="M64" s="69">
        <v>0</v>
      </c>
      <c r="N64" s="69">
        <v>0</v>
      </c>
      <c r="O64" s="126">
        <v>0</v>
      </c>
      <c r="P64" s="126">
        <v>0</v>
      </c>
      <c r="Q64" s="126">
        <v>0</v>
      </c>
      <c r="R64" s="126">
        <v>0</v>
      </c>
      <c r="S64" s="116">
        <v>2</v>
      </c>
    </row>
    <row r="65" spans="1:19" x14ac:dyDescent="0.25">
      <c r="A65" s="20" t="s">
        <v>129</v>
      </c>
      <c r="B65" s="21" t="s">
        <v>348</v>
      </c>
      <c r="C65" s="22">
        <v>86</v>
      </c>
      <c r="D65" s="69">
        <v>0</v>
      </c>
      <c r="E65" s="69">
        <v>3</v>
      </c>
      <c r="F65" s="69">
        <v>0</v>
      </c>
      <c r="G65" s="69">
        <v>3</v>
      </c>
      <c r="H65" s="69">
        <v>1</v>
      </c>
      <c r="I65" s="69">
        <v>0</v>
      </c>
      <c r="J65" s="69">
        <v>5</v>
      </c>
      <c r="K65" s="69">
        <v>0</v>
      </c>
      <c r="L65" s="69">
        <v>0</v>
      </c>
      <c r="M65" s="69">
        <v>0</v>
      </c>
      <c r="N65" s="69">
        <v>0</v>
      </c>
      <c r="O65" s="126">
        <v>0</v>
      </c>
      <c r="P65" s="126">
        <v>0</v>
      </c>
      <c r="Q65" s="126">
        <v>0</v>
      </c>
      <c r="R65" s="126">
        <v>0</v>
      </c>
      <c r="S65" s="116">
        <v>9</v>
      </c>
    </row>
    <row r="66" spans="1:19" x14ac:dyDescent="0.25">
      <c r="A66" s="20" t="s">
        <v>130</v>
      </c>
      <c r="B66" s="21" t="s">
        <v>348</v>
      </c>
      <c r="C66" s="22">
        <v>107</v>
      </c>
      <c r="D66" s="69">
        <v>0</v>
      </c>
      <c r="E66" s="69">
        <v>0</v>
      </c>
      <c r="F66" s="69">
        <v>0</v>
      </c>
      <c r="G66" s="69">
        <v>0</v>
      </c>
      <c r="H66" s="69">
        <v>0</v>
      </c>
      <c r="I66" s="69">
        <v>0</v>
      </c>
      <c r="J66" s="69">
        <v>1</v>
      </c>
      <c r="K66" s="69">
        <v>0</v>
      </c>
      <c r="L66" s="69">
        <v>0</v>
      </c>
      <c r="M66" s="69">
        <v>0</v>
      </c>
      <c r="N66" s="69">
        <v>0</v>
      </c>
      <c r="O66" s="126">
        <v>0</v>
      </c>
      <c r="P66" s="126">
        <v>0</v>
      </c>
      <c r="Q66" s="126">
        <v>0</v>
      </c>
      <c r="R66" s="126">
        <v>0</v>
      </c>
      <c r="S66" s="116">
        <v>1</v>
      </c>
    </row>
    <row r="67" spans="1:19" x14ac:dyDescent="0.25">
      <c r="A67" s="20" t="s">
        <v>131</v>
      </c>
      <c r="B67" s="21" t="s">
        <v>348</v>
      </c>
      <c r="C67" s="22">
        <v>134</v>
      </c>
      <c r="D67" s="69">
        <v>0</v>
      </c>
      <c r="E67" s="69">
        <v>0</v>
      </c>
      <c r="F67" s="69">
        <v>0</v>
      </c>
      <c r="G67" s="69">
        <v>0</v>
      </c>
      <c r="H67" s="69">
        <v>0</v>
      </c>
      <c r="I67" s="69">
        <v>0</v>
      </c>
      <c r="J67" s="69">
        <v>1</v>
      </c>
      <c r="K67" s="69">
        <v>0</v>
      </c>
      <c r="L67" s="69">
        <v>0</v>
      </c>
      <c r="M67" s="69">
        <v>0</v>
      </c>
      <c r="N67" s="69">
        <v>0</v>
      </c>
      <c r="O67" s="126">
        <v>0</v>
      </c>
      <c r="P67" s="126">
        <v>0</v>
      </c>
      <c r="Q67" s="126">
        <v>0</v>
      </c>
      <c r="R67" s="126">
        <v>0</v>
      </c>
      <c r="S67" s="116">
        <v>1</v>
      </c>
    </row>
    <row r="68" spans="1:19" x14ac:dyDescent="0.25">
      <c r="A68" s="25" t="s">
        <v>132</v>
      </c>
      <c r="B68" s="21" t="s">
        <v>348</v>
      </c>
      <c r="C68" s="22">
        <v>150</v>
      </c>
      <c r="D68" s="69">
        <v>0</v>
      </c>
      <c r="E68" s="69">
        <v>5</v>
      </c>
      <c r="F68" s="69">
        <v>0</v>
      </c>
      <c r="G68" s="69">
        <v>5</v>
      </c>
      <c r="H68" s="69">
        <v>0</v>
      </c>
      <c r="I68" s="69">
        <v>0</v>
      </c>
      <c r="J68" s="69">
        <v>2</v>
      </c>
      <c r="K68" s="69">
        <v>0</v>
      </c>
      <c r="L68" s="69">
        <v>0</v>
      </c>
      <c r="M68" s="69">
        <v>0</v>
      </c>
      <c r="N68" s="69">
        <v>0</v>
      </c>
      <c r="O68" s="126">
        <v>0</v>
      </c>
      <c r="P68" s="126">
        <v>0</v>
      </c>
      <c r="Q68" s="126">
        <v>0</v>
      </c>
      <c r="R68" s="126">
        <v>0</v>
      </c>
      <c r="S68" s="116">
        <v>7</v>
      </c>
    </row>
    <row r="69" spans="1:19" x14ac:dyDescent="0.25">
      <c r="A69" s="24" t="s">
        <v>133</v>
      </c>
      <c r="B69" s="21" t="s">
        <v>348</v>
      </c>
      <c r="C69" s="22">
        <v>237</v>
      </c>
      <c r="D69" s="69">
        <v>69</v>
      </c>
      <c r="E69" s="69">
        <v>8</v>
      </c>
      <c r="F69" s="69">
        <v>0</v>
      </c>
      <c r="G69" s="69">
        <v>8</v>
      </c>
      <c r="H69" s="69">
        <v>52</v>
      </c>
      <c r="I69" s="69">
        <v>0</v>
      </c>
      <c r="J69" s="69">
        <v>33</v>
      </c>
      <c r="K69" s="69">
        <v>0</v>
      </c>
      <c r="L69" s="69">
        <v>0</v>
      </c>
      <c r="M69" s="69">
        <v>0</v>
      </c>
      <c r="N69" s="69">
        <v>0</v>
      </c>
      <c r="O69" s="126">
        <v>0</v>
      </c>
      <c r="P69" s="126">
        <v>0</v>
      </c>
      <c r="Q69" s="126">
        <v>0</v>
      </c>
      <c r="R69" s="126">
        <v>0</v>
      </c>
      <c r="S69" s="116">
        <v>162</v>
      </c>
    </row>
    <row r="70" spans="1:19" x14ac:dyDescent="0.25">
      <c r="A70" s="25" t="s">
        <v>134</v>
      </c>
      <c r="B70" s="21" t="s">
        <v>348</v>
      </c>
      <c r="C70" s="22">
        <v>264</v>
      </c>
      <c r="D70" s="69">
        <v>0</v>
      </c>
      <c r="E70" s="69">
        <v>65</v>
      </c>
      <c r="F70" s="69">
        <v>1</v>
      </c>
      <c r="G70" s="69">
        <v>66</v>
      </c>
      <c r="H70" s="69">
        <v>36</v>
      </c>
      <c r="I70" s="69">
        <v>0</v>
      </c>
      <c r="J70" s="69">
        <v>13</v>
      </c>
      <c r="K70" s="69">
        <v>0</v>
      </c>
      <c r="L70" s="69">
        <v>0</v>
      </c>
      <c r="M70" s="69">
        <v>0</v>
      </c>
      <c r="N70" s="69">
        <v>0</v>
      </c>
      <c r="O70" s="126">
        <v>0</v>
      </c>
      <c r="P70" s="126">
        <v>0</v>
      </c>
      <c r="Q70" s="126">
        <v>0</v>
      </c>
      <c r="R70" s="126">
        <v>0</v>
      </c>
      <c r="S70" s="116">
        <v>115</v>
      </c>
    </row>
    <row r="71" spans="1:19" x14ac:dyDescent="0.25">
      <c r="A71" s="27" t="s">
        <v>135</v>
      </c>
      <c r="B71" s="21" t="s">
        <v>348</v>
      </c>
      <c r="C71" s="22">
        <v>310</v>
      </c>
      <c r="D71" s="69">
        <v>0</v>
      </c>
      <c r="E71" s="69">
        <v>10</v>
      </c>
      <c r="F71" s="69">
        <v>0</v>
      </c>
      <c r="G71" s="69">
        <v>10</v>
      </c>
      <c r="H71" s="69">
        <v>0</v>
      </c>
      <c r="I71" s="69">
        <v>0</v>
      </c>
      <c r="J71" s="69">
        <v>1</v>
      </c>
      <c r="K71" s="69">
        <v>0</v>
      </c>
      <c r="L71" s="69">
        <v>0</v>
      </c>
      <c r="M71" s="69">
        <v>0</v>
      </c>
      <c r="N71" s="69">
        <v>0</v>
      </c>
      <c r="O71" s="126">
        <v>0</v>
      </c>
      <c r="P71" s="126">
        <v>0</v>
      </c>
      <c r="Q71" s="126">
        <v>0</v>
      </c>
      <c r="R71" s="126">
        <v>0</v>
      </c>
      <c r="S71" s="116">
        <v>11</v>
      </c>
    </row>
    <row r="72" spans="1:19" x14ac:dyDescent="0.25">
      <c r="A72" s="20" t="s">
        <v>136</v>
      </c>
      <c r="B72" s="21" t="s">
        <v>348</v>
      </c>
      <c r="C72" s="22">
        <v>315</v>
      </c>
      <c r="D72" s="69">
        <v>0</v>
      </c>
      <c r="E72" s="69">
        <v>3</v>
      </c>
      <c r="F72" s="69">
        <v>0</v>
      </c>
      <c r="G72" s="69">
        <v>3</v>
      </c>
      <c r="H72" s="69">
        <v>0</v>
      </c>
      <c r="I72" s="69">
        <v>0</v>
      </c>
      <c r="J72" s="69">
        <v>0</v>
      </c>
      <c r="K72" s="69">
        <v>0</v>
      </c>
      <c r="L72" s="69">
        <v>0</v>
      </c>
      <c r="M72" s="69">
        <v>0</v>
      </c>
      <c r="N72" s="69">
        <v>0</v>
      </c>
      <c r="O72" s="126">
        <v>0</v>
      </c>
      <c r="P72" s="126">
        <v>0</v>
      </c>
      <c r="Q72" s="126">
        <v>0</v>
      </c>
      <c r="R72" s="126">
        <v>0</v>
      </c>
      <c r="S72" s="116">
        <v>3</v>
      </c>
    </row>
    <row r="73" spans="1:19" x14ac:dyDescent="0.25">
      <c r="A73" s="20" t="s">
        <v>137</v>
      </c>
      <c r="B73" s="21" t="s">
        <v>348</v>
      </c>
      <c r="C73" s="22">
        <v>361</v>
      </c>
      <c r="D73" s="69">
        <v>0</v>
      </c>
      <c r="E73" s="69">
        <v>5</v>
      </c>
      <c r="F73" s="69">
        <v>0</v>
      </c>
      <c r="G73" s="69">
        <v>5</v>
      </c>
      <c r="H73" s="69">
        <v>0</v>
      </c>
      <c r="I73" s="69">
        <v>0</v>
      </c>
      <c r="J73" s="69">
        <v>1</v>
      </c>
      <c r="K73" s="69">
        <v>0</v>
      </c>
      <c r="L73" s="69">
        <v>0</v>
      </c>
      <c r="M73" s="69">
        <v>0</v>
      </c>
      <c r="N73" s="69">
        <v>0</v>
      </c>
      <c r="O73" s="126">
        <v>0</v>
      </c>
      <c r="P73" s="126">
        <v>0</v>
      </c>
      <c r="Q73" s="126">
        <v>0</v>
      </c>
      <c r="R73" s="126">
        <v>0</v>
      </c>
      <c r="S73" s="116">
        <v>6</v>
      </c>
    </row>
    <row r="74" spans="1:19" x14ac:dyDescent="0.25">
      <c r="A74" s="24" t="s">
        <v>138</v>
      </c>
      <c r="B74" s="21" t="s">
        <v>348</v>
      </c>
      <c r="C74" s="22">
        <v>647</v>
      </c>
      <c r="D74" s="69">
        <v>0</v>
      </c>
      <c r="E74" s="69">
        <v>6</v>
      </c>
      <c r="F74" s="69">
        <v>0</v>
      </c>
      <c r="G74" s="69">
        <v>6</v>
      </c>
      <c r="H74" s="69">
        <v>0</v>
      </c>
      <c r="I74" s="69">
        <v>0</v>
      </c>
      <c r="J74" s="69">
        <v>5</v>
      </c>
      <c r="K74" s="69">
        <v>0</v>
      </c>
      <c r="L74" s="69">
        <v>0</v>
      </c>
      <c r="M74" s="69">
        <v>0</v>
      </c>
      <c r="N74" s="69">
        <v>0</v>
      </c>
      <c r="O74" s="126">
        <v>0</v>
      </c>
      <c r="P74" s="126">
        <v>0</v>
      </c>
      <c r="Q74" s="126">
        <v>0</v>
      </c>
      <c r="R74" s="126">
        <v>0</v>
      </c>
      <c r="S74" s="116">
        <v>11</v>
      </c>
    </row>
    <row r="75" spans="1:19" x14ac:dyDescent="0.25">
      <c r="A75" s="27" t="s">
        <v>139</v>
      </c>
      <c r="B75" s="21" t="s">
        <v>348</v>
      </c>
      <c r="C75" s="22">
        <v>658</v>
      </c>
      <c r="D75" s="69">
        <v>0</v>
      </c>
      <c r="E75" s="69">
        <v>4</v>
      </c>
      <c r="F75" s="69">
        <v>0</v>
      </c>
      <c r="G75" s="69">
        <v>4</v>
      </c>
      <c r="H75" s="69">
        <v>0</v>
      </c>
      <c r="I75" s="69">
        <v>0</v>
      </c>
      <c r="J75" s="69">
        <v>2</v>
      </c>
      <c r="K75" s="69">
        <v>0</v>
      </c>
      <c r="L75" s="69">
        <v>0</v>
      </c>
      <c r="M75" s="69">
        <v>0</v>
      </c>
      <c r="N75" s="69">
        <v>0</v>
      </c>
      <c r="O75" s="126">
        <v>0</v>
      </c>
      <c r="P75" s="126">
        <v>0</v>
      </c>
      <c r="Q75" s="126">
        <v>0</v>
      </c>
      <c r="R75" s="126">
        <v>0</v>
      </c>
      <c r="S75" s="116">
        <v>6</v>
      </c>
    </row>
    <row r="76" spans="1:19" x14ac:dyDescent="0.25">
      <c r="A76" s="24" t="s">
        <v>140</v>
      </c>
      <c r="B76" s="21" t="s">
        <v>348</v>
      </c>
      <c r="C76" s="22">
        <v>664</v>
      </c>
      <c r="D76" s="69">
        <v>0</v>
      </c>
      <c r="E76" s="69">
        <v>113</v>
      </c>
      <c r="F76" s="69">
        <v>0</v>
      </c>
      <c r="G76" s="69">
        <v>113</v>
      </c>
      <c r="H76" s="69">
        <v>84</v>
      </c>
      <c r="I76" s="69">
        <v>0</v>
      </c>
      <c r="J76" s="69">
        <v>48</v>
      </c>
      <c r="K76" s="69">
        <v>0</v>
      </c>
      <c r="L76" s="69">
        <v>0</v>
      </c>
      <c r="M76" s="69">
        <v>0</v>
      </c>
      <c r="N76" s="69">
        <v>0</v>
      </c>
      <c r="O76" s="126">
        <v>0</v>
      </c>
      <c r="P76" s="126">
        <v>0</v>
      </c>
      <c r="Q76" s="126">
        <v>0</v>
      </c>
      <c r="R76" s="126">
        <v>0</v>
      </c>
      <c r="S76" s="116">
        <v>245</v>
      </c>
    </row>
    <row r="77" spans="1:19" x14ac:dyDescent="0.25">
      <c r="A77" s="26" t="s">
        <v>141</v>
      </c>
      <c r="B77" s="21" t="s">
        <v>348</v>
      </c>
      <c r="C77" s="22">
        <v>686</v>
      </c>
      <c r="D77" s="69">
        <v>85</v>
      </c>
      <c r="E77" s="69">
        <v>18</v>
      </c>
      <c r="F77" s="69">
        <v>0</v>
      </c>
      <c r="G77" s="69">
        <v>18</v>
      </c>
      <c r="H77" s="69">
        <v>29</v>
      </c>
      <c r="I77" s="69">
        <v>0</v>
      </c>
      <c r="J77" s="69">
        <v>17</v>
      </c>
      <c r="K77" s="69">
        <v>0</v>
      </c>
      <c r="L77" s="69">
        <v>0</v>
      </c>
      <c r="M77" s="69">
        <v>0</v>
      </c>
      <c r="N77" s="69">
        <v>0</v>
      </c>
      <c r="O77" s="126">
        <v>0</v>
      </c>
      <c r="P77" s="126">
        <v>0</v>
      </c>
      <c r="Q77" s="126">
        <v>0</v>
      </c>
      <c r="R77" s="126">
        <v>0</v>
      </c>
      <c r="S77" s="116">
        <v>149</v>
      </c>
    </row>
    <row r="78" spans="1:19" x14ac:dyDescent="0.25">
      <c r="A78" s="20" t="s">
        <v>142</v>
      </c>
      <c r="B78" s="21" t="s">
        <v>348</v>
      </c>
      <c r="C78" s="22">
        <v>819</v>
      </c>
      <c r="D78" s="69">
        <v>0</v>
      </c>
      <c r="E78" s="69">
        <v>0</v>
      </c>
      <c r="F78" s="69">
        <v>0</v>
      </c>
      <c r="G78" s="69">
        <v>0</v>
      </c>
      <c r="H78" s="69">
        <v>0</v>
      </c>
      <c r="I78" s="69">
        <v>0</v>
      </c>
      <c r="J78" s="69">
        <v>0</v>
      </c>
      <c r="K78" s="69">
        <v>0</v>
      </c>
      <c r="L78" s="69">
        <v>0</v>
      </c>
      <c r="M78" s="69">
        <v>0</v>
      </c>
      <c r="N78" s="69">
        <v>0</v>
      </c>
      <c r="O78" s="126">
        <v>0</v>
      </c>
      <c r="P78" s="126">
        <v>0</v>
      </c>
      <c r="Q78" s="126">
        <v>0</v>
      </c>
      <c r="R78" s="126">
        <v>0</v>
      </c>
      <c r="S78" s="116">
        <v>0</v>
      </c>
    </row>
    <row r="79" spans="1:19" x14ac:dyDescent="0.25">
      <c r="A79" s="20" t="s">
        <v>143</v>
      </c>
      <c r="B79" s="21" t="s">
        <v>348</v>
      </c>
      <c r="C79" s="22">
        <v>854</v>
      </c>
      <c r="D79" s="69">
        <v>0</v>
      </c>
      <c r="E79" s="69">
        <v>4</v>
      </c>
      <c r="F79" s="69">
        <v>0</v>
      </c>
      <c r="G79" s="69">
        <v>4</v>
      </c>
      <c r="H79" s="69">
        <v>0</v>
      </c>
      <c r="I79" s="69">
        <v>0</v>
      </c>
      <c r="J79" s="69">
        <v>0</v>
      </c>
      <c r="K79" s="69">
        <v>0</v>
      </c>
      <c r="L79" s="69">
        <v>0</v>
      </c>
      <c r="M79" s="69">
        <v>0</v>
      </c>
      <c r="N79" s="69">
        <v>0</v>
      </c>
      <c r="O79" s="126">
        <v>0</v>
      </c>
      <c r="P79" s="126">
        <v>0</v>
      </c>
      <c r="Q79" s="126">
        <v>0</v>
      </c>
      <c r="R79" s="126">
        <v>0</v>
      </c>
      <c r="S79" s="116">
        <v>4</v>
      </c>
    </row>
    <row r="80" spans="1:19" x14ac:dyDescent="0.25">
      <c r="A80" s="20" t="s">
        <v>144</v>
      </c>
      <c r="B80" s="21" t="s">
        <v>348</v>
      </c>
      <c r="C80" s="22">
        <v>887</v>
      </c>
      <c r="D80" s="69">
        <v>3</v>
      </c>
      <c r="E80" s="69">
        <v>4</v>
      </c>
      <c r="F80" s="69">
        <v>0</v>
      </c>
      <c r="G80" s="69">
        <v>4</v>
      </c>
      <c r="H80" s="69">
        <v>13</v>
      </c>
      <c r="I80" s="69">
        <v>0</v>
      </c>
      <c r="J80" s="69">
        <v>2</v>
      </c>
      <c r="K80" s="69">
        <v>13</v>
      </c>
      <c r="L80" s="69">
        <v>0</v>
      </c>
      <c r="M80" s="69">
        <v>13</v>
      </c>
      <c r="N80" s="69">
        <v>0</v>
      </c>
      <c r="O80" s="126">
        <v>0</v>
      </c>
      <c r="P80" s="126">
        <v>0</v>
      </c>
      <c r="Q80" s="126">
        <v>0</v>
      </c>
      <c r="R80" s="126">
        <v>0</v>
      </c>
      <c r="S80" s="116">
        <v>35</v>
      </c>
    </row>
    <row r="81" spans="1:19" x14ac:dyDescent="0.25">
      <c r="A81" s="49" t="s">
        <v>349</v>
      </c>
      <c r="B81" s="50"/>
      <c r="C81" s="51">
        <v>0</v>
      </c>
      <c r="D81" s="117">
        <v>3989</v>
      </c>
      <c r="E81" s="117">
        <v>4013</v>
      </c>
      <c r="F81" s="117">
        <v>113</v>
      </c>
      <c r="G81" s="117">
        <v>4126</v>
      </c>
      <c r="H81" s="117">
        <v>1225</v>
      </c>
      <c r="I81" s="117">
        <v>103</v>
      </c>
      <c r="J81" s="117">
        <v>1931</v>
      </c>
      <c r="K81" s="117">
        <v>9</v>
      </c>
      <c r="L81" s="117">
        <v>1</v>
      </c>
      <c r="M81" s="117">
        <v>10</v>
      </c>
      <c r="N81" s="117">
        <v>8</v>
      </c>
      <c r="O81" s="117">
        <v>0</v>
      </c>
      <c r="P81" s="117">
        <v>0</v>
      </c>
      <c r="Q81" s="117">
        <v>0</v>
      </c>
      <c r="R81" s="117">
        <v>1</v>
      </c>
      <c r="S81" s="112">
        <v>11393</v>
      </c>
    </row>
    <row r="82" spans="1:19" x14ac:dyDescent="0.25">
      <c r="A82" s="20" t="s">
        <v>146</v>
      </c>
      <c r="B82" s="21" t="s">
        <v>350</v>
      </c>
      <c r="C82" s="22">
        <v>2</v>
      </c>
      <c r="D82" s="69">
        <v>0</v>
      </c>
      <c r="E82" s="69">
        <v>20</v>
      </c>
      <c r="F82" s="69">
        <v>1</v>
      </c>
      <c r="G82" s="69">
        <v>21</v>
      </c>
      <c r="H82" s="69">
        <v>0</v>
      </c>
      <c r="I82" s="69">
        <v>0</v>
      </c>
      <c r="J82" s="69">
        <v>3</v>
      </c>
      <c r="K82" s="69">
        <v>0</v>
      </c>
      <c r="L82" s="69">
        <v>0</v>
      </c>
      <c r="M82" s="69">
        <v>0</v>
      </c>
      <c r="N82" s="69">
        <v>0</v>
      </c>
      <c r="O82" s="126">
        <v>0</v>
      </c>
      <c r="P82" s="126">
        <v>0</v>
      </c>
      <c r="Q82" s="126">
        <v>0</v>
      </c>
      <c r="R82" s="126">
        <v>0</v>
      </c>
      <c r="S82" s="116">
        <v>24</v>
      </c>
    </row>
    <row r="83" spans="1:19" x14ac:dyDescent="0.25">
      <c r="A83" s="20" t="s">
        <v>147</v>
      </c>
      <c r="B83" s="21" t="s">
        <v>350</v>
      </c>
      <c r="C83" s="22">
        <v>21</v>
      </c>
      <c r="D83" s="69">
        <v>0</v>
      </c>
      <c r="E83" s="69">
        <v>0</v>
      </c>
      <c r="F83" s="69">
        <v>0</v>
      </c>
      <c r="G83" s="69">
        <v>0</v>
      </c>
      <c r="H83" s="69">
        <v>0</v>
      </c>
      <c r="I83" s="69">
        <v>0</v>
      </c>
      <c r="J83" s="69">
        <v>0</v>
      </c>
      <c r="K83" s="69">
        <v>0</v>
      </c>
      <c r="L83" s="69">
        <v>0</v>
      </c>
      <c r="M83" s="69">
        <v>0</v>
      </c>
      <c r="N83" s="69">
        <v>0</v>
      </c>
      <c r="O83" s="126">
        <v>0</v>
      </c>
      <c r="P83" s="126">
        <v>0</v>
      </c>
      <c r="Q83" s="126">
        <v>0</v>
      </c>
      <c r="R83" s="126">
        <v>0</v>
      </c>
      <c r="S83" s="116">
        <v>0</v>
      </c>
    </row>
    <row r="84" spans="1:19" x14ac:dyDescent="0.25">
      <c r="A84" s="20" t="s">
        <v>148</v>
      </c>
      <c r="B84" s="21" t="s">
        <v>350</v>
      </c>
      <c r="C84" s="22">
        <v>55</v>
      </c>
      <c r="D84" s="69">
        <v>0</v>
      </c>
      <c r="E84" s="69">
        <v>6</v>
      </c>
      <c r="F84" s="69">
        <v>0</v>
      </c>
      <c r="G84" s="69">
        <v>6</v>
      </c>
      <c r="H84" s="69">
        <v>0</v>
      </c>
      <c r="I84" s="69">
        <v>0</v>
      </c>
      <c r="J84" s="69">
        <v>0</v>
      </c>
      <c r="K84" s="69">
        <v>0</v>
      </c>
      <c r="L84" s="69">
        <v>0</v>
      </c>
      <c r="M84" s="69">
        <v>0</v>
      </c>
      <c r="N84" s="69">
        <v>0</v>
      </c>
      <c r="O84" s="126">
        <v>0</v>
      </c>
      <c r="P84" s="126">
        <v>0</v>
      </c>
      <c r="Q84" s="126">
        <v>0</v>
      </c>
      <c r="R84" s="126">
        <v>0</v>
      </c>
      <c r="S84" s="116">
        <v>6</v>
      </c>
    </row>
    <row r="85" spans="1:19" x14ac:dyDescent="0.25">
      <c r="A85" s="28" t="s">
        <v>149</v>
      </c>
      <c r="B85" s="21" t="s">
        <v>350</v>
      </c>
      <c r="C85" s="22">
        <v>148</v>
      </c>
      <c r="D85" s="69">
        <v>413</v>
      </c>
      <c r="E85" s="69">
        <v>499</v>
      </c>
      <c r="F85" s="69">
        <v>9</v>
      </c>
      <c r="G85" s="69">
        <v>508</v>
      </c>
      <c r="H85" s="69">
        <v>0</v>
      </c>
      <c r="I85" s="69">
        <v>0</v>
      </c>
      <c r="J85" s="69">
        <v>230</v>
      </c>
      <c r="K85" s="69">
        <v>0</v>
      </c>
      <c r="L85" s="69">
        <v>0</v>
      </c>
      <c r="M85" s="69">
        <v>0</v>
      </c>
      <c r="N85" s="69">
        <v>0</v>
      </c>
      <c r="O85" s="126">
        <v>0</v>
      </c>
      <c r="P85" s="126">
        <v>0</v>
      </c>
      <c r="Q85" s="126">
        <v>0</v>
      </c>
      <c r="R85" s="126">
        <v>0</v>
      </c>
      <c r="S85" s="116">
        <v>1151</v>
      </c>
    </row>
    <row r="86" spans="1:19" x14ac:dyDescent="0.25">
      <c r="A86" s="20" t="s">
        <v>150</v>
      </c>
      <c r="B86" s="21" t="s">
        <v>350</v>
      </c>
      <c r="C86" s="22">
        <v>197</v>
      </c>
      <c r="D86" s="69">
        <v>1</v>
      </c>
      <c r="E86" s="69">
        <v>10</v>
      </c>
      <c r="F86" s="69">
        <v>3</v>
      </c>
      <c r="G86" s="69">
        <v>13</v>
      </c>
      <c r="H86" s="69">
        <v>0</v>
      </c>
      <c r="I86" s="69">
        <v>0</v>
      </c>
      <c r="J86" s="69">
        <v>19</v>
      </c>
      <c r="K86" s="69">
        <v>0</v>
      </c>
      <c r="L86" s="69">
        <v>0</v>
      </c>
      <c r="M86" s="69">
        <v>0</v>
      </c>
      <c r="N86" s="69">
        <v>0</v>
      </c>
      <c r="O86" s="126">
        <v>0</v>
      </c>
      <c r="P86" s="126">
        <v>0</v>
      </c>
      <c r="Q86" s="126">
        <v>0</v>
      </c>
      <c r="R86" s="126">
        <v>0</v>
      </c>
      <c r="S86" s="116">
        <v>33</v>
      </c>
    </row>
    <row r="87" spans="1:19" x14ac:dyDescent="0.25">
      <c r="A87" s="20" t="s">
        <v>151</v>
      </c>
      <c r="B87" s="21" t="s">
        <v>350</v>
      </c>
      <c r="C87" s="22">
        <v>206</v>
      </c>
      <c r="D87" s="69">
        <v>0</v>
      </c>
      <c r="E87" s="69">
        <v>3</v>
      </c>
      <c r="F87" s="69">
        <v>0</v>
      </c>
      <c r="G87" s="69">
        <v>3</v>
      </c>
      <c r="H87" s="69">
        <v>0</v>
      </c>
      <c r="I87" s="69">
        <v>0</v>
      </c>
      <c r="J87" s="69">
        <v>3</v>
      </c>
      <c r="K87" s="69">
        <v>0</v>
      </c>
      <c r="L87" s="69">
        <v>0</v>
      </c>
      <c r="M87" s="69">
        <v>0</v>
      </c>
      <c r="N87" s="69">
        <v>0</v>
      </c>
      <c r="O87" s="126">
        <v>0</v>
      </c>
      <c r="P87" s="126">
        <v>0</v>
      </c>
      <c r="Q87" s="126">
        <v>0</v>
      </c>
      <c r="R87" s="126">
        <v>0</v>
      </c>
      <c r="S87" s="116">
        <v>6</v>
      </c>
    </row>
    <row r="88" spans="1:19" x14ac:dyDescent="0.25">
      <c r="A88" s="20" t="s">
        <v>152</v>
      </c>
      <c r="B88" s="21" t="s">
        <v>350</v>
      </c>
      <c r="C88" s="22">
        <v>313</v>
      </c>
      <c r="D88" s="69">
        <v>2</v>
      </c>
      <c r="E88" s="69">
        <v>35</v>
      </c>
      <c r="F88" s="69">
        <v>0</v>
      </c>
      <c r="G88" s="69">
        <v>35</v>
      </c>
      <c r="H88" s="69">
        <v>0</v>
      </c>
      <c r="I88" s="69">
        <v>0</v>
      </c>
      <c r="J88" s="69">
        <v>18</v>
      </c>
      <c r="K88" s="69">
        <v>0</v>
      </c>
      <c r="L88" s="69">
        <v>0</v>
      </c>
      <c r="M88" s="69">
        <v>0</v>
      </c>
      <c r="N88" s="69">
        <v>0</v>
      </c>
      <c r="O88" s="126">
        <v>0</v>
      </c>
      <c r="P88" s="126">
        <v>0</v>
      </c>
      <c r="Q88" s="126">
        <v>0</v>
      </c>
      <c r="R88" s="126">
        <v>0</v>
      </c>
      <c r="S88" s="116">
        <v>55</v>
      </c>
    </row>
    <row r="89" spans="1:19" x14ac:dyDescent="0.25">
      <c r="A89" s="20" t="s">
        <v>153</v>
      </c>
      <c r="B89" s="21" t="s">
        <v>350</v>
      </c>
      <c r="C89" s="22">
        <v>318</v>
      </c>
      <c r="D89" s="69">
        <v>496</v>
      </c>
      <c r="E89" s="69">
        <v>256</v>
      </c>
      <c r="F89" s="69">
        <v>8</v>
      </c>
      <c r="G89" s="69">
        <v>264</v>
      </c>
      <c r="H89" s="69">
        <v>111</v>
      </c>
      <c r="I89" s="69">
        <v>0</v>
      </c>
      <c r="J89" s="69">
        <v>190</v>
      </c>
      <c r="K89" s="69">
        <v>0</v>
      </c>
      <c r="L89" s="69">
        <v>0</v>
      </c>
      <c r="M89" s="69">
        <v>0</v>
      </c>
      <c r="N89" s="69">
        <v>0</v>
      </c>
      <c r="O89" s="126">
        <v>0</v>
      </c>
      <c r="P89" s="126">
        <v>0</v>
      </c>
      <c r="Q89" s="126">
        <v>0</v>
      </c>
      <c r="R89" s="126">
        <v>0</v>
      </c>
      <c r="S89" s="116">
        <v>1061</v>
      </c>
    </row>
    <row r="90" spans="1:19" x14ac:dyDescent="0.25">
      <c r="A90" s="20" t="s">
        <v>154</v>
      </c>
      <c r="B90" s="21" t="s">
        <v>350</v>
      </c>
      <c r="C90" s="22">
        <v>321</v>
      </c>
      <c r="D90" s="69">
        <v>0</v>
      </c>
      <c r="E90" s="69">
        <v>70</v>
      </c>
      <c r="F90" s="69">
        <v>1</v>
      </c>
      <c r="G90" s="69">
        <v>71</v>
      </c>
      <c r="H90" s="69">
        <v>0</v>
      </c>
      <c r="I90" s="69">
        <v>0</v>
      </c>
      <c r="J90" s="69">
        <v>106</v>
      </c>
      <c r="K90" s="69">
        <v>0</v>
      </c>
      <c r="L90" s="69">
        <v>0</v>
      </c>
      <c r="M90" s="69">
        <v>0</v>
      </c>
      <c r="N90" s="69">
        <v>0</v>
      </c>
      <c r="O90" s="126">
        <v>0</v>
      </c>
      <c r="P90" s="126">
        <v>0</v>
      </c>
      <c r="Q90" s="126">
        <v>0</v>
      </c>
      <c r="R90" s="126">
        <v>0</v>
      </c>
      <c r="S90" s="116">
        <v>177</v>
      </c>
    </row>
    <row r="91" spans="1:19" x14ac:dyDescent="0.25">
      <c r="A91" s="20" t="s">
        <v>155</v>
      </c>
      <c r="B91" s="21" t="s">
        <v>350</v>
      </c>
      <c r="C91" s="22">
        <v>376</v>
      </c>
      <c r="D91" s="69">
        <v>445</v>
      </c>
      <c r="E91" s="69">
        <v>336</v>
      </c>
      <c r="F91" s="69">
        <v>12</v>
      </c>
      <c r="G91" s="69">
        <v>348</v>
      </c>
      <c r="H91" s="69">
        <v>111</v>
      </c>
      <c r="I91" s="69">
        <v>0</v>
      </c>
      <c r="J91" s="69">
        <v>185</v>
      </c>
      <c r="K91" s="69">
        <v>0</v>
      </c>
      <c r="L91" s="69">
        <v>0</v>
      </c>
      <c r="M91" s="69">
        <v>0</v>
      </c>
      <c r="N91" s="69">
        <v>0</v>
      </c>
      <c r="O91" s="126">
        <v>0</v>
      </c>
      <c r="P91" s="126">
        <v>0</v>
      </c>
      <c r="Q91" s="126">
        <v>0</v>
      </c>
      <c r="R91" s="126">
        <v>0</v>
      </c>
      <c r="S91" s="116">
        <v>1089</v>
      </c>
    </row>
    <row r="92" spans="1:19" x14ac:dyDescent="0.25">
      <c r="A92" s="20" t="s">
        <v>156</v>
      </c>
      <c r="B92" s="21" t="s">
        <v>350</v>
      </c>
      <c r="C92" s="22">
        <v>400</v>
      </c>
      <c r="D92" s="69">
        <v>43</v>
      </c>
      <c r="E92" s="69">
        <v>37</v>
      </c>
      <c r="F92" s="69">
        <v>2</v>
      </c>
      <c r="G92" s="69">
        <v>39</v>
      </c>
      <c r="H92" s="69">
        <v>28</v>
      </c>
      <c r="I92" s="69">
        <v>0</v>
      </c>
      <c r="J92" s="69">
        <v>45</v>
      </c>
      <c r="K92" s="69">
        <v>0</v>
      </c>
      <c r="L92" s="69">
        <v>0</v>
      </c>
      <c r="M92" s="69">
        <v>0</v>
      </c>
      <c r="N92" s="69">
        <v>0</v>
      </c>
      <c r="O92" s="126">
        <v>0</v>
      </c>
      <c r="P92" s="126">
        <v>0</v>
      </c>
      <c r="Q92" s="126">
        <v>0</v>
      </c>
      <c r="R92" s="126">
        <v>0</v>
      </c>
      <c r="S92" s="116">
        <v>155</v>
      </c>
    </row>
    <row r="93" spans="1:19" x14ac:dyDescent="0.25">
      <c r="A93" s="20" t="s">
        <v>157</v>
      </c>
      <c r="B93" s="21" t="s">
        <v>350</v>
      </c>
      <c r="C93" s="22">
        <v>440</v>
      </c>
      <c r="D93" s="69">
        <v>707</v>
      </c>
      <c r="E93" s="69">
        <v>567</v>
      </c>
      <c r="F93" s="69">
        <v>11</v>
      </c>
      <c r="G93" s="69">
        <v>578</v>
      </c>
      <c r="H93" s="69">
        <v>248</v>
      </c>
      <c r="I93" s="69">
        <v>0</v>
      </c>
      <c r="J93" s="69">
        <v>367</v>
      </c>
      <c r="K93" s="69">
        <v>0</v>
      </c>
      <c r="L93" s="69">
        <v>0</v>
      </c>
      <c r="M93" s="69">
        <v>0</v>
      </c>
      <c r="N93" s="69">
        <v>0</v>
      </c>
      <c r="O93" s="126">
        <v>0</v>
      </c>
      <c r="P93" s="126">
        <v>0</v>
      </c>
      <c r="Q93" s="126">
        <v>0</v>
      </c>
      <c r="R93" s="126">
        <v>0</v>
      </c>
      <c r="S93" s="116">
        <v>1900</v>
      </c>
    </row>
    <row r="94" spans="1:19" x14ac:dyDescent="0.25">
      <c r="A94" s="20" t="s">
        <v>158</v>
      </c>
      <c r="B94" s="21" t="s">
        <v>350</v>
      </c>
      <c r="C94" s="22">
        <v>483</v>
      </c>
      <c r="D94" s="69">
        <v>0</v>
      </c>
      <c r="E94" s="69">
        <v>0</v>
      </c>
      <c r="F94" s="69">
        <v>0</v>
      </c>
      <c r="G94" s="69">
        <v>0</v>
      </c>
      <c r="H94" s="69">
        <v>0</v>
      </c>
      <c r="I94" s="69">
        <v>0</v>
      </c>
      <c r="J94" s="69">
        <v>0</v>
      </c>
      <c r="K94" s="69">
        <v>0</v>
      </c>
      <c r="L94" s="69">
        <v>0</v>
      </c>
      <c r="M94" s="69">
        <v>0</v>
      </c>
      <c r="N94" s="69">
        <v>0</v>
      </c>
      <c r="O94" s="126">
        <v>0</v>
      </c>
      <c r="P94" s="126">
        <v>0</v>
      </c>
      <c r="Q94" s="126">
        <v>0</v>
      </c>
      <c r="R94" s="126">
        <v>0</v>
      </c>
      <c r="S94" s="116">
        <v>0</v>
      </c>
    </row>
    <row r="95" spans="1:19" x14ac:dyDescent="0.25">
      <c r="A95" s="24" t="s">
        <v>159</v>
      </c>
      <c r="B95" s="21" t="s">
        <v>350</v>
      </c>
      <c r="C95" s="22">
        <v>541</v>
      </c>
      <c r="D95" s="69">
        <v>0</v>
      </c>
      <c r="E95" s="69">
        <v>104</v>
      </c>
      <c r="F95" s="69">
        <v>1</v>
      </c>
      <c r="G95" s="69">
        <v>105</v>
      </c>
      <c r="H95" s="69">
        <v>49</v>
      </c>
      <c r="I95" s="69">
        <v>0</v>
      </c>
      <c r="J95" s="69">
        <v>81</v>
      </c>
      <c r="K95" s="69">
        <v>0</v>
      </c>
      <c r="L95" s="69">
        <v>0</v>
      </c>
      <c r="M95" s="69">
        <v>0</v>
      </c>
      <c r="N95" s="69">
        <v>0</v>
      </c>
      <c r="O95" s="126">
        <v>0</v>
      </c>
      <c r="P95" s="126">
        <v>0</v>
      </c>
      <c r="Q95" s="126">
        <v>0</v>
      </c>
      <c r="R95" s="126">
        <v>0</v>
      </c>
      <c r="S95" s="116">
        <v>235</v>
      </c>
    </row>
    <row r="96" spans="1:19" x14ac:dyDescent="0.25">
      <c r="A96" s="20" t="s">
        <v>160</v>
      </c>
      <c r="B96" s="21" t="s">
        <v>350</v>
      </c>
      <c r="C96" s="22">
        <v>607</v>
      </c>
      <c r="D96" s="69">
        <v>168</v>
      </c>
      <c r="E96" s="69">
        <v>156</v>
      </c>
      <c r="F96" s="69">
        <v>10</v>
      </c>
      <c r="G96" s="69">
        <v>166</v>
      </c>
      <c r="H96" s="69">
        <v>0</v>
      </c>
      <c r="I96" s="69">
        <v>0</v>
      </c>
      <c r="J96" s="69">
        <v>59</v>
      </c>
      <c r="K96" s="69">
        <v>0</v>
      </c>
      <c r="L96" s="69">
        <v>0</v>
      </c>
      <c r="M96" s="69">
        <v>0</v>
      </c>
      <c r="N96" s="69">
        <v>0</v>
      </c>
      <c r="O96" s="126">
        <v>0</v>
      </c>
      <c r="P96" s="126">
        <v>0</v>
      </c>
      <c r="Q96" s="126">
        <v>0</v>
      </c>
      <c r="R96" s="126">
        <v>0</v>
      </c>
      <c r="S96" s="116">
        <v>393</v>
      </c>
    </row>
    <row r="97" spans="1:19" x14ac:dyDescent="0.25">
      <c r="A97" s="20" t="s">
        <v>161</v>
      </c>
      <c r="B97" s="21" t="s">
        <v>350</v>
      </c>
      <c r="C97" s="22">
        <v>615</v>
      </c>
      <c r="D97" s="69">
        <v>1541</v>
      </c>
      <c r="E97" s="69">
        <v>1546</v>
      </c>
      <c r="F97" s="69">
        <v>48</v>
      </c>
      <c r="G97" s="69">
        <v>1594</v>
      </c>
      <c r="H97" s="69">
        <v>657</v>
      </c>
      <c r="I97" s="69">
        <v>103</v>
      </c>
      <c r="J97" s="69">
        <v>378</v>
      </c>
      <c r="K97" s="69">
        <v>9</v>
      </c>
      <c r="L97" s="69">
        <v>1</v>
      </c>
      <c r="M97" s="69">
        <v>10</v>
      </c>
      <c r="N97" s="69">
        <v>8</v>
      </c>
      <c r="O97" s="126">
        <v>0</v>
      </c>
      <c r="P97" s="126">
        <v>0</v>
      </c>
      <c r="Q97" s="126">
        <v>0</v>
      </c>
      <c r="R97" s="126">
        <v>1</v>
      </c>
      <c r="S97" s="116">
        <v>4292</v>
      </c>
    </row>
    <row r="98" spans="1:19" x14ac:dyDescent="0.25">
      <c r="A98" s="20" t="s">
        <v>162</v>
      </c>
      <c r="B98" s="21" t="s">
        <v>350</v>
      </c>
      <c r="C98" s="22">
        <v>649</v>
      </c>
      <c r="D98" s="69">
        <v>0</v>
      </c>
      <c r="E98" s="69">
        <v>4</v>
      </c>
      <c r="F98" s="69">
        <v>0</v>
      </c>
      <c r="G98" s="69">
        <v>4</v>
      </c>
      <c r="H98" s="69">
        <v>0</v>
      </c>
      <c r="I98" s="69">
        <v>0</v>
      </c>
      <c r="J98" s="69">
        <v>3</v>
      </c>
      <c r="K98" s="69">
        <v>0</v>
      </c>
      <c r="L98" s="69">
        <v>0</v>
      </c>
      <c r="M98" s="69">
        <v>0</v>
      </c>
      <c r="N98" s="69">
        <v>0</v>
      </c>
      <c r="O98" s="126">
        <v>0</v>
      </c>
      <c r="P98" s="126">
        <v>0</v>
      </c>
      <c r="Q98" s="126">
        <v>0</v>
      </c>
      <c r="R98" s="126">
        <v>0</v>
      </c>
      <c r="S98" s="116">
        <v>7</v>
      </c>
    </row>
    <row r="99" spans="1:19" x14ac:dyDescent="0.25">
      <c r="A99" s="20" t="s">
        <v>163</v>
      </c>
      <c r="B99" s="21" t="s">
        <v>350</v>
      </c>
      <c r="C99" s="22">
        <v>652</v>
      </c>
      <c r="D99" s="69">
        <v>0</v>
      </c>
      <c r="E99" s="69">
        <v>0</v>
      </c>
      <c r="F99" s="69">
        <v>0</v>
      </c>
      <c r="G99" s="69">
        <v>0</v>
      </c>
      <c r="H99" s="69">
        <v>0</v>
      </c>
      <c r="I99" s="69">
        <v>0</v>
      </c>
      <c r="J99" s="69">
        <v>0</v>
      </c>
      <c r="K99" s="69">
        <v>0</v>
      </c>
      <c r="L99" s="69">
        <v>0</v>
      </c>
      <c r="M99" s="69">
        <v>0</v>
      </c>
      <c r="N99" s="69">
        <v>0</v>
      </c>
      <c r="O99" s="126">
        <v>0</v>
      </c>
      <c r="P99" s="126">
        <v>0</v>
      </c>
      <c r="Q99" s="126">
        <v>0</v>
      </c>
      <c r="R99" s="126">
        <v>0</v>
      </c>
      <c r="S99" s="116">
        <v>0</v>
      </c>
    </row>
    <row r="100" spans="1:19" x14ac:dyDescent="0.25">
      <c r="A100" s="20" t="s">
        <v>164</v>
      </c>
      <c r="B100" s="21" t="s">
        <v>350</v>
      </c>
      <c r="C100" s="22">
        <v>660</v>
      </c>
      <c r="D100" s="69">
        <v>0</v>
      </c>
      <c r="E100" s="69">
        <v>14</v>
      </c>
      <c r="F100" s="69">
        <v>1</v>
      </c>
      <c r="G100" s="69">
        <v>15</v>
      </c>
      <c r="H100" s="69">
        <v>0</v>
      </c>
      <c r="I100" s="69">
        <v>0</v>
      </c>
      <c r="J100" s="69">
        <v>9</v>
      </c>
      <c r="K100" s="69">
        <v>0</v>
      </c>
      <c r="L100" s="69">
        <v>0</v>
      </c>
      <c r="M100" s="69">
        <v>0</v>
      </c>
      <c r="N100" s="69">
        <v>0</v>
      </c>
      <c r="O100" s="126">
        <v>0</v>
      </c>
      <c r="P100" s="126">
        <v>0</v>
      </c>
      <c r="Q100" s="126">
        <v>0</v>
      </c>
      <c r="R100" s="126">
        <v>0</v>
      </c>
      <c r="S100" s="116">
        <v>24</v>
      </c>
    </row>
    <row r="101" spans="1:19" x14ac:dyDescent="0.25">
      <c r="A101" s="20" t="s">
        <v>165</v>
      </c>
      <c r="B101" s="21" t="s">
        <v>350</v>
      </c>
      <c r="C101" s="22">
        <v>667</v>
      </c>
      <c r="D101" s="69">
        <v>0</v>
      </c>
      <c r="E101" s="69">
        <v>9</v>
      </c>
      <c r="F101" s="69">
        <v>0</v>
      </c>
      <c r="G101" s="69">
        <v>9</v>
      </c>
      <c r="H101" s="69">
        <v>0</v>
      </c>
      <c r="I101" s="69">
        <v>0</v>
      </c>
      <c r="J101" s="69">
        <v>10</v>
      </c>
      <c r="K101" s="69">
        <v>0</v>
      </c>
      <c r="L101" s="69">
        <v>0</v>
      </c>
      <c r="M101" s="69">
        <v>0</v>
      </c>
      <c r="N101" s="69">
        <v>0</v>
      </c>
      <c r="O101" s="126">
        <v>0</v>
      </c>
      <c r="P101" s="126">
        <v>0</v>
      </c>
      <c r="Q101" s="126">
        <v>0</v>
      </c>
      <c r="R101" s="126">
        <v>0</v>
      </c>
      <c r="S101" s="116">
        <v>19</v>
      </c>
    </row>
    <row r="102" spans="1:19" x14ac:dyDescent="0.25">
      <c r="A102" s="20" t="s">
        <v>166</v>
      </c>
      <c r="B102" s="21" t="s">
        <v>350</v>
      </c>
      <c r="C102" s="22">
        <v>674</v>
      </c>
      <c r="D102" s="69">
        <v>0</v>
      </c>
      <c r="E102" s="69">
        <v>20</v>
      </c>
      <c r="F102" s="69">
        <v>0</v>
      </c>
      <c r="G102" s="69">
        <v>20</v>
      </c>
      <c r="H102" s="69">
        <v>0</v>
      </c>
      <c r="I102" s="69">
        <v>0</v>
      </c>
      <c r="J102" s="69">
        <v>27</v>
      </c>
      <c r="K102" s="69">
        <v>0</v>
      </c>
      <c r="L102" s="69">
        <v>0</v>
      </c>
      <c r="M102" s="69">
        <v>0</v>
      </c>
      <c r="N102" s="69">
        <v>0</v>
      </c>
      <c r="O102" s="126">
        <v>0</v>
      </c>
      <c r="P102" s="126">
        <v>0</v>
      </c>
      <c r="Q102" s="126">
        <v>0</v>
      </c>
      <c r="R102" s="126">
        <v>0</v>
      </c>
      <c r="S102" s="116">
        <v>47</v>
      </c>
    </row>
    <row r="103" spans="1:19" x14ac:dyDescent="0.25">
      <c r="A103" s="29" t="s">
        <v>167</v>
      </c>
      <c r="B103" s="21" t="s">
        <v>350</v>
      </c>
      <c r="C103" s="22">
        <v>697</v>
      </c>
      <c r="D103" s="69">
        <v>172</v>
      </c>
      <c r="E103" s="69">
        <v>274</v>
      </c>
      <c r="F103" s="69">
        <v>5</v>
      </c>
      <c r="G103" s="69">
        <v>279</v>
      </c>
      <c r="H103" s="69">
        <v>21</v>
      </c>
      <c r="I103" s="69">
        <v>0</v>
      </c>
      <c r="J103" s="69">
        <v>175</v>
      </c>
      <c r="K103" s="69">
        <v>0</v>
      </c>
      <c r="L103" s="69">
        <v>0</v>
      </c>
      <c r="M103" s="69">
        <v>0</v>
      </c>
      <c r="N103" s="69">
        <v>0</v>
      </c>
      <c r="O103" s="126">
        <v>0</v>
      </c>
      <c r="P103" s="126">
        <v>0</v>
      </c>
      <c r="Q103" s="126">
        <v>0</v>
      </c>
      <c r="R103" s="126">
        <v>0</v>
      </c>
      <c r="S103" s="116">
        <v>647</v>
      </c>
    </row>
    <row r="104" spans="1:19" x14ac:dyDescent="0.25">
      <c r="A104" s="20" t="s">
        <v>168</v>
      </c>
      <c r="B104" s="21" t="s">
        <v>350</v>
      </c>
      <c r="C104" s="22">
        <v>756</v>
      </c>
      <c r="D104" s="69">
        <v>1</v>
      </c>
      <c r="E104" s="69">
        <v>47</v>
      </c>
      <c r="F104" s="69">
        <v>1</v>
      </c>
      <c r="G104" s="69">
        <v>48</v>
      </c>
      <c r="H104" s="69">
        <v>0</v>
      </c>
      <c r="I104" s="69">
        <v>0</v>
      </c>
      <c r="J104" s="69">
        <v>23</v>
      </c>
      <c r="K104" s="69">
        <v>0</v>
      </c>
      <c r="L104" s="69">
        <v>0</v>
      </c>
      <c r="M104" s="69">
        <v>0</v>
      </c>
      <c r="N104" s="69">
        <v>0</v>
      </c>
      <c r="O104" s="126">
        <v>0</v>
      </c>
      <c r="P104" s="126">
        <v>0</v>
      </c>
      <c r="Q104" s="126">
        <v>0</v>
      </c>
      <c r="R104" s="126">
        <v>0</v>
      </c>
      <c r="S104" s="116">
        <v>72</v>
      </c>
    </row>
    <row r="105" spans="1:19" x14ac:dyDescent="0.25">
      <c r="A105" s="49" t="s">
        <v>351</v>
      </c>
      <c r="B105" s="50"/>
      <c r="C105" s="115"/>
      <c r="D105" s="118">
        <v>88</v>
      </c>
      <c r="E105" s="118">
        <v>312</v>
      </c>
      <c r="F105" s="118">
        <v>8</v>
      </c>
      <c r="G105" s="118">
        <v>320</v>
      </c>
      <c r="H105" s="118">
        <v>68</v>
      </c>
      <c r="I105" s="118">
        <v>0</v>
      </c>
      <c r="J105" s="118">
        <v>120</v>
      </c>
      <c r="K105" s="118">
        <v>75</v>
      </c>
      <c r="L105" s="118">
        <v>2</v>
      </c>
      <c r="M105" s="118">
        <v>77</v>
      </c>
      <c r="N105" s="118">
        <v>0</v>
      </c>
      <c r="O105" s="118">
        <v>0</v>
      </c>
      <c r="P105" s="118">
        <v>0</v>
      </c>
      <c r="Q105" s="118">
        <v>1</v>
      </c>
      <c r="R105" s="118">
        <v>0</v>
      </c>
      <c r="S105" s="112">
        <v>674</v>
      </c>
    </row>
    <row r="106" spans="1:19" x14ac:dyDescent="0.25">
      <c r="A106" s="20" t="s">
        <v>170</v>
      </c>
      <c r="B106" s="21" t="s">
        <v>352</v>
      </c>
      <c r="C106" s="22">
        <v>30</v>
      </c>
      <c r="D106" s="69">
        <v>49</v>
      </c>
      <c r="E106" s="69">
        <v>139</v>
      </c>
      <c r="F106" s="69">
        <v>3</v>
      </c>
      <c r="G106" s="69">
        <v>142</v>
      </c>
      <c r="H106" s="69">
        <v>68</v>
      </c>
      <c r="I106" s="69">
        <v>0</v>
      </c>
      <c r="J106" s="69">
        <v>28</v>
      </c>
      <c r="K106" s="69">
        <v>50</v>
      </c>
      <c r="L106" s="69">
        <v>0</v>
      </c>
      <c r="M106" s="69">
        <v>50</v>
      </c>
      <c r="N106" s="69">
        <v>0</v>
      </c>
      <c r="O106" s="126">
        <v>0</v>
      </c>
      <c r="P106" s="126">
        <v>0</v>
      </c>
      <c r="Q106" s="126">
        <v>0</v>
      </c>
      <c r="R106" s="126">
        <v>0</v>
      </c>
      <c r="S106" s="116">
        <v>337</v>
      </c>
    </row>
    <row r="107" spans="1:19" x14ac:dyDescent="0.25">
      <c r="A107" s="20" t="s">
        <v>171</v>
      </c>
      <c r="B107" s="21" t="s">
        <v>352</v>
      </c>
      <c r="C107" s="22">
        <v>34</v>
      </c>
      <c r="D107" s="69">
        <v>38</v>
      </c>
      <c r="E107" s="69">
        <v>10</v>
      </c>
      <c r="F107" s="69">
        <v>0</v>
      </c>
      <c r="G107" s="69">
        <v>10</v>
      </c>
      <c r="H107" s="69">
        <v>0</v>
      </c>
      <c r="I107" s="69">
        <v>0</v>
      </c>
      <c r="J107" s="69">
        <v>22</v>
      </c>
      <c r="K107" s="69">
        <v>0</v>
      </c>
      <c r="L107" s="69">
        <v>0</v>
      </c>
      <c r="M107" s="69">
        <v>0</v>
      </c>
      <c r="N107" s="69">
        <v>0</v>
      </c>
      <c r="O107" s="126">
        <v>0</v>
      </c>
      <c r="P107" s="126">
        <v>0</v>
      </c>
      <c r="Q107" s="126">
        <v>0</v>
      </c>
      <c r="R107" s="126">
        <v>0</v>
      </c>
      <c r="S107" s="116">
        <v>70</v>
      </c>
    </row>
    <row r="108" spans="1:19" x14ac:dyDescent="0.25">
      <c r="A108" s="20" t="s">
        <v>172</v>
      </c>
      <c r="B108" s="21" t="s">
        <v>352</v>
      </c>
      <c r="C108" s="22">
        <v>36</v>
      </c>
      <c r="D108" s="69">
        <v>0</v>
      </c>
      <c r="E108" s="69">
        <v>18</v>
      </c>
      <c r="F108" s="69">
        <v>1</v>
      </c>
      <c r="G108" s="69">
        <v>19</v>
      </c>
      <c r="H108" s="69">
        <v>0</v>
      </c>
      <c r="I108" s="69">
        <v>0</v>
      </c>
      <c r="J108" s="69">
        <v>4</v>
      </c>
      <c r="K108" s="69">
        <v>0</v>
      </c>
      <c r="L108" s="69">
        <v>0</v>
      </c>
      <c r="M108" s="69">
        <v>0</v>
      </c>
      <c r="N108" s="69">
        <v>0</v>
      </c>
      <c r="O108" s="126">
        <v>0</v>
      </c>
      <c r="P108" s="126">
        <v>0</v>
      </c>
      <c r="Q108" s="126">
        <v>0</v>
      </c>
      <c r="R108" s="126">
        <v>0</v>
      </c>
      <c r="S108" s="116">
        <v>23</v>
      </c>
    </row>
    <row r="109" spans="1:19" x14ac:dyDescent="0.25">
      <c r="A109" s="20" t="s">
        <v>173</v>
      </c>
      <c r="B109" s="21" t="s">
        <v>352</v>
      </c>
      <c r="C109" s="22">
        <v>91</v>
      </c>
      <c r="D109" s="69">
        <v>1</v>
      </c>
      <c r="E109" s="69">
        <v>0</v>
      </c>
      <c r="F109" s="69">
        <v>0</v>
      </c>
      <c r="G109" s="69">
        <v>0</v>
      </c>
      <c r="H109" s="69">
        <v>0</v>
      </c>
      <c r="I109" s="69">
        <v>0</v>
      </c>
      <c r="J109" s="69">
        <v>0</v>
      </c>
      <c r="K109" s="69">
        <v>0</v>
      </c>
      <c r="L109" s="69">
        <v>0</v>
      </c>
      <c r="M109" s="69">
        <v>0</v>
      </c>
      <c r="N109" s="69">
        <v>0</v>
      </c>
      <c r="O109" s="126">
        <v>0</v>
      </c>
      <c r="P109" s="126">
        <v>0</v>
      </c>
      <c r="Q109" s="126">
        <v>0</v>
      </c>
      <c r="R109" s="126">
        <v>0</v>
      </c>
      <c r="S109" s="116">
        <v>1</v>
      </c>
    </row>
    <row r="110" spans="1:19" x14ac:dyDescent="0.25">
      <c r="A110" s="20" t="s">
        <v>174</v>
      </c>
      <c r="B110" s="21" t="s">
        <v>352</v>
      </c>
      <c r="C110" s="22">
        <v>93</v>
      </c>
      <c r="D110" s="69">
        <v>0</v>
      </c>
      <c r="E110" s="69">
        <v>3</v>
      </c>
      <c r="F110" s="69">
        <v>0</v>
      </c>
      <c r="G110" s="69">
        <v>3</v>
      </c>
      <c r="H110" s="69">
        <v>0</v>
      </c>
      <c r="I110" s="69">
        <v>0</v>
      </c>
      <c r="J110" s="69">
        <v>2</v>
      </c>
      <c r="K110" s="69">
        <v>0</v>
      </c>
      <c r="L110" s="69">
        <v>0</v>
      </c>
      <c r="M110" s="69">
        <v>0</v>
      </c>
      <c r="N110" s="69">
        <v>0</v>
      </c>
      <c r="O110" s="126">
        <v>0</v>
      </c>
      <c r="P110" s="126">
        <v>0</v>
      </c>
      <c r="Q110" s="126">
        <v>0</v>
      </c>
      <c r="R110" s="126">
        <v>0</v>
      </c>
      <c r="S110" s="116">
        <v>5</v>
      </c>
    </row>
    <row r="111" spans="1:19" x14ac:dyDescent="0.25">
      <c r="A111" s="24" t="s">
        <v>175</v>
      </c>
      <c r="B111" s="21" t="s">
        <v>352</v>
      </c>
      <c r="C111" s="22">
        <v>101</v>
      </c>
      <c r="D111" s="69">
        <v>0</v>
      </c>
      <c r="E111" s="69">
        <v>17</v>
      </c>
      <c r="F111" s="69">
        <v>0</v>
      </c>
      <c r="G111" s="69">
        <v>17</v>
      </c>
      <c r="H111" s="69">
        <v>0</v>
      </c>
      <c r="I111" s="69">
        <v>0</v>
      </c>
      <c r="J111" s="69">
        <v>6</v>
      </c>
      <c r="K111" s="69">
        <v>6</v>
      </c>
      <c r="L111" s="69">
        <v>0</v>
      </c>
      <c r="M111" s="69">
        <v>6</v>
      </c>
      <c r="N111" s="69">
        <v>0</v>
      </c>
      <c r="O111" s="126">
        <v>0</v>
      </c>
      <c r="P111" s="126">
        <v>0</v>
      </c>
      <c r="Q111" s="126">
        <v>0</v>
      </c>
      <c r="R111" s="126">
        <v>0</v>
      </c>
      <c r="S111" s="116">
        <v>29</v>
      </c>
    </row>
    <row r="112" spans="1:19" x14ac:dyDescent="0.25">
      <c r="A112" s="20" t="s">
        <v>176</v>
      </c>
      <c r="B112" s="21" t="s">
        <v>352</v>
      </c>
      <c r="C112" s="22">
        <v>145</v>
      </c>
      <c r="D112" s="69">
        <v>0</v>
      </c>
      <c r="E112" s="69">
        <v>1</v>
      </c>
      <c r="F112" s="69">
        <v>0</v>
      </c>
      <c r="G112" s="69">
        <v>1</v>
      </c>
      <c r="H112" s="69">
        <v>0</v>
      </c>
      <c r="I112" s="69">
        <v>0</v>
      </c>
      <c r="J112" s="69">
        <v>0</v>
      </c>
      <c r="K112" s="69">
        <v>0</v>
      </c>
      <c r="L112" s="69">
        <v>0</v>
      </c>
      <c r="M112" s="69">
        <v>0</v>
      </c>
      <c r="N112" s="69">
        <v>0</v>
      </c>
      <c r="O112" s="126">
        <v>0</v>
      </c>
      <c r="P112" s="126">
        <v>0</v>
      </c>
      <c r="Q112" s="126">
        <v>0</v>
      </c>
      <c r="R112" s="126">
        <v>0</v>
      </c>
      <c r="S112" s="116">
        <v>1</v>
      </c>
    </row>
    <row r="113" spans="1:19" x14ac:dyDescent="0.25">
      <c r="A113" s="20" t="s">
        <v>177</v>
      </c>
      <c r="B113" s="21" t="s">
        <v>352</v>
      </c>
      <c r="C113" s="22">
        <v>209</v>
      </c>
      <c r="D113" s="69">
        <v>0</v>
      </c>
      <c r="E113" s="69">
        <v>0</v>
      </c>
      <c r="F113" s="69">
        <v>0</v>
      </c>
      <c r="G113" s="69">
        <v>0</v>
      </c>
      <c r="H113" s="69">
        <v>0</v>
      </c>
      <c r="I113" s="69">
        <v>0</v>
      </c>
      <c r="J113" s="69">
        <v>5</v>
      </c>
      <c r="K113" s="69">
        <v>0</v>
      </c>
      <c r="L113" s="69">
        <v>0</v>
      </c>
      <c r="M113" s="69">
        <v>0</v>
      </c>
      <c r="N113" s="69">
        <v>0</v>
      </c>
      <c r="O113" s="126">
        <v>0</v>
      </c>
      <c r="P113" s="126">
        <v>0</v>
      </c>
      <c r="Q113" s="126">
        <v>0</v>
      </c>
      <c r="R113" s="126">
        <v>0</v>
      </c>
      <c r="S113" s="116">
        <v>5</v>
      </c>
    </row>
    <row r="114" spans="1:19" x14ac:dyDescent="0.25">
      <c r="A114" s="20" t="s">
        <v>178</v>
      </c>
      <c r="B114" s="21" t="s">
        <v>352</v>
      </c>
      <c r="C114" s="22">
        <v>282</v>
      </c>
      <c r="D114" s="69">
        <v>0</v>
      </c>
      <c r="E114" s="69">
        <v>32</v>
      </c>
      <c r="F114" s="69">
        <v>0</v>
      </c>
      <c r="G114" s="69">
        <v>32</v>
      </c>
      <c r="H114" s="69">
        <v>0</v>
      </c>
      <c r="I114" s="69">
        <v>0</v>
      </c>
      <c r="J114" s="69">
        <v>4</v>
      </c>
      <c r="K114" s="69">
        <v>0</v>
      </c>
      <c r="L114" s="69">
        <v>0</v>
      </c>
      <c r="M114" s="69">
        <v>0</v>
      </c>
      <c r="N114" s="69">
        <v>0</v>
      </c>
      <c r="O114" s="126">
        <v>0</v>
      </c>
      <c r="P114" s="126">
        <v>0</v>
      </c>
      <c r="Q114" s="126">
        <v>0</v>
      </c>
      <c r="R114" s="126">
        <v>0</v>
      </c>
      <c r="S114" s="116">
        <v>36</v>
      </c>
    </row>
    <row r="115" spans="1:19" x14ac:dyDescent="0.25">
      <c r="A115" s="20" t="s">
        <v>179</v>
      </c>
      <c r="B115" s="21" t="s">
        <v>352</v>
      </c>
      <c r="C115" s="22">
        <v>353</v>
      </c>
      <c r="D115" s="69">
        <v>0</v>
      </c>
      <c r="E115" s="69">
        <v>1</v>
      </c>
      <c r="F115" s="69">
        <v>0</v>
      </c>
      <c r="G115" s="69">
        <v>1</v>
      </c>
      <c r="H115" s="69">
        <v>0</v>
      </c>
      <c r="I115" s="69">
        <v>0</v>
      </c>
      <c r="J115" s="69">
        <v>1</v>
      </c>
      <c r="K115" s="69">
        <v>2</v>
      </c>
      <c r="L115" s="69">
        <v>0</v>
      </c>
      <c r="M115" s="69">
        <v>2</v>
      </c>
      <c r="N115" s="69">
        <v>0</v>
      </c>
      <c r="O115" s="126">
        <v>0</v>
      </c>
      <c r="P115" s="126">
        <v>0</v>
      </c>
      <c r="Q115" s="126">
        <v>0</v>
      </c>
      <c r="R115" s="126">
        <v>0</v>
      </c>
      <c r="S115" s="116">
        <v>4</v>
      </c>
    </row>
    <row r="116" spans="1:19" x14ac:dyDescent="0.25">
      <c r="A116" s="20" t="s">
        <v>180</v>
      </c>
      <c r="B116" s="21" t="s">
        <v>352</v>
      </c>
      <c r="C116" s="22">
        <v>364</v>
      </c>
      <c r="D116" s="69">
        <v>0</v>
      </c>
      <c r="E116" s="69">
        <v>14</v>
      </c>
      <c r="F116" s="69">
        <v>0</v>
      </c>
      <c r="G116" s="69">
        <v>14</v>
      </c>
      <c r="H116" s="69">
        <v>0</v>
      </c>
      <c r="I116" s="69">
        <v>0</v>
      </c>
      <c r="J116" s="69">
        <v>8</v>
      </c>
      <c r="K116" s="69">
        <v>0</v>
      </c>
      <c r="L116" s="69">
        <v>0</v>
      </c>
      <c r="M116" s="69">
        <v>0</v>
      </c>
      <c r="N116" s="69">
        <v>0</v>
      </c>
      <c r="O116" s="126">
        <v>0</v>
      </c>
      <c r="P116" s="126">
        <v>0</v>
      </c>
      <c r="Q116" s="126">
        <v>1</v>
      </c>
      <c r="R116" s="126">
        <v>0</v>
      </c>
      <c r="S116" s="116">
        <v>23</v>
      </c>
    </row>
    <row r="117" spans="1:19" x14ac:dyDescent="0.25">
      <c r="A117" s="20" t="s">
        <v>181</v>
      </c>
      <c r="B117" s="21" t="s">
        <v>352</v>
      </c>
      <c r="C117" s="22">
        <v>368</v>
      </c>
      <c r="D117" s="69">
        <v>0</v>
      </c>
      <c r="E117" s="69">
        <v>9</v>
      </c>
      <c r="F117" s="69">
        <v>0</v>
      </c>
      <c r="G117" s="69">
        <v>9</v>
      </c>
      <c r="H117" s="69">
        <v>0</v>
      </c>
      <c r="I117" s="69">
        <v>0</v>
      </c>
      <c r="J117" s="69">
        <v>0</v>
      </c>
      <c r="K117" s="69">
        <v>13</v>
      </c>
      <c r="L117" s="69">
        <v>2</v>
      </c>
      <c r="M117" s="69">
        <v>15</v>
      </c>
      <c r="N117" s="69">
        <v>0</v>
      </c>
      <c r="O117" s="126">
        <v>0</v>
      </c>
      <c r="P117" s="126">
        <v>0</v>
      </c>
      <c r="Q117" s="126">
        <v>0</v>
      </c>
      <c r="R117" s="126">
        <v>0</v>
      </c>
      <c r="S117" s="116">
        <v>24</v>
      </c>
    </row>
    <row r="118" spans="1:19" x14ac:dyDescent="0.25">
      <c r="A118" s="20" t="s">
        <v>182</v>
      </c>
      <c r="B118" s="21" t="s">
        <v>352</v>
      </c>
      <c r="C118" s="22">
        <v>390</v>
      </c>
      <c r="D118" s="69">
        <v>0</v>
      </c>
      <c r="E118" s="69">
        <v>5</v>
      </c>
      <c r="F118" s="69">
        <v>1</v>
      </c>
      <c r="G118" s="69">
        <v>6</v>
      </c>
      <c r="H118" s="69">
        <v>0</v>
      </c>
      <c r="I118" s="69">
        <v>0</v>
      </c>
      <c r="J118" s="69">
        <v>10</v>
      </c>
      <c r="K118" s="69">
        <v>0</v>
      </c>
      <c r="L118" s="69">
        <v>0</v>
      </c>
      <c r="M118" s="69">
        <v>0</v>
      </c>
      <c r="N118" s="69">
        <v>0</v>
      </c>
      <c r="O118" s="126">
        <v>0</v>
      </c>
      <c r="P118" s="126">
        <v>0</v>
      </c>
      <c r="Q118" s="126">
        <v>0</v>
      </c>
      <c r="R118" s="126">
        <v>0</v>
      </c>
      <c r="S118" s="116">
        <v>16</v>
      </c>
    </row>
    <row r="119" spans="1:19" x14ac:dyDescent="0.25">
      <c r="A119" s="20" t="s">
        <v>183</v>
      </c>
      <c r="B119" s="21" t="s">
        <v>352</v>
      </c>
      <c r="C119" s="22">
        <v>467</v>
      </c>
      <c r="D119" s="69">
        <v>0</v>
      </c>
      <c r="E119" s="69">
        <v>6</v>
      </c>
      <c r="F119" s="69">
        <v>0</v>
      </c>
      <c r="G119" s="69">
        <v>6</v>
      </c>
      <c r="H119" s="69">
        <v>0</v>
      </c>
      <c r="I119" s="69">
        <v>0</v>
      </c>
      <c r="J119" s="69">
        <v>0</v>
      </c>
      <c r="K119" s="69">
        <v>0</v>
      </c>
      <c r="L119" s="69">
        <v>0</v>
      </c>
      <c r="M119" s="69">
        <v>0</v>
      </c>
      <c r="N119" s="69">
        <v>0</v>
      </c>
      <c r="O119" s="126">
        <v>0</v>
      </c>
      <c r="P119" s="126">
        <v>0</v>
      </c>
      <c r="Q119" s="126">
        <v>0</v>
      </c>
      <c r="R119" s="126">
        <v>0</v>
      </c>
      <c r="S119" s="116">
        <v>6</v>
      </c>
    </row>
    <row r="120" spans="1:19" x14ac:dyDescent="0.25">
      <c r="A120" s="20" t="s">
        <v>184</v>
      </c>
      <c r="B120" s="21" t="s">
        <v>352</v>
      </c>
      <c r="C120" s="22">
        <v>576</v>
      </c>
      <c r="D120" s="69">
        <v>0</v>
      </c>
      <c r="E120" s="69">
        <v>2</v>
      </c>
      <c r="F120" s="69">
        <v>0</v>
      </c>
      <c r="G120" s="69">
        <v>2</v>
      </c>
      <c r="H120" s="69">
        <v>0</v>
      </c>
      <c r="I120" s="69">
        <v>0</v>
      </c>
      <c r="J120" s="69">
        <v>0</v>
      </c>
      <c r="K120" s="69">
        <v>1</v>
      </c>
      <c r="L120" s="69">
        <v>0</v>
      </c>
      <c r="M120" s="69">
        <v>1</v>
      </c>
      <c r="N120" s="69">
        <v>0</v>
      </c>
      <c r="O120" s="126">
        <v>0</v>
      </c>
      <c r="P120" s="126">
        <v>0</v>
      </c>
      <c r="Q120" s="126">
        <v>0</v>
      </c>
      <c r="R120" s="126">
        <v>0</v>
      </c>
      <c r="S120" s="116">
        <v>3</v>
      </c>
    </row>
    <row r="121" spans="1:19" x14ac:dyDescent="0.25">
      <c r="A121" s="20" t="s">
        <v>185</v>
      </c>
      <c r="B121" s="21" t="s">
        <v>352</v>
      </c>
      <c r="C121" s="22">
        <v>642</v>
      </c>
      <c r="D121" s="69">
        <v>0</v>
      </c>
      <c r="E121" s="69">
        <v>4</v>
      </c>
      <c r="F121" s="69">
        <v>0</v>
      </c>
      <c r="G121" s="69">
        <v>4</v>
      </c>
      <c r="H121" s="69">
        <v>0</v>
      </c>
      <c r="I121" s="69">
        <v>0</v>
      </c>
      <c r="J121" s="69">
        <v>8</v>
      </c>
      <c r="K121" s="69">
        <v>0</v>
      </c>
      <c r="L121" s="69">
        <v>0</v>
      </c>
      <c r="M121" s="69">
        <v>0</v>
      </c>
      <c r="N121" s="69">
        <v>0</v>
      </c>
      <c r="O121" s="126">
        <v>0</v>
      </c>
      <c r="P121" s="126">
        <v>0</v>
      </c>
      <c r="Q121" s="126">
        <v>0</v>
      </c>
      <c r="R121" s="126">
        <v>0</v>
      </c>
      <c r="S121" s="116">
        <v>12</v>
      </c>
    </row>
    <row r="122" spans="1:19" x14ac:dyDescent="0.25">
      <c r="A122" s="20" t="s">
        <v>186</v>
      </c>
      <c r="B122" s="21" t="s">
        <v>352</v>
      </c>
      <c r="C122" s="22">
        <v>679</v>
      </c>
      <c r="D122" s="69">
        <v>0</v>
      </c>
      <c r="E122" s="69">
        <v>4</v>
      </c>
      <c r="F122" s="69">
        <v>0</v>
      </c>
      <c r="G122" s="69">
        <v>4</v>
      </c>
      <c r="H122" s="69">
        <v>0</v>
      </c>
      <c r="I122" s="69">
        <v>0</v>
      </c>
      <c r="J122" s="69">
        <v>3</v>
      </c>
      <c r="K122" s="69">
        <v>2</v>
      </c>
      <c r="L122" s="69">
        <v>0</v>
      </c>
      <c r="M122" s="69">
        <v>2</v>
      </c>
      <c r="N122" s="69">
        <v>0</v>
      </c>
      <c r="O122" s="126">
        <v>0</v>
      </c>
      <c r="P122" s="126">
        <v>0</v>
      </c>
      <c r="Q122" s="126">
        <v>0</v>
      </c>
      <c r="R122" s="126">
        <v>0</v>
      </c>
      <c r="S122" s="116">
        <v>9</v>
      </c>
    </row>
    <row r="123" spans="1:19" x14ac:dyDescent="0.25">
      <c r="A123" s="20" t="s">
        <v>187</v>
      </c>
      <c r="B123" s="21" t="s">
        <v>352</v>
      </c>
      <c r="C123" s="22">
        <v>789</v>
      </c>
      <c r="D123" s="69">
        <v>0</v>
      </c>
      <c r="E123" s="69">
        <v>10</v>
      </c>
      <c r="F123" s="69">
        <v>0</v>
      </c>
      <c r="G123" s="69">
        <v>10</v>
      </c>
      <c r="H123" s="69">
        <v>0</v>
      </c>
      <c r="I123" s="69">
        <v>0</v>
      </c>
      <c r="J123" s="69">
        <v>1</v>
      </c>
      <c r="K123" s="69">
        <v>1</v>
      </c>
      <c r="L123" s="69">
        <v>0</v>
      </c>
      <c r="M123" s="69">
        <v>1</v>
      </c>
      <c r="N123" s="69">
        <v>0</v>
      </c>
      <c r="O123" s="126">
        <v>0</v>
      </c>
      <c r="P123" s="126">
        <v>0</v>
      </c>
      <c r="Q123" s="126">
        <v>0</v>
      </c>
      <c r="R123" s="126">
        <v>0</v>
      </c>
      <c r="S123" s="116">
        <v>12</v>
      </c>
    </row>
    <row r="124" spans="1:19" x14ac:dyDescent="0.25">
      <c r="A124" s="20" t="s">
        <v>188</v>
      </c>
      <c r="B124" s="21" t="s">
        <v>352</v>
      </c>
      <c r="C124" s="22">
        <v>792</v>
      </c>
      <c r="D124" s="69">
        <v>0</v>
      </c>
      <c r="E124" s="69">
        <v>1</v>
      </c>
      <c r="F124" s="69">
        <v>0</v>
      </c>
      <c r="G124" s="69">
        <v>1</v>
      </c>
      <c r="H124" s="69">
        <v>0</v>
      </c>
      <c r="I124" s="69">
        <v>0</v>
      </c>
      <c r="J124" s="69">
        <v>2</v>
      </c>
      <c r="K124" s="69">
        <v>0</v>
      </c>
      <c r="L124" s="69">
        <v>0</v>
      </c>
      <c r="M124" s="69">
        <v>0</v>
      </c>
      <c r="N124" s="69">
        <v>0</v>
      </c>
      <c r="O124" s="126">
        <v>0</v>
      </c>
      <c r="P124" s="126">
        <v>0</v>
      </c>
      <c r="Q124" s="126">
        <v>0</v>
      </c>
      <c r="R124" s="126">
        <v>0</v>
      </c>
      <c r="S124" s="116">
        <v>3</v>
      </c>
    </row>
    <row r="125" spans="1:19" x14ac:dyDescent="0.25">
      <c r="A125" s="20" t="s">
        <v>189</v>
      </c>
      <c r="B125" s="21" t="s">
        <v>352</v>
      </c>
      <c r="C125" s="22">
        <v>809</v>
      </c>
      <c r="D125" s="69">
        <v>0</v>
      </c>
      <c r="E125" s="69">
        <v>14</v>
      </c>
      <c r="F125" s="69">
        <v>3</v>
      </c>
      <c r="G125" s="69">
        <v>17</v>
      </c>
      <c r="H125" s="69">
        <v>0</v>
      </c>
      <c r="I125" s="69">
        <v>0</v>
      </c>
      <c r="J125" s="69">
        <v>2</v>
      </c>
      <c r="K125" s="69">
        <v>0</v>
      </c>
      <c r="L125" s="69">
        <v>0</v>
      </c>
      <c r="M125" s="69">
        <v>0</v>
      </c>
      <c r="N125" s="69">
        <v>0</v>
      </c>
      <c r="O125" s="126">
        <v>0</v>
      </c>
      <c r="P125" s="126">
        <v>0</v>
      </c>
      <c r="Q125" s="126">
        <v>0</v>
      </c>
      <c r="R125" s="126">
        <v>0</v>
      </c>
      <c r="S125" s="116">
        <v>19</v>
      </c>
    </row>
    <row r="126" spans="1:19" x14ac:dyDescent="0.25">
      <c r="A126" s="20" t="s">
        <v>190</v>
      </c>
      <c r="B126" s="21" t="s">
        <v>352</v>
      </c>
      <c r="C126" s="22">
        <v>847</v>
      </c>
      <c r="D126" s="69">
        <v>0</v>
      </c>
      <c r="E126" s="69">
        <v>6</v>
      </c>
      <c r="F126" s="69">
        <v>0</v>
      </c>
      <c r="G126" s="69">
        <v>6</v>
      </c>
      <c r="H126" s="69">
        <v>0</v>
      </c>
      <c r="I126" s="69">
        <v>0</v>
      </c>
      <c r="J126" s="69">
        <v>3</v>
      </c>
      <c r="K126" s="69">
        <v>0</v>
      </c>
      <c r="L126" s="69">
        <v>0</v>
      </c>
      <c r="M126" s="69">
        <v>0</v>
      </c>
      <c r="N126" s="69">
        <v>0</v>
      </c>
      <c r="O126" s="126">
        <v>0</v>
      </c>
      <c r="P126" s="126">
        <v>0</v>
      </c>
      <c r="Q126" s="126">
        <v>0</v>
      </c>
      <c r="R126" s="126">
        <v>0</v>
      </c>
      <c r="S126" s="116">
        <v>9</v>
      </c>
    </row>
    <row r="127" spans="1:19" x14ac:dyDescent="0.25">
      <c r="A127" s="20" t="s">
        <v>191</v>
      </c>
      <c r="B127" s="21" t="s">
        <v>352</v>
      </c>
      <c r="C127" s="22">
        <v>856</v>
      </c>
      <c r="D127" s="69">
        <v>0</v>
      </c>
      <c r="E127" s="69">
        <v>5</v>
      </c>
      <c r="F127" s="69">
        <v>0</v>
      </c>
      <c r="G127" s="69">
        <v>5</v>
      </c>
      <c r="H127" s="69">
        <v>0</v>
      </c>
      <c r="I127" s="69">
        <v>0</v>
      </c>
      <c r="J127" s="69">
        <v>0</v>
      </c>
      <c r="K127" s="69">
        <v>0</v>
      </c>
      <c r="L127" s="69">
        <v>0</v>
      </c>
      <c r="M127" s="69">
        <v>0</v>
      </c>
      <c r="N127" s="69">
        <v>0</v>
      </c>
      <c r="O127" s="126">
        <v>0</v>
      </c>
      <c r="P127" s="126">
        <v>0</v>
      </c>
      <c r="Q127" s="126">
        <v>0</v>
      </c>
      <c r="R127" s="126">
        <v>0</v>
      </c>
      <c r="S127" s="116">
        <v>5</v>
      </c>
    </row>
    <row r="128" spans="1:19" x14ac:dyDescent="0.25">
      <c r="A128" s="20" t="s">
        <v>192</v>
      </c>
      <c r="B128" s="21" t="s">
        <v>352</v>
      </c>
      <c r="C128" s="22">
        <v>861</v>
      </c>
      <c r="D128" s="69">
        <v>0</v>
      </c>
      <c r="E128" s="69">
        <v>11</v>
      </c>
      <c r="F128" s="69">
        <v>0</v>
      </c>
      <c r="G128" s="69">
        <v>11</v>
      </c>
      <c r="H128" s="69">
        <v>0</v>
      </c>
      <c r="I128" s="69">
        <v>0</v>
      </c>
      <c r="J128" s="69">
        <v>11</v>
      </c>
      <c r="K128" s="69">
        <v>0</v>
      </c>
      <c r="L128" s="69">
        <v>0</v>
      </c>
      <c r="M128" s="69">
        <v>0</v>
      </c>
      <c r="N128" s="69">
        <v>0</v>
      </c>
      <c r="O128" s="126">
        <v>0</v>
      </c>
      <c r="P128" s="126">
        <v>0</v>
      </c>
      <c r="Q128" s="126">
        <v>0</v>
      </c>
      <c r="R128" s="126">
        <v>0</v>
      </c>
      <c r="S128" s="116">
        <v>22</v>
      </c>
    </row>
    <row r="129" spans="1:19" x14ac:dyDescent="0.25">
      <c r="A129" s="49" t="s">
        <v>353</v>
      </c>
      <c r="B129" s="50"/>
      <c r="C129" s="115"/>
      <c r="D129" s="118">
        <v>29268</v>
      </c>
      <c r="E129" s="118">
        <v>6523</v>
      </c>
      <c r="F129" s="118">
        <v>273</v>
      </c>
      <c r="G129" s="118">
        <v>6796</v>
      </c>
      <c r="H129" s="118">
        <v>15471</v>
      </c>
      <c r="I129" s="118">
        <v>1510</v>
      </c>
      <c r="J129" s="118">
        <v>7171</v>
      </c>
      <c r="K129" s="118">
        <v>217</v>
      </c>
      <c r="L129" s="118">
        <v>19</v>
      </c>
      <c r="M129" s="118">
        <v>236</v>
      </c>
      <c r="N129" s="118">
        <v>71</v>
      </c>
      <c r="O129" s="118">
        <v>2</v>
      </c>
      <c r="P129" s="118">
        <v>0</v>
      </c>
      <c r="Q129" s="118">
        <v>0</v>
      </c>
      <c r="R129" s="118">
        <v>0</v>
      </c>
      <c r="S129" s="112">
        <v>60525</v>
      </c>
    </row>
    <row r="130" spans="1:19" x14ac:dyDescent="0.25">
      <c r="A130" s="24" t="s">
        <v>194</v>
      </c>
      <c r="B130" s="21" t="s">
        <v>354</v>
      </c>
      <c r="C130" s="182" t="s">
        <v>208</v>
      </c>
      <c r="D130" s="69">
        <v>18964</v>
      </c>
      <c r="E130" s="69">
        <v>4296</v>
      </c>
      <c r="F130" s="69">
        <v>184</v>
      </c>
      <c r="G130" s="69">
        <v>4480</v>
      </c>
      <c r="H130" s="69">
        <v>10869</v>
      </c>
      <c r="I130" s="69">
        <v>1098</v>
      </c>
      <c r="J130" s="69">
        <v>4791</v>
      </c>
      <c r="K130" s="69">
        <v>196</v>
      </c>
      <c r="L130" s="69">
        <v>19</v>
      </c>
      <c r="M130" s="69">
        <v>215</v>
      </c>
      <c r="N130" s="69">
        <v>71</v>
      </c>
      <c r="O130" s="126">
        <v>1</v>
      </c>
      <c r="P130" s="126">
        <v>0</v>
      </c>
      <c r="Q130" s="126">
        <v>0</v>
      </c>
      <c r="R130" s="126">
        <v>0</v>
      </c>
      <c r="S130" s="116">
        <v>40489</v>
      </c>
    </row>
    <row r="131" spans="1:19" x14ac:dyDescent="0.25">
      <c r="A131" s="20" t="s">
        <v>195</v>
      </c>
      <c r="B131" s="21" t="s">
        <v>354</v>
      </c>
      <c r="C131" s="22">
        <v>79</v>
      </c>
      <c r="D131" s="69">
        <v>70</v>
      </c>
      <c r="E131" s="69">
        <v>48</v>
      </c>
      <c r="F131" s="69">
        <v>2</v>
      </c>
      <c r="G131" s="69">
        <v>50</v>
      </c>
      <c r="H131" s="69">
        <v>32</v>
      </c>
      <c r="I131" s="69">
        <v>0</v>
      </c>
      <c r="J131" s="69">
        <v>120</v>
      </c>
      <c r="K131" s="69">
        <v>0</v>
      </c>
      <c r="L131" s="69">
        <v>0</v>
      </c>
      <c r="M131" s="69">
        <v>0</v>
      </c>
      <c r="N131" s="69">
        <v>0</v>
      </c>
      <c r="O131" s="126">
        <v>0</v>
      </c>
      <c r="P131" s="126">
        <v>0</v>
      </c>
      <c r="Q131" s="126">
        <v>0</v>
      </c>
      <c r="R131" s="126">
        <v>0</v>
      </c>
      <c r="S131" s="116">
        <v>272</v>
      </c>
    </row>
    <row r="132" spans="1:19" x14ac:dyDescent="0.25">
      <c r="A132" s="20" t="s">
        <v>196</v>
      </c>
      <c r="B132" s="21" t="s">
        <v>354</v>
      </c>
      <c r="C132" s="22">
        <v>88</v>
      </c>
      <c r="D132" s="69">
        <v>3168</v>
      </c>
      <c r="E132" s="69">
        <v>906</v>
      </c>
      <c r="F132" s="69">
        <v>31</v>
      </c>
      <c r="G132" s="69">
        <v>937</v>
      </c>
      <c r="H132" s="69">
        <v>1888</v>
      </c>
      <c r="I132" s="69">
        <v>187</v>
      </c>
      <c r="J132" s="69">
        <v>800</v>
      </c>
      <c r="K132" s="69">
        <v>0</v>
      </c>
      <c r="L132" s="69">
        <v>0</v>
      </c>
      <c r="M132" s="69">
        <v>0</v>
      </c>
      <c r="N132" s="69">
        <v>0</v>
      </c>
      <c r="O132" s="126">
        <v>0</v>
      </c>
      <c r="P132" s="126">
        <v>0</v>
      </c>
      <c r="Q132" s="126">
        <v>0</v>
      </c>
      <c r="R132" s="126">
        <v>0</v>
      </c>
      <c r="S132" s="116">
        <v>6980</v>
      </c>
    </row>
    <row r="133" spans="1:19" x14ac:dyDescent="0.25">
      <c r="A133" s="20" t="s">
        <v>197</v>
      </c>
      <c r="B133" s="21" t="s">
        <v>354</v>
      </c>
      <c r="C133" s="22">
        <v>129</v>
      </c>
      <c r="D133" s="69">
        <v>624</v>
      </c>
      <c r="E133" s="69">
        <v>128</v>
      </c>
      <c r="F133" s="69">
        <v>1</v>
      </c>
      <c r="G133" s="69">
        <v>129</v>
      </c>
      <c r="H133" s="69">
        <v>211</v>
      </c>
      <c r="I133" s="69">
        <v>0</v>
      </c>
      <c r="J133" s="69">
        <v>142</v>
      </c>
      <c r="K133" s="69">
        <v>0</v>
      </c>
      <c r="L133" s="69">
        <v>0</v>
      </c>
      <c r="M133" s="69">
        <v>0</v>
      </c>
      <c r="N133" s="69">
        <v>0</v>
      </c>
      <c r="O133" s="126">
        <v>0</v>
      </c>
      <c r="P133" s="126">
        <v>0</v>
      </c>
      <c r="Q133" s="126">
        <v>0</v>
      </c>
      <c r="R133" s="126">
        <v>0</v>
      </c>
      <c r="S133" s="116">
        <v>1106</v>
      </c>
    </row>
    <row r="134" spans="1:19" x14ac:dyDescent="0.25">
      <c r="A134" s="20" t="s">
        <v>198</v>
      </c>
      <c r="B134" s="21" t="s">
        <v>354</v>
      </c>
      <c r="C134" s="22">
        <v>212</v>
      </c>
      <c r="D134" s="69">
        <v>278</v>
      </c>
      <c r="E134" s="69">
        <v>63</v>
      </c>
      <c r="F134" s="69">
        <v>2</v>
      </c>
      <c r="G134" s="69">
        <v>65</v>
      </c>
      <c r="H134" s="69">
        <v>45</v>
      </c>
      <c r="I134" s="69">
        <v>0</v>
      </c>
      <c r="J134" s="69">
        <v>84</v>
      </c>
      <c r="K134" s="69">
        <v>0</v>
      </c>
      <c r="L134" s="69">
        <v>0</v>
      </c>
      <c r="M134" s="69">
        <v>0</v>
      </c>
      <c r="N134" s="69">
        <v>0</v>
      </c>
      <c r="O134" s="126">
        <v>0</v>
      </c>
      <c r="P134" s="126">
        <v>0</v>
      </c>
      <c r="Q134" s="126">
        <v>0</v>
      </c>
      <c r="R134" s="126">
        <v>0</v>
      </c>
      <c r="S134" s="116">
        <v>472</v>
      </c>
    </row>
    <row r="135" spans="1:19" x14ac:dyDescent="0.25">
      <c r="A135" s="20" t="s">
        <v>199</v>
      </c>
      <c r="B135" s="21" t="s">
        <v>354</v>
      </c>
      <c r="C135" s="22">
        <v>266</v>
      </c>
      <c r="D135" s="69">
        <v>1243</v>
      </c>
      <c r="E135" s="69">
        <v>165</v>
      </c>
      <c r="F135" s="69">
        <v>8</v>
      </c>
      <c r="G135" s="69">
        <v>173</v>
      </c>
      <c r="H135" s="69">
        <v>401</v>
      </c>
      <c r="I135" s="69">
        <v>90</v>
      </c>
      <c r="J135" s="69">
        <v>173</v>
      </c>
      <c r="K135" s="69">
        <v>0</v>
      </c>
      <c r="L135" s="69">
        <v>0</v>
      </c>
      <c r="M135" s="69">
        <v>0</v>
      </c>
      <c r="N135" s="69">
        <v>0</v>
      </c>
      <c r="O135" s="126">
        <v>1</v>
      </c>
      <c r="P135" s="126">
        <v>0</v>
      </c>
      <c r="Q135" s="126">
        <v>0</v>
      </c>
      <c r="R135" s="126">
        <v>0</v>
      </c>
      <c r="S135" s="116">
        <v>2081</v>
      </c>
    </row>
    <row r="136" spans="1:19" x14ac:dyDescent="0.25">
      <c r="A136" s="20" t="s">
        <v>200</v>
      </c>
      <c r="B136" s="21" t="s">
        <v>354</v>
      </c>
      <c r="C136" s="22">
        <v>308</v>
      </c>
      <c r="D136" s="69">
        <v>205</v>
      </c>
      <c r="E136" s="69">
        <v>72</v>
      </c>
      <c r="F136" s="69">
        <v>1</v>
      </c>
      <c r="G136" s="69">
        <v>73</v>
      </c>
      <c r="H136" s="69">
        <v>92</v>
      </c>
      <c r="I136" s="69">
        <v>0</v>
      </c>
      <c r="J136" s="69">
        <v>170</v>
      </c>
      <c r="K136" s="69">
        <v>0</v>
      </c>
      <c r="L136" s="69">
        <v>0</v>
      </c>
      <c r="M136" s="69">
        <v>0</v>
      </c>
      <c r="N136" s="69">
        <v>0</v>
      </c>
      <c r="O136" s="126">
        <v>0</v>
      </c>
      <c r="P136" s="126">
        <v>0</v>
      </c>
      <c r="Q136" s="126">
        <v>0</v>
      </c>
      <c r="R136" s="126">
        <v>0</v>
      </c>
      <c r="S136" s="116">
        <v>540</v>
      </c>
    </row>
    <row r="137" spans="1:19" x14ac:dyDescent="0.25">
      <c r="A137" s="27" t="s">
        <v>201</v>
      </c>
      <c r="B137" s="21" t="s">
        <v>354</v>
      </c>
      <c r="C137" s="22">
        <v>360</v>
      </c>
      <c r="D137" s="69">
        <v>2984</v>
      </c>
      <c r="E137" s="69">
        <v>688</v>
      </c>
      <c r="F137" s="69">
        <v>33</v>
      </c>
      <c r="G137" s="69">
        <v>721</v>
      </c>
      <c r="H137" s="69">
        <v>1878</v>
      </c>
      <c r="I137" s="69">
        <v>135</v>
      </c>
      <c r="J137" s="69">
        <v>572</v>
      </c>
      <c r="K137" s="69">
        <v>21</v>
      </c>
      <c r="L137" s="69">
        <v>0</v>
      </c>
      <c r="M137" s="69">
        <v>21</v>
      </c>
      <c r="N137" s="69">
        <v>0</v>
      </c>
      <c r="O137" s="126">
        <v>0</v>
      </c>
      <c r="P137" s="126">
        <v>0</v>
      </c>
      <c r="Q137" s="126">
        <v>0</v>
      </c>
      <c r="R137" s="126">
        <v>0</v>
      </c>
      <c r="S137" s="116">
        <v>6311</v>
      </c>
    </row>
    <row r="138" spans="1:19" x14ac:dyDescent="0.25">
      <c r="A138" s="20" t="s">
        <v>202</v>
      </c>
      <c r="B138" s="21" t="s">
        <v>354</v>
      </c>
      <c r="C138" s="22">
        <v>380</v>
      </c>
      <c r="D138" s="69">
        <v>559</v>
      </c>
      <c r="E138" s="69">
        <v>52</v>
      </c>
      <c r="F138" s="69">
        <v>7</v>
      </c>
      <c r="G138" s="69">
        <v>59</v>
      </c>
      <c r="H138" s="69">
        <v>27</v>
      </c>
      <c r="I138" s="69">
        <v>0</v>
      </c>
      <c r="J138" s="69">
        <v>120</v>
      </c>
      <c r="K138" s="69">
        <v>0</v>
      </c>
      <c r="L138" s="69">
        <v>0</v>
      </c>
      <c r="M138" s="69">
        <v>0</v>
      </c>
      <c r="N138" s="69">
        <v>0</v>
      </c>
      <c r="O138" s="126">
        <v>0</v>
      </c>
      <c r="P138" s="126">
        <v>0</v>
      </c>
      <c r="Q138" s="126">
        <v>0</v>
      </c>
      <c r="R138" s="126">
        <v>0</v>
      </c>
      <c r="S138" s="116">
        <v>765</v>
      </c>
    </row>
    <row r="139" spans="1:19" ht="15.75" thickBot="1" x14ac:dyDescent="0.3">
      <c r="A139" s="30" t="s">
        <v>203</v>
      </c>
      <c r="B139" s="31" t="s">
        <v>354</v>
      </c>
      <c r="C139" s="32">
        <v>631</v>
      </c>
      <c r="D139" s="69">
        <v>1173</v>
      </c>
      <c r="E139" s="69">
        <v>105</v>
      </c>
      <c r="F139" s="69">
        <v>4</v>
      </c>
      <c r="G139" s="69">
        <v>109</v>
      </c>
      <c r="H139" s="69">
        <v>28</v>
      </c>
      <c r="I139" s="69">
        <v>0</v>
      </c>
      <c r="J139" s="69">
        <v>199</v>
      </c>
      <c r="K139" s="69">
        <v>0</v>
      </c>
      <c r="L139" s="69">
        <v>0</v>
      </c>
      <c r="M139" s="69">
        <v>0</v>
      </c>
      <c r="N139" s="69">
        <v>0</v>
      </c>
      <c r="O139" s="126">
        <v>0</v>
      </c>
      <c r="P139" s="126">
        <v>0</v>
      </c>
      <c r="Q139" s="126">
        <v>0</v>
      </c>
      <c r="R139" s="126">
        <v>0</v>
      </c>
      <c r="S139" s="116">
        <v>1509</v>
      </c>
    </row>
    <row r="140" spans="1:19" x14ac:dyDescent="0.25">
      <c r="D140" s="72"/>
      <c r="I140" s="113"/>
      <c r="J140" s="113"/>
      <c r="K140" s="113"/>
    </row>
    <row r="141" spans="1:19" x14ac:dyDescent="0.25">
      <c r="A141" s="207" t="s">
        <v>204</v>
      </c>
      <c r="B141" s="461" t="s">
        <v>360</v>
      </c>
      <c r="C141" s="462"/>
      <c r="D141" s="462"/>
      <c r="E141" s="462"/>
      <c r="F141" s="462"/>
      <c r="G141" s="462"/>
      <c r="H141" s="462"/>
      <c r="I141" s="462"/>
      <c r="J141" s="462"/>
      <c r="K141" s="462"/>
      <c r="L141" s="462"/>
      <c r="M141" s="462"/>
      <c r="N141" s="463"/>
      <c r="O141" s="386" t="s">
        <v>410</v>
      </c>
      <c r="P141" s="218"/>
      <c r="Q141" s="218"/>
      <c r="R141" s="218"/>
      <c r="S141" s="46"/>
    </row>
    <row r="142" spans="1:19" x14ac:dyDescent="0.25">
      <c r="A142" s="214" t="s">
        <v>29</v>
      </c>
      <c r="B142" s="214"/>
      <c r="C142" s="430" t="s">
        <v>30</v>
      </c>
      <c r="D142" s="430"/>
      <c r="E142" s="430"/>
      <c r="F142" s="430"/>
      <c r="G142" s="430"/>
      <c r="H142" s="430"/>
      <c r="I142" s="430"/>
      <c r="J142" s="430"/>
      <c r="K142" s="430"/>
      <c r="L142" s="430"/>
      <c r="M142" s="430"/>
      <c r="N142" s="430"/>
      <c r="O142" s="430"/>
      <c r="P142" s="430"/>
      <c r="Q142" s="430"/>
      <c r="R142" s="430"/>
      <c r="S142" s="430"/>
    </row>
    <row r="143" spans="1:19" x14ac:dyDescent="0.25">
      <c r="A143" s="208" t="s">
        <v>367</v>
      </c>
      <c r="B143" s="208"/>
      <c r="C143" s="430" t="s">
        <v>366</v>
      </c>
      <c r="D143" s="430"/>
      <c r="E143" s="430"/>
      <c r="F143" s="430"/>
      <c r="G143" s="430"/>
      <c r="H143" s="430"/>
      <c r="I143" s="430"/>
      <c r="J143" s="430"/>
      <c r="K143" s="430"/>
      <c r="L143" s="430"/>
      <c r="M143" s="430"/>
      <c r="N143" s="430"/>
      <c r="O143" s="430"/>
      <c r="P143" s="430"/>
      <c r="Q143" s="430"/>
      <c r="R143" s="430"/>
      <c r="S143" s="430"/>
    </row>
  </sheetData>
  <mergeCells count="5">
    <mergeCell ref="B141:N141"/>
    <mergeCell ref="C142:S142"/>
    <mergeCell ref="C143:S143"/>
    <mergeCell ref="S2:S4"/>
    <mergeCell ref="A1:S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333B8-0851-4C3E-93D9-1AA9C71F6A10}">
  <sheetPr>
    <tabColor rgb="FF33CC33"/>
  </sheetPr>
  <dimension ref="A1:O144"/>
  <sheetViews>
    <sheetView workbookViewId="0">
      <selection activeCell="P1" sqref="P1:Z1048576"/>
    </sheetView>
  </sheetViews>
  <sheetFormatPr baseColWidth="10" defaultColWidth="11.42578125" defaultRowHeight="12.75" x14ac:dyDescent="0.2"/>
  <cols>
    <col min="1" max="1" width="21.7109375" style="343" customWidth="1"/>
    <col min="2" max="2" width="35" style="349" customWidth="1"/>
    <col min="3" max="3" width="13.7109375" style="343" customWidth="1"/>
    <col min="4" max="4" width="9.140625" style="343" customWidth="1"/>
    <col min="5" max="5" width="11.42578125" style="343"/>
    <col min="6" max="6" width="6.7109375" style="343" customWidth="1"/>
    <col min="7" max="7" width="13.7109375" style="343" customWidth="1"/>
    <col min="8" max="8" width="7.7109375" style="343" customWidth="1"/>
    <col min="9" max="9" width="11.42578125" style="343"/>
    <col min="10" max="10" width="10.140625" style="343" customWidth="1"/>
    <col min="11" max="11" width="11.42578125" style="343"/>
    <col min="12" max="12" width="7.7109375" style="343" customWidth="1"/>
    <col min="13" max="13" width="11.42578125" style="343"/>
    <col min="14" max="14" width="8.42578125" style="343" customWidth="1"/>
    <col min="15" max="15" width="14.140625" style="343" customWidth="1"/>
    <col min="16" max="16384" width="11.42578125" style="343"/>
  </cols>
  <sheetData>
    <row r="1" spans="1:15" ht="90.75" customHeight="1" thickBot="1" x14ac:dyDescent="0.25">
      <c r="A1" s="319"/>
      <c r="B1" s="320"/>
      <c r="C1" s="467" t="s">
        <v>569</v>
      </c>
      <c r="D1" s="467"/>
      <c r="E1" s="467"/>
      <c r="F1" s="467"/>
      <c r="G1" s="467"/>
      <c r="H1" s="467"/>
      <c r="I1" s="467"/>
      <c r="J1" s="467"/>
      <c r="K1" s="467"/>
      <c r="L1" s="467"/>
      <c r="M1" s="467"/>
      <c r="N1" s="467"/>
      <c r="O1" s="350" t="s">
        <v>576</v>
      </c>
    </row>
    <row r="2" spans="1:15" ht="12.75" customHeight="1" x14ac:dyDescent="0.2">
      <c r="A2" s="468" t="s">
        <v>415</v>
      </c>
      <c r="B2" s="470" t="s">
        <v>416</v>
      </c>
      <c r="C2" s="472" t="s">
        <v>568</v>
      </c>
      <c r="D2" s="472"/>
      <c r="E2" s="472"/>
      <c r="F2" s="472"/>
      <c r="G2" s="472"/>
      <c r="H2" s="472"/>
      <c r="I2" s="472"/>
      <c r="J2" s="472"/>
      <c r="K2" s="472"/>
      <c r="L2" s="472"/>
      <c r="M2" s="472"/>
      <c r="N2" s="472"/>
      <c r="O2" s="473" t="s">
        <v>417</v>
      </c>
    </row>
    <row r="3" spans="1:15" ht="12.75" customHeight="1" x14ac:dyDescent="0.2">
      <c r="A3" s="469"/>
      <c r="B3" s="471"/>
      <c r="C3" s="472"/>
      <c r="D3" s="472"/>
      <c r="E3" s="472"/>
      <c r="F3" s="472"/>
      <c r="G3" s="472"/>
      <c r="H3" s="472"/>
      <c r="I3" s="472"/>
      <c r="J3" s="472"/>
      <c r="K3" s="472"/>
      <c r="L3" s="472"/>
      <c r="M3" s="472"/>
      <c r="N3" s="472"/>
      <c r="O3" s="473"/>
    </row>
    <row r="4" spans="1:15" ht="33.75" customHeight="1" thickBot="1" x14ac:dyDescent="0.25">
      <c r="A4" s="469"/>
      <c r="B4" s="471"/>
      <c r="C4" s="379" t="s">
        <v>377</v>
      </c>
      <c r="D4" s="379" t="s">
        <v>312</v>
      </c>
      <c r="E4" s="379" t="s">
        <v>378</v>
      </c>
      <c r="F4" s="379" t="s">
        <v>312</v>
      </c>
      <c r="G4" s="379" t="s">
        <v>418</v>
      </c>
      <c r="H4" s="379" t="s">
        <v>312</v>
      </c>
      <c r="I4" s="379" t="s">
        <v>380</v>
      </c>
      <c r="J4" s="379" t="s">
        <v>312</v>
      </c>
      <c r="K4" s="379" t="s">
        <v>419</v>
      </c>
      <c r="L4" s="379" t="s">
        <v>312</v>
      </c>
      <c r="M4" s="379" t="s">
        <v>382</v>
      </c>
      <c r="N4" s="379" t="s">
        <v>312</v>
      </c>
      <c r="O4" s="474"/>
    </row>
    <row r="5" spans="1:15" ht="20.25" customHeight="1" x14ac:dyDescent="0.2">
      <c r="A5" s="469"/>
      <c r="B5" s="323" t="s">
        <v>420</v>
      </c>
      <c r="C5" s="380">
        <v>6032</v>
      </c>
      <c r="D5" s="381">
        <v>4.4221577079851034E-2</v>
      </c>
      <c r="E5" s="382">
        <v>19998</v>
      </c>
      <c r="F5" s="381">
        <v>0.14660860385325944</v>
      </c>
      <c r="G5" s="380">
        <v>15520</v>
      </c>
      <c r="H5" s="381">
        <v>0.11377965455558488</v>
      </c>
      <c r="I5" s="380">
        <v>32641</v>
      </c>
      <c r="J5" s="381">
        <v>0.23929650156886895</v>
      </c>
      <c r="K5" s="380">
        <v>56680</v>
      </c>
      <c r="L5" s="381">
        <v>0.41553033635377262</v>
      </c>
      <c r="M5" s="380">
        <v>5533</v>
      </c>
      <c r="N5" s="383">
        <v>4.0563326588663087E-2</v>
      </c>
      <c r="O5" s="328">
        <v>136404</v>
      </c>
    </row>
    <row r="6" spans="1:15" ht="24.75" customHeight="1" x14ac:dyDescent="0.2">
      <c r="A6" s="329">
        <v>1</v>
      </c>
      <c r="B6" s="330" t="s">
        <v>421</v>
      </c>
      <c r="C6" s="333">
        <v>81</v>
      </c>
      <c r="D6" s="332">
        <v>4.736842105263158E-2</v>
      </c>
      <c r="E6" s="331">
        <v>240</v>
      </c>
      <c r="F6" s="332">
        <v>0.14035087719298245</v>
      </c>
      <c r="G6" s="333">
        <v>210</v>
      </c>
      <c r="H6" s="332">
        <v>0.12280701754385964</v>
      </c>
      <c r="I6" s="333">
        <v>424</v>
      </c>
      <c r="J6" s="332">
        <v>0.24795321637426901</v>
      </c>
      <c r="K6" s="333">
        <v>722</v>
      </c>
      <c r="L6" s="332">
        <v>0.42222222222222222</v>
      </c>
      <c r="M6" s="333">
        <v>33</v>
      </c>
      <c r="N6" s="332">
        <v>1.9298245614035089E-2</v>
      </c>
      <c r="O6" s="334">
        <v>1710</v>
      </c>
    </row>
    <row r="7" spans="1:15" ht="15" x14ac:dyDescent="0.25">
      <c r="A7" s="335">
        <v>142</v>
      </c>
      <c r="B7" s="336" t="s">
        <v>422</v>
      </c>
      <c r="C7" s="351">
        <v>0</v>
      </c>
      <c r="D7" s="337">
        <v>0</v>
      </c>
      <c r="E7" s="351">
        <v>0</v>
      </c>
      <c r="F7" s="337">
        <v>0</v>
      </c>
      <c r="G7" s="351">
        <v>1</v>
      </c>
      <c r="H7" s="337">
        <v>6.6666666666666666E-2</v>
      </c>
      <c r="I7" s="351">
        <v>4</v>
      </c>
      <c r="J7" s="337">
        <v>0.26666666666666666</v>
      </c>
      <c r="K7" s="351">
        <v>10</v>
      </c>
      <c r="L7" s="337">
        <v>0.66666666666666663</v>
      </c>
      <c r="M7" s="351">
        <v>0</v>
      </c>
      <c r="N7" s="337">
        <v>0</v>
      </c>
      <c r="O7" s="338">
        <v>15</v>
      </c>
    </row>
    <row r="8" spans="1:15" ht="15" x14ac:dyDescent="0.25">
      <c r="A8" s="335">
        <v>425</v>
      </c>
      <c r="B8" s="336" t="s">
        <v>423</v>
      </c>
      <c r="C8" s="351">
        <v>3</v>
      </c>
      <c r="D8" s="337">
        <v>3.3707865168539325E-2</v>
      </c>
      <c r="E8" s="351">
        <v>12</v>
      </c>
      <c r="F8" s="337">
        <v>0.1348314606741573</v>
      </c>
      <c r="G8" s="351">
        <v>13</v>
      </c>
      <c r="H8" s="337">
        <v>0.14606741573033707</v>
      </c>
      <c r="I8" s="351">
        <v>24</v>
      </c>
      <c r="J8" s="337">
        <v>0.2696629213483146</v>
      </c>
      <c r="K8" s="351">
        <v>35</v>
      </c>
      <c r="L8" s="337">
        <v>0.39325842696629215</v>
      </c>
      <c r="M8" s="351">
        <v>2</v>
      </c>
      <c r="N8" s="337">
        <v>2.247191011235955E-2</v>
      </c>
      <c r="O8" s="338">
        <v>89</v>
      </c>
    </row>
    <row r="9" spans="1:15" ht="15" x14ac:dyDescent="0.25">
      <c r="A9" s="335">
        <v>579</v>
      </c>
      <c r="B9" s="336" t="s">
        <v>424</v>
      </c>
      <c r="C9" s="351">
        <v>38</v>
      </c>
      <c r="D9" s="337">
        <v>5.3072625698324022E-2</v>
      </c>
      <c r="E9" s="351">
        <v>103</v>
      </c>
      <c r="F9" s="337">
        <v>0.14385474860335196</v>
      </c>
      <c r="G9" s="351">
        <v>100</v>
      </c>
      <c r="H9" s="337">
        <v>0.13966480446927373</v>
      </c>
      <c r="I9" s="351">
        <v>175</v>
      </c>
      <c r="J9" s="337">
        <v>0.24441340782122906</v>
      </c>
      <c r="K9" s="351">
        <v>284</v>
      </c>
      <c r="L9" s="337">
        <v>0.39664804469273746</v>
      </c>
      <c r="M9" s="351">
        <v>16</v>
      </c>
      <c r="N9" s="337">
        <v>2.23463687150838E-2</v>
      </c>
      <c r="O9" s="338">
        <v>716</v>
      </c>
    </row>
    <row r="10" spans="1:15" ht="15" x14ac:dyDescent="0.25">
      <c r="A10" s="335">
        <v>585</v>
      </c>
      <c r="B10" s="336" t="s">
        <v>425</v>
      </c>
      <c r="C10" s="351">
        <v>2</v>
      </c>
      <c r="D10" s="337">
        <v>5.7142857142857141E-2</v>
      </c>
      <c r="E10" s="351">
        <v>7</v>
      </c>
      <c r="F10" s="337">
        <v>0.2</v>
      </c>
      <c r="G10" s="351">
        <v>1</v>
      </c>
      <c r="H10" s="337">
        <v>2.8571428571428571E-2</v>
      </c>
      <c r="I10" s="351">
        <v>13</v>
      </c>
      <c r="J10" s="337">
        <v>0.37142857142857144</v>
      </c>
      <c r="K10" s="351">
        <v>12</v>
      </c>
      <c r="L10" s="337">
        <v>0.34285714285714286</v>
      </c>
      <c r="M10" s="351">
        <v>0</v>
      </c>
      <c r="N10" s="337">
        <v>0</v>
      </c>
      <c r="O10" s="338">
        <v>35</v>
      </c>
    </row>
    <row r="11" spans="1:15" ht="15" x14ac:dyDescent="0.25">
      <c r="A11" s="335">
        <v>591</v>
      </c>
      <c r="B11" s="336" t="s">
        <v>426</v>
      </c>
      <c r="C11" s="351">
        <v>30</v>
      </c>
      <c r="D11" s="337">
        <v>4.5454545454545456E-2</v>
      </c>
      <c r="E11" s="351">
        <v>83</v>
      </c>
      <c r="F11" s="337">
        <v>0.12575757575757576</v>
      </c>
      <c r="G11" s="351">
        <v>71</v>
      </c>
      <c r="H11" s="337">
        <v>0.10757575757575757</v>
      </c>
      <c r="I11" s="351">
        <v>169</v>
      </c>
      <c r="J11" s="337">
        <v>0.25606060606060604</v>
      </c>
      <c r="K11" s="351">
        <v>295</v>
      </c>
      <c r="L11" s="337">
        <v>0.44696969696969696</v>
      </c>
      <c r="M11" s="351">
        <v>12</v>
      </c>
      <c r="N11" s="337">
        <v>1.8181818181818181E-2</v>
      </c>
      <c r="O11" s="338">
        <v>660</v>
      </c>
    </row>
    <row r="12" spans="1:15" ht="15" x14ac:dyDescent="0.25">
      <c r="A12" s="335">
        <v>893</v>
      </c>
      <c r="B12" s="336" t="s">
        <v>427</v>
      </c>
      <c r="C12" s="351">
        <v>8</v>
      </c>
      <c r="D12" s="337">
        <v>4.1025641025641026E-2</v>
      </c>
      <c r="E12" s="351">
        <v>35</v>
      </c>
      <c r="F12" s="337">
        <v>0.17948717948717949</v>
      </c>
      <c r="G12" s="351">
        <v>24</v>
      </c>
      <c r="H12" s="337">
        <v>0.12307692307692308</v>
      </c>
      <c r="I12" s="351">
        <v>39</v>
      </c>
      <c r="J12" s="337">
        <v>0.2</v>
      </c>
      <c r="K12" s="351">
        <v>86</v>
      </c>
      <c r="L12" s="337">
        <v>0.44102564102564101</v>
      </c>
      <c r="M12" s="351">
        <v>3</v>
      </c>
      <c r="N12" s="337">
        <v>1.5384615384615385E-2</v>
      </c>
      <c r="O12" s="338">
        <v>195</v>
      </c>
    </row>
    <row r="13" spans="1:15" x14ac:dyDescent="0.2">
      <c r="A13" s="329">
        <v>2</v>
      </c>
      <c r="B13" s="330" t="s">
        <v>428</v>
      </c>
      <c r="C13" s="333">
        <v>73</v>
      </c>
      <c r="D13" s="332">
        <v>3.6962025316455697E-2</v>
      </c>
      <c r="E13" s="331">
        <v>315</v>
      </c>
      <c r="F13" s="332">
        <v>0.15949367088607594</v>
      </c>
      <c r="G13" s="333">
        <v>252</v>
      </c>
      <c r="H13" s="332">
        <v>0.12759493670886077</v>
      </c>
      <c r="I13" s="333">
        <v>478</v>
      </c>
      <c r="J13" s="332">
        <v>0.24202531645569619</v>
      </c>
      <c r="K13" s="333">
        <v>808</v>
      </c>
      <c r="L13" s="332">
        <v>0.4091139240506329</v>
      </c>
      <c r="M13" s="333">
        <v>49</v>
      </c>
      <c r="N13" s="332">
        <v>2.4810126582278481E-2</v>
      </c>
      <c r="O13" s="334">
        <v>1975</v>
      </c>
    </row>
    <row r="14" spans="1:15" ht="15" x14ac:dyDescent="0.25">
      <c r="A14" s="335">
        <v>120</v>
      </c>
      <c r="B14" s="336" t="s">
        <v>429</v>
      </c>
      <c r="C14" s="351">
        <v>1</v>
      </c>
      <c r="D14" s="337">
        <v>2.3255813953488372E-2</v>
      </c>
      <c r="E14" s="351">
        <v>6</v>
      </c>
      <c r="F14" s="337">
        <v>0.13953488372093023</v>
      </c>
      <c r="G14" s="351">
        <v>7</v>
      </c>
      <c r="H14" s="337">
        <v>0.16279069767441862</v>
      </c>
      <c r="I14" s="351">
        <v>11</v>
      </c>
      <c r="J14" s="337">
        <v>0.2558139534883721</v>
      </c>
      <c r="K14" s="351">
        <v>15</v>
      </c>
      <c r="L14" s="337">
        <v>0.34883720930232559</v>
      </c>
      <c r="M14" s="351">
        <v>3</v>
      </c>
      <c r="N14" s="337">
        <v>6.9767441860465115E-2</v>
      </c>
      <c r="O14" s="338">
        <v>43</v>
      </c>
    </row>
    <row r="15" spans="1:15" ht="15" x14ac:dyDescent="0.25">
      <c r="A15" s="335">
        <v>154</v>
      </c>
      <c r="B15" s="336" t="s">
        <v>430</v>
      </c>
      <c r="C15" s="351">
        <v>59</v>
      </c>
      <c r="D15" s="337">
        <v>4.0163376446562288E-2</v>
      </c>
      <c r="E15" s="351">
        <v>238</v>
      </c>
      <c r="F15" s="337">
        <v>0.16201497617426822</v>
      </c>
      <c r="G15" s="351">
        <v>187</v>
      </c>
      <c r="H15" s="337">
        <v>0.12729748127978216</v>
      </c>
      <c r="I15" s="351">
        <v>339</v>
      </c>
      <c r="J15" s="337">
        <v>0.23076923076923078</v>
      </c>
      <c r="K15" s="351">
        <v>602</v>
      </c>
      <c r="L15" s="337">
        <v>0.40980258679373721</v>
      </c>
      <c r="M15" s="351">
        <v>44</v>
      </c>
      <c r="N15" s="337">
        <v>2.9952348536419333E-2</v>
      </c>
      <c r="O15" s="338">
        <v>1469</v>
      </c>
    </row>
    <row r="16" spans="1:15" ht="15" x14ac:dyDescent="0.25">
      <c r="A16" s="335">
        <v>250</v>
      </c>
      <c r="B16" s="336" t="s">
        <v>431</v>
      </c>
      <c r="C16" s="351">
        <v>2</v>
      </c>
      <c r="D16" s="337">
        <v>1.0638297872340425E-2</v>
      </c>
      <c r="E16" s="351">
        <v>30</v>
      </c>
      <c r="F16" s="337">
        <v>0.15957446808510639</v>
      </c>
      <c r="G16" s="351">
        <v>20</v>
      </c>
      <c r="H16" s="337">
        <v>0.10638297872340426</v>
      </c>
      <c r="I16" s="351">
        <v>50</v>
      </c>
      <c r="J16" s="337">
        <v>0.26595744680851063</v>
      </c>
      <c r="K16" s="351">
        <v>84</v>
      </c>
      <c r="L16" s="337">
        <v>0.44680851063829785</v>
      </c>
      <c r="M16" s="351">
        <v>2</v>
      </c>
      <c r="N16" s="337">
        <v>1.0638297872340425E-2</v>
      </c>
      <c r="O16" s="338">
        <v>188</v>
      </c>
    </row>
    <row r="17" spans="1:15" ht="15" x14ac:dyDescent="0.25">
      <c r="A17" s="335">
        <v>495</v>
      </c>
      <c r="B17" s="336" t="s">
        <v>432</v>
      </c>
      <c r="C17" s="351">
        <v>1</v>
      </c>
      <c r="D17" s="337">
        <v>2.3255813953488372E-2</v>
      </c>
      <c r="E17" s="351">
        <v>6</v>
      </c>
      <c r="F17" s="337">
        <v>0.13953488372093023</v>
      </c>
      <c r="G17" s="351">
        <v>6</v>
      </c>
      <c r="H17" s="337">
        <v>0.13953488372093023</v>
      </c>
      <c r="I17" s="351">
        <v>13</v>
      </c>
      <c r="J17" s="337">
        <v>0.30232558139534882</v>
      </c>
      <c r="K17" s="351">
        <v>17</v>
      </c>
      <c r="L17" s="337">
        <v>0.39534883720930231</v>
      </c>
      <c r="M17" s="351">
        <v>0</v>
      </c>
      <c r="N17" s="337">
        <v>0</v>
      </c>
      <c r="O17" s="338">
        <v>43</v>
      </c>
    </row>
    <row r="18" spans="1:15" ht="15" x14ac:dyDescent="0.25">
      <c r="A18" s="335">
        <v>790</v>
      </c>
      <c r="B18" s="336" t="s">
        <v>433</v>
      </c>
      <c r="C18" s="351">
        <v>2</v>
      </c>
      <c r="D18" s="337">
        <v>2.2988505747126436E-2</v>
      </c>
      <c r="E18" s="351">
        <v>18</v>
      </c>
      <c r="F18" s="337">
        <v>0.20689655172413793</v>
      </c>
      <c r="G18" s="351">
        <v>12</v>
      </c>
      <c r="H18" s="337">
        <v>0.13793103448275862</v>
      </c>
      <c r="I18" s="351">
        <v>23</v>
      </c>
      <c r="J18" s="337">
        <v>0.26436781609195403</v>
      </c>
      <c r="K18" s="351">
        <v>32</v>
      </c>
      <c r="L18" s="337">
        <v>0.36781609195402298</v>
      </c>
      <c r="M18" s="351">
        <v>0</v>
      </c>
      <c r="N18" s="337">
        <v>0</v>
      </c>
      <c r="O18" s="338">
        <v>87</v>
      </c>
    </row>
    <row r="19" spans="1:15" ht="15" x14ac:dyDescent="0.25">
      <c r="A19" s="335">
        <v>895</v>
      </c>
      <c r="B19" s="336" t="s">
        <v>434</v>
      </c>
      <c r="C19" s="351">
        <v>8</v>
      </c>
      <c r="D19" s="337">
        <v>5.5172413793103448E-2</v>
      </c>
      <c r="E19" s="351">
        <v>17</v>
      </c>
      <c r="F19" s="337">
        <v>0.11724137931034483</v>
      </c>
      <c r="G19" s="351">
        <v>20</v>
      </c>
      <c r="H19" s="337">
        <v>0.13793103448275862</v>
      </c>
      <c r="I19" s="351">
        <v>42</v>
      </c>
      <c r="J19" s="337">
        <v>0.28965517241379313</v>
      </c>
      <c r="K19" s="351">
        <v>58</v>
      </c>
      <c r="L19" s="337">
        <v>0.4</v>
      </c>
      <c r="M19" s="351">
        <v>0</v>
      </c>
      <c r="N19" s="337">
        <v>0</v>
      </c>
      <c r="O19" s="338">
        <v>145</v>
      </c>
    </row>
    <row r="20" spans="1:15" x14ac:dyDescent="0.2">
      <c r="A20" s="329">
        <v>3</v>
      </c>
      <c r="B20" s="330" t="s">
        <v>435</v>
      </c>
      <c r="C20" s="333">
        <v>345</v>
      </c>
      <c r="D20" s="332">
        <v>4.2561065877128053E-2</v>
      </c>
      <c r="E20" s="331">
        <v>1273</v>
      </c>
      <c r="F20" s="332">
        <v>0.15704416481618555</v>
      </c>
      <c r="G20" s="333">
        <v>952</v>
      </c>
      <c r="H20" s="332">
        <v>0.11744386873920552</v>
      </c>
      <c r="I20" s="333">
        <v>2080</v>
      </c>
      <c r="J20" s="332">
        <v>0.25660004934616332</v>
      </c>
      <c r="K20" s="333">
        <v>3263</v>
      </c>
      <c r="L20" s="332">
        <v>0.40254132741179371</v>
      </c>
      <c r="M20" s="333">
        <v>193</v>
      </c>
      <c r="N20" s="332">
        <v>2.3809523809523808E-2</v>
      </c>
      <c r="O20" s="334">
        <v>8106</v>
      </c>
    </row>
    <row r="21" spans="1:15" ht="15" x14ac:dyDescent="0.25">
      <c r="A21" s="335">
        <v>45</v>
      </c>
      <c r="B21" s="336" t="s">
        <v>436</v>
      </c>
      <c r="C21" s="351">
        <v>142</v>
      </c>
      <c r="D21" s="337">
        <v>4.3319097010372176E-2</v>
      </c>
      <c r="E21" s="351">
        <v>519</v>
      </c>
      <c r="F21" s="337">
        <v>0.15832824893227579</v>
      </c>
      <c r="G21" s="351">
        <v>372</v>
      </c>
      <c r="H21" s="337">
        <v>0.11348383160463697</v>
      </c>
      <c r="I21" s="351">
        <v>824</v>
      </c>
      <c r="J21" s="337">
        <v>0.25137278828553994</v>
      </c>
      <c r="K21" s="351">
        <v>1333</v>
      </c>
      <c r="L21" s="337">
        <v>0.4066503965832825</v>
      </c>
      <c r="M21" s="351">
        <v>88</v>
      </c>
      <c r="N21" s="337">
        <v>2.6845637583892617E-2</v>
      </c>
      <c r="O21" s="338">
        <v>3278</v>
      </c>
    </row>
    <row r="22" spans="1:15" ht="15" x14ac:dyDescent="0.25">
      <c r="A22" s="335">
        <v>51</v>
      </c>
      <c r="B22" s="336" t="s">
        <v>437</v>
      </c>
      <c r="C22" s="351">
        <v>8</v>
      </c>
      <c r="D22" s="337">
        <v>3.9603960396039604E-2</v>
      </c>
      <c r="E22" s="351">
        <v>31</v>
      </c>
      <c r="F22" s="337">
        <v>0.15346534653465346</v>
      </c>
      <c r="G22" s="351">
        <v>26</v>
      </c>
      <c r="H22" s="337">
        <v>0.12871287128712872</v>
      </c>
      <c r="I22" s="351">
        <v>43</v>
      </c>
      <c r="J22" s="337">
        <v>0.21287128712871287</v>
      </c>
      <c r="K22" s="351">
        <v>92</v>
      </c>
      <c r="L22" s="337">
        <v>0.45544554455445546</v>
      </c>
      <c r="M22" s="351">
        <v>2</v>
      </c>
      <c r="N22" s="337">
        <v>9.9009900990099011E-3</v>
      </c>
      <c r="O22" s="338">
        <v>202</v>
      </c>
    </row>
    <row r="23" spans="1:15" ht="15" x14ac:dyDescent="0.25">
      <c r="A23" s="335">
        <v>147</v>
      </c>
      <c r="B23" s="336" t="s">
        <v>438</v>
      </c>
      <c r="C23" s="351">
        <v>39</v>
      </c>
      <c r="D23" s="337">
        <v>4.1666666666666664E-2</v>
      </c>
      <c r="E23" s="351">
        <v>147</v>
      </c>
      <c r="F23" s="337">
        <v>0.15705128205128205</v>
      </c>
      <c r="G23" s="351">
        <v>103</v>
      </c>
      <c r="H23" s="337">
        <v>0.11004273504273504</v>
      </c>
      <c r="I23" s="351">
        <v>238</v>
      </c>
      <c r="J23" s="337">
        <v>0.25427350427350426</v>
      </c>
      <c r="K23" s="351">
        <v>387</v>
      </c>
      <c r="L23" s="337">
        <v>0.41346153846153844</v>
      </c>
      <c r="M23" s="351">
        <v>22</v>
      </c>
      <c r="N23" s="337">
        <v>2.3504273504273504E-2</v>
      </c>
      <c r="O23" s="338">
        <v>936</v>
      </c>
    </row>
    <row r="24" spans="1:15" ht="15" x14ac:dyDescent="0.25">
      <c r="A24" s="335">
        <v>172</v>
      </c>
      <c r="B24" s="336" t="s">
        <v>439</v>
      </c>
      <c r="C24" s="351">
        <v>29</v>
      </c>
      <c r="D24" s="337">
        <v>4.1606886657101862E-2</v>
      </c>
      <c r="E24" s="351">
        <v>117</v>
      </c>
      <c r="F24" s="337">
        <v>0.16786226685796271</v>
      </c>
      <c r="G24" s="351">
        <v>83</v>
      </c>
      <c r="H24" s="337">
        <v>0.11908177905308465</v>
      </c>
      <c r="I24" s="351">
        <v>187</v>
      </c>
      <c r="J24" s="337">
        <v>0.26829268292682928</v>
      </c>
      <c r="K24" s="351">
        <v>260</v>
      </c>
      <c r="L24" s="337">
        <v>0.37302725968436157</v>
      </c>
      <c r="M24" s="351">
        <v>21</v>
      </c>
      <c r="N24" s="337">
        <v>3.0129124820659971E-2</v>
      </c>
      <c r="O24" s="338">
        <v>697</v>
      </c>
    </row>
    <row r="25" spans="1:15" ht="15" x14ac:dyDescent="0.25">
      <c r="A25" s="335">
        <v>475</v>
      </c>
      <c r="B25" s="336" t="s">
        <v>440</v>
      </c>
      <c r="C25" s="351">
        <v>1</v>
      </c>
      <c r="D25" s="337">
        <v>0.33333333333333331</v>
      </c>
      <c r="E25" s="351">
        <v>0</v>
      </c>
      <c r="F25" s="337">
        <v>0</v>
      </c>
      <c r="G25" s="351">
        <v>0</v>
      </c>
      <c r="H25" s="337">
        <v>0</v>
      </c>
      <c r="I25" s="351">
        <v>2</v>
      </c>
      <c r="J25" s="337">
        <v>0.66666666666666663</v>
      </c>
      <c r="K25" s="351">
        <v>0</v>
      </c>
      <c r="L25" s="337">
        <v>0</v>
      </c>
      <c r="M25" s="351">
        <v>0</v>
      </c>
      <c r="N25" s="337">
        <v>0</v>
      </c>
      <c r="O25" s="338">
        <v>3</v>
      </c>
    </row>
    <row r="26" spans="1:15" ht="15" x14ac:dyDescent="0.25">
      <c r="A26" s="335">
        <v>480</v>
      </c>
      <c r="B26" s="336" t="s">
        <v>441</v>
      </c>
      <c r="C26" s="351">
        <v>9</v>
      </c>
      <c r="D26" s="337">
        <v>3.2608695652173912E-2</v>
      </c>
      <c r="E26" s="351">
        <v>40</v>
      </c>
      <c r="F26" s="337">
        <v>0.14492753623188406</v>
      </c>
      <c r="G26" s="351">
        <v>29</v>
      </c>
      <c r="H26" s="337">
        <v>0.10507246376811594</v>
      </c>
      <c r="I26" s="351">
        <v>74</v>
      </c>
      <c r="J26" s="337">
        <v>0.26811594202898553</v>
      </c>
      <c r="K26" s="351">
        <v>120</v>
      </c>
      <c r="L26" s="337">
        <v>0.43478260869565216</v>
      </c>
      <c r="M26" s="351">
        <v>4</v>
      </c>
      <c r="N26" s="337">
        <v>1.4492753623188406E-2</v>
      </c>
      <c r="O26" s="338">
        <v>276</v>
      </c>
    </row>
    <row r="27" spans="1:15" ht="15" x14ac:dyDescent="0.25">
      <c r="A27" s="335">
        <v>490</v>
      </c>
      <c r="B27" s="336" t="s">
        <v>442</v>
      </c>
      <c r="C27" s="351">
        <v>16</v>
      </c>
      <c r="D27" s="337">
        <v>4.1237113402061855E-2</v>
      </c>
      <c r="E27" s="351">
        <v>57</v>
      </c>
      <c r="F27" s="337">
        <v>0.14690721649484537</v>
      </c>
      <c r="G27" s="351">
        <v>60</v>
      </c>
      <c r="H27" s="337">
        <v>0.15463917525773196</v>
      </c>
      <c r="I27" s="351">
        <v>87</v>
      </c>
      <c r="J27" s="337">
        <v>0.22422680412371135</v>
      </c>
      <c r="K27" s="351">
        <v>158</v>
      </c>
      <c r="L27" s="337">
        <v>0.40721649484536082</v>
      </c>
      <c r="M27" s="351">
        <v>10</v>
      </c>
      <c r="N27" s="337">
        <v>2.5773195876288658E-2</v>
      </c>
      <c r="O27" s="338">
        <v>388</v>
      </c>
    </row>
    <row r="28" spans="1:15" ht="15" x14ac:dyDescent="0.25">
      <c r="A28" s="335">
        <v>659</v>
      </c>
      <c r="B28" s="336" t="s">
        <v>443</v>
      </c>
      <c r="C28" s="351">
        <v>1</v>
      </c>
      <c r="D28" s="337">
        <v>7.1428571428571426E-3</v>
      </c>
      <c r="E28" s="351">
        <v>13</v>
      </c>
      <c r="F28" s="337">
        <v>9.285714285714286E-2</v>
      </c>
      <c r="G28" s="351">
        <v>24</v>
      </c>
      <c r="H28" s="337">
        <v>0.17142857142857143</v>
      </c>
      <c r="I28" s="351">
        <v>42</v>
      </c>
      <c r="J28" s="337">
        <v>0.3</v>
      </c>
      <c r="K28" s="351">
        <v>57</v>
      </c>
      <c r="L28" s="337">
        <v>0.40714285714285714</v>
      </c>
      <c r="M28" s="351">
        <v>3</v>
      </c>
      <c r="N28" s="337">
        <v>2.1428571428571429E-2</v>
      </c>
      <c r="O28" s="338">
        <v>140</v>
      </c>
    </row>
    <row r="29" spans="1:15" ht="15" x14ac:dyDescent="0.25">
      <c r="A29" s="335">
        <v>665</v>
      </c>
      <c r="B29" s="336" t="s">
        <v>444</v>
      </c>
      <c r="C29" s="351">
        <v>3</v>
      </c>
      <c r="D29" s="337">
        <v>3.4090909090909088E-2</v>
      </c>
      <c r="E29" s="351">
        <v>17</v>
      </c>
      <c r="F29" s="337">
        <v>0.19318181818181818</v>
      </c>
      <c r="G29" s="351">
        <v>10</v>
      </c>
      <c r="H29" s="337">
        <v>0.11363636363636363</v>
      </c>
      <c r="I29" s="351">
        <v>19</v>
      </c>
      <c r="J29" s="337">
        <v>0.21590909090909091</v>
      </c>
      <c r="K29" s="351">
        <v>38</v>
      </c>
      <c r="L29" s="337">
        <v>0.43181818181818182</v>
      </c>
      <c r="M29" s="351">
        <v>1</v>
      </c>
      <c r="N29" s="337">
        <v>1.1363636363636364E-2</v>
      </c>
      <c r="O29" s="338">
        <v>88</v>
      </c>
    </row>
    <row r="30" spans="1:15" ht="15" x14ac:dyDescent="0.25">
      <c r="A30" s="335">
        <v>837</v>
      </c>
      <c r="B30" s="336" t="s">
        <v>445</v>
      </c>
      <c r="C30" s="351">
        <v>97</v>
      </c>
      <c r="D30" s="337">
        <v>4.6344959388437648E-2</v>
      </c>
      <c r="E30" s="351">
        <v>331</v>
      </c>
      <c r="F30" s="337">
        <v>0.1581462016244625</v>
      </c>
      <c r="G30" s="351">
        <v>245</v>
      </c>
      <c r="H30" s="337">
        <v>0.11705685618729098</v>
      </c>
      <c r="I30" s="351">
        <v>563</v>
      </c>
      <c r="J30" s="337">
        <v>0.26899187768752986</v>
      </c>
      <c r="K30" s="351">
        <v>815</v>
      </c>
      <c r="L30" s="337">
        <v>0.38939321548017203</v>
      </c>
      <c r="M30" s="351">
        <v>42</v>
      </c>
      <c r="N30" s="337">
        <v>2.0066889632107024E-2</v>
      </c>
      <c r="O30" s="338">
        <v>2093</v>
      </c>
    </row>
    <row r="31" spans="1:15" ht="15" x14ac:dyDescent="0.25">
      <c r="A31" s="335">
        <v>873</v>
      </c>
      <c r="B31" s="336" t="s">
        <v>446</v>
      </c>
      <c r="C31" s="351">
        <v>0</v>
      </c>
      <c r="D31" s="337">
        <v>0</v>
      </c>
      <c r="E31" s="351">
        <v>1</v>
      </c>
      <c r="F31" s="337">
        <v>0.2</v>
      </c>
      <c r="G31" s="351">
        <v>0</v>
      </c>
      <c r="H31" s="337">
        <v>0</v>
      </c>
      <c r="I31" s="351">
        <v>1</v>
      </c>
      <c r="J31" s="337">
        <v>0.2</v>
      </c>
      <c r="K31" s="351">
        <v>3</v>
      </c>
      <c r="L31" s="337">
        <v>0.6</v>
      </c>
      <c r="M31" s="351">
        <v>0</v>
      </c>
      <c r="N31" s="337">
        <v>0</v>
      </c>
      <c r="O31" s="338">
        <v>5</v>
      </c>
    </row>
    <row r="32" spans="1:15" x14ac:dyDescent="0.2">
      <c r="A32" s="329">
        <v>4</v>
      </c>
      <c r="B32" s="330" t="s">
        <v>447</v>
      </c>
      <c r="C32" s="333">
        <v>96</v>
      </c>
      <c r="D32" s="332">
        <v>4.0851063829787232E-2</v>
      </c>
      <c r="E32" s="331">
        <v>348</v>
      </c>
      <c r="F32" s="332">
        <v>0.14808510638297873</v>
      </c>
      <c r="G32" s="333">
        <v>256</v>
      </c>
      <c r="H32" s="332">
        <v>0.10893617021276596</v>
      </c>
      <c r="I32" s="333">
        <v>639</v>
      </c>
      <c r="J32" s="332">
        <v>0.27191489361702126</v>
      </c>
      <c r="K32" s="333">
        <v>957</v>
      </c>
      <c r="L32" s="332">
        <v>0.40723404255319151</v>
      </c>
      <c r="M32" s="333">
        <v>54</v>
      </c>
      <c r="N32" s="332">
        <v>2.297872340425532E-2</v>
      </c>
      <c r="O32" s="334">
        <v>2350</v>
      </c>
    </row>
    <row r="33" spans="1:15" ht="15" x14ac:dyDescent="0.25">
      <c r="A33" s="335">
        <v>31</v>
      </c>
      <c r="B33" s="336" t="s">
        <v>448</v>
      </c>
      <c r="C33" s="351">
        <v>5</v>
      </c>
      <c r="D33" s="337">
        <v>5.4945054945054944E-2</v>
      </c>
      <c r="E33" s="351">
        <v>10</v>
      </c>
      <c r="F33" s="337">
        <v>0.10989010989010989</v>
      </c>
      <c r="G33" s="351">
        <v>8</v>
      </c>
      <c r="H33" s="337">
        <v>8.7912087912087919E-2</v>
      </c>
      <c r="I33" s="351">
        <v>26</v>
      </c>
      <c r="J33" s="337">
        <v>0.2857142857142857</v>
      </c>
      <c r="K33" s="351">
        <v>37</v>
      </c>
      <c r="L33" s="337">
        <v>0.40659340659340659</v>
      </c>
      <c r="M33" s="351">
        <v>5</v>
      </c>
      <c r="N33" s="337">
        <v>5.4945054945054944E-2</v>
      </c>
      <c r="O33" s="338">
        <v>91</v>
      </c>
    </row>
    <row r="34" spans="1:15" ht="15" x14ac:dyDescent="0.25">
      <c r="A34" s="335">
        <v>40</v>
      </c>
      <c r="B34" s="336" t="s">
        <v>449</v>
      </c>
      <c r="C34" s="351">
        <v>2</v>
      </c>
      <c r="D34" s="337">
        <v>3.0303030303030304E-2</v>
      </c>
      <c r="E34" s="351">
        <v>13</v>
      </c>
      <c r="F34" s="337">
        <v>0.19696969696969696</v>
      </c>
      <c r="G34" s="351">
        <v>3</v>
      </c>
      <c r="H34" s="337">
        <v>4.5454545454545456E-2</v>
      </c>
      <c r="I34" s="351">
        <v>16</v>
      </c>
      <c r="J34" s="337">
        <v>0.24242424242424243</v>
      </c>
      <c r="K34" s="351">
        <v>31</v>
      </c>
      <c r="L34" s="337">
        <v>0.46969696969696972</v>
      </c>
      <c r="M34" s="351">
        <v>1</v>
      </c>
      <c r="N34" s="337">
        <v>1.5151515151515152E-2</v>
      </c>
      <c r="O34" s="338">
        <v>66</v>
      </c>
    </row>
    <row r="35" spans="1:15" ht="15" x14ac:dyDescent="0.25">
      <c r="A35" s="335">
        <v>190</v>
      </c>
      <c r="B35" s="336" t="s">
        <v>450</v>
      </c>
      <c r="C35" s="351">
        <v>5</v>
      </c>
      <c r="D35" s="337">
        <v>2.7472527472527472E-2</v>
      </c>
      <c r="E35" s="351">
        <v>28</v>
      </c>
      <c r="F35" s="337">
        <v>0.15384615384615385</v>
      </c>
      <c r="G35" s="351">
        <v>26</v>
      </c>
      <c r="H35" s="337">
        <v>0.14285714285714285</v>
      </c>
      <c r="I35" s="351">
        <v>44</v>
      </c>
      <c r="J35" s="337">
        <v>0.24175824175824176</v>
      </c>
      <c r="K35" s="351">
        <v>71</v>
      </c>
      <c r="L35" s="337">
        <v>0.39010989010989011</v>
      </c>
      <c r="M35" s="351">
        <v>8</v>
      </c>
      <c r="N35" s="337">
        <v>4.3956043956043959E-2</v>
      </c>
      <c r="O35" s="338">
        <v>182</v>
      </c>
    </row>
    <row r="36" spans="1:15" ht="15" x14ac:dyDescent="0.25">
      <c r="A36" s="335">
        <v>604</v>
      </c>
      <c r="B36" s="336" t="s">
        <v>451</v>
      </c>
      <c r="C36" s="351">
        <v>21</v>
      </c>
      <c r="D36" s="337">
        <v>4.6460176991150445E-2</v>
      </c>
      <c r="E36" s="351">
        <v>70</v>
      </c>
      <c r="F36" s="337">
        <v>0.15486725663716813</v>
      </c>
      <c r="G36" s="351">
        <v>42</v>
      </c>
      <c r="H36" s="337">
        <v>9.2920353982300891E-2</v>
      </c>
      <c r="I36" s="351">
        <v>123</v>
      </c>
      <c r="J36" s="337">
        <v>0.27212389380530971</v>
      </c>
      <c r="K36" s="351">
        <v>185</v>
      </c>
      <c r="L36" s="337">
        <v>0.40929203539823011</v>
      </c>
      <c r="M36" s="351">
        <v>11</v>
      </c>
      <c r="N36" s="337">
        <v>2.4336283185840708E-2</v>
      </c>
      <c r="O36" s="338">
        <v>452</v>
      </c>
    </row>
    <row r="37" spans="1:15" ht="15" x14ac:dyDescent="0.25">
      <c r="A37" s="335">
        <v>670</v>
      </c>
      <c r="B37" s="336" t="s">
        <v>452</v>
      </c>
      <c r="C37" s="351">
        <v>10</v>
      </c>
      <c r="D37" s="337">
        <v>4.1493775933609957E-2</v>
      </c>
      <c r="E37" s="351">
        <v>31</v>
      </c>
      <c r="F37" s="337">
        <v>0.12863070539419086</v>
      </c>
      <c r="G37" s="351">
        <v>37</v>
      </c>
      <c r="H37" s="337">
        <v>0.15352697095435686</v>
      </c>
      <c r="I37" s="351">
        <v>58</v>
      </c>
      <c r="J37" s="337">
        <v>0.24066390041493776</v>
      </c>
      <c r="K37" s="351">
        <v>99</v>
      </c>
      <c r="L37" s="337">
        <v>0.41078838174273857</v>
      </c>
      <c r="M37" s="351">
        <v>6</v>
      </c>
      <c r="N37" s="337">
        <v>2.4896265560165973E-2</v>
      </c>
      <c r="O37" s="338">
        <v>241</v>
      </c>
    </row>
    <row r="38" spans="1:15" ht="15" x14ac:dyDescent="0.25">
      <c r="A38" s="335">
        <v>690</v>
      </c>
      <c r="B38" s="336" t="s">
        <v>453</v>
      </c>
      <c r="C38" s="351">
        <v>6</v>
      </c>
      <c r="D38" s="337">
        <v>4.4776119402985072E-2</v>
      </c>
      <c r="E38" s="351">
        <v>25</v>
      </c>
      <c r="F38" s="337">
        <v>0.18656716417910449</v>
      </c>
      <c r="G38" s="351">
        <v>13</v>
      </c>
      <c r="H38" s="337">
        <v>9.7014925373134331E-2</v>
      </c>
      <c r="I38" s="351">
        <v>40</v>
      </c>
      <c r="J38" s="337">
        <v>0.29850746268656714</v>
      </c>
      <c r="K38" s="351">
        <v>47</v>
      </c>
      <c r="L38" s="337">
        <v>0.35074626865671643</v>
      </c>
      <c r="M38" s="351">
        <v>3</v>
      </c>
      <c r="N38" s="337">
        <v>2.2388059701492536E-2</v>
      </c>
      <c r="O38" s="338">
        <v>134</v>
      </c>
    </row>
    <row r="39" spans="1:15" ht="15" x14ac:dyDescent="0.25">
      <c r="A39" s="335">
        <v>736</v>
      </c>
      <c r="B39" s="336" t="s">
        <v>454</v>
      </c>
      <c r="C39" s="351">
        <v>31</v>
      </c>
      <c r="D39" s="337">
        <v>4.0469973890339427E-2</v>
      </c>
      <c r="E39" s="351">
        <v>111</v>
      </c>
      <c r="F39" s="337">
        <v>0.14490861618798956</v>
      </c>
      <c r="G39" s="351">
        <v>79</v>
      </c>
      <c r="H39" s="337">
        <v>0.10313315926892951</v>
      </c>
      <c r="I39" s="351">
        <v>229</v>
      </c>
      <c r="J39" s="337">
        <v>0.29895561357702349</v>
      </c>
      <c r="K39" s="351">
        <v>305</v>
      </c>
      <c r="L39" s="337">
        <v>0.39817232375979111</v>
      </c>
      <c r="M39" s="351">
        <v>11</v>
      </c>
      <c r="N39" s="337">
        <v>1.4360313315926894E-2</v>
      </c>
      <c r="O39" s="338">
        <v>766</v>
      </c>
    </row>
    <row r="40" spans="1:15" ht="15" x14ac:dyDescent="0.25">
      <c r="A40" s="335">
        <v>858</v>
      </c>
      <c r="B40" s="336" t="s">
        <v>455</v>
      </c>
      <c r="C40" s="351">
        <v>3</v>
      </c>
      <c r="D40" s="337">
        <v>1.7647058823529412E-2</v>
      </c>
      <c r="E40" s="351">
        <v>26</v>
      </c>
      <c r="F40" s="337">
        <v>0.15294117647058825</v>
      </c>
      <c r="G40" s="351">
        <v>14</v>
      </c>
      <c r="H40" s="337">
        <v>8.2352941176470587E-2</v>
      </c>
      <c r="I40" s="351">
        <v>46</v>
      </c>
      <c r="J40" s="337">
        <v>0.27058823529411763</v>
      </c>
      <c r="K40" s="351">
        <v>76</v>
      </c>
      <c r="L40" s="337">
        <v>0.44705882352941179</v>
      </c>
      <c r="M40" s="351">
        <v>5</v>
      </c>
      <c r="N40" s="337">
        <v>2.9411764705882353E-2</v>
      </c>
      <c r="O40" s="338">
        <v>170</v>
      </c>
    </row>
    <row r="41" spans="1:15" ht="15" x14ac:dyDescent="0.25">
      <c r="A41" s="335">
        <v>885</v>
      </c>
      <c r="B41" s="336" t="s">
        <v>456</v>
      </c>
      <c r="C41" s="351">
        <v>2</v>
      </c>
      <c r="D41" s="337">
        <v>4.6511627906976744E-2</v>
      </c>
      <c r="E41" s="351">
        <v>9</v>
      </c>
      <c r="F41" s="337">
        <v>0.20930232558139536</v>
      </c>
      <c r="G41" s="351">
        <v>4</v>
      </c>
      <c r="H41" s="337">
        <v>9.3023255813953487E-2</v>
      </c>
      <c r="I41" s="351">
        <v>9</v>
      </c>
      <c r="J41" s="337">
        <v>0.20930232558139536</v>
      </c>
      <c r="K41" s="351">
        <v>18</v>
      </c>
      <c r="L41" s="337">
        <v>0.41860465116279072</v>
      </c>
      <c r="M41" s="351">
        <v>1</v>
      </c>
      <c r="N41" s="337">
        <v>2.3255813953488372E-2</v>
      </c>
      <c r="O41" s="338">
        <v>43</v>
      </c>
    </row>
    <row r="42" spans="1:15" ht="15" x14ac:dyDescent="0.25">
      <c r="A42" s="335">
        <v>890</v>
      </c>
      <c r="B42" s="336" t="s">
        <v>457</v>
      </c>
      <c r="C42" s="351">
        <v>11</v>
      </c>
      <c r="D42" s="337">
        <v>5.3658536585365853E-2</v>
      </c>
      <c r="E42" s="351">
        <v>25</v>
      </c>
      <c r="F42" s="337">
        <v>0.12195121951219512</v>
      </c>
      <c r="G42" s="351">
        <v>30</v>
      </c>
      <c r="H42" s="337">
        <v>0.14634146341463414</v>
      </c>
      <c r="I42" s="351">
        <v>48</v>
      </c>
      <c r="J42" s="337">
        <v>0.23414634146341465</v>
      </c>
      <c r="K42" s="351">
        <v>88</v>
      </c>
      <c r="L42" s="337">
        <v>0.42926829268292682</v>
      </c>
      <c r="M42" s="351">
        <v>3</v>
      </c>
      <c r="N42" s="337">
        <v>1.4634146341463415E-2</v>
      </c>
      <c r="O42" s="338">
        <v>205</v>
      </c>
    </row>
    <row r="43" spans="1:15" x14ac:dyDescent="0.2">
      <c r="A43" s="329">
        <v>5</v>
      </c>
      <c r="B43" s="330" t="s">
        <v>458</v>
      </c>
      <c r="C43" s="333">
        <v>115</v>
      </c>
      <c r="D43" s="332">
        <v>4.0521494009866106E-2</v>
      </c>
      <c r="E43" s="331">
        <v>432</v>
      </c>
      <c r="F43" s="332">
        <v>0.15221987315010571</v>
      </c>
      <c r="G43" s="333">
        <v>333</v>
      </c>
      <c r="H43" s="332">
        <v>0.11733615221987315</v>
      </c>
      <c r="I43" s="333">
        <v>674</v>
      </c>
      <c r="J43" s="332">
        <v>0.23749119097956306</v>
      </c>
      <c r="K43" s="333">
        <v>1195</v>
      </c>
      <c r="L43" s="332">
        <v>0.42107117688513035</v>
      </c>
      <c r="M43" s="333">
        <v>89</v>
      </c>
      <c r="N43" s="332">
        <v>3.1360112755461592E-2</v>
      </c>
      <c r="O43" s="334">
        <v>2838</v>
      </c>
    </row>
    <row r="44" spans="1:15" ht="15" x14ac:dyDescent="0.25">
      <c r="A44" s="335">
        <v>4</v>
      </c>
      <c r="B44" s="336" t="s">
        <v>459</v>
      </c>
      <c r="C44" s="351">
        <v>1</v>
      </c>
      <c r="D44" s="337">
        <v>0.25</v>
      </c>
      <c r="E44" s="351">
        <v>1</v>
      </c>
      <c r="F44" s="337">
        <v>0.25</v>
      </c>
      <c r="G44" s="351">
        <v>0</v>
      </c>
      <c r="H44" s="337">
        <v>0</v>
      </c>
      <c r="I44" s="351">
        <v>0</v>
      </c>
      <c r="J44" s="337">
        <v>0</v>
      </c>
      <c r="K44" s="351">
        <v>2</v>
      </c>
      <c r="L44" s="337">
        <v>0.5</v>
      </c>
      <c r="M44" s="351">
        <v>0</v>
      </c>
      <c r="N44" s="337">
        <v>0</v>
      </c>
      <c r="O44" s="338">
        <v>4</v>
      </c>
    </row>
    <row r="45" spans="1:15" ht="15" x14ac:dyDescent="0.25">
      <c r="A45" s="335">
        <v>42</v>
      </c>
      <c r="B45" s="336" t="s">
        <v>460</v>
      </c>
      <c r="C45" s="351">
        <v>25</v>
      </c>
      <c r="D45" s="337">
        <v>4.8449612403100778E-2</v>
      </c>
      <c r="E45" s="351">
        <v>64</v>
      </c>
      <c r="F45" s="337">
        <v>0.12403100775193798</v>
      </c>
      <c r="G45" s="351">
        <v>60</v>
      </c>
      <c r="H45" s="337">
        <v>0.11627906976744186</v>
      </c>
      <c r="I45" s="351">
        <v>124</v>
      </c>
      <c r="J45" s="337">
        <v>0.24031007751937986</v>
      </c>
      <c r="K45" s="351">
        <v>225</v>
      </c>
      <c r="L45" s="337">
        <v>0.43604651162790697</v>
      </c>
      <c r="M45" s="351">
        <v>18</v>
      </c>
      <c r="N45" s="337">
        <v>3.4883720930232558E-2</v>
      </c>
      <c r="O45" s="338">
        <v>516</v>
      </c>
    </row>
    <row r="46" spans="1:15" ht="15" x14ac:dyDescent="0.25">
      <c r="A46" s="335">
        <v>44</v>
      </c>
      <c r="B46" s="336" t="s">
        <v>461</v>
      </c>
      <c r="C46" s="351">
        <v>1</v>
      </c>
      <c r="D46" s="337">
        <v>0.04</v>
      </c>
      <c r="E46" s="351">
        <v>2</v>
      </c>
      <c r="F46" s="337">
        <v>0.08</v>
      </c>
      <c r="G46" s="351">
        <v>3</v>
      </c>
      <c r="H46" s="337">
        <v>0.12</v>
      </c>
      <c r="I46" s="351">
        <v>9</v>
      </c>
      <c r="J46" s="337">
        <v>0.36</v>
      </c>
      <c r="K46" s="351">
        <v>10</v>
      </c>
      <c r="L46" s="337">
        <v>0.4</v>
      </c>
      <c r="M46" s="351">
        <v>0</v>
      </c>
      <c r="N46" s="337">
        <v>0</v>
      </c>
      <c r="O46" s="338">
        <v>25</v>
      </c>
    </row>
    <row r="47" spans="1:15" ht="15" x14ac:dyDescent="0.25">
      <c r="A47" s="335">
        <v>59</v>
      </c>
      <c r="B47" s="336" t="s">
        <v>462</v>
      </c>
      <c r="C47" s="351">
        <v>1</v>
      </c>
      <c r="D47" s="337">
        <v>3.8461538461538464E-2</v>
      </c>
      <c r="E47" s="351">
        <v>6</v>
      </c>
      <c r="F47" s="337">
        <v>0.23076923076923078</v>
      </c>
      <c r="G47" s="351">
        <v>6</v>
      </c>
      <c r="H47" s="337">
        <v>0.23076923076923078</v>
      </c>
      <c r="I47" s="351">
        <v>3</v>
      </c>
      <c r="J47" s="337">
        <v>0.11538461538461539</v>
      </c>
      <c r="K47" s="351">
        <v>8</v>
      </c>
      <c r="L47" s="337">
        <v>0.30769230769230771</v>
      </c>
      <c r="M47" s="351">
        <v>2</v>
      </c>
      <c r="N47" s="337">
        <v>7.6923076923076927E-2</v>
      </c>
      <c r="O47" s="338">
        <v>26</v>
      </c>
    </row>
    <row r="48" spans="1:15" ht="15" x14ac:dyDescent="0.25">
      <c r="A48" s="335">
        <v>113</v>
      </c>
      <c r="B48" s="336" t="s">
        <v>463</v>
      </c>
      <c r="C48" s="351">
        <v>1</v>
      </c>
      <c r="D48" s="337">
        <v>1.7241379310344827E-2</v>
      </c>
      <c r="E48" s="351">
        <v>13</v>
      </c>
      <c r="F48" s="337">
        <v>0.22413793103448276</v>
      </c>
      <c r="G48" s="351">
        <v>8</v>
      </c>
      <c r="H48" s="337">
        <v>0.13793103448275862</v>
      </c>
      <c r="I48" s="351">
        <v>16</v>
      </c>
      <c r="J48" s="337">
        <v>0.27586206896551724</v>
      </c>
      <c r="K48" s="351">
        <v>20</v>
      </c>
      <c r="L48" s="337">
        <v>0.34482758620689657</v>
      </c>
      <c r="M48" s="351">
        <v>0</v>
      </c>
      <c r="N48" s="337">
        <v>0</v>
      </c>
      <c r="O48" s="338">
        <v>58</v>
      </c>
    </row>
    <row r="49" spans="1:15" ht="15" x14ac:dyDescent="0.25">
      <c r="A49" s="335">
        <v>125</v>
      </c>
      <c r="B49" s="336" t="s">
        <v>464</v>
      </c>
      <c r="C49" s="351">
        <v>5</v>
      </c>
      <c r="D49" s="337">
        <v>7.4626865671641784E-2</v>
      </c>
      <c r="E49" s="351">
        <v>11</v>
      </c>
      <c r="F49" s="337">
        <v>0.16417910447761194</v>
      </c>
      <c r="G49" s="351">
        <v>6</v>
      </c>
      <c r="H49" s="337">
        <v>8.9552238805970144E-2</v>
      </c>
      <c r="I49" s="351">
        <v>12</v>
      </c>
      <c r="J49" s="337">
        <v>0.17910447761194029</v>
      </c>
      <c r="K49" s="351">
        <v>32</v>
      </c>
      <c r="L49" s="337">
        <v>0.47761194029850745</v>
      </c>
      <c r="M49" s="351">
        <v>1</v>
      </c>
      <c r="N49" s="337">
        <v>1.4925373134328358E-2</v>
      </c>
      <c r="O49" s="338">
        <v>67</v>
      </c>
    </row>
    <row r="50" spans="1:15" ht="15" x14ac:dyDescent="0.25">
      <c r="A50" s="335">
        <v>138</v>
      </c>
      <c r="B50" s="336" t="s">
        <v>465</v>
      </c>
      <c r="C50" s="351">
        <v>6</v>
      </c>
      <c r="D50" s="337">
        <v>6.3157894736842107E-2</v>
      </c>
      <c r="E50" s="351">
        <v>13</v>
      </c>
      <c r="F50" s="337">
        <v>0.1368421052631579</v>
      </c>
      <c r="G50" s="351">
        <v>7</v>
      </c>
      <c r="H50" s="337">
        <v>7.3684210526315783E-2</v>
      </c>
      <c r="I50" s="351">
        <v>26</v>
      </c>
      <c r="J50" s="337">
        <v>0.27368421052631581</v>
      </c>
      <c r="K50" s="351">
        <v>42</v>
      </c>
      <c r="L50" s="337">
        <v>0.44210526315789472</v>
      </c>
      <c r="M50" s="351">
        <v>1</v>
      </c>
      <c r="N50" s="337">
        <v>1.0526315789473684E-2</v>
      </c>
      <c r="O50" s="338">
        <v>95</v>
      </c>
    </row>
    <row r="51" spans="1:15" ht="15" x14ac:dyDescent="0.25">
      <c r="A51" s="335">
        <v>234</v>
      </c>
      <c r="B51" s="336" t="s">
        <v>466</v>
      </c>
      <c r="C51" s="351">
        <v>4</v>
      </c>
      <c r="D51" s="337">
        <v>3.0534351145038167E-2</v>
      </c>
      <c r="E51" s="351">
        <v>17</v>
      </c>
      <c r="F51" s="337">
        <v>0.12977099236641221</v>
      </c>
      <c r="G51" s="351">
        <v>19</v>
      </c>
      <c r="H51" s="337">
        <v>0.14503816793893129</v>
      </c>
      <c r="I51" s="351">
        <v>39</v>
      </c>
      <c r="J51" s="337">
        <v>0.29770992366412213</v>
      </c>
      <c r="K51" s="351">
        <v>48</v>
      </c>
      <c r="L51" s="337">
        <v>0.36641221374045801</v>
      </c>
      <c r="M51" s="351">
        <v>4</v>
      </c>
      <c r="N51" s="337">
        <v>3.0534351145038167E-2</v>
      </c>
      <c r="O51" s="338">
        <v>131</v>
      </c>
    </row>
    <row r="52" spans="1:15" ht="15" x14ac:dyDescent="0.25">
      <c r="A52" s="335">
        <v>240</v>
      </c>
      <c r="B52" s="336" t="s">
        <v>467</v>
      </c>
      <c r="C52" s="351">
        <v>0</v>
      </c>
      <c r="D52" s="337">
        <v>0</v>
      </c>
      <c r="E52" s="351">
        <v>5</v>
      </c>
      <c r="F52" s="337">
        <v>0.27777777777777779</v>
      </c>
      <c r="G52" s="351">
        <v>1</v>
      </c>
      <c r="H52" s="337">
        <v>5.5555555555555552E-2</v>
      </c>
      <c r="I52" s="351">
        <v>5</v>
      </c>
      <c r="J52" s="337">
        <v>0.27777777777777779</v>
      </c>
      <c r="K52" s="351">
        <v>6</v>
      </c>
      <c r="L52" s="337">
        <v>0.33333333333333331</v>
      </c>
      <c r="M52" s="351">
        <v>1</v>
      </c>
      <c r="N52" s="337">
        <v>5.5555555555555552E-2</v>
      </c>
      <c r="O52" s="338">
        <v>18</v>
      </c>
    </row>
    <row r="53" spans="1:15" ht="15" x14ac:dyDescent="0.25">
      <c r="A53" s="335">
        <v>284</v>
      </c>
      <c r="B53" s="336" t="s">
        <v>468</v>
      </c>
      <c r="C53" s="351">
        <v>7</v>
      </c>
      <c r="D53" s="337">
        <v>7.6923076923076927E-2</v>
      </c>
      <c r="E53" s="351">
        <v>17</v>
      </c>
      <c r="F53" s="337">
        <v>0.18681318681318682</v>
      </c>
      <c r="G53" s="351">
        <v>7</v>
      </c>
      <c r="H53" s="337">
        <v>7.6923076923076927E-2</v>
      </c>
      <c r="I53" s="351">
        <v>22</v>
      </c>
      <c r="J53" s="337">
        <v>0.24175824175824176</v>
      </c>
      <c r="K53" s="351">
        <v>37</v>
      </c>
      <c r="L53" s="337">
        <v>0.40659340659340659</v>
      </c>
      <c r="M53" s="351">
        <v>1</v>
      </c>
      <c r="N53" s="337">
        <v>1.098901098901099E-2</v>
      </c>
      <c r="O53" s="338">
        <v>91</v>
      </c>
    </row>
    <row r="54" spans="1:15" ht="15" x14ac:dyDescent="0.25">
      <c r="A54" s="335">
        <v>306</v>
      </c>
      <c r="B54" s="336" t="s">
        <v>469</v>
      </c>
      <c r="C54" s="351">
        <v>4</v>
      </c>
      <c r="D54" s="337">
        <v>4.6511627906976744E-2</v>
      </c>
      <c r="E54" s="351">
        <v>15</v>
      </c>
      <c r="F54" s="337">
        <v>0.1744186046511628</v>
      </c>
      <c r="G54" s="351">
        <v>8</v>
      </c>
      <c r="H54" s="337">
        <v>9.3023255813953487E-2</v>
      </c>
      <c r="I54" s="351">
        <v>17</v>
      </c>
      <c r="J54" s="337">
        <v>0.19767441860465115</v>
      </c>
      <c r="K54" s="351">
        <v>36</v>
      </c>
      <c r="L54" s="337">
        <v>0.41860465116279072</v>
      </c>
      <c r="M54" s="351">
        <v>6</v>
      </c>
      <c r="N54" s="337">
        <v>6.9767441860465115E-2</v>
      </c>
      <c r="O54" s="338">
        <v>86</v>
      </c>
    </row>
    <row r="55" spans="1:15" ht="15" x14ac:dyDescent="0.25">
      <c r="A55" s="335">
        <v>347</v>
      </c>
      <c r="B55" s="336" t="s">
        <v>470</v>
      </c>
      <c r="C55" s="351">
        <v>0</v>
      </c>
      <c r="D55" s="337">
        <v>0</v>
      </c>
      <c r="E55" s="351">
        <v>4</v>
      </c>
      <c r="F55" s="337">
        <v>0.13333333333333333</v>
      </c>
      <c r="G55" s="351">
        <v>4</v>
      </c>
      <c r="H55" s="337">
        <v>0.13333333333333333</v>
      </c>
      <c r="I55" s="351">
        <v>3</v>
      </c>
      <c r="J55" s="337">
        <v>0.1</v>
      </c>
      <c r="K55" s="351">
        <v>17</v>
      </c>
      <c r="L55" s="337">
        <v>0.56666666666666665</v>
      </c>
      <c r="M55" s="351">
        <v>2</v>
      </c>
      <c r="N55" s="337">
        <v>6.6666666666666666E-2</v>
      </c>
      <c r="O55" s="338">
        <v>30</v>
      </c>
    </row>
    <row r="56" spans="1:15" ht="15" x14ac:dyDescent="0.25">
      <c r="A56" s="335">
        <v>411</v>
      </c>
      <c r="B56" s="336" t="s">
        <v>471</v>
      </c>
      <c r="C56" s="351">
        <v>3</v>
      </c>
      <c r="D56" s="337">
        <v>0.125</v>
      </c>
      <c r="E56" s="351">
        <v>3</v>
      </c>
      <c r="F56" s="337">
        <v>0.125</v>
      </c>
      <c r="G56" s="351">
        <v>4</v>
      </c>
      <c r="H56" s="337">
        <v>0.16666666666666666</v>
      </c>
      <c r="I56" s="351">
        <v>3</v>
      </c>
      <c r="J56" s="337">
        <v>0.125</v>
      </c>
      <c r="K56" s="351">
        <v>11</v>
      </c>
      <c r="L56" s="337">
        <v>0.45833333333333331</v>
      </c>
      <c r="M56" s="351">
        <v>0</v>
      </c>
      <c r="N56" s="337">
        <v>0</v>
      </c>
      <c r="O56" s="338">
        <v>24</v>
      </c>
    </row>
    <row r="57" spans="1:15" ht="15" x14ac:dyDescent="0.25">
      <c r="A57" s="335">
        <v>501</v>
      </c>
      <c r="B57" s="336" t="s">
        <v>472</v>
      </c>
      <c r="C57" s="351">
        <v>1</v>
      </c>
      <c r="D57" s="337">
        <v>2.9411764705882353E-2</v>
      </c>
      <c r="E57" s="351">
        <v>4</v>
      </c>
      <c r="F57" s="337">
        <v>0.11764705882352941</v>
      </c>
      <c r="G57" s="351">
        <v>5</v>
      </c>
      <c r="H57" s="337">
        <v>0.14705882352941177</v>
      </c>
      <c r="I57" s="351">
        <v>8</v>
      </c>
      <c r="J57" s="337">
        <v>0.23529411764705882</v>
      </c>
      <c r="K57" s="351">
        <v>15</v>
      </c>
      <c r="L57" s="337">
        <v>0.44117647058823528</v>
      </c>
      <c r="M57" s="351">
        <v>1</v>
      </c>
      <c r="N57" s="337">
        <v>2.9411764705882353E-2</v>
      </c>
      <c r="O57" s="338">
        <v>34</v>
      </c>
    </row>
    <row r="58" spans="1:15" ht="15" x14ac:dyDescent="0.25">
      <c r="A58" s="335">
        <v>543</v>
      </c>
      <c r="B58" s="336" t="s">
        <v>473</v>
      </c>
      <c r="C58" s="351">
        <v>1</v>
      </c>
      <c r="D58" s="337">
        <v>5.8823529411764705E-2</v>
      </c>
      <c r="E58" s="351">
        <v>4</v>
      </c>
      <c r="F58" s="337">
        <v>0.23529411764705882</v>
      </c>
      <c r="G58" s="351">
        <v>0</v>
      </c>
      <c r="H58" s="337">
        <v>0</v>
      </c>
      <c r="I58" s="351">
        <v>5</v>
      </c>
      <c r="J58" s="337">
        <v>0.29411764705882354</v>
      </c>
      <c r="K58" s="351">
        <v>7</v>
      </c>
      <c r="L58" s="337">
        <v>0.41176470588235292</v>
      </c>
      <c r="M58" s="351">
        <v>0</v>
      </c>
      <c r="N58" s="337">
        <v>0</v>
      </c>
      <c r="O58" s="338">
        <v>17</v>
      </c>
    </row>
    <row r="59" spans="1:15" ht="15" x14ac:dyDescent="0.25">
      <c r="A59" s="335">
        <v>628</v>
      </c>
      <c r="B59" s="336" t="s">
        <v>474</v>
      </c>
      <c r="C59" s="351">
        <v>1</v>
      </c>
      <c r="D59" s="337">
        <v>0.1111111111111111</v>
      </c>
      <c r="E59" s="351">
        <v>1</v>
      </c>
      <c r="F59" s="337">
        <v>0.1111111111111111</v>
      </c>
      <c r="G59" s="351">
        <v>1</v>
      </c>
      <c r="H59" s="337">
        <v>0.1111111111111111</v>
      </c>
      <c r="I59" s="351">
        <v>3</v>
      </c>
      <c r="J59" s="337">
        <v>0.33333333333333331</v>
      </c>
      <c r="K59" s="351">
        <v>2</v>
      </c>
      <c r="L59" s="337">
        <v>0.22222222222222221</v>
      </c>
      <c r="M59" s="351">
        <v>1</v>
      </c>
      <c r="N59" s="337">
        <v>0.1111111111111111</v>
      </c>
      <c r="O59" s="338">
        <v>9</v>
      </c>
    </row>
    <row r="60" spans="1:15" ht="15" x14ac:dyDescent="0.25">
      <c r="A60" s="335">
        <v>656</v>
      </c>
      <c r="B60" s="336" t="s">
        <v>475</v>
      </c>
      <c r="C60" s="351">
        <v>21</v>
      </c>
      <c r="D60" s="337">
        <v>2.3127753303964757E-2</v>
      </c>
      <c r="E60" s="351">
        <v>137</v>
      </c>
      <c r="F60" s="337">
        <v>0.15088105726872247</v>
      </c>
      <c r="G60" s="351">
        <v>105</v>
      </c>
      <c r="H60" s="337">
        <v>0.11563876651982379</v>
      </c>
      <c r="I60" s="351">
        <v>221</v>
      </c>
      <c r="J60" s="337">
        <v>0.2433920704845815</v>
      </c>
      <c r="K60" s="351">
        <v>393</v>
      </c>
      <c r="L60" s="337">
        <v>0.43281938325991187</v>
      </c>
      <c r="M60" s="351">
        <v>31</v>
      </c>
      <c r="N60" s="337">
        <v>3.4140969162995596E-2</v>
      </c>
      <c r="O60" s="338">
        <v>908</v>
      </c>
    </row>
    <row r="61" spans="1:15" ht="15" x14ac:dyDescent="0.25">
      <c r="A61" s="335">
        <v>761</v>
      </c>
      <c r="B61" s="336" t="s">
        <v>476</v>
      </c>
      <c r="C61" s="351">
        <v>33</v>
      </c>
      <c r="D61" s="337">
        <v>4.8104956268221574E-2</v>
      </c>
      <c r="E61" s="351">
        <v>114</v>
      </c>
      <c r="F61" s="337">
        <v>0.16618075801749271</v>
      </c>
      <c r="G61" s="351">
        <v>87</v>
      </c>
      <c r="H61" s="337">
        <v>0.12682215743440234</v>
      </c>
      <c r="I61" s="351">
        <v>151</v>
      </c>
      <c r="J61" s="337">
        <v>0.22011661807580174</v>
      </c>
      <c r="K61" s="351">
        <v>281</v>
      </c>
      <c r="L61" s="337">
        <v>0.40962099125364432</v>
      </c>
      <c r="M61" s="351">
        <v>20</v>
      </c>
      <c r="N61" s="337">
        <v>2.9154518950437316E-2</v>
      </c>
      <c r="O61" s="338">
        <v>686</v>
      </c>
    </row>
    <row r="62" spans="1:15" ht="15" x14ac:dyDescent="0.25">
      <c r="A62" s="335">
        <v>842</v>
      </c>
      <c r="B62" s="336" t="s">
        <v>477</v>
      </c>
      <c r="C62" s="351">
        <v>0</v>
      </c>
      <c r="D62" s="337">
        <v>0</v>
      </c>
      <c r="E62" s="351">
        <v>1</v>
      </c>
      <c r="F62" s="337">
        <v>7.6923076923076927E-2</v>
      </c>
      <c r="G62" s="351">
        <v>2</v>
      </c>
      <c r="H62" s="337">
        <v>0.15384615384615385</v>
      </c>
      <c r="I62" s="351">
        <v>7</v>
      </c>
      <c r="J62" s="337">
        <v>0.53846153846153844</v>
      </c>
      <c r="K62" s="351">
        <v>3</v>
      </c>
      <c r="L62" s="337">
        <v>0.23076923076923078</v>
      </c>
      <c r="M62" s="351">
        <v>0</v>
      </c>
      <c r="N62" s="337">
        <v>0</v>
      </c>
      <c r="O62" s="338">
        <v>13</v>
      </c>
    </row>
    <row r="63" spans="1:15" x14ac:dyDescent="0.2">
      <c r="A63" s="329">
        <v>6</v>
      </c>
      <c r="B63" s="330" t="s">
        <v>478</v>
      </c>
      <c r="C63" s="333">
        <v>91</v>
      </c>
      <c r="D63" s="332">
        <v>4.3540669856459331E-2</v>
      </c>
      <c r="E63" s="331">
        <v>334</v>
      </c>
      <c r="F63" s="332">
        <v>0.1598086124401914</v>
      </c>
      <c r="G63" s="333">
        <v>256</v>
      </c>
      <c r="H63" s="332">
        <v>0.12248803827751197</v>
      </c>
      <c r="I63" s="333">
        <v>473</v>
      </c>
      <c r="J63" s="332">
        <v>0.22631578947368422</v>
      </c>
      <c r="K63" s="333">
        <v>883</v>
      </c>
      <c r="L63" s="332">
        <v>0.42248803827751197</v>
      </c>
      <c r="M63" s="333">
        <v>53</v>
      </c>
      <c r="N63" s="332">
        <v>2.5358851674641147E-2</v>
      </c>
      <c r="O63" s="334">
        <v>2090</v>
      </c>
    </row>
    <row r="64" spans="1:15" ht="15" x14ac:dyDescent="0.25">
      <c r="A64" s="335">
        <v>38</v>
      </c>
      <c r="B64" s="336" t="s">
        <v>479</v>
      </c>
      <c r="C64" s="351">
        <v>0</v>
      </c>
      <c r="D64" s="337">
        <v>0</v>
      </c>
      <c r="E64" s="351">
        <v>1</v>
      </c>
      <c r="F64" s="337">
        <v>0.33333333333333331</v>
      </c>
      <c r="G64" s="351">
        <v>0</v>
      </c>
      <c r="H64" s="337">
        <v>0</v>
      </c>
      <c r="I64" s="351">
        <v>1</v>
      </c>
      <c r="J64" s="337">
        <v>0.33333333333333331</v>
      </c>
      <c r="K64" s="351">
        <v>1</v>
      </c>
      <c r="L64" s="337">
        <v>0.33333333333333331</v>
      </c>
      <c r="M64" s="351">
        <v>0</v>
      </c>
      <c r="N64" s="337">
        <v>0</v>
      </c>
      <c r="O64" s="338">
        <v>3</v>
      </c>
    </row>
    <row r="65" spans="1:15" ht="15" x14ac:dyDescent="0.25">
      <c r="A65" s="335">
        <v>86</v>
      </c>
      <c r="B65" s="336" t="s">
        <v>480</v>
      </c>
      <c r="C65" s="351">
        <v>3</v>
      </c>
      <c r="D65" s="337">
        <v>0.11538461538461539</v>
      </c>
      <c r="E65" s="351">
        <v>2</v>
      </c>
      <c r="F65" s="337">
        <v>7.6923076923076927E-2</v>
      </c>
      <c r="G65" s="351">
        <v>6</v>
      </c>
      <c r="H65" s="337">
        <v>0.23076923076923078</v>
      </c>
      <c r="I65" s="351">
        <v>1</v>
      </c>
      <c r="J65" s="337">
        <v>3.8461538461538464E-2</v>
      </c>
      <c r="K65" s="351">
        <v>14</v>
      </c>
      <c r="L65" s="337">
        <v>0.53846153846153844</v>
      </c>
      <c r="M65" s="351">
        <v>0</v>
      </c>
      <c r="N65" s="337">
        <v>0</v>
      </c>
      <c r="O65" s="338">
        <v>26</v>
      </c>
    </row>
    <row r="66" spans="1:15" ht="15" x14ac:dyDescent="0.25">
      <c r="A66" s="335">
        <v>107</v>
      </c>
      <c r="B66" s="336" t="s">
        <v>481</v>
      </c>
      <c r="C66" s="351">
        <v>0</v>
      </c>
      <c r="D66" s="337">
        <v>0</v>
      </c>
      <c r="E66" s="351">
        <v>0</v>
      </c>
      <c r="F66" s="337">
        <v>0</v>
      </c>
      <c r="G66" s="351">
        <v>0</v>
      </c>
      <c r="H66" s="337">
        <v>0</v>
      </c>
      <c r="I66" s="351">
        <v>1</v>
      </c>
      <c r="J66" s="337">
        <v>0.5</v>
      </c>
      <c r="K66" s="351">
        <v>1</v>
      </c>
      <c r="L66" s="337">
        <v>0.5</v>
      </c>
      <c r="M66" s="351">
        <v>0</v>
      </c>
      <c r="N66" s="337">
        <v>0</v>
      </c>
      <c r="O66" s="338">
        <v>2</v>
      </c>
    </row>
    <row r="67" spans="1:15" ht="15" x14ac:dyDescent="0.25">
      <c r="A67" s="335">
        <v>134</v>
      </c>
      <c r="B67" s="336" t="s">
        <v>482</v>
      </c>
      <c r="C67" s="351">
        <v>0</v>
      </c>
      <c r="D67" s="337">
        <v>0</v>
      </c>
      <c r="E67" s="351">
        <v>1</v>
      </c>
      <c r="F67" s="337">
        <v>9.0909090909090912E-2</v>
      </c>
      <c r="G67" s="351">
        <v>2</v>
      </c>
      <c r="H67" s="337">
        <v>0.18181818181818182</v>
      </c>
      <c r="I67" s="351">
        <v>2</v>
      </c>
      <c r="J67" s="337">
        <v>0.18181818181818182</v>
      </c>
      <c r="K67" s="351">
        <v>6</v>
      </c>
      <c r="L67" s="337">
        <v>0.54545454545454541</v>
      </c>
      <c r="M67" s="351">
        <v>0</v>
      </c>
      <c r="N67" s="337">
        <v>0</v>
      </c>
      <c r="O67" s="338">
        <v>11</v>
      </c>
    </row>
    <row r="68" spans="1:15" ht="15" x14ac:dyDescent="0.25">
      <c r="A68" s="335">
        <v>150</v>
      </c>
      <c r="B68" s="336" t="s">
        <v>483</v>
      </c>
      <c r="C68" s="351">
        <v>1</v>
      </c>
      <c r="D68" s="337">
        <v>2.4390243902439025E-2</v>
      </c>
      <c r="E68" s="351">
        <v>9</v>
      </c>
      <c r="F68" s="337">
        <v>0.21951219512195122</v>
      </c>
      <c r="G68" s="351">
        <v>2</v>
      </c>
      <c r="H68" s="337">
        <v>4.878048780487805E-2</v>
      </c>
      <c r="I68" s="351">
        <v>8</v>
      </c>
      <c r="J68" s="337">
        <v>0.1951219512195122</v>
      </c>
      <c r="K68" s="351">
        <v>20</v>
      </c>
      <c r="L68" s="337">
        <v>0.48780487804878048</v>
      </c>
      <c r="M68" s="351">
        <v>1</v>
      </c>
      <c r="N68" s="337">
        <v>2.4390243902439025E-2</v>
      </c>
      <c r="O68" s="338">
        <v>41</v>
      </c>
    </row>
    <row r="69" spans="1:15" ht="15" x14ac:dyDescent="0.25">
      <c r="A69" s="335">
        <v>237</v>
      </c>
      <c r="B69" s="336" t="s">
        <v>484</v>
      </c>
      <c r="C69" s="351">
        <v>29</v>
      </c>
      <c r="D69" s="337">
        <v>5.9670781893004114E-2</v>
      </c>
      <c r="E69" s="351">
        <v>68</v>
      </c>
      <c r="F69" s="337">
        <v>0.13991769547325103</v>
      </c>
      <c r="G69" s="351">
        <v>54</v>
      </c>
      <c r="H69" s="337">
        <v>0.1111111111111111</v>
      </c>
      <c r="I69" s="351">
        <v>114</v>
      </c>
      <c r="J69" s="337">
        <v>0.23456790123456789</v>
      </c>
      <c r="K69" s="351">
        <v>203</v>
      </c>
      <c r="L69" s="337">
        <v>0.41769547325102879</v>
      </c>
      <c r="M69" s="351">
        <v>18</v>
      </c>
      <c r="N69" s="337">
        <v>3.7037037037037035E-2</v>
      </c>
      <c r="O69" s="338">
        <v>486</v>
      </c>
    </row>
    <row r="70" spans="1:15" ht="15" x14ac:dyDescent="0.25">
      <c r="A70" s="335">
        <v>264</v>
      </c>
      <c r="B70" s="336" t="s">
        <v>485</v>
      </c>
      <c r="C70" s="351">
        <v>4</v>
      </c>
      <c r="D70" s="337">
        <v>2.7397260273972601E-2</v>
      </c>
      <c r="E70" s="351">
        <v>22</v>
      </c>
      <c r="F70" s="337">
        <v>0.15068493150684931</v>
      </c>
      <c r="G70" s="351">
        <v>23</v>
      </c>
      <c r="H70" s="337">
        <v>0.15753424657534246</v>
      </c>
      <c r="I70" s="351">
        <v>35</v>
      </c>
      <c r="J70" s="337">
        <v>0.23972602739726026</v>
      </c>
      <c r="K70" s="351">
        <v>58</v>
      </c>
      <c r="L70" s="337">
        <v>0.39726027397260272</v>
      </c>
      <c r="M70" s="351">
        <v>4</v>
      </c>
      <c r="N70" s="337">
        <v>2.7397260273972601E-2</v>
      </c>
      <c r="O70" s="338">
        <v>146</v>
      </c>
    </row>
    <row r="71" spans="1:15" ht="15" x14ac:dyDescent="0.25">
      <c r="A71" s="335">
        <v>310</v>
      </c>
      <c r="B71" s="336" t="s">
        <v>486</v>
      </c>
      <c r="C71" s="351">
        <v>2</v>
      </c>
      <c r="D71" s="337">
        <v>3.4482758620689655E-2</v>
      </c>
      <c r="E71" s="351">
        <v>7</v>
      </c>
      <c r="F71" s="337">
        <v>0.1206896551724138</v>
      </c>
      <c r="G71" s="351">
        <v>6</v>
      </c>
      <c r="H71" s="337">
        <v>0.10344827586206896</v>
      </c>
      <c r="I71" s="351">
        <v>15</v>
      </c>
      <c r="J71" s="337">
        <v>0.25862068965517243</v>
      </c>
      <c r="K71" s="351">
        <v>25</v>
      </c>
      <c r="L71" s="337">
        <v>0.43103448275862066</v>
      </c>
      <c r="M71" s="351">
        <v>3</v>
      </c>
      <c r="N71" s="337">
        <v>5.1724137931034482E-2</v>
      </c>
      <c r="O71" s="338">
        <v>58</v>
      </c>
    </row>
    <row r="72" spans="1:15" ht="15" x14ac:dyDescent="0.25">
      <c r="A72" s="335">
        <v>315</v>
      </c>
      <c r="B72" s="336" t="s">
        <v>487</v>
      </c>
      <c r="C72" s="351">
        <v>0</v>
      </c>
      <c r="D72" s="337">
        <v>0</v>
      </c>
      <c r="E72" s="351">
        <v>0</v>
      </c>
      <c r="F72" s="337">
        <v>0</v>
      </c>
      <c r="G72" s="351">
        <v>0</v>
      </c>
      <c r="H72" s="337">
        <v>0</v>
      </c>
      <c r="I72" s="351">
        <v>0</v>
      </c>
      <c r="J72" s="337">
        <v>0</v>
      </c>
      <c r="K72" s="351">
        <v>1</v>
      </c>
      <c r="L72" s="337">
        <v>1</v>
      </c>
      <c r="M72" s="351">
        <v>0</v>
      </c>
      <c r="N72" s="337">
        <v>0</v>
      </c>
      <c r="O72" s="338">
        <v>1</v>
      </c>
    </row>
    <row r="73" spans="1:15" ht="15" x14ac:dyDescent="0.25">
      <c r="A73" s="335">
        <v>361</v>
      </c>
      <c r="B73" s="336" t="s">
        <v>488</v>
      </c>
      <c r="C73" s="351">
        <v>0</v>
      </c>
      <c r="D73" s="337">
        <v>0</v>
      </c>
      <c r="E73" s="351">
        <v>6</v>
      </c>
      <c r="F73" s="337">
        <v>0.24</v>
      </c>
      <c r="G73" s="351">
        <v>4</v>
      </c>
      <c r="H73" s="337">
        <v>0.16</v>
      </c>
      <c r="I73" s="351">
        <v>3</v>
      </c>
      <c r="J73" s="337">
        <v>0.12</v>
      </c>
      <c r="K73" s="351">
        <v>11</v>
      </c>
      <c r="L73" s="337">
        <v>0.44</v>
      </c>
      <c r="M73" s="351">
        <v>1</v>
      </c>
      <c r="N73" s="337">
        <v>0.04</v>
      </c>
      <c r="O73" s="338">
        <v>25</v>
      </c>
    </row>
    <row r="74" spans="1:15" ht="15" x14ac:dyDescent="0.25">
      <c r="A74" s="335">
        <v>647</v>
      </c>
      <c r="B74" s="336" t="s">
        <v>489</v>
      </c>
      <c r="C74" s="351">
        <v>0</v>
      </c>
      <c r="D74" s="337">
        <v>0</v>
      </c>
      <c r="E74" s="351">
        <v>6</v>
      </c>
      <c r="F74" s="337">
        <v>0.10344827586206896</v>
      </c>
      <c r="G74" s="351">
        <v>8</v>
      </c>
      <c r="H74" s="337">
        <v>0.13793103448275862</v>
      </c>
      <c r="I74" s="351">
        <v>12</v>
      </c>
      <c r="J74" s="337">
        <v>0.20689655172413793</v>
      </c>
      <c r="K74" s="351">
        <v>32</v>
      </c>
      <c r="L74" s="337">
        <v>0.55172413793103448</v>
      </c>
      <c r="M74" s="351">
        <v>0</v>
      </c>
      <c r="N74" s="337">
        <v>0</v>
      </c>
      <c r="O74" s="338">
        <v>58</v>
      </c>
    </row>
    <row r="75" spans="1:15" ht="15" x14ac:dyDescent="0.25">
      <c r="A75" s="335">
        <v>658</v>
      </c>
      <c r="B75" s="336" t="s">
        <v>490</v>
      </c>
      <c r="C75" s="351">
        <v>0</v>
      </c>
      <c r="D75" s="337">
        <v>0</v>
      </c>
      <c r="E75" s="351">
        <v>0</v>
      </c>
      <c r="F75" s="337">
        <v>0</v>
      </c>
      <c r="G75" s="351">
        <v>0</v>
      </c>
      <c r="H75" s="337">
        <v>0</v>
      </c>
      <c r="I75" s="351">
        <v>0</v>
      </c>
      <c r="J75" s="337">
        <v>0</v>
      </c>
      <c r="K75" s="351">
        <v>0</v>
      </c>
      <c r="L75" s="337">
        <v>0</v>
      </c>
      <c r="M75" s="351">
        <v>0</v>
      </c>
      <c r="N75" s="337">
        <v>0</v>
      </c>
      <c r="O75" s="338">
        <v>0</v>
      </c>
    </row>
    <row r="76" spans="1:15" ht="15" x14ac:dyDescent="0.25">
      <c r="A76" s="335">
        <v>664</v>
      </c>
      <c r="B76" s="336" t="s">
        <v>491</v>
      </c>
      <c r="C76" s="351">
        <v>29</v>
      </c>
      <c r="D76" s="337">
        <v>4.4140030441400302E-2</v>
      </c>
      <c r="E76" s="351">
        <v>115</v>
      </c>
      <c r="F76" s="337">
        <v>0.17503805175038051</v>
      </c>
      <c r="G76" s="351">
        <v>84</v>
      </c>
      <c r="H76" s="337">
        <v>0.12785388127853881</v>
      </c>
      <c r="I76" s="351">
        <v>144</v>
      </c>
      <c r="J76" s="337">
        <v>0.21917808219178081</v>
      </c>
      <c r="K76" s="351">
        <v>267</v>
      </c>
      <c r="L76" s="337">
        <v>0.40639269406392692</v>
      </c>
      <c r="M76" s="351">
        <v>18</v>
      </c>
      <c r="N76" s="337">
        <v>2.7397260273972601E-2</v>
      </c>
      <c r="O76" s="338">
        <v>657</v>
      </c>
    </row>
    <row r="77" spans="1:15" ht="15" x14ac:dyDescent="0.25">
      <c r="A77" s="335">
        <v>686</v>
      </c>
      <c r="B77" s="336" t="s">
        <v>492</v>
      </c>
      <c r="C77" s="351">
        <v>15</v>
      </c>
      <c r="D77" s="337">
        <v>4.3859649122807015E-2</v>
      </c>
      <c r="E77" s="351">
        <v>62</v>
      </c>
      <c r="F77" s="337">
        <v>0.18128654970760233</v>
      </c>
      <c r="G77" s="351">
        <v>37</v>
      </c>
      <c r="H77" s="337">
        <v>0.10818713450292397</v>
      </c>
      <c r="I77" s="351">
        <v>82</v>
      </c>
      <c r="J77" s="337">
        <v>0.23976608187134502</v>
      </c>
      <c r="K77" s="351">
        <v>143</v>
      </c>
      <c r="L77" s="337">
        <v>0.41812865497076024</v>
      </c>
      <c r="M77" s="351">
        <v>3</v>
      </c>
      <c r="N77" s="337">
        <v>8.771929824561403E-3</v>
      </c>
      <c r="O77" s="338">
        <v>342</v>
      </c>
    </row>
    <row r="78" spans="1:15" ht="15" x14ac:dyDescent="0.25">
      <c r="A78" s="335">
        <v>819</v>
      </c>
      <c r="B78" s="336" t="s">
        <v>493</v>
      </c>
      <c r="C78" s="351">
        <v>0</v>
      </c>
      <c r="D78" s="337">
        <v>0</v>
      </c>
      <c r="E78" s="351">
        <v>0</v>
      </c>
      <c r="F78" s="337">
        <v>0</v>
      </c>
      <c r="G78" s="351">
        <v>1</v>
      </c>
      <c r="H78" s="337">
        <v>0.1</v>
      </c>
      <c r="I78" s="351">
        <v>4</v>
      </c>
      <c r="J78" s="337">
        <v>0.4</v>
      </c>
      <c r="K78" s="351">
        <v>5</v>
      </c>
      <c r="L78" s="337">
        <v>0.5</v>
      </c>
      <c r="M78" s="351">
        <v>0</v>
      </c>
      <c r="N78" s="337">
        <v>0</v>
      </c>
      <c r="O78" s="338">
        <v>10</v>
      </c>
    </row>
    <row r="79" spans="1:15" ht="15" x14ac:dyDescent="0.25">
      <c r="A79" s="335">
        <v>854</v>
      </c>
      <c r="B79" s="336" t="s">
        <v>494</v>
      </c>
      <c r="C79" s="351">
        <v>1</v>
      </c>
      <c r="D79" s="337">
        <v>7.6923076923076927E-2</v>
      </c>
      <c r="E79" s="351">
        <v>2</v>
      </c>
      <c r="F79" s="337">
        <v>0.15384615384615385</v>
      </c>
      <c r="G79" s="351">
        <v>2</v>
      </c>
      <c r="H79" s="337">
        <v>0.15384615384615385</v>
      </c>
      <c r="I79" s="351">
        <v>2</v>
      </c>
      <c r="J79" s="337">
        <v>0.15384615384615385</v>
      </c>
      <c r="K79" s="351">
        <v>6</v>
      </c>
      <c r="L79" s="337">
        <v>0.46153846153846156</v>
      </c>
      <c r="M79" s="351">
        <v>0</v>
      </c>
      <c r="N79" s="337">
        <v>0</v>
      </c>
      <c r="O79" s="338">
        <v>13</v>
      </c>
    </row>
    <row r="80" spans="1:15" ht="15" x14ac:dyDescent="0.25">
      <c r="A80" s="335">
        <v>887</v>
      </c>
      <c r="B80" s="336" t="s">
        <v>495</v>
      </c>
      <c r="C80" s="351">
        <v>7</v>
      </c>
      <c r="D80" s="337">
        <v>3.3175355450236969E-2</v>
      </c>
      <c r="E80" s="351">
        <v>33</v>
      </c>
      <c r="F80" s="337">
        <v>0.15639810426540285</v>
      </c>
      <c r="G80" s="351">
        <v>27</v>
      </c>
      <c r="H80" s="337">
        <v>0.12796208530805686</v>
      </c>
      <c r="I80" s="351">
        <v>49</v>
      </c>
      <c r="J80" s="337">
        <v>0.23222748815165878</v>
      </c>
      <c r="K80" s="351">
        <v>90</v>
      </c>
      <c r="L80" s="337">
        <v>0.42654028436018959</v>
      </c>
      <c r="M80" s="351">
        <v>5</v>
      </c>
      <c r="N80" s="337">
        <v>2.3696682464454975E-2</v>
      </c>
      <c r="O80" s="338">
        <v>211</v>
      </c>
    </row>
    <row r="81" spans="1:15" x14ac:dyDescent="0.2">
      <c r="A81" s="329">
        <v>7</v>
      </c>
      <c r="B81" s="330" t="s">
        <v>496</v>
      </c>
      <c r="C81" s="333">
        <v>818</v>
      </c>
      <c r="D81" s="332">
        <v>4.4372118253322483E-2</v>
      </c>
      <c r="E81" s="331">
        <v>2738</v>
      </c>
      <c r="F81" s="332">
        <v>0.14852183346894493</v>
      </c>
      <c r="G81" s="333">
        <v>2207</v>
      </c>
      <c r="H81" s="332">
        <v>0.11971792785462436</v>
      </c>
      <c r="I81" s="333">
        <v>4434</v>
      </c>
      <c r="J81" s="332">
        <v>0.24052074857607811</v>
      </c>
      <c r="K81" s="333">
        <v>7438</v>
      </c>
      <c r="L81" s="332">
        <v>0.40347165717385408</v>
      </c>
      <c r="M81" s="333">
        <v>800</v>
      </c>
      <c r="N81" s="332">
        <v>4.3395714673176024E-2</v>
      </c>
      <c r="O81" s="334">
        <v>18435</v>
      </c>
    </row>
    <row r="82" spans="1:15" ht="15" x14ac:dyDescent="0.25">
      <c r="A82" s="335">
        <v>2</v>
      </c>
      <c r="B82" s="336" t="s">
        <v>497</v>
      </c>
      <c r="C82" s="351">
        <v>5</v>
      </c>
      <c r="D82" s="337">
        <v>5.8139534883720929E-2</v>
      </c>
      <c r="E82" s="351">
        <v>12</v>
      </c>
      <c r="F82" s="337">
        <v>0.13953488372093023</v>
      </c>
      <c r="G82" s="351">
        <v>12</v>
      </c>
      <c r="H82" s="337">
        <v>0.13953488372093023</v>
      </c>
      <c r="I82" s="351">
        <v>19</v>
      </c>
      <c r="J82" s="337">
        <v>0.22093023255813954</v>
      </c>
      <c r="K82" s="351">
        <v>37</v>
      </c>
      <c r="L82" s="337">
        <v>0.43023255813953487</v>
      </c>
      <c r="M82" s="351">
        <v>1</v>
      </c>
      <c r="N82" s="337">
        <v>1.1627906976744186E-2</v>
      </c>
      <c r="O82" s="338">
        <v>86</v>
      </c>
    </row>
    <row r="83" spans="1:15" ht="15" x14ac:dyDescent="0.25">
      <c r="A83" s="335">
        <v>21</v>
      </c>
      <c r="B83" s="336" t="s">
        <v>498</v>
      </c>
      <c r="C83" s="351">
        <v>2</v>
      </c>
      <c r="D83" s="337">
        <v>7.1428571428571425E-2</v>
      </c>
      <c r="E83" s="351">
        <v>6</v>
      </c>
      <c r="F83" s="337">
        <v>0.21428571428571427</v>
      </c>
      <c r="G83" s="351">
        <v>2</v>
      </c>
      <c r="H83" s="337">
        <v>7.1428571428571425E-2</v>
      </c>
      <c r="I83" s="351">
        <v>4</v>
      </c>
      <c r="J83" s="337">
        <v>0.14285714285714285</v>
      </c>
      <c r="K83" s="351">
        <v>14</v>
      </c>
      <c r="L83" s="337">
        <v>0.5</v>
      </c>
      <c r="M83" s="351">
        <v>0</v>
      </c>
      <c r="N83" s="337">
        <v>0</v>
      </c>
      <c r="O83" s="338">
        <v>28</v>
      </c>
    </row>
    <row r="84" spans="1:15" ht="15" x14ac:dyDescent="0.25">
      <c r="A84" s="335">
        <v>55</v>
      </c>
      <c r="B84" s="336" t="s">
        <v>499</v>
      </c>
      <c r="C84" s="351">
        <v>1</v>
      </c>
      <c r="D84" s="337">
        <v>5.5555555555555552E-2</v>
      </c>
      <c r="E84" s="351">
        <v>4</v>
      </c>
      <c r="F84" s="337">
        <v>0.22222222222222221</v>
      </c>
      <c r="G84" s="351">
        <v>3</v>
      </c>
      <c r="H84" s="337">
        <v>0.16666666666666666</v>
      </c>
      <c r="I84" s="351">
        <v>1</v>
      </c>
      <c r="J84" s="337">
        <v>5.5555555555555552E-2</v>
      </c>
      <c r="K84" s="351">
        <v>9</v>
      </c>
      <c r="L84" s="337">
        <v>0.5</v>
      </c>
      <c r="M84" s="351">
        <v>0</v>
      </c>
      <c r="N84" s="337">
        <v>0</v>
      </c>
      <c r="O84" s="338">
        <v>18</v>
      </c>
    </row>
    <row r="85" spans="1:15" ht="15" x14ac:dyDescent="0.25">
      <c r="A85" s="335">
        <v>148</v>
      </c>
      <c r="B85" s="336" t="s">
        <v>500</v>
      </c>
      <c r="C85" s="351">
        <v>65</v>
      </c>
      <c r="D85" s="337">
        <v>3.9133052378085488E-2</v>
      </c>
      <c r="E85" s="351">
        <v>246</v>
      </c>
      <c r="F85" s="337">
        <v>0.14810355207706202</v>
      </c>
      <c r="G85" s="351">
        <v>205</v>
      </c>
      <c r="H85" s="337">
        <v>0.12341962673088501</v>
      </c>
      <c r="I85" s="351">
        <v>414</v>
      </c>
      <c r="J85" s="337">
        <v>0.24924744130042142</v>
      </c>
      <c r="K85" s="351">
        <v>665</v>
      </c>
      <c r="L85" s="337">
        <v>0.40036122817579772</v>
      </c>
      <c r="M85" s="351">
        <v>66</v>
      </c>
      <c r="N85" s="337">
        <v>3.9735099337748346E-2</v>
      </c>
      <c r="O85" s="338">
        <v>1661</v>
      </c>
    </row>
    <row r="86" spans="1:15" ht="15" x14ac:dyDescent="0.25">
      <c r="A86" s="335">
        <v>197</v>
      </c>
      <c r="B86" s="336" t="s">
        <v>501</v>
      </c>
      <c r="C86" s="351">
        <v>12</v>
      </c>
      <c r="D86" s="337">
        <v>3.8095238095238099E-2</v>
      </c>
      <c r="E86" s="351">
        <v>51</v>
      </c>
      <c r="F86" s="337">
        <v>0.16190476190476191</v>
      </c>
      <c r="G86" s="351">
        <v>47</v>
      </c>
      <c r="H86" s="337">
        <v>0.1492063492063492</v>
      </c>
      <c r="I86" s="351">
        <v>69</v>
      </c>
      <c r="J86" s="337">
        <v>0.21904761904761905</v>
      </c>
      <c r="K86" s="351">
        <v>127</v>
      </c>
      <c r="L86" s="337">
        <v>0.40317460317460319</v>
      </c>
      <c r="M86" s="351">
        <v>9</v>
      </c>
      <c r="N86" s="337">
        <v>2.8571428571428571E-2</v>
      </c>
      <c r="O86" s="338">
        <v>315</v>
      </c>
    </row>
    <row r="87" spans="1:15" ht="15" x14ac:dyDescent="0.25">
      <c r="A87" s="335">
        <v>206</v>
      </c>
      <c r="B87" s="336" t="s">
        <v>502</v>
      </c>
      <c r="C87" s="351">
        <v>0</v>
      </c>
      <c r="D87" s="337">
        <v>0</v>
      </c>
      <c r="E87" s="351">
        <v>2</v>
      </c>
      <c r="F87" s="337">
        <v>0.1111111111111111</v>
      </c>
      <c r="G87" s="351">
        <v>3</v>
      </c>
      <c r="H87" s="337">
        <v>0.16666666666666666</v>
      </c>
      <c r="I87" s="351">
        <v>6</v>
      </c>
      <c r="J87" s="337">
        <v>0.33333333333333331</v>
      </c>
      <c r="K87" s="351">
        <v>7</v>
      </c>
      <c r="L87" s="337">
        <v>0.3888888888888889</v>
      </c>
      <c r="M87" s="351">
        <v>0</v>
      </c>
      <c r="N87" s="337">
        <v>0</v>
      </c>
      <c r="O87" s="338">
        <v>18</v>
      </c>
    </row>
    <row r="88" spans="1:15" ht="15" x14ac:dyDescent="0.25">
      <c r="A88" s="335">
        <v>313</v>
      </c>
      <c r="B88" s="336" t="s">
        <v>503</v>
      </c>
      <c r="C88" s="351">
        <v>15</v>
      </c>
      <c r="D88" s="337">
        <v>7.9787234042553196E-2</v>
      </c>
      <c r="E88" s="351">
        <v>32</v>
      </c>
      <c r="F88" s="337">
        <v>0.1702127659574468</v>
      </c>
      <c r="G88" s="351">
        <v>17</v>
      </c>
      <c r="H88" s="337">
        <v>9.0425531914893623E-2</v>
      </c>
      <c r="I88" s="351">
        <v>57</v>
      </c>
      <c r="J88" s="337">
        <v>0.30319148936170215</v>
      </c>
      <c r="K88" s="351">
        <v>63</v>
      </c>
      <c r="L88" s="337">
        <v>0.33510638297872342</v>
      </c>
      <c r="M88" s="351">
        <v>4</v>
      </c>
      <c r="N88" s="337">
        <v>2.1276595744680851E-2</v>
      </c>
      <c r="O88" s="338">
        <v>188</v>
      </c>
    </row>
    <row r="89" spans="1:15" ht="15" x14ac:dyDescent="0.25">
      <c r="A89" s="335">
        <v>318</v>
      </c>
      <c r="B89" s="336" t="s">
        <v>504</v>
      </c>
      <c r="C89" s="351">
        <v>56</v>
      </c>
      <c r="D89" s="337">
        <v>3.6601307189542485E-2</v>
      </c>
      <c r="E89" s="351">
        <v>215</v>
      </c>
      <c r="F89" s="337">
        <v>0.14052287581699346</v>
      </c>
      <c r="G89" s="351">
        <v>170</v>
      </c>
      <c r="H89" s="337">
        <v>0.1111111111111111</v>
      </c>
      <c r="I89" s="351">
        <v>401</v>
      </c>
      <c r="J89" s="337">
        <v>0.26209150326797387</v>
      </c>
      <c r="K89" s="351">
        <v>628</v>
      </c>
      <c r="L89" s="337">
        <v>0.41045751633986927</v>
      </c>
      <c r="M89" s="351">
        <v>60</v>
      </c>
      <c r="N89" s="337">
        <v>3.9215686274509803E-2</v>
      </c>
      <c r="O89" s="338">
        <v>1530</v>
      </c>
    </row>
    <row r="90" spans="1:15" ht="15" x14ac:dyDescent="0.25">
      <c r="A90" s="335">
        <v>321</v>
      </c>
      <c r="B90" s="336" t="s">
        <v>505</v>
      </c>
      <c r="C90" s="351">
        <v>27</v>
      </c>
      <c r="D90" s="337">
        <v>3.638814016172507E-2</v>
      </c>
      <c r="E90" s="351">
        <v>93</v>
      </c>
      <c r="F90" s="337">
        <v>0.12533692722371967</v>
      </c>
      <c r="G90" s="351">
        <v>91</v>
      </c>
      <c r="H90" s="337">
        <v>0.12264150943396226</v>
      </c>
      <c r="I90" s="351">
        <v>173</v>
      </c>
      <c r="J90" s="337">
        <v>0.23315363881401618</v>
      </c>
      <c r="K90" s="351">
        <v>310</v>
      </c>
      <c r="L90" s="337">
        <v>0.41778975741239893</v>
      </c>
      <c r="M90" s="351">
        <v>48</v>
      </c>
      <c r="N90" s="337">
        <v>6.4690026954177901E-2</v>
      </c>
      <c r="O90" s="338">
        <v>742</v>
      </c>
    </row>
    <row r="91" spans="1:15" ht="15" x14ac:dyDescent="0.25">
      <c r="A91" s="335">
        <v>376</v>
      </c>
      <c r="B91" s="336" t="s">
        <v>506</v>
      </c>
      <c r="C91" s="351">
        <v>69</v>
      </c>
      <c r="D91" s="337">
        <v>5.145413870246085E-2</v>
      </c>
      <c r="E91" s="351">
        <v>194</v>
      </c>
      <c r="F91" s="337">
        <v>0.14466815809097688</v>
      </c>
      <c r="G91" s="351">
        <v>153</v>
      </c>
      <c r="H91" s="337">
        <v>0.11409395973154363</v>
      </c>
      <c r="I91" s="351">
        <v>336</v>
      </c>
      <c r="J91" s="337">
        <v>0.2505592841163311</v>
      </c>
      <c r="K91" s="351">
        <v>515</v>
      </c>
      <c r="L91" s="337">
        <v>0.38404175988068606</v>
      </c>
      <c r="M91" s="351">
        <v>74</v>
      </c>
      <c r="N91" s="337">
        <v>5.5182699478001494E-2</v>
      </c>
      <c r="O91" s="338">
        <v>1341</v>
      </c>
    </row>
    <row r="92" spans="1:15" ht="15" x14ac:dyDescent="0.25">
      <c r="A92" s="335">
        <v>400</v>
      </c>
      <c r="B92" s="336" t="s">
        <v>507</v>
      </c>
      <c r="C92" s="351">
        <v>20</v>
      </c>
      <c r="D92" s="337">
        <v>7.9365079365079361E-2</v>
      </c>
      <c r="E92" s="351">
        <v>36</v>
      </c>
      <c r="F92" s="337">
        <v>0.14285714285714285</v>
      </c>
      <c r="G92" s="351">
        <v>27</v>
      </c>
      <c r="H92" s="337">
        <v>0.10714285714285714</v>
      </c>
      <c r="I92" s="351">
        <v>71</v>
      </c>
      <c r="J92" s="337">
        <v>0.28174603174603174</v>
      </c>
      <c r="K92" s="351">
        <v>90</v>
      </c>
      <c r="L92" s="337">
        <v>0.35714285714285715</v>
      </c>
      <c r="M92" s="351">
        <v>8</v>
      </c>
      <c r="N92" s="337">
        <v>3.1746031746031744E-2</v>
      </c>
      <c r="O92" s="338">
        <v>252</v>
      </c>
    </row>
    <row r="93" spans="1:15" ht="15" x14ac:dyDescent="0.25">
      <c r="A93" s="335">
        <v>440</v>
      </c>
      <c r="B93" s="336" t="s">
        <v>508</v>
      </c>
      <c r="C93" s="351">
        <v>162</v>
      </c>
      <c r="D93" s="337">
        <v>3.8543897216274089E-2</v>
      </c>
      <c r="E93" s="351">
        <v>621</v>
      </c>
      <c r="F93" s="337">
        <v>0.14775160599571735</v>
      </c>
      <c r="G93" s="351">
        <v>519</v>
      </c>
      <c r="H93" s="337">
        <v>0.12348322626695217</v>
      </c>
      <c r="I93" s="351">
        <v>1021</v>
      </c>
      <c r="J93" s="337">
        <v>0.24292172257911016</v>
      </c>
      <c r="K93" s="351">
        <v>1719</v>
      </c>
      <c r="L93" s="337">
        <v>0.4089935760171306</v>
      </c>
      <c r="M93" s="351">
        <v>161</v>
      </c>
      <c r="N93" s="337">
        <v>3.8305971924815607E-2</v>
      </c>
      <c r="O93" s="338">
        <v>4203</v>
      </c>
    </row>
    <row r="94" spans="1:15" ht="15" x14ac:dyDescent="0.25">
      <c r="A94" s="335">
        <v>483</v>
      </c>
      <c r="B94" s="336" t="s">
        <v>509</v>
      </c>
      <c r="C94" s="351">
        <v>1</v>
      </c>
      <c r="D94" s="337">
        <v>7.6923076923076927E-2</v>
      </c>
      <c r="E94" s="351">
        <v>1</v>
      </c>
      <c r="F94" s="337">
        <v>7.6923076923076927E-2</v>
      </c>
      <c r="G94" s="351">
        <v>2</v>
      </c>
      <c r="H94" s="337">
        <v>0.15384615384615385</v>
      </c>
      <c r="I94" s="351">
        <v>2</v>
      </c>
      <c r="J94" s="337">
        <v>0.15384615384615385</v>
      </c>
      <c r="K94" s="351">
        <v>7</v>
      </c>
      <c r="L94" s="337">
        <v>0.53846153846153844</v>
      </c>
      <c r="M94" s="351">
        <v>0</v>
      </c>
      <c r="N94" s="337">
        <v>0</v>
      </c>
      <c r="O94" s="338">
        <v>13</v>
      </c>
    </row>
    <row r="95" spans="1:15" ht="15" x14ac:dyDescent="0.25">
      <c r="A95" s="335">
        <v>541</v>
      </c>
      <c r="B95" s="336" t="s">
        <v>510</v>
      </c>
      <c r="C95" s="351">
        <v>51</v>
      </c>
      <c r="D95" s="337">
        <v>5.7239057239057242E-2</v>
      </c>
      <c r="E95" s="351">
        <v>166</v>
      </c>
      <c r="F95" s="337">
        <v>0.18630751964085299</v>
      </c>
      <c r="G95" s="351">
        <v>108</v>
      </c>
      <c r="H95" s="337">
        <v>0.12121212121212122</v>
      </c>
      <c r="I95" s="351">
        <v>188</v>
      </c>
      <c r="J95" s="337">
        <v>0.21099887766554434</v>
      </c>
      <c r="K95" s="351">
        <v>348</v>
      </c>
      <c r="L95" s="337">
        <v>0.39057239057239057</v>
      </c>
      <c r="M95" s="351">
        <v>30</v>
      </c>
      <c r="N95" s="337">
        <v>3.3670033670033669E-2</v>
      </c>
      <c r="O95" s="338">
        <v>891</v>
      </c>
    </row>
    <row r="96" spans="1:15" ht="15" x14ac:dyDescent="0.25">
      <c r="A96" s="335">
        <v>607</v>
      </c>
      <c r="B96" s="336" t="s">
        <v>511</v>
      </c>
      <c r="C96" s="351">
        <v>21</v>
      </c>
      <c r="D96" s="337">
        <v>5.3435114503816793E-2</v>
      </c>
      <c r="E96" s="351">
        <v>53</v>
      </c>
      <c r="F96" s="337">
        <v>0.13486005089058525</v>
      </c>
      <c r="G96" s="351">
        <v>65</v>
      </c>
      <c r="H96" s="337">
        <v>0.16539440203562342</v>
      </c>
      <c r="I96" s="351">
        <v>89</v>
      </c>
      <c r="J96" s="337">
        <v>0.22646310432569974</v>
      </c>
      <c r="K96" s="351">
        <v>148</v>
      </c>
      <c r="L96" s="337">
        <v>0.37659033078880405</v>
      </c>
      <c r="M96" s="351">
        <v>17</v>
      </c>
      <c r="N96" s="337">
        <v>4.3256997455470736E-2</v>
      </c>
      <c r="O96" s="338">
        <v>393</v>
      </c>
    </row>
    <row r="97" spans="1:15" ht="15" x14ac:dyDescent="0.25">
      <c r="A97" s="335">
        <v>615</v>
      </c>
      <c r="B97" s="336" t="s">
        <v>512</v>
      </c>
      <c r="C97" s="351">
        <v>186</v>
      </c>
      <c r="D97" s="337">
        <v>4.821150855365474E-2</v>
      </c>
      <c r="E97" s="351">
        <v>581</v>
      </c>
      <c r="F97" s="337">
        <v>0.15059616381544841</v>
      </c>
      <c r="G97" s="351">
        <v>440</v>
      </c>
      <c r="H97" s="337">
        <v>0.11404872991187144</v>
      </c>
      <c r="I97" s="351">
        <v>853</v>
      </c>
      <c r="J97" s="337">
        <v>0.22109901503369622</v>
      </c>
      <c r="K97" s="351">
        <v>1595</v>
      </c>
      <c r="L97" s="337">
        <v>0.41342664593053396</v>
      </c>
      <c r="M97" s="351">
        <v>203</v>
      </c>
      <c r="N97" s="337">
        <v>5.261793675479523E-2</v>
      </c>
      <c r="O97" s="338">
        <v>3858</v>
      </c>
    </row>
    <row r="98" spans="1:15" ht="15" x14ac:dyDescent="0.25">
      <c r="A98" s="335">
        <v>649</v>
      </c>
      <c r="B98" s="336" t="s">
        <v>513</v>
      </c>
      <c r="C98" s="351">
        <v>6</v>
      </c>
      <c r="D98" s="337">
        <v>5.5045871559633031E-2</v>
      </c>
      <c r="E98" s="351">
        <v>13</v>
      </c>
      <c r="F98" s="337">
        <v>0.11926605504587157</v>
      </c>
      <c r="G98" s="351">
        <v>9</v>
      </c>
      <c r="H98" s="337">
        <v>8.2568807339449546E-2</v>
      </c>
      <c r="I98" s="351">
        <v>37</v>
      </c>
      <c r="J98" s="337">
        <v>0.33944954128440369</v>
      </c>
      <c r="K98" s="351">
        <v>41</v>
      </c>
      <c r="L98" s="337">
        <v>0.37614678899082571</v>
      </c>
      <c r="M98" s="351">
        <v>3</v>
      </c>
      <c r="N98" s="337">
        <v>2.7522935779816515E-2</v>
      </c>
      <c r="O98" s="338">
        <v>109</v>
      </c>
    </row>
    <row r="99" spans="1:15" ht="15" x14ac:dyDescent="0.25">
      <c r="A99" s="335">
        <v>652</v>
      </c>
      <c r="B99" s="336" t="s">
        <v>514</v>
      </c>
      <c r="C99" s="351">
        <v>0</v>
      </c>
      <c r="D99" s="337">
        <v>0</v>
      </c>
      <c r="E99" s="351">
        <v>0</v>
      </c>
      <c r="F99" s="337">
        <v>0</v>
      </c>
      <c r="G99" s="351">
        <v>0</v>
      </c>
      <c r="H99" s="337">
        <v>0</v>
      </c>
      <c r="I99" s="351">
        <v>2</v>
      </c>
      <c r="J99" s="337">
        <v>0.18181818181818182</v>
      </c>
      <c r="K99" s="351">
        <v>9</v>
      </c>
      <c r="L99" s="337">
        <v>0.81818181818181823</v>
      </c>
      <c r="M99" s="351">
        <v>0</v>
      </c>
      <c r="N99" s="337">
        <v>0</v>
      </c>
      <c r="O99" s="338">
        <v>11</v>
      </c>
    </row>
    <row r="100" spans="1:15" ht="15" x14ac:dyDescent="0.25">
      <c r="A100" s="335">
        <v>660</v>
      </c>
      <c r="B100" s="336" t="s">
        <v>515</v>
      </c>
      <c r="C100" s="351">
        <v>14</v>
      </c>
      <c r="D100" s="337">
        <v>5.9829059829059832E-2</v>
      </c>
      <c r="E100" s="351">
        <v>42</v>
      </c>
      <c r="F100" s="337">
        <v>0.17948717948717949</v>
      </c>
      <c r="G100" s="351">
        <v>29</v>
      </c>
      <c r="H100" s="337">
        <v>0.12393162393162394</v>
      </c>
      <c r="I100" s="351">
        <v>49</v>
      </c>
      <c r="J100" s="337">
        <v>0.20940170940170941</v>
      </c>
      <c r="K100" s="351">
        <v>97</v>
      </c>
      <c r="L100" s="337">
        <v>0.41452991452991456</v>
      </c>
      <c r="M100" s="351">
        <v>3</v>
      </c>
      <c r="N100" s="337">
        <v>1.282051282051282E-2</v>
      </c>
      <c r="O100" s="338">
        <v>234</v>
      </c>
    </row>
    <row r="101" spans="1:15" ht="15" x14ac:dyDescent="0.25">
      <c r="A101" s="335">
        <v>667</v>
      </c>
      <c r="B101" s="336" t="s">
        <v>516</v>
      </c>
      <c r="C101" s="351">
        <v>5</v>
      </c>
      <c r="D101" s="337">
        <v>2.6881720430107527E-2</v>
      </c>
      <c r="E101" s="351">
        <v>25</v>
      </c>
      <c r="F101" s="337">
        <v>0.13440860215053763</v>
      </c>
      <c r="G101" s="351">
        <v>12</v>
      </c>
      <c r="H101" s="337">
        <v>6.4516129032258063E-2</v>
      </c>
      <c r="I101" s="351">
        <v>57</v>
      </c>
      <c r="J101" s="337">
        <v>0.30645161290322581</v>
      </c>
      <c r="K101" s="351">
        <v>80</v>
      </c>
      <c r="L101" s="337">
        <v>0.43010752688172044</v>
      </c>
      <c r="M101" s="351">
        <v>7</v>
      </c>
      <c r="N101" s="337">
        <v>3.7634408602150539E-2</v>
      </c>
      <c r="O101" s="338">
        <v>186</v>
      </c>
    </row>
    <row r="102" spans="1:15" ht="15" x14ac:dyDescent="0.25">
      <c r="A102" s="335">
        <v>674</v>
      </c>
      <c r="B102" s="336" t="s">
        <v>517</v>
      </c>
      <c r="C102" s="351">
        <v>14</v>
      </c>
      <c r="D102" s="337">
        <v>4.6822742474916385E-2</v>
      </c>
      <c r="E102" s="351">
        <v>37</v>
      </c>
      <c r="F102" s="337">
        <v>0.12374581939799331</v>
      </c>
      <c r="G102" s="351">
        <v>49</v>
      </c>
      <c r="H102" s="337">
        <v>0.16387959866220736</v>
      </c>
      <c r="I102" s="351">
        <v>82</v>
      </c>
      <c r="J102" s="337">
        <v>0.27424749163879597</v>
      </c>
      <c r="K102" s="351">
        <v>106</v>
      </c>
      <c r="L102" s="337">
        <v>0.35451505016722407</v>
      </c>
      <c r="M102" s="351">
        <v>11</v>
      </c>
      <c r="N102" s="337">
        <v>3.678929765886288E-2</v>
      </c>
      <c r="O102" s="338">
        <v>299</v>
      </c>
    </row>
    <row r="103" spans="1:15" ht="15" x14ac:dyDescent="0.25">
      <c r="A103" s="335">
        <v>697</v>
      </c>
      <c r="B103" s="336" t="s">
        <v>518</v>
      </c>
      <c r="C103" s="351">
        <v>56</v>
      </c>
      <c r="D103" s="337">
        <v>3.8567493112947659E-2</v>
      </c>
      <c r="E103" s="351">
        <v>208</v>
      </c>
      <c r="F103" s="337">
        <v>0.14325068870523416</v>
      </c>
      <c r="G103" s="351">
        <v>182</v>
      </c>
      <c r="H103" s="337">
        <v>0.12534435261707988</v>
      </c>
      <c r="I103" s="351">
        <v>346</v>
      </c>
      <c r="J103" s="337">
        <v>0.23829201101928374</v>
      </c>
      <c r="K103" s="351">
        <v>574</v>
      </c>
      <c r="L103" s="337">
        <v>0.3953168044077135</v>
      </c>
      <c r="M103" s="351">
        <v>86</v>
      </c>
      <c r="N103" s="337">
        <v>5.9228650137741048E-2</v>
      </c>
      <c r="O103" s="338">
        <v>1452</v>
      </c>
    </row>
    <row r="104" spans="1:15" ht="15" x14ac:dyDescent="0.25">
      <c r="A104" s="335">
        <v>756</v>
      </c>
      <c r="B104" s="336" t="s">
        <v>519</v>
      </c>
      <c r="C104" s="351">
        <v>30</v>
      </c>
      <c r="D104" s="337">
        <v>4.9423393739703461E-2</v>
      </c>
      <c r="E104" s="351">
        <v>100</v>
      </c>
      <c r="F104" s="337">
        <v>0.16474464579901152</v>
      </c>
      <c r="G104" s="351">
        <v>62</v>
      </c>
      <c r="H104" s="337">
        <v>0.10214168039538715</v>
      </c>
      <c r="I104" s="351">
        <v>157</v>
      </c>
      <c r="J104" s="337">
        <v>0.25864909390444812</v>
      </c>
      <c r="K104" s="351">
        <v>249</v>
      </c>
      <c r="L104" s="337">
        <v>0.4102141680395387</v>
      </c>
      <c r="M104" s="351">
        <v>9</v>
      </c>
      <c r="N104" s="337">
        <v>1.4827018121911038E-2</v>
      </c>
      <c r="O104" s="338">
        <v>607</v>
      </c>
    </row>
    <row r="105" spans="1:15" x14ac:dyDescent="0.2">
      <c r="A105" s="329">
        <v>8</v>
      </c>
      <c r="B105" s="330" t="s">
        <v>520</v>
      </c>
      <c r="C105" s="333">
        <v>124</v>
      </c>
      <c r="D105" s="332">
        <v>4.5605001838911363E-2</v>
      </c>
      <c r="E105" s="331">
        <v>380</v>
      </c>
      <c r="F105" s="332">
        <v>0.13975726369988967</v>
      </c>
      <c r="G105" s="333">
        <v>305</v>
      </c>
      <c r="H105" s="332">
        <v>0.11217359323280618</v>
      </c>
      <c r="I105" s="333">
        <v>700</v>
      </c>
      <c r="J105" s="332">
        <v>0.25744759102611253</v>
      </c>
      <c r="K105" s="333">
        <v>1146</v>
      </c>
      <c r="L105" s="332">
        <v>0.4214784847370357</v>
      </c>
      <c r="M105" s="333">
        <v>64</v>
      </c>
      <c r="N105" s="332">
        <v>2.3538065465244576E-2</v>
      </c>
      <c r="O105" s="334">
        <v>2719</v>
      </c>
    </row>
    <row r="106" spans="1:15" ht="15" x14ac:dyDescent="0.25">
      <c r="A106" s="335">
        <v>30</v>
      </c>
      <c r="B106" s="336" t="s">
        <v>521</v>
      </c>
      <c r="C106" s="351">
        <v>25</v>
      </c>
      <c r="D106" s="337">
        <v>4.1528239202657809E-2</v>
      </c>
      <c r="E106" s="351">
        <v>98</v>
      </c>
      <c r="F106" s="337">
        <v>0.16279069767441862</v>
      </c>
      <c r="G106" s="351">
        <v>64</v>
      </c>
      <c r="H106" s="337">
        <v>0.10631229235880399</v>
      </c>
      <c r="I106" s="351">
        <v>152</v>
      </c>
      <c r="J106" s="337">
        <v>0.25249169435215946</v>
      </c>
      <c r="K106" s="351">
        <v>246</v>
      </c>
      <c r="L106" s="337">
        <v>0.40863787375415284</v>
      </c>
      <c r="M106" s="351">
        <v>17</v>
      </c>
      <c r="N106" s="337">
        <v>2.823920265780731E-2</v>
      </c>
      <c r="O106" s="338">
        <v>602</v>
      </c>
    </row>
    <row r="107" spans="1:15" ht="15" x14ac:dyDescent="0.25">
      <c r="A107" s="335">
        <v>34</v>
      </c>
      <c r="B107" s="336" t="s">
        <v>522</v>
      </c>
      <c r="C107" s="351">
        <v>18</v>
      </c>
      <c r="D107" s="337">
        <v>4.5226130653266333E-2</v>
      </c>
      <c r="E107" s="351">
        <v>48</v>
      </c>
      <c r="F107" s="337">
        <v>0.12060301507537688</v>
      </c>
      <c r="G107" s="351">
        <v>39</v>
      </c>
      <c r="H107" s="337">
        <v>9.7989949748743713E-2</v>
      </c>
      <c r="I107" s="351">
        <v>104</v>
      </c>
      <c r="J107" s="337">
        <v>0.2613065326633166</v>
      </c>
      <c r="K107" s="351">
        <v>182</v>
      </c>
      <c r="L107" s="337">
        <v>0.457286432160804</v>
      </c>
      <c r="M107" s="351">
        <v>7</v>
      </c>
      <c r="N107" s="337">
        <v>1.7587939698492462E-2</v>
      </c>
      <c r="O107" s="338">
        <v>398</v>
      </c>
    </row>
    <row r="108" spans="1:15" ht="15" x14ac:dyDescent="0.25">
      <c r="A108" s="335">
        <v>36</v>
      </c>
      <c r="B108" s="336" t="s">
        <v>523</v>
      </c>
      <c r="C108" s="351">
        <v>4</v>
      </c>
      <c r="D108" s="337">
        <v>6.0606060606060608E-2</v>
      </c>
      <c r="E108" s="351">
        <v>7</v>
      </c>
      <c r="F108" s="337">
        <v>0.10606060606060606</v>
      </c>
      <c r="G108" s="351">
        <v>4</v>
      </c>
      <c r="H108" s="337">
        <v>6.0606060606060608E-2</v>
      </c>
      <c r="I108" s="351">
        <v>24</v>
      </c>
      <c r="J108" s="337">
        <v>0.36363636363636365</v>
      </c>
      <c r="K108" s="351">
        <v>23</v>
      </c>
      <c r="L108" s="337">
        <v>0.34848484848484851</v>
      </c>
      <c r="M108" s="351">
        <v>4</v>
      </c>
      <c r="N108" s="337">
        <v>6.0606060606060608E-2</v>
      </c>
      <c r="O108" s="338">
        <v>66</v>
      </c>
    </row>
    <row r="109" spans="1:15" ht="15" x14ac:dyDescent="0.25">
      <c r="A109" s="335">
        <v>91</v>
      </c>
      <c r="B109" s="336" t="s">
        <v>524</v>
      </c>
      <c r="C109" s="351">
        <v>5</v>
      </c>
      <c r="D109" s="337">
        <v>8.4745762711864403E-2</v>
      </c>
      <c r="E109" s="351">
        <v>9</v>
      </c>
      <c r="F109" s="337">
        <v>0.15254237288135594</v>
      </c>
      <c r="G109" s="351">
        <v>10</v>
      </c>
      <c r="H109" s="337">
        <v>0.16949152542372881</v>
      </c>
      <c r="I109" s="351">
        <v>15</v>
      </c>
      <c r="J109" s="337">
        <v>0.25423728813559321</v>
      </c>
      <c r="K109" s="351">
        <v>19</v>
      </c>
      <c r="L109" s="337">
        <v>0.32203389830508472</v>
      </c>
      <c r="M109" s="351">
        <v>1</v>
      </c>
      <c r="N109" s="337">
        <v>1.6949152542372881E-2</v>
      </c>
      <c r="O109" s="338">
        <v>59</v>
      </c>
    </row>
    <row r="110" spans="1:15" ht="15" x14ac:dyDescent="0.25">
      <c r="A110" s="335">
        <v>93</v>
      </c>
      <c r="B110" s="336" t="s">
        <v>525</v>
      </c>
      <c r="C110" s="351">
        <v>6</v>
      </c>
      <c r="D110" s="337">
        <v>9.5238095238095233E-2</v>
      </c>
      <c r="E110" s="351">
        <v>9</v>
      </c>
      <c r="F110" s="337">
        <v>0.14285714285714285</v>
      </c>
      <c r="G110" s="351">
        <v>8</v>
      </c>
      <c r="H110" s="337">
        <v>0.12698412698412698</v>
      </c>
      <c r="I110" s="351">
        <v>13</v>
      </c>
      <c r="J110" s="337">
        <v>0.20634920634920634</v>
      </c>
      <c r="K110" s="351">
        <v>27</v>
      </c>
      <c r="L110" s="337">
        <v>0.42857142857142855</v>
      </c>
      <c r="M110" s="351">
        <v>0</v>
      </c>
      <c r="N110" s="337">
        <v>0</v>
      </c>
      <c r="O110" s="338">
        <v>63</v>
      </c>
    </row>
    <row r="111" spans="1:15" ht="15" x14ac:dyDescent="0.25">
      <c r="A111" s="335">
        <v>101</v>
      </c>
      <c r="B111" s="336" t="s">
        <v>526</v>
      </c>
      <c r="C111" s="351">
        <v>10</v>
      </c>
      <c r="D111" s="337">
        <v>3.215434083601286E-2</v>
      </c>
      <c r="E111" s="351">
        <v>43</v>
      </c>
      <c r="F111" s="337">
        <v>0.13826366559485531</v>
      </c>
      <c r="G111" s="351">
        <v>37</v>
      </c>
      <c r="H111" s="337">
        <v>0.11897106109324759</v>
      </c>
      <c r="I111" s="351">
        <v>76</v>
      </c>
      <c r="J111" s="337">
        <v>0.24437299035369775</v>
      </c>
      <c r="K111" s="351">
        <v>137</v>
      </c>
      <c r="L111" s="337">
        <v>0.44051446945337619</v>
      </c>
      <c r="M111" s="351">
        <v>8</v>
      </c>
      <c r="N111" s="337">
        <v>2.5723472668810289E-2</v>
      </c>
      <c r="O111" s="338">
        <v>311</v>
      </c>
    </row>
    <row r="112" spans="1:15" ht="15" x14ac:dyDescent="0.25">
      <c r="A112" s="335">
        <v>145</v>
      </c>
      <c r="B112" s="336" t="s">
        <v>527</v>
      </c>
      <c r="C112" s="351">
        <v>3</v>
      </c>
      <c r="D112" s="337">
        <v>0.14285714285714285</v>
      </c>
      <c r="E112" s="351">
        <v>2</v>
      </c>
      <c r="F112" s="337">
        <v>9.5238095238095233E-2</v>
      </c>
      <c r="G112" s="351">
        <v>3</v>
      </c>
      <c r="H112" s="337">
        <v>0.14285714285714285</v>
      </c>
      <c r="I112" s="351">
        <v>6</v>
      </c>
      <c r="J112" s="337">
        <v>0.2857142857142857</v>
      </c>
      <c r="K112" s="351">
        <v>7</v>
      </c>
      <c r="L112" s="337">
        <v>0.33333333333333331</v>
      </c>
      <c r="M112" s="351">
        <v>0</v>
      </c>
      <c r="N112" s="337">
        <v>0</v>
      </c>
      <c r="O112" s="338">
        <v>21</v>
      </c>
    </row>
    <row r="113" spans="1:15" ht="15" x14ac:dyDescent="0.25">
      <c r="A113" s="335">
        <v>209</v>
      </c>
      <c r="B113" s="336" t="s">
        <v>528</v>
      </c>
      <c r="C113" s="351">
        <v>4</v>
      </c>
      <c r="D113" s="337">
        <v>4.2105263157894736E-2</v>
      </c>
      <c r="E113" s="351">
        <v>13</v>
      </c>
      <c r="F113" s="337">
        <v>0.1368421052631579</v>
      </c>
      <c r="G113" s="351">
        <v>15</v>
      </c>
      <c r="H113" s="337">
        <v>0.15789473684210525</v>
      </c>
      <c r="I113" s="351">
        <v>27</v>
      </c>
      <c r="J113" s="337">
        <v>0.28421052631578947</v>
      </c>
      <c r="K113" s="351">
        <v>34</v>
      </c>
      <c r="L113" s="337">
        <v>0.35789473684210527</v>
      </c>
      <c r="M113" s="351">
        <v>2</v>
      </c>
      <c r="N113" s="337">
        <v>2.1052631578947368E-2</v>
      </c>
      <c r="O113" s="338">
        <v>95</v>
      </c>
    </row>
    <row r="114" spans="1:15" ht="15" x14ac:dyDescent="0.25">
      <c r="A114" s="335">
        <v>282</v>
      </c>
      <c r="B114" s="336" t="s">
        <v>529</v>
      </c>
      <c r="C114" s="351">
        <v>10</v>
      </c>
      <c r="D114" s="337">
        <v>6.4102564102564097E-2</v>
      </c>
      <c r="E114" s="351">
        <v>28</v>
      </c>
      <c r="F114" s="337">
        <v>0.17948717948717949</v>
      </c>
      <c r="G114" s="351">
        <v>16</v>
      </c>
      <c r="H114" s="337">
        <v>0.10256410256410256</v>
      </c>
      <c r="I114" s="351">
        <v>40</v>
      </c>
      <c r="J114" s="337">
        <v>0.25641025641025639</v>
      </c>
      <c r="K114" s="351">
        <v>62</v>
      </c>
      <c r="L114" s="337">
        <v>0.39743589743589741</v>
      </c>
      <c r="M114" s="351">
        <v>0</v>
      </c>
      <c r="N114" s="337">
        <v>0</v>
      </c>
      <c r="O114" s="338">
        <v>156</v>
      </c>
    </row>
    <row r="115" spans="1:15" ht="15" x14ac:dyDescent="0.25">
      <c r="A115" s="335">
        <v>353</v>
      </c>
      <c r="B115" s="336" t="s">
        <v>530</v>
      </c>
      <c r="C115" s="351">
        <v>1</v>
      </c>
      <c r="D115" s="337">
        <v>5.8823529411764705E-2</v>
      </c>
      <c r="E115" s="351">
        <v>4</v>
      </c>
      <c r="F115" s="337">
        <v>0.23529411764705882</v>
      </c>
      <c r="G115" s="351">
        <v>2</v>
      </c>
      <c r="H115" s="337">
        <v>0.11764705882352941</v>
      </c>
      <c r="I115" s="351">
        <v>4</v>
      </c>
      <c r="J115" s="337">
        <v>0.23529411764705882</v>
      </c>
      <c r="K115" s="351">
        <v>6</v>
      </c>
      <c r="L115" s="337">
        <v>0.35294117647058826</v>
      </c>
      <c r="M115" s="351">
        <v>0</v>
      </c>
      <c r="N115" s="337">
        <v>0</v>
      </c>
      <c r="O115" s="338">
        <v>17</v>
      </c>
    </row>
    <row r="116" spans="1:15" ht="15" x14ac:dyDescent="0.25">
      <c r="A116" s="335">
        <v>364</v>
      </c>
      <c r="B116" s="336" t="s">
        <v>531</v>
      </c>
      <c r="C116" s="351">
        <v>3</v>
      </c>
      <c r="D116" s="337">
        <v>3.4482758620689655E-2</v>
      </c>
      <c r="E116" s="351">
        <v>12</v>
      </c>
      <c r="F116" s="337">
        <v>0.13793103448275862</v>
      </c>
      <c r="G116" s="351">
        <v>6</v>
      </c>
      <c r="H116" s="337">
        <v>6.8965517241379309E-2</v>
      </c>
      <c r="I116" s="351">
        <v>29</v>
      </c>
      <c r="J116" s="337">
        <v>0.33333333333333331</v>
      </c>
      <c r="K116" s="351">
        <v>31</v>
      </c>
      <c r="L116" s="337">
        <v>0.35632183908045978</v>
      </c>
      <c r="M116" s="351">
        <v>6</v>
      </c>
      <c r="N116" s="337">
        <v>6.8965517241379309E-2</v>
      </c>
      <c r="O116" s="338">
        <v>87</v>
      </c>
    </row>
    <row r="117" spans="1:15" ht="15" x14ac:dyDescent="0.25">
      <c r="A117" s="335">
        <v>368</v>
      </c>
      <c r="B117" s="336" t="s">
        <v>532</v>
      </c>
      <c r="C117" s="351">
        <v>3</v>
      </c>
      <c r="D117" s="337">
        <v>4.2857142857142858E-2</v>
      </c>
      <c r="E117" s="351">
        <v>8</v>
      </c>
      <c r="F117" s="337">
        <v>0.11428571428571428</v>
      </c>
      <c r="G117" s="351">
        <v>10</v>
      </c>
      <c r="H117" s="337">
        <v>0.14285714285714285</v>
      </c>
      <c r="I117" s="351">
        <v>15</v>
      </c>
      <c r="J117" s="337">
        <v>0.21428571428571427</v>
      </c>
      <c r="K117" s="351">
        <v>31</v>
      </c>
      <c r="L117" s="337">
        <v>0.44285714285714284</v>
      </c>
      <c r="M117" s="351">
        <v>3</v>
      </c>
      <c r="N117" s="337">
        <v>4.2857142857142858E-2</v>
      </c>
      <c r="O117" s="338">
        <v>70</v>
      </c>
    </row>
    <row r="118" spans="1:15" ht="15" x14ac:dyDescent="0.25">
      <c r="A118" s="335">
        <v>390</v>
      </c>
      <c r="B118" s="336" t="s">
        <v>533</v>
      </c>
      <c r="C118" s="351">
        <v>2</v>
      </c>
      <c r="D118" s="337">
        <v>1.6260162601626018E-2</v>
      </c>
      <c r="E118" s="351">
        <v>17</v>
      </c>
      <c r="F118" s="337">
        <v>0.13821138211382114</v>
      </c>
      <c r="G118" s="351">
        <v>19</v>
      </c>
      <c r="H118" s="337">
        <v>0.15447154471544716</v>
      </c>
      <c r="I118" s="351">
        <v>31</v>
      </c>
      <c r="J118" s="337">
        <v>0.25203252032520324</v>
      </c>
      <c r="K118" s="351">
        <v>50</v>
      </c>
      <c r="L118" s="337">
        <v>0.4065040650406504</v>
      </c>
      <c r="M118" s="351">
        <v>4</v>
      </c>
      <c r="N118" s="337">
        <v>3.2520325203252036E-2</v>
      </c>
      <c r="O118" s="338">
        <v>123</v>
      </c>
    </row>
    <row r="119" spans="1:15" ht="15" x14ac:dyDescent="0.25">
      <c r="A119" s="335">
        <v>467</v>
      </c>
      <c r="B119" s="336" t="s">
        <v>534</v>
      </c>
      <c r="C119" s="351">
        <v>0</v>
      </c>
      <c r="D119" s="337">
        <v>0</v>
      </c>
      <c r="E119" s="351">
        <v>0</v>
      </c>
      <c r="F119" s="337">
        <v>0</v>
      </c>
      <c r="G119" s="351">
        <v>1</v>
      </c>
      <c r="H119" s="337">
        <v>0.125</v>
      </c>
      <c r="I119" s="351">
        <v>2</v>
      </c>
      <c r="J119" s="337">
        <v>0.25</v>
      </c>
      <c r="K119" s="351">
        <v>5</v>
      </c>
      <c r="L119" s="337">
        <v>0.625</v>
      </c>
      <c r="M119" s="351">
        <v>0</v>
      </c>
      <c r="N119" s="337">
        <v>0</v>
      </c>
      <c r="O119" s="338">
        <v>8</v>
      </c>
    </row>
    <row r="120" spans="1:15" ht="15" x14ac:dyDescent="0.25">
      <c r="A120" s="335">
        <v>576</v>
      </c>
      <c r="B120" s="336" t="s">
        <v>535</v>
      </c>
      <c r="C120" s="351">
        <v>0</v>
      </c>
      <c r="D120" s="337">
        <v>0</v>
      </c>
      <c r="E120" s="351">
        <v>1</v>
      </c>
      <c r="F120" s="337">
        <v>9.0909090909090912E-2</v>
      </c>
      <c r="G120" s="351">
        <v>1</v>
      </c>
      <c r="H120" s="337">
        <v>9.0909090909090912E-2</v>
      </c>
      <c r="I120" s="351">
        <v>1</v>
      </c>
      <c r="J120" s="337">
        <v>9.0909090909090912E-2</v>
      </c>
      <c r="K120" s="351">
        <v>8</v>
      </c>
      <c r="L120" s="337">
        <v>0.72727272727272729</v>
      </c>
      <c r="M120" s="351">
        <v>0</v>
      </c>
      <c r="N120" s="337">
        <v>0</v>
      </c>
      <c r="O120" s="338">
        <v>11</v>
      </c>
    </row>
    <row r="121" spans="1:15" ht="15" x14ac:dyDescent="0.25">
      <c r="A121" s="335">
        <v>642</v>
      </c>
      <c r="B121" s="336" t="s">
        <v>536</v>
      </c>
      <c r="C121" s="351">
        <v>8</v>
      </c>
      <c r="D121" s="337">
        <v>5.4794520547945202E-2</v>
      </c>
      <c r="E121" s="351">
        <v>16</v>
      </c>
      <c r="F121" s="337">
        <v>0.1095890410958904</v>
      </c>
      <c r="G121" s="351">
        <v>11</v>
      </c>
      <c r="H121" s="337">
        <v>7.5342465753424653E-2</v>
      </c>
      <c r="I121" s="351">
        <v>39</v>
      </c>
      <c r="J121" s="337">
        <v>0.26712328767123289</v>
      </c>
      <c r="K121" s="351">
        <v>70</v>
      </c>
      <c r="L121" s="337">
        <v>0.47945205479452052</v>
      </c>
      <c r="M121" s="351">
        <v>2</v>
      </c>
      <c r="N121" s="337">
        <v>1.3698630136986301E-2</v>
      </c>
      <c r="O121" s="338">
        <v>146</v>
      </c>
    </row>
    <row r="122" spans="1:15" ht="15" x14ac:dyDescent="0.25">
      <c r="A122" s="335">
        <v>679</v>
      </c>
      <c r="B122" s="336" t="s">
        <v>537</v>
      </c>
      <c r="C122" s="351">
        <v>6</v>
      </c>
      <c r="D122" s="337">
        <v>3.5294117647058823E-2</v>
      </c>
      <c r="E122" s="351">
        <v>20</v>
      </c>
      <c r="F122" s="337">
        <v>0.11764705882352941</v>
      </c>
      <c r="G122" s="351">
        <v>25</v>
      </c>
      <c r="H122" s="337">
        <v>0.14705882352941177</v>
      </c>
      <c r="I122" s="351">
        <v>39</v>
      </c>
      <c r="J122" s="337">
        <v>0.22941176470588234</v>
      </c>
      <c r="K122" s="351">
        <v>77</v>
      </c>
      <c r="L122" s="337">
        <v>0.45294117647058824</v>
      </c>
      <c r="M122" s="351">
        <v>3</v>
      </c>
      <c r="N122" s="337">
        <v>1.7647058823529412E-2</v>
      </c>
      <c r="O122" s="338">
        <v>170</v>
      </c>
    </row>
    <row r="123" spans="1:15" ht="15" x14ac:dyDescent="0.25">
      <c r="A123" s="335">
        <v>789</v>
      </c>
      <c r="B123" s="336" t="s">
        <v>538</v>
      </c>
      <c r="C123" s="351">
        <v>4</v>
      </c>
      <c r="D123" s="337">
        <v>4.3010752688172046E-2</v>
      </c>
      <c r="E123" s="351">
        <v>12</v>
      </c>
      <c r="F123" s="337">
        <v>0.12903225806451613</v>
      </c>
      <c r="G123" s="351">
        <v>11</v>
      </c>
      <c r="H123" s="337">
        <v>0.11827956989247312</v>
      </c>
      <c r="I123" s="351">
        <v>22</v>
      </c>
      <c r="J123" s="337">
        <v>0.23655913978494625</v>
      </c>
      <c r="K123" s="351">
        <v>41</v>
      </c>
      <c r="L123" s="337">
        <v>0.44086021505376344</v>
      </c>
      <c r="M123" s="351">
        <v>3</v>
      </c>
      <c r="N123" s="337">
        <v>3.2258064516129031E-2</v>
      </c>
      <c r="O123" s="338">
        <v>93</v>
      </c>
    </row>
    <row r="124" spans="1:15" ht="15" x14ac:dyDescent="0.25">
      <c r="A124" s="335">
        <v>792</v>
      </c>
      <c r="B124" s="336" t="s">
        <v>539</v>
      </c>
      <c r="C124" s="351">
        <v>3</v>
      </c>
      <c r="D124" s="337">
        <v>0.12</v>
      </c>
      <c r="E124" s="351">
        <v>5</v>
      </c>
      <c r="F124" s="337">
        <v>0.2</v>
      </c>
      <c r="G124" s="351">
        <v>3</v>
      </c>
      <c r="H124" s="337">
        <v>0.12</v>
      </c>
      <c r="I124" s="351">
        <v>6</v>
      </c>
      <c r="J124" s="337">
        <v>0.24</v>
      </c>
      <c r="K124" s="351">
        <v>7</v>
      </c>
      <c r="L124" s="337">
        <v>0.28000000000000003</v>
      </c>
      <c r="M124" s="351">
        <v>1</v>
      </c>
      <c r="N124" s="337">
        <v>0.04</v>
      </c>
      <c r="O124" s="338">
        <v>25</v>
      </c>
    </row>
    <row r="125" spans="1:15" ht="15" x14ac:dyDescent="0.25">
      <c r="A125" s="335">
        <v>809</v>
      </c>
      <c r="B125" s="336" t="s">
        <v>540</v>
      </c>
      <c r="C125" s="351">
        <v>2</v>
      </c>
      <c r="D125" s="337">
        <v>0.15384615384615385</v>
      </c>
      <c r="E125" s="351">
        <v>1</v>
      </c>
      <c r="F125" s="337">
        <v>7.6923076923076927E-2</v>
      </c>
      <c r="G125" s="351">
        <v>0</v>
      </c>
      <c r="H125" s="337">
        <v>0</v>
      </c>
      <c r="I125" s="351">
        <v>2</v>
      </c>
      <c r="J125" s="337">
        <v>0.15384615384615385</v>
      </c>
      <c r="K125" s="351">
        <v>8</v>
      </c>
      <c r="L125" s="337">
        <v>0.61538461538461542</v>
      </c>
      <c r="M125" s="351">
        <v>0</v>
      </c>
      <c r="N125" s="337">
        <v>0</v>
      </c>
      <c r="O125" s="338">
        <v>13</v>
      </c>
    </row>
    <row r="126" spans="1:15" ht="15" x14ac:dyDescent="0.25">
      <c r="A126" s="335">
        <v>847</v>
      </c>
      <c r="B126" s="336" t="s">
        <v>541</v>
      </c>
      <c r="C126" s="351">
        <v>2</v>
      </c>
      <c r="D126" s="337">
        <v>1.8691588785046728E-2</v>
      </c>
      <c r="E126" s="351">
        <v>8</v>
      </c>
      <c r="F126" s="337">
        <v>7.476635514018691E-2</v>
      </c>
      <c r="G126" s="351">
        <v>15</v>
      </c>
      <c r="H126" s="337">
        <v>0.14018691588785046</v>
      </c>
      <c r="I126" s="351">
        <v>32</v>
      </c>
      <c r="J126" s="337">
        <v>0.29906542056074764</v>
      </c>
      <c r="K126" s="351">
        <v>48</v>
      </c>
      <c r="L126" s="337">
        <v>0.44859813084112149</v>
      </c>
      <c r="M126" s="351">
        <v>2</v>
      </c>
      <c r="N126" s="337">
        <v>1.8691588785046728E-2</v>
      </c>
      <c r="O126" s="338">
        <v>107</v>
      </c>
    </row>
    <row r="127" spans="1:15" ht="15" x14ac:dyDescent="0.25">
      <c r="A127" s="335">
        <v>856</v>
      </c>
      <c r="B127" s="336" t="s">
        <v>542</v>
      </c>
      <c r="C127" s="351">
        <v>0</v>
      </c>
      <c r="D127" s="337">
        <v>0</v>
      </c>
      <c r="E127" s="351">
        <v>3</v>
      </c>
      <c r="F127" s="337">
        <v>0.33333333333333331</v>
      </c>
      <c r="G127" s="351">
        <v>0</v>
      </c>
      <c r="H127" s="337">
        <v>0</v>
      </c>
      <c r="I127" s="351">
        <v>0</v>
      </c>
      <c r="J127" s="337">
        <v>0</v>
      </c>
      <c r="K127" s="351">
        <v>6</v>
      </c>
      <c r="L127" s="337">
        <v>0.66666666666666663</v>
      </c>
      <c r="M127" s="351">
        <v>0</v>
      </c>
      <c r="N127" s="337">
        <v>0</v>
      </c>
      <c r="O127" s="338">
        <v>9</v>
      </c>
    </row>
    <row r="128" spans="1:15" ht="15" x14ac:dyDescent="0.25">
      <c r="A128" s="335">
        <v>861</v>
      </c>
      <c r="B128" s="336" t="s">
        <v>543</v>
      </c>
      <c r="C128" s="351">
        <v>5</v>
      </c>
      <c r="D128" s="337">
        <v>7.2463768115942032E-2</v>
      </c>
      <c r="E128" s="351">
        <v>16</v>
      </c>
      <c r="F128" s="337">
        <v>0.2318840579710145</v>
      </c>
      <c r="G128" s="351">
        <v>5</v>
      </c>
      <c r="H128" s="337">
        <v>7.2463768115942032E-2</v>
      </c>
      <c r="I128" s="351">
        <v>21</v>
      </c>
      <c r="J128" s="337">
        <v>0.30434782608695654</v>
      </c>
      <c r="K128" s="351">
        <v>21</v>
      </c>
      <c r="L128" s="337">
        <v>0.30434782608695654</v>
      </c>
      <c r="M128" s="351">
        <v>1</v>
      </c>
      <c r="N128" s="337">
        <v>1.4492753623188406E-2</v>
      </c>
      <c r="O128" s="338">
        <v>69</v>
      </c>
    </row>
    <row r="129" spans="1:15" x14ac:dyDescent="0.2">
      <c r="A129" s="329">
        <v>9</v>
      </c>
      <c r="B129" s="330" t="s">
        <v>544</v>
      </c>
      <c r="C129" s="333">
        <v>4289</v>
      </c>
      <c r="D129" s="332">
        <v>4.4593006934841597E-2</v>
      </c>
      <c r="E129" s="331">
        <v>13938</v>
      </c>
      <c r="F129" s="332">
        <v>0.14491427620839875</v>
      </c>
      <c r="G129" s="333">
        <v>10749</v>
      </c>
      <c r="H129" s="332">
        <v>0.11175803952963682</v>
      </c>
      <c r="I129" s="333">
        <v>22739</v>
      </c>
      <c r="J129" s="332">
        <v>0.23641883532090538</v>
      </c>
      <c r="K129" s="333">
        <v>40268</v>
      </c>
      <c r="L129" s="332">
        <v>0.41866896788346969</v>
      </c>
      <c r="M129" s="333">
        <v>4198</v>
      </c>
      <c r="N129" s="332">
        <v>4.3646874122747738E-2</v>
      </c>
      <c r="O129" s="334">
        <v>96181</v>
      </c>
    </row>
    <row r="130" spans="1:15" ht="15" x14ac:dyDescent="0.25">
      <c r="A130" s="335">
        <v>1</v>
      </c>
      <c r="B130" s="336" t="s">
        <v>545</v>
      </c>
      <c r="C130" s="351">
        <v>3080</v>
      </c>
      <c r="D130" s="337">
        <v>4.7210300429184553E-2</v>
      </c>
      <c r="E130" s="351">
        <v>9533</v>
      </c>
      <c r="F130" s="337">
        <v>0.14612201103617412</v>
      </c>
      <c r="G130" s="351">
        <v>7265</v>
      </c>
      <c r="H130" s="337">
        <v>0.11135806253832005</v>
      </c>
      <c r="I130" s="351">
        <v>15477</v>
      </c>
      <c r="J130" s="337">
        <v>0.23723175965665236</v>
      </c>
      <c r="K130" s="351">
        <v>27334</v>
      </c>
      <c r="L130" s="337">
        <v>0.41897608828939303</v>
      </c>
      <c r="M130" s="351">
        <v>2551</v>
      </c>
      <c r="N130" s="337">
        <v>3.9101778050275905E-2</v>
      </c>
      <c r="O130" s="338">
        <v>65240</v>
      </c>
    </row>
    <row r="131" spans="1:15" ht="15" x14ac:dyDescent="0.25">
      <c r="A131" s="335">
        <v>79</v>
      </c>
      <c r="B131" s="336" t="s">
        <v>546</v>
      </c>
      <c r="C131" s="351">
        <v>55</v>
      </c>
      <c r="D131" s="337">
        <v>4.9504950495049507E-2</v>
      </c>
      <c r="E131" s="351">
        <v>174</v>
      </c>
      <c r="F131" s="337">
        <v>0.15661566156615661</v>
      </c>
      <c r="G131" s="351">
        <v>127</v>
      </c>
      <c r="H131" s="337">
        <v>0.11431143114311432</v>
      </c>
      <c r="I131" s="351">
        <v>273</v>
      </c>
      <c r="J131" s="337">
        <v>0.24572457245724572</v>
      </c>
      <c r="K131" s="351">
        <v>446</v>
      </c>
      <c r="L131" s="337">
        <v>0.40144014401440142</v>
      </c>
      <c r="M131" s="351">
        <v>36</v>
      </c>
      <c r="N131" s="337">
        <v>3.2403240324032405E-2</v>
      </c>
      <c r="O131" s="338">
        <v>1111</v>
      </c>
    </row>
    <row r="132" spans="1:15" ht="15" x14ac:dyDescent="0.25">
      <c r="A132" s="335">
        <v>88</v>
      </c>
      <c r="B132" s="336" t="s">
        <v>547</v>
      </c>
      <c r="C132" s="351">
        <v>550</v>
      </c>
      <c r="D132" s="337">
        <v>4.1834639081159197E-2</v>
      </c>
      <c r="E132" s="351">
        <v>2027</v>
      </c>
      <c r="F132" s="337">
        <v>0.15417966075910855</v>
      </c>
      <c r="G132" s="351">
        <v>1499</v>
      </c>
      <c r="H132" s="337">
        <v>0.1140184072411957</v>
      </c>
      <c r="I132" s="351">
        <v>3034</v>
      </c>
      <c r="J132" s="337">
        <v>0.23077508176770367</v>
      </c>
      <c r="K132" s="351">
        <v>5466</v>
      </c>
      <c r="L132" s="337">
        <v>0.41576024948657486</v>
      </c>
      <c r="M132" s="351">
        <v>571</v>
      </c>
      <c r="N132" s="337">
        <v>4.3431961664258008E-2</v>
      </c>
      <c r="O132" s="338">
        <v>13147</v>
      </c>
    </row>
    <row r="133" spans="1:15" ht="15" x14ac:dyDescent="0.25">
      <c r="A133" s="335">
        <v>129</v>
      </c>
      <c r="B133" s="336" t="s">
        <v>548</v>
      </c>
      <c r="C133" s="351">
        <v>62</v>
      </c>
      <c r="D133" s="337">
        <v>4.3175487465181059E-2</v>
      </c>
      <c r="E133" s="351">
        <v>220</v>
      </c>
      <c r="F133" s="337">
        <v>0.15320334261838439</v>
      </c>
      <c r="G133" s="351">
        <v>166</v>
      </c>
      <c r="H133" s="337">
        <v>0.11559888579387187</v>
      </c>
      <c r="I133" s="351">
        <v>352</v>
      </c>
      <c r="J133" s="337">
        <v>0.24512534818941503</v>
      </c>
      <c r="K133" s="351">
        <v>572</v>
      </c>
      <c r="L133" s="337">
        <v>0.39832869080779942</v>
      </c>
      <c r="M133" s="351">
        <v>64</v>
      </c>
      <c r="N133" s="337">
        <v>4.456824512534819E-2</v>
      </c>
      <c r="O133" s="338">
        <v>1436</v>
      </c>
    </row>
    <row r="134" spans="1:15" ht="15" x14ac:dyDescent="0.25">
      <c r="A134" s="335">
        <v>212</v>
      </c>
      <c r="B134" s="336" t="s">
        <v>549</v>
      </c>
      <c r="C134" s="351">
        <v>43</v>
      </c>
      <c r="D134" s="337">
        <v>3.9814814814814817E-2</v>
      </c>
      <c r="E134" s="351">
        <v>160</v>
      </c>
      <c r="F134" s="337">
        <v>0.14814814814814814</v>
      </c>
      <c r="G134" s="351">
        <v>137</v>
      </c>
      <c r="H134" s="337">
        <v>0.12685185185185185</v>
      </c>
      <c r="I134" s="351">
        <v>240</v>
      </c>
      <c r="J134" s="337">
        <v>0.22222222222222221</v>
      </c>
      <c r="K134" s="351">
        <v>448</v>
      </c>
      <c r="L134" s="337">
        <v>0.4148148148148148</v>
      </c>
      <c r="M134" s="351">
        <v>52</v>
      </c>
      <c r="N134" s="337">
        <v>4.8148148148148148E-2</v>
      </c>
      <c r="O134" s="338">
        <v>1080</v>
      </c>
    </row>
    <row r="135" spans="1:15" ht="15" x14ac:dyDescent="0.25">
      <c r="A135" s="335">
        <v>266</v>
      </c>
      <c r="B135" s="336" t="s">
        <v>550</v>
      </c>
      <c r="C135" s="351">
        <v>47</v>
      </c>
      <c r="D135" s="337">
        <v>2.6643990929705215E-2</v>
      </c>
      <c r="E135" s="351">
        <v>221</v>
      </c>
      <c r="F135" s="337">
        <v>0.12528344671201813</v>
      </c>
      <c r="G135" s="351">
        <v>183</v>
      </c>
      <c r="H135" s="337">
        <v>0.10374149659863946</v>
      </c>
      <c r="I135" s="351">
        <v>367</v>
      </c>
      <c r="J135" s="337">
        <v>0.20804988662131518</v>
      </c>
      <c r="K135" s="351">
        <v>807</v>
      </c>
      <c r="L135" s="337">
        <v>0.45748299319727892</v>
      </c>
      <c r="M135" s="351">
        <v>139</v>
      </c>
      <c r="N135" s="337">
        <v>7.8798185941043083E-2</v>
      </c>
      <c r="O135" s="338">
        <v>1764</v>
      </c>
    </row>
    <row r="136" spans="1:15" ht="15" x14ac:dyDescent="0.25">
      <c r="A136" s="335">
        <v>308</v>
      </c>
      <c r="B136" s="336" t="s">
        <v>551</v>
      </c>
      <c r="C136" s="351">
        <v>47</v>
      </c>
      <c r="D136" s="337">
        <v>3.6718750000000001E-2</v>
      </c>
      <c r="E136" s="351">
        <v>171</v>
      </c>
      <c r="F136" s="337">
        <v>0.13359375000000001</v>
      </c>
      <c r="G136" s="351">
        <v>155</v>
      </c>
      <c r="H136" s="337">
        <v>0.12109375</v>
      </c>
      <c r="I136" s="351">
        <v>308</v>
      </c>
      <c r="J136" s="337">
        <v>0.24062500000000001</v>
      </c>
      <c r="K136" s="351">
        <v>543</v>
      </c>
      <c r="L136" s="337">
        <v>0.42421874999999998</v>
      </c>
      <c r="M136" s="351">
        <v>56</v>
      </c>
      <c r="N136" s="337">
        <v>4.3749999999999997E-2</v>
      </c>
      <c r="O136" s="338">
        <v>1280</v>
      </c>
    </row>
    <row r="137" spans="1:15" ht="15" x14ac:dyDescent="0.25">
      <c r="A137" s="335">
        <v>360</v>
      </c>
      <c r="B137" s="336" t="s">
        <v>552</v>
      </c>
      <c r="C137" s="351">
        <v>292</v>
      </c>
      <c r="D137" s="337">
        <v>3.8573315719947161E-2</v>
      </c>
      <c r="E137" s="351">
        <v>1022</v>
      </c>
      <c r="F137" s="337">
        <v>0.13500660501981507</v>
      </c>
      <c r="G137" s="351">
        <v>851</v>
      </c>
      <c r="H137" s="337">
        <v>0.11241743725231176</v>
      </c>
      <c r="I137" s="351">
        <v>1822</v>
      </c>
      <c r="J137" s="337">
        <v>0.2406869220607662</v>
      </c>
      <c r="K137" s="351">
        <v>3178</v>
      </c>
      <c r="L137" s="337">
        <v>0.41981505944517833</v>
      </c>
      <c r="M137" s="351">
        <v>405</v>
      </c>
      <c r="N137" s="337">
        <v>5.3500660501981503E-2</v>
      </c>
      <c r="O137" s="338">
        <v>7570</v>
      </c>
    </row>
    <row r="138" spans="1:15" ht="15" x14ac:dyDescent="0.25">
      <c r="A138" s="335">
        <v>380</v>
      </c>
      <c r="B138" s="336" t="s">
        <v>553</v>
      </c>
      <c r="C138" s="351">
        <v>47</v>
      </c>
      <c r="D138" s="337">
        <v>4.1740674955595025E-2</v>
      </c>
      <c r="E138" s="351">
        <v>165</v>
      </c>
      <c r="F138" s="337">
        <v>0.14653641207815277</v>
      </c>
      <c r="G138" s="351">
        <v>131</v>
      </c>
      <c r="H138" s="337">
        <v>0.11634103019538189</v>
      </c>
      <c r="I138" s="351">
        <v>250</v>
      </c>
      <c r="J138" s="337">
        <v>0.22202486678507993</v>
      </c>
      <c r="K138" s="351">
        <v>455</v>
      </c>
      <c r="L138" s="337">
        <v>0.40408525754884544</v>
      </c>
      <c r="M138" s="351">
        <v>78</v>
      </c>
      <c r="N138" s="337">
        <v>6.9271758436944941E-2</v>
      </c>
      <c r="O138" s="338">
        <v>1126</v>
      </c>
    </row>
    <row r="139" spans="1:15" ht="15.75" thickBot="1" x14ac:dyDescent="0.3">
      <c r="A139" s="339">
        <v>631</v>
      </c>
      <c r="B139" s="340" t="s">
        <v>554</v>
      </c>
      <c r="C139" s="351">
        <v>66</v>
      </c>
      <c r="D139" s="341">
        <v>2.7194066749072928E-2</v>
      </c>
      <c r="E139" s="352">
        <v>245</v>
      </c>
      <c r="F139" s="341">
        <v>0.10094767202307375</v>
      </c>
      <c r="G139" s="352">
        <v>235</v>
      </c>
      <c r="H139" s="341">
        <v>9.6827358879274822E-2</v>
      </c>
      <c r="I139" s="352">
        <v>616</v>
      </c>
      <c r="J139" s="341">
        <v>0.25381128965801403</v>
      </c>
      <c r="K139" s="352">
        <v>1019</v>
      </c>
      <c r="L139" s="341">
        <v>0.41985990935311085</v>
      </c>
      <c r="M139" s="352">
        <v>246</v>
      </c>
      <c r="N139" s="341">
        <v>0.10135970333745364</v>
      </c>
      <c r="O139" s="342">
        <v>2427</v>
      </c>
    </row>
    <row r="140" spans="1:15" x14ac:dyDescent="0.2">
      <c r="B140" s="1"/>
    </row>
    <row r="141" spans="1:15" x14ac:dyDescent="0.2">
      <c r="A141" s="345" t="s">
        <v>204</v>
      </c>
      <c r="B141" s="378" t="s">
        <v>558</v>
      </c>
      <c r="C141" s="346" t="s">
        <v>576</v>
      </c>
      <c r="D141" s="374"/>
      <c r="E141" s="374"/>
      <c r="F141" s="374"/>
      <c r="G141" s="374"/>
      <c r="H141" s="374"/>
      <c r="I141" s="374"/>
      <c r="J141" s="374"/>
      <c r="K141" s="374"/>
      <c r="L141" s="375"/>
    </row>
    <row r="142" spans="1:15" x14ac:dyDescent="0.2">
      <c r="A142" s="347" t="s">
        <v>559</v>
      </c>
      <c r="B142" s="376" t="s">
        <v>556</v>
      </c>
      <c r="C142" s="377"/>
      <c r="D142" s="377"/>
      <c r="E142" s="377"/>
      <c r="F142" s="377"/>
      <c r="G142" s="377"/>
      <c r="H142" s="377"/>
      <c r="I142" s="377"/>
      <c r="J142" s="377"/>
      <c r="K142" s="377"/>
      <c r="L142" s="377"/>
    </row>
    <row r="143" spans="1:15" x14ac:dyDescent="0.2">
      <c r="A143" s="344" t="s">
        <v>557</v>
      </c>
      <c r="B143" s="376" t="s">
        <v>366</v>
      </c>
      <c r="C143" s="377"/>
      <c r="D143" s="377"/>
      <c r="E143" s="377"/>
      <c r="F143" s="377"/>
      <c r="G143" s="377"/>
      <c r="H143" s="377"/>
      <c r="I143" s="377"/>
      <c r="J143" s="377"/>
      <c r="K143" s="377"/>
      <c r="L143" s="377"/>
    </row>
    <row r="144" spans="1:15" x14ac:dyDescent="0.2">
      <c r="B144" s="348"/>
    </row>
  </sheetData>
  <mergeCells count="5">
    <mergeCell ref="C1:N1"/>
    <mergeCell ref="A2:A5"/>
    <mergeCell ref="B2:B4"/>
    <mergeCell ref="C2:N3"/>
    <mergeCell ref="O2:O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E9C0F-69EA-4D95-8CA5-E6E993BBBAD8}">
  <sheetPr>
    <tabColor rgb="FF33CC33"/>
  </sheetPr>
  <dimension ref="A1:O144"/>
  <sheetViews>
    <sheetView workbookViewId="0">
      <selection activeCell="P8" sqref="P8"/>
    </sheetView>
  </sheetViews>
  <sheetFormatPr baseColWidth="10" defaultColWidth="11.42578125" defaultRowHeight="12.75" x14ac:dyDescent="0.2"/>
  <cols>
    <col min="1" max="1" width="21.7109375" style="343" customWidth="1"/>
    <col min="2" max="2" width="31.7109375" style="349" customWidth="1"/>
    <col min="3" max="3" width="13.7109375" style="343" customWidth="1"/>
    <col min="4" max="4" width="9.140625" style="343" customWidth="1"/>
    <col min="5" max="5" width="11.42578125" style="343"/>
    <col min="6" max="6" width="6.7109375" style="343" customWidth="1"/>
    <col min="7" max="7" width="13.7109375" style="343" customWidth="1"/>
    <col min="8" max="8" width="7.7109375" style="343" customWidth="1"/>
    <col min="9" max="9" width="11.42578125" style="343"/>
    <col min="10" max="10" width="10.140625" style="343" customWidth="1"/>
    <col min="11" max="11" width="11.42578125" style="343"/>
    <col min="12" max="12" width="7.7109375" style="343" customWidth="1"/>
    <col min="13" max="13" width="11.42578125" style="343"/>
    <col min="14" max="14" width="8.42578125" style="343" customWidth="1"/>
    <col min="15" max="15" width="13.7109375" style="343" customWidth="1"/>
    <col min="16" max="16384" width="11.42578125" style="343"/>
  </cols>
  <sheetData>
    <row r="1" spans="1:15" ht="90.75" customHeight="1" thickBot="1" x14ac:dyDescent="0.25">
      <c r="A1" s="319"/>
      <c r="B1" s="320"/>
      <c r="C1" s="467" t="s">
        <v>575</v>
      </c>
      <c r="D1" s="467"/>
      <c r="E1" s="467"/>
      <c r="F1" s="467"/>
      <c r="G1" s="467"/>
      <c r="H1" s="467"/>
      <c r="I1" s="467"/>
      <c r="J1" s="467"/>
      <c r="K1" s="467"/>
      <c r="L1" s="467"/>
      <c r="M1" s="467"/>
      <c r="N1" s="467"/>
      <c r="O1" s="350" t="s">
        <v>576</v>
      </c>
    </row>
    <row r="2" spans="1:15" ht="12.75" customHeight="1" x14ac:dyDescent="0.2">
      <c r="A2" s="468" t="s">
        <v>415</v>
      </c>
      <c r="B2" s="470" t="s">
        <v>416</v>
      </c>
      <c r="C2" s="472" t="s">
        <v>568</v>
      </c>
      <c r="D2" s="472"/>
      <c r="E2" s="472"/>
      <c r="F2" s="472"/>
      <c r="G2" s="472"/>
      <c r="H2" s="472"/>
      <c r="I2" s="472"/>
      <c r="J2" s="472"/>
      <c r="K2" s="472"/>
      <c r="L2" s="472"/>
      <c r="M2" s="472"/>
      <c r="N2" s="472"/>
      <c r="O2" s="473" t="s">
        <v>417</v>
      </c>
    </row>
    <row r="3" spans="1:15" ht="12.75" customHeight="1" x14ac:dyDescent="0.2">
      <c r="A3" s="469"/>
      <c r="B3" s="471"/>
      <c r="C3" s="472"/>
      <c r="D3" s="472"/>
      <c r="E3" s="472"/>
      <c r="F3" s="472"/>
      <c r="G3" s="472"/>
      <c r="H3" s="472"/>
      <c r="I3" s="472"/>
      <c r="J3" s="472"/>
      <c r="K3" s="472"/>
      <c r="L3" s="472"/>
      <c r="M3" s="472"/>
      <c r="N3" s="472"/>
      <c r="O3" s="473"/>
    </row>
    <row r="4" spans="1:15" ht="33.75" customHeight="1" thickBot="1" x14ac:dyDescent="0.25">
      <c r="A4" s="469"/>
      <c r="B4" s="471"/>
      <c r="C4" s="379" t="s">
        <v>377</v>
      </c>
      <c r="D4" s="321" t="s">
        <v>312</v>
      </c>
      <c r="E4" s="321" t="s">
        <v>378</v>
      </c>
      <c r="F4" s="321" t="s">
        <v>312</v>
      </c>
      <c r="G4" s="321" t="s">
        <v>418</v>
      </c>
      <c r="H4" s="321" t="s">
        <v>312</v>
      </c>
      <c r="I4" s="321" t="s">
        <v>380</v>
      </c>
      <c r="J4" s="321" t="s">
        <v>312</v>
      </c>
      <c r="K4" s="321" t="s">
        <v>419</v>
      </c>
      <c r="L4" s="321" t="s">
        <v>312</v>
      </c>
      <c r="M4" s="321" t="s">
        <v>382</v>
      </c>
      <c r="N4" s="322" t="s">
        <v>312</v>
      </c>
      <c r="O4" s="474"/>
    </row>
    <row r="5" spans="1:15" ht="20.25" customHeight="1" x14ac:dyDescent="0.2">
      <c r="A5" s="469"/>
      <c r="B5" s="323" t="s">
        <v>420</v>
      </c>
      <c r="C5" s="358">
        <v>1019</v>
      </c>
      <c r="D5" s="325">
        <v>1.3501338209184619E-2</v>
      </c>
      <c r="E5" s="324">
        <v>6695</v>
      </c>
      <c r="F5" s="325">
        <v>8.8706044465643799E-2</v>
      </c>
      <c r="G5" s="326">
        <v>5732</v>
      </c>
      <c r="H5" s="325">
        <v>7.5946683626149397E-2</v>
      </c>
      <c r="I5" s="326">
        <v>19342</v>
      </c>
      <c r="J5" s="325">
        <v>0.25627368365264858</v>
      </c>
      <c r="K5" s="326">
        <v>40684</v>
      </c>
      <c r="L5" s="325">
        <v>0.53904655907994803</v>
      </c>
      <c r="M5" s="326">
        <v>2002</v>
      </c>
      <c r="N5" s="327">
        <v>2.6525690966425524E-2</v>
      </c>
      <c r="O5" s="328">
        <v>75474</v>
      </c>
    </row>
    <row r="6" spans="1:15" ht="24.75" customHeight="1" x14ac:dyDescent="0.2">
      <c r="A6" s="329">
        <v>1</v>
      </c>
      <c r="B6" s="330" t="s">
        <v>421</v>
      </c>
      <c r="C6" s="333">
        <v>4</v>
      </c>
      <c r="D6" s="332">
        <v>1.5936254980079681E-2</v>
      </c>
      <c r="E6" s="331">
        <v>20</v>
      </c>
      <c r="F6" s="332">
        <v>7.9681274900398405E-2</v>
      </c>
      <c r="G6" s="333">
        <v>13</v>
      </c>
      <c r="H6" s="332">
        <v>5.1792828685258967E-2</v>
      </c>
      <c r="I6" s="333">
        <v>50</v>
      </c>
      <c r="J6" s="332">
        <v>0.19920318725099601</v>
      </c>
      <c r="K6" s="333">
        <v>158</v>
      </c>
      <c r="L6" s="332">
        <v>0.62948207171314741</v>
      </c>
      <c r="M6" s="333">
        <v>6</v>
      </c>
      <c r="N6" s="332">
        <v>2.3904382470119521E-2</v>
      </c>
      <c r="O6" s="334">
        <v>251</v>
      </c>
    </row>
    <row r="7" spans="1:15" ht="15" x14ac:dyDescent="0.25">
      <c r="A7" s="335">
        <v>142</v>
      </c>
      <c r="B7" s="336" t="s">
        <v>422</v>
      </c>
      <c r="C7" s="351">
        <v>0</v>
      </c>
      <c r="D7" s="337">
        <v>0</v>
      </c>
      <c r="E7" s="351">
        <v>0</v>
      </c>
      <c r="F7" s="337">
        <v>0</v>
      </c>
      <c r="G7" s="351">
        <v>0</v>
      </c>
      <c r="H7" s="337">
        <v>0</v>
      </c>
      <c r="I7" s="351">
        <v>1</v>
      </c>
      <c r="J7" s="337">
        <v>0.5</v>
      </c>
      <c r="K7" s="351">
        <v>1</v>
      </c>
      <c r="L7" s="337">
        <v>0.5</v>
      </c>
      <c r="M7" s="351">
        <v>0</v>
      </c>
      <c r="N7" s="337">
        <v>0</v>
      </c>
      <c r="O7" s="338">
        <v>2</v>
      </c>
    </row>
    <row r="8" spans="1:15" ht="15" x14ac:dyDescent="0.25">
      <c r="A8" s="335">
        <v>425</v>
      </c>
      <c r="B8" s="336" t="s">
        <v>423</v>
      </c>
      <c r="C8" s="351">
        <v>0</v>
      </c>
      <c r="D8" s="337">
        <v>0</v>
      </c>
      <c r="E8" s="351">
        <v>4</v>
      </c>
      <c r="F8" s="337">
        <v>0.14814814814814814</v>
      </c>
      <c r="G8" s="351">
        <v>2</v>
      </c>
      <c r="H8" s="337">
        <v>7.407407407407407E-2</v>
      </c>
      <c r="I8" s="351">
        <v>5</v>
      </c>
      <c r="J8" s="337">
        <v>0.18518518518518517</v>
      </c>
      <c r="K8" s="351">
        <v>16</v>
      </c>
      <c r="L8" s="337">
        <v>0.59259259259259256</v>
      </c>
      <c r="M8" s="351">
        <v>0</v>
      </c>
      <c r="N8" s="337">
        <v>0</v>
      </c>
      <c r="O8" s="338">
        <v>27</v>
      </c>
    </row>
    <row r="9" spans="1:15" ht="15" x14ac:dyDescent="0.25">
      <c r="A9" s="335">
        <v>579</v>
      </c>
      <c r="B9" s="336" t="s">
        <v>424</v>
      </c>
      <c r="C9" s="351">
        <v>3</v>
      </c>
      <c r="D9" s="337">
        <v>2.7777777777777776E-2</v>
      </c>
      <c r="E9" s="351">
        <v>11</v>
      </c>
      <c r="F9" s="337">
        <v>0.10185185185185185</v>
      </c>
      <c r="G9" s="351">
        <v>4</v>
      </c>
      <c r="H9" s="337">
        <v>3.7037037037037035E-2</v>
      </c>
      <c r="I9" s="351">
        <v>19</v>
      </c>
      <c r="J9" s="337">
        <v>0.17592592592592593</v>
      </c>
      <c r="K9" s="351">
        <v>69</v>
      </c>
      <c r="L9" s="337">
        <v>0.63888888888888884</v>
      </c>
      <c r="M9" s="351">
        <v>2</v>
      </c>
      <c r="N9" s="337">
        <v>1.8518518518518517E-2</v>
      </c>
      <c r="O9" s="338">
        <v>108</v>
      </c>
    </row>
    <row r="10" spans="1:15" ht="15" x14ac:dyDescent="0.25">
      <c r="A10" s="335">
        <v>585</v>
      </c>
      <c r="B10" s="336" t="s">
        <v>425</v>
      </c>
      <c r="C10" s="351">
        <v>0</v>
      </c>
      <c r="D10" s="337">
        <v>0</v>
      </c>
      <c r="E10" s="351">
        <v>0</v>
      </c>
      <c r="F10" s="337">
        <v>0</v>
      </c>
      <c r="G10" s="351">
        <v>0</v>
      </c>
      <c r="H10" s="337">
        <v>0</v>
      </c>
      <c r="I10" s="351">
        <v>1</v>
      </c>
      <c r="J10" s="337">
        <v>0.14285714285714285</v>
      </c>
      <c r="K10" s="351">
        <v>5</v>
      </c>
      <c r="L10" s="337">
        <v>0.7142857142857143</v>
      </c>
      <c r="M10" s="351">
        <v>1</v>
      </c>
      <c r="N10" s="337">
        <v>0.14285714285714285</v>
      </c>
      <c r="O10" s="338">
        <v>7</v>
      </c>
    </row>
    <row r="11" spans="1:15" ht="15" x14ac:dyDescent="0.25">
      <c r="A11" s="335">
        <v>591</v>
      </c>
      <c r="B11" s="336" t="s">
        <v>426</v>
      </c>
      <c r="C11" s="351">
        <v>1</v>
      </c>
      <c r="D11" s="337">
        <v>9.433962264150943E-3</v>
      </c>
      <c r="E11" s="351">
        <v>5</v>
      </c>
      <c r="F11" s="337">
        <v>4.716981132075472E-2</v>
      </c>
      <c r="G11" s="351">
        <v>7</v>
      </c>
      <c r="H11" s="337">
        <v>6.6037735849056603E-2</v>
      </c>
      <c r="I11" s="351">
        <v>23</v>
      </c>
      <c r="J11" s="337">
        <v>0.21698113207547171</v>
      </c>
      <c r="K11" s="351">
        <v>67</v>
      </c>
      <c r="L11" s="337">
        <v>0.63207547169811318</v>
      </c>
      <c r="M11" s="351">
        <v>3</v>
      </c>
      <c r="N11" s="337">
        <v>2.8301886792452831E-2</v>
      </c>
      <c r="O11" s="338">
        <v>106</v>
      </c>
    </row>
    <row r="12" spans="1:15" ht="15" x14ac:dyDescent="0.25">
      <c r="A12" s="335">
        <v>893</v>
      </c>
      <c r="B12" s="336" t="s">
        <v>427</v>
      </c>
      <c r="C12" s="351">
        <v>0</v>
      </c>
      <c r="D12" s="337">
        <v>0</v>
      </c>
      <c r="E12" s="351">
        <v>0</v>
      </c>
      <c r="F12" s="337">
        <v>0</v>
      </c>
      <c r="G12" s="351">
        <v>0</v>
      </c>
      <c r="H12" s="337">
        <v>0</v>
      </c>
      <c r="I12" s="351">
        <v>1</v>
      </c>
      <c r="J12" s="337">
        <v>1</v>
      </c>
      <c r="K12" s="351">
        <v>0</v>
      </c>
      <c r="L12" s="337">
        <v>0</v>
      </c>
      <c r="M12" s="351">
        <v>0</v>
      </c>
      <c r="N12" s="337">
        <v>0</v>
      </c>
      <c r="O12" s="338">
        <v>1</v>
      </c>
    </row>
    <row r="13" spans="1:15" x14ac:dyDescent="0.2">
      <c r="A13" s="329">
        <v>2</v>
      </c>
      <c r="B13" s="330" t="s">
        <v>428</v>
      </c>
      <c r="C13" s="333">
        <v>1</v>
      </c>
      <c r="D13" s="332">
        <v>9.5238095238095247E-3</v>
      </c>
      <c r="E13" s="331">
        <v>9</v>
      </c>
      <c r="F13" s="332">
        <v>8.5714285714285715E-2</v>
      </c>
      <c r="G13" s="333">
        <v>1</v>
      </c>
      <c r="H13" s="332">
        <v>9.5238095238095247E-3</v>
      </c>
      <c r="I13" s="333">
        <v>32</v>
      </c>
      <c r="J13" s="332">
        <v>0.30476190476190479</v>
      </c>
      <c r="K13" s="333">
        <v>61</v>
      </c>
      <c r="L13" s="332">
        <v>0.580952380952381</v>
      </c>
      <c r="M13" s="333">
        <v>1</v>
      </c>
      <c r="N13" s="332">
        <v>9.5238095238095247E-3</v>
      </c>
      <c r="O13" s="334">
        <v>105</v>
      </c>
    </row>
    <row r="14" spans="1:15" ht="15" x14ac:dyDescent="0.25">
      <c r="A14" s="335">
        <v>120</v>
      </c>
      <c r="B14" s="336" t="s">
        <v>429</v>
      </c>
      <c r="C14" s="351">
        <v>0</v>
      </c>
      <c r="D14" s="337">
        <v>0</v>
      </c>
      <c r="E14" s="351">
        <v>0</v>
      </c>
      <c r="F14" s="337">
        <v>0</v>
      </c>
      <c r="G14" s="351">
        <v>0</v>
      </c>
      <c r="H14" s="337">
        <v>0</v>
      </c>
      <c r="I14" s="351">
        <v>1</v>
      </c>
      <c r="J14" s="337">
        <v>0.33333333333333331</v>
      </c>
      <c r="K14" s="351">
        <v>2</v>
      </c>
      <c r="L14" s="337">
        <v>0.66666666666666663</v>
      </c>
      <c r="M14" s="351">
        <v>0</v>
      </c>
      <c r="N14" s="337">
        <v>0</v>
      </c>
      <c r="O14" s="338">
        <v>3</v>
      </c>
    </row>
    <row r="15" spans="1:15" ht="15" x14ac:dyDescent="0.25">
      <c r="A15" s="335">
        <v>154</v>
      </c>
      <c r="B15" s="336" t="s">
        <v>430</v>
      </c>
      <c r="C15" s="351">
        <v>1</v>
      </c>
      <c r="D15" s="337">
        <v>1.3157894736842105E-2</v>
      </c>
      <c r="E15" s="351">
        <v>8</v>
      </c>
      <c r="F15" s="337">
        <v>0.10526315789473684</v>
      </c>
      <c r="G15" s="351">
        <v>1</v>
      </c>
      <c r="H15" s="337">
        <v>1.3157894736842105E-2</v>
      </c>
      <c r="I15" s="351">
        <v>25</v>
      </c>
      <c r="J15" s="337">
        <v>0.32894736842105265</v>
      </c>
      <c r="K15" s="351">
        <v>40</v>
      </c>
      <c r="L15" s="337">
        <v>0.52631578947368418</v>
      </c>
      <c r="M15" s="351">
        <v>1</v>
      </c>
      <c r="N15" s="337">
        <v>1.3157894736842105E-2</v>
      </c>
      <c r="O15" s="338">
        <v>76</v>
      </c>
    </row>
    <row r="16" spans="1:15" ht="15" x14ac:dyDescent="0.25">
      <c r="A16" s="335">
        <v>250</v>
      </c>
      <c r="B16" s="336" t="s">
        <v>431</v>
      </c>
      <c r="C16" s="351">
        <v>0</v>
      </c>
      <c r="D16" s="337">
        <v>0</v>
      </c>
      <c r="E16" s="351">
        <v>1</v>
      </c>
      <c r="F16" s="337">
        <v>5.8823529411764705E-2</v>
      </c>
      <c r="G16" s="351">
        <v>0</v>
      </c>
      <c r="H16" s="337">
        <v>0</v>
      </c>
      <c r="I16" s="351">
        <v>4</v>
      </c>
      <c r="J16" s="337">
        <v>0.23529411764705882</v>
      </c>
      <c r="K16" s="351">
        <v>12</v>
      </c>
      <c r="L16" s="337">
        <v>0.70588235294117652</v>
      </c>
      <c r="M16" s="351">
        <v>0</v>
      </c>
      <c r="N16" s="337">
        <v>0</v>
      </c>
      <c r="O16" s="338">
        <v>17</v>
      </c>
    </row>
    <row r="17" spans="1:15" ht="15" x14ac:dyDescent="0.25">
      <c r="A17" s="335">
        <v>495</v>
      </c>
      <c r="B17" s="336" t="s">
        <v>432</v>
      </c>
      <c r="C17" s="351">
        <v>0</v>
      </c>
      <c r="D17" s="337">
        <v>0</v>
      </c>
      <c r="E17" s="351">
        <v>0</v>
      </c>
      <c r="F17" s="337">
        <v>0</v>
      </c>
      <c r="G17" s="351">
        <v>0</v>
      </c>
      <c r="H17" s="337">
        <v>0</v>
      </c>
      <c r="I17" s="351">
        <v>0</v>
      </c>
      <c r="J17" s="337">
        <v>0</v>
      </c>
      <c r="K17" s="351">
        <v>1</v>
      </c>
      <c r="L17" s="337">
        <v>1</v>
      </c>
      <c r="M17" s="351">
        <v>0</v>
      </c>
      <c r="N17" s="337">
        <v>0</v>
      </c>
      <c r="O17" s="338">
        <v>1</v>
      </c>
    </row>
    <row r="18" spans="1:15" ht="15" x14ac:dyDescent="0.25">
      <c r="A18" s="335">
        <v>790</v>
      </c>
      <c r="B18" s="336" t="s">
        <v>433</v>
      </c>
      <c r="C18" s="351">
        <v>0</v>
      </c>
      <c r="D18" s="337">
        <v>0</v>
      </c>
      <c r="E18" s="351">
        <v>0</v>
      </c>
      <c r="F18" s="337">
        <v>0</v>
      </c>
      <c r="G18" s="351">
        <v>0</v>
      </c>
      <c r="H18" s="337">
        <v>0</v>
      </c>
      <c r="I18" s="351">
        <v>1</v>
      </c>
      <c r="J18" s="337">
        <v>0.2</v>
      </c>
      <c r="K18" s="351">
        <v>4</v>
      </c>
      <c r="L18" s="337">
        <v>0.8</v>
      </c>
      <c r="M18" s="351">
        <v>0</v>
      </c>
      <c r="N18" s="337">
        <v>0</v>
      </c>
      <c r="O18" s="338">
        <v>5</v>
      </c>
    </row>
    <row r="19" spans="1:15" ht="15" x14ac:dyDescent="0.25">
      <c r="A19" s="335">
        <v>895</v>
      </c>
      <c r="B19" s="336" t="s">
        <v>434</v>
      </c>
      <c r="C19" s="351">
        <v>0</v>
      </c>
      <c r="D19" s="337">
        <v>0</v>
      </c>
      <c r="E19" s="351">
        <v>0</v>
      </c>
      <c r="F19" s="337">
        <v>0</v>
      </c>
      <c r="G19" s="351">
        <v>0</v>
      </c>
      <c r="H19" s="337">
        <v>0</v>
      </c>
      <c r="I19" s="351">
        <v>1</v>
      </c>
      <c r="J19" s="337">
        <v>0.33333333333333331</v>
      </c>
      <c r="K19" s="351">
        <v>2</v>
      </c>
      <c r="L19" s="337">
        <v>0.66666666666666663</v>
      </c>
      <c r="M19" s="351">
        <v>0</v>
      </c>
      <c r="N19" s="337">
        <v>0</v>
      </c>
      <c r="O19" s="338">
        <v>3</v>
      </c>
    </row>
    <row r="20" spans="1:15" x14ac:dyDescent="0.2">
      <c r="A20" s="329">
        <v>3</v>
      </c>
      <c r="B20" s="330" t="s">
        <v>435</v>
      </c>
      <c r="C20" s="333">
        <v>6</v>
      </c>
      <c r="D20" s="332">
        <v>6.2630480167014616E-3</v>
      </c>
      <c r="E20" s="331">
        <v>102</v>
      </c>
      <c r="F20" s="332">
        <v>0.10647181628392484</v>
      </c>
      <c r="G20" s="333">
        <v>73</v>
      </c>
      <c r="H20" s="332">
        <v>7.6200417536534448E-2</v>
      </c>
      <c r="I20" s="333">
        <v>250</v>
      </c>
      <c r="J20" s="332">
        <v>0.26096033402922758</v>
      </c>
      <c r="K20" s="333">
        <v>517</v>
      </c>
      <c r="L20" s="332">
        <v>0.5396659707724426</v>
      </c>
      <c r="M20" s="333">
        <v>10</v>
      </c>
      <c r="N20" s="332">
        <v>1.0438413361169102E-2</v>
      </c>
      <c r="O20" s="334">
        <v>958</v>
      </c>
    </row>
    <row r="21" spans="1:15" ht="15" x14ac:dyDescent="0.25">
      <c r="A21" s="335">
        <v>45</v>
      </c>
      <c r="B21" s="336" t="s">
        <v>436</v>
      </c>
      <c r="C21" s="351">
        <v>2</v>
      </c>
      <c r="D21" s="337">
        <v>3.9138943248532287E-3</v>
      </c>
      <c r="E21" s="351">
        <v>64</v>
      </c>
      <c r="F21" s="337">
        <v>0.12524461839530332</v>
      </c>
      <c r="G21" s="351">
        <v>36</v>
      </c>
      <c r="H21" s="337">
        <v>7.0450097847358117E-2</v>
      </c>
      <c r="I21" s="351">
        <v>127</v>
      </c>
      <c r="J21" s="337">
        <v>0.24853228962818003</v>
      </c>
      <c r="K21" s="351">
        <v>275</v>
      </c>
      <c r="L21" s="337">
        <v>0.53816046966731901</v>
      </c>
      <c r="M21" s="351">
        <v>7</v>
      </c>
      <c r="N21" s="337">
        <v>1.3698630136986301E-2</v>
      </c>
      <c r="O21" s="338">
        <v>511</v>
      </c>
    </row>
    <row r="22" spans="1:15" ht="15" x14ac:dyDescent="0.25">
      <c r="A22" s="335">
        <v>51</v>
      </c>
      <c r="B22" s="336" t="s">
        <v>437</v>
      </c>
      <c r="C22" s="351">
        <v>0</v>
      </c>
      <c r="D22" s="337">
        <v>0</v>
      </c>
      <c r="E22" s="351">
        <v>2</v>
      </c>
      <c r="F22" s="337">
        <v>0.15384615384615385</v>
      </c>
      <c r="G22" s="351">
        <v>0</v>
      </c>
      <c r="H22" s="337">
        <v>0</v>
      </c>
      <c r="I22" s="351">
        <v>4</v>
      </c>
      <c r="J22" s="337">
        <v>0.30769230769230771</v>
      </c>
      <c r="K22" s="351">
        <v>7</v>
      </c>
      <c r="L22" s="337">
        <v>0.53846153846153844</v>
      </c>
      <c r="M22" s="351">
        <v>0</v>
      </c>
      <c r="N22" s="337">
        <v>0</v>
      </c>
      <c r="O22" s="338">
        <v>13</v>
      </c>
    </row>
    <row r="23" spans="1:15" ht="15" x14ac:dyDescent="0.25">
      <c r="A23" s="335">
        <v>147</v>
      </c>
      <c r="B23" s="336" t="s">
        <v>438</v>
      </c>
      <c r="C23" s="351">
        <v>0</v>
      </c>
      <c r="D23" s="337">
        <v>0</v>
      </c>
      <c r="E23" s="351">
        <v>7</v>
      </c>
      <c r="F23" s="337">
        <v>7.1428571428571425E-2</v>
      </c>
      <c r="G23" s="351">
        <v>11</v>
      </c>
      <c r="H23" s="337">
        <v>0.11224489795918367</v>
      </c>
      <c r="I23" s="351">
        <v>23</v>
      </c>
      <c r="J23" s="337">
        <v>0.23469387755102042</v>
      </c>
      <c r="K23" s="351">
        <v>57</v>
      </c>
      <c r="L23" s="337">
        <v>0.58163265306122447</v>
      </c>
      <c r="M23" s="351">
        <v>0</v>
      </c>
      <c r="N23" s="337">
        <v>0</v>
      </c>
      <c r="O23" s="338">
        <v>98</v>
      </c>
    </row>
    <row r="24" spans="1:15" ht="15" x14ac:dyDescent="0.25">
      <c r="A24" s="335">
        <v>172</v>
      </c>
      <c r="B24" s="336" t="s">
        <v>439</v>
      </c>
      <c r="C24" s="351">
        <v>2</v>
      </c>
      <c r="D24" s="337">
        <v>1.6E-2</v>
      </c>
      <c r="E24" s="351">
        <v>19</v>
      </c>
      <c r="F24" s="337">
        <v>0.152</v>
      </c>
      <c r="G24" s="351">
        <v>11</v>
      </c>
      <c r="H24" s="337">
        <v>8.7999999999999995E-2</v>
      </c>
      <c r="I24" s="351">
        <v>35</v>
      </c>
      <c r="J24" s="337">
        <v>0.28000000000000003</v>
      </c>
      <c r="K24" s="351">
        <v>56</v>
      </c>
      <c r="L24" s="337">
        <v>0.44800000000000001</v>
      </c>
      <c r="M24" s="351">
        <v>2</v>
      </c>
      <c r="N24" s="337">
        <v>1.6E-2</v>
      </c>
      <c r="O24" s="338">
        <v>125</v>
      </c>
    </row>
    <row r="25" spans="1:15" ht="15" x14ac:dyDescent="0.25">
      <c r="A25" s="335">
        <v>475</v>
      </c>
      <c r="B25" s="336" t="s">
        <v>440</v>
      </c>
      <c r="C25" s="351">
        <v>0</v>
      </c>
      <c r="D25" s="337">
        <v>0</v>
      </c>
      <c r="E25" s="351">
        <v>0</v>
      </c>
      <c r="F25" s="337">
        <v>0</v>
      </c>
      <c r="G25" s="351">
        <v>0</v>
      </c>
      <c r="H25" s="337">
        <v>0</v>
      </c>
      <c r="I25" s="351">
        <v>0</v>
      </c>
      <c r="J25" s="337">
        <v>0</v>
      </c>
      <c r="K25" s="351">
        <v>0</v>
      </c>
      <c r="L25" s="337">
        <v>0</v>
      </c>
      <c r="M25" s="351">
        <v>0</v>
      </c>
      <c r="N25" s="337">
        <v>0</v>
      </c>
      <c r="O25" s="338">
        <v>0</v>
      </c>
    </row>
    <row r="26" spans="1:15" ht="15" x14ac:dyDescent="0.25">
      <c r="A26" s="335">
        <v>480</v>
      </c>
      <c r="B26" s="336" t="s">
        <v>441</v>
      </c>
      <c r="C26" s="351">
        <v>0</v>
      </c>
      <c r="D26" s="337">
        <v>0</v>
      </c>
      <c r="E26" s="351">
        <v>0</v>
      </c>
      <c r="F26" s="337">
        <v>0</v>
      </c>
      <c r="G26" s="351">
        <v>1</v>
      </c>
      <c r="H26" s="337">
        <v>0.05</v>
      </c>
      <c r="I26" s="351">
        <v>5</v>
      </c>
      <c r="J26" s="337">
        <v>0.25</v>
      </c>
      <c r="K26" s="351">
        <v>14</v>
      </c>
      <c r="L26" s="337">
        <v>0.7</v>
      </c>
      <c r="M26" s="351">
        <v>0</v>
      </c>
      <c r="N26" s="337">
        <v>0</v>
      </c>
      <c r="O26" s="338">
        <v>20</v>
      </c>
    </row>
    <row r="27" spans="1:15" ht="15" x14ac:dyDescent="0.25">
      <c r="A27" s="335">
        <v>490</v>
      </c>
      <c r="B27" s="336" t="s">
        <v>442</v>
      </c>
      <c r="C27" s="351">
        <v>0</v>
      </c>
      <c r="D27" s="337">
        <v>0</v>
      </c>
      <c r="E27" s="351">
        <v>0</v>
      </c>
      <c r="F27" s="337">
        <v>0</v>
      </c>
      <c r="G27" s="351">
        <v>0</v>
      </c>
      <c r="H27" s="337">
        <v>0</v>
      </c>
      <c r="I27" s="351">
        <v>4</v>
      </c>
      <c r="J27" s="337">
        <v>0.44444444444444442</v>
      </c>
      <c r="K27" s="351">
        <v>4</v>
      </c>
      <c r="L27" s="337">
        <v>0.44444444444444442</v>
      </c>
      <c r="M27" s="351">
        <v>1</v>
      </c>
      <c r="N27" s="337">
        <v>0.1111111111111111</v>
      </c>
      <c r="O27" s="338">
        <v>9</v>
      </c>
    </row>
    <row r="28" spans="1:15" ht="15" x14ac:dyDescent="0.25">
      <c r="A28" s="335">
        <v>659</v>
      </c>
      <c r="B28" s="336" t="s">
        <v>443</v>
      </c>
      <c r="C28" s="351">
        <v>0</v>
      </c>
      <c r="D28" s="337">
        <v>0</v>
      </c>
      <c r="E28" s="351">
        <v>0</v>
      </c>
      <c r="F28" s="337">
        <v>0</v>
      </c>
      <c r="G28" s="351">
        <v>1</v>
      </c>
      <c r="H28" s="337">
        <v>0.25</v>
      </c>
      <c r="I28" s="351">
        <v>2</v>
      </c>
      <c r="J28" s="337">
        <v>0.5</v>
      </c>
      <c r="K28" s="351">
        <v>1</v>
      </c>
      <c r="L28" s="337">
        <v>0.25</v>
      </c>
      <c r="M28" s="351">
        <v>0</v>
      </c>
      <c r="N28" s="337">
        <v>0</v>
      </c>
      <c r="O28" s="338">
        <v>4</v>
      </c>
    </row>
    <row r="29" spans="1:15" ht="15" x14ac:dyDescent="0.25">
      <c r="A29" s="335">
        <v>665</v>
      </c>
      <c r="B29" s="336" t="s">
        <v>444</v>
      </c>
      <c r="C29" s="351">
        <v>0</v>
      </c>
      <c r="D29" s="337">
        <v>0</v>
      </c>
      <c r="E29" s="351">
        <v>0</v>
      </c>
      <c r="F29" s="337">
        <v>0</v>
      </c>
      <c r="G29" s="351">
        <v>0</v>
      </c>
      <c r="H29" s="337">
        <v>0</v>
      </c>
      <c r="I29" s="351">
        <v>0</v>
      </c>
      <c r="J29" s="337">
        <v>0</v>
      </c>
      <c r="K29" s="351">
        <v>1</v>
      </c>
      <c r="L29" s="337">
        <v>1</v>
      </c>
      <c r="M29" s="351">
        <v>0</v>
      </c>
      <c r="N29" s="337">
        <v>0</v>
      </c>
      <c r="O29" s="338">
        <v>1</v>
      </c>
    </row>
    <row r="30" spans="1:15" ht="15" x14ac:dyDescent="0.25">
      <c r="A30" s="335">
        <v>837</v>
      </c>
      <c r="B30" s="336" t="s">
        <v>445</v>
      </c>
      <c r="C30" s="351">
        <v>2</v>
      </c>
      <c r="D30" s="337">
        <v>1.1299435028248588E-2</v>
      </c>
      <c r="E30" s="351">
        <v>10</v>
      </c>
      <c r="F30" s="337">
        <v>5.6497175141242938E-2</v>
      </c>
      <c r="G30" s="351">
        <v>13</v>
      </c>
      <c r="H30" s="337">
        <v>7.3446327683615822E-2</v>
      </c>
      <c r="I30" s="351">
        <v>50</v>
      </c>
      <c r="J30" s="337">
        <v>0.2824858757062147</v>
      </c>
      <c r="K30" s="351">
        <v>102</v>
      </c>
      <c r="L30" s="337">
        <v>0.57627118644067798</v>
      </c>
      <c r="M30" s="351">
        <v>0</v>
      </c>
      <c r="N30" s="337">
        <v>0</v>
      </c>
      <c r="O30" s="338">
        <v>177</v>
      </c>
    </row>
    <row r="31" spans="1:15" ht="15" x14ac:dyDescent="0.25">
      <c r="A31" s="335">
        <v>873</v>
      </c>
      <c r="B31" s="336" t="s">
        <v>446</v>
      </c>
      <c r="C31" s="351">
        <v>0</v>
      </c>
      <c r="D31" s="337">
        <v>0</v>
      </c>
      <c r="E31" s="351">
        <v>0</v>
      </c>
      <c r="F31" s="337">
        <v>0</v>
      </c>
      <c r="G31" s="351">
        <v>0</v>
      </c>
      <c r="H31" s="337">
        <v>0</v>
      </c>
      <c r="I31" s="351">
        <v>0</v>
      </c>
      <c r="J31" s="337">
        <v>0</v>
      </c>
      <c r="K31" s="351">
        <v>0</v>
      </c>
      <c r="L31" s="337">
        <v>0</v>
      </c>
      <c r="M31" s="351">
        <v>0</v>
      </c>
      <c r="N31" s="337">
        <v>0</v>
      </c>
      <c r="O31" s="338">
        <v>0</v>
      </c>
    </row>
    <row r="32" spans="1:15" x14ac:dyDescent="0.2">
      <c r="A32" s="329">
        <v>4</v>
      </c>
      <c r="B32" s="330" t="s">
        <v>447</v>
      </c>
      <c r="C32" s="333">
        <v>3</v>
      </c>
      <c r="D32" s="332">
        <v>1.0344827586206896E-2</v>
      </c>
      <c r="E32" s="331">
        <v>10</v>
      </c>
      <c r="F32" s="332">
        <v>3.4482758620689655E-2</v>
      </c>
      <c r="G32" s="333">
        <v>15</v>
      </c>
      <c r="H32" s="332">
        <v>5.1724137931034482E-2</v>
      </c>
      <c r="I32" s="333">
        <v>92</v>
      </c>
      <c r="J32" s="332">
        <v>0.31724137931034485</v>
      </c>
      <c r="K32" s="333">
        <v>168</v>
      </c>
      <c r="L32" s="332">
        <v>0.57931034482758625</v>
      </c>
      <c r="M32" s="333">
        <v>2</v>
      </c>
      <c r="N32" s="332">
        <v>6.8965517241379309E-3</v>
      </c>
      <c r="O32" s="334">
        <v>290</v>
      </c>
    </row>
    <row r="33" spans="1:15" ht="15" x14ac:dyDescent="0.25">
      <c r="A33" s="335">
        <v>31</v>
      </c>
      <c r="B33" s="336" t="s">
        <v>448</v>
      </c>
      <c r="C33" s="351">
        <v>0</v>
      </c>
      <c r="D33" s="337">
        <v>0</v>
      </c>
      <c r="E33" s="351">
        <v>0</v>
      </c>
      <c r="F33" s="337">
        <v>0</v>
      </c>
      <c r="G33" s="351">
        <v>1</v>
      </c>
      <c r="H33" s="337">
        <v>0.1</v>
      </c>
      <c r="I33" s="351">
        <v>2</v>
      </c>
      <c r="J33" s="337">
        <v>0.2</v>
      </c>
      <c r="K33" s="351">
        <v>7</v>
      </c>
      <c r="L33" s="337">
        <v>0.7</v>
      </c>
      <c r="M33" s="351">
        <v>0</v>
      </c>
      <c r="N33" s="337">
        <v>0</v>
      </c>
      <c r="O33" s="338">
        <v>10</v>
      </c>
    </row>
    <row r="34" spans="1:15" ht="15" x14ac:dyDescent="0.25">
      <c r="A34" s="335">
        <v>40</v>
      </c>
      <c r="B34" s="336" t="s">
        <v>449</v>
      </c>
      <c r="C34" s="351">
        <v>0</v>
      </c>
      <c r="D34" s="337">
        <v>0</v>
      </c>
      <c r="E34" s="351">
        <v>0</v>
      </c>
      <c r="F34" s="337">
        <v>0</v>
      </c>
      <c r="G34" s="351">
        <v>0</v>
      </c>
      <c r="H34" s="337">
        <v>0</v>
      </c>
      <c r="I34" s="351">
        <v>1</v>
      </c>
      <c r="J34" s="337">
        <v>0.5</v>
      </c>
      <c r="K34" s="351">
        <v>1</v>
      </c>
      <c r="L34" s="337">
        <v>0.5</v>
      </c>
      <c r="M34" s="351">
        <v>0</v>
      </c>
      <c r="N34" s="337">
        <v>0</v>
      </c>
      <c r="O34" s="338">
        <v>2</v>
      </c>
    </row>
    <row r="35" spans="1:15" ht="15" x14ac:dyDescent="0.25">
      <c r="A35" s="335">
        <v>190</v>
      </c>
      <c r="B35" s="336" t="s">
        <v>450</v>
      </c>
      <c r="C35" s="351">
        <v>1</v>
      </c>
      <c r="D35" s="337">
        <v>4.1666666666666664E-2</v>
      </c>
      <c r="E35" s="351">
        <v>1</v>
      </c>
      <c r="F35" s="337">
        <v>4.1666666666666664E-2</v>
      </c>
      <c r="G35" s="351">
        <v>1</v>
      </c>
      <c r="H35" s="337">
        <v>4.1666666666666664E-2</v>
      </c>
      <c r="I35" s="351">
        <v>7</v>
      </c>
      <c r="J35" s="337">
        <v>0.29166666666666669</v>
      </c>
      <c r="K35" s="351">
        <v>14</v>
      </c>
      <c r="L35" s="337">
        <v>0.58333333333333337</v>
      </c>
      <c r="M35" s="351">
        <v>0</v>
      </c>
      <c r="N35" s="337">
        <v>0</v>
      </c>
      <c r="O35" s="338">
        <v>24</v>
      </c>
    </row>
    <row r="36" spans="1:15" ht="15" x14ac:dyDescent="0.25">
      <c r="A36" s="335">
        <v>604</v>
      </c>
      <c r="B36" s="336" t="s">
        <v>451</v>
      </c>
      <c r="C36" s="351">
        <v>0</v>
      </c>
      <c r="D36" s="337">
        <v>0</v>
      </c>
      <c r="E36" s="351">
        <v>3</v>
      </c>
      <c r="F36" s="337">
        <v>0.06</v>
      </c>
      <c r="G36" s="351">
        <v>5</v>
      </c>
      <c r="H36" s="337">
        <v>0.1</v>
      </c>
      <c r="I36" s="351">
        <v>11</v>
      </c>
      <c r="J36" s="337">
        <v>0.22</v>
      </c>
      <c r="K36" s="351">
        <v>30</v>
      </c>
      <c r="L36" s="337">
        <v>0.6</v>
      </c>
      <c r="M36" s="351">
        <v>1</v>
      </c>
      <c r="N36" s="337">
        <v>0.02</v>
      </c>
      <c r="O36" s="338">
        <v>50</v>
      </c>
    </row>
    <row r="37" spans="1:15" ht="15" x14ac:dyDescent="0.25">
      <c r="A37" s="335">
        <v>670</v>
      </c>
      <c r="B37" s="336" t="s">
        <v>452</v>
      </c>
      <c r="C37" s="351">
        <v>1</v>
      </c>
      <c r="D37" s="337">
        <v>3.3333333333333333E-2</v>
      </c>
      <c r="E37" s="351">
        <v>3</v>
      </c>
      <c r="F37" s="337">
        <v>0.1</v>
      </c>
      <c r="G37" s="351">
        <v>0</v>
      </c>
      <c r="H37" s="337">
        <v>0</v>
      </c>
      <c r="I37" s="351">
        <v>8</v>
      </c>
      <c r="J37" s="337">
        <v>0.26666666666666666</v>
      </c>
      <c r="K37" s="351">
        <v>18</v>
      </c>
      <c r="L37" s="337">
        <v>0.6</v>
      </c>
      <c r="M37" s="351">
        <v>0</v>
      </c>
      <c r="N37" s="337">
        <v>0</v>
      </c>
      <c r="O37" s="338">
        <v>30</v>
      </c>
    </row>
    <row r="38" spans="1:15" ht="15" x14ac:dyDescent="0.25">
      <c r="A38" s="335">
        <v>690</v>
      </c>
      <c r="B38" s="336" t="s">
        <v>453</v>
      </c>
      <c r="C38" s="351">
        <v>0</v>
      </c>
      <c r="D38" s="337">
        <v>0</v>
      </c>
      <c r="E38" s="351">
        <v>1</v>
      </c>
      <c r="F38" s="337">
        <v>0.05</v>
      </c>
      <c r="G38" s="351">
        <v>1</v>
      </c>
      <c r="H38" s="337">
        <v>0.05</v>
      </c>
      <c r="I38" s="351">
        <v>6</v>
      </c>
      <c r="J38" s="337">
        <v>0.3</v>
      </c>
      <c r="K38" s="351">
        <v>12</v>
      </c>
      <c r="L38" s="337">
        <v>0.6</v>
      </c>
      <c r="M38" s="351">
        <v>0</v>
      </c>
      <c r="N38" s="337">
        <v>0</v>
      </c>
      <c r="O38" s="338">
        <v>20</v>
      </c>
    </row>
    <row r="39" spans="1:15" ht="15" x14ac:dyDescent="0.25">
      <c r="A39" s="335">
        <v>736</v>
      </c>
      <c r="B39" s="336" t="s">
        <v>454</v>
      </c>
      <c r="C39" s="351">
        <v>1</v>
      </c>
      <c r="D39" s="337">
        <v>9.0090090090090089E-3</v>
      </c>
      <c r="E39" s="351">
        <v>2</v>
      </c>
      <c r="F39" s="337">
        <v>1.8018018018018018E-2</v>
      </c>
      <c r="G39" s="351">
        <v>2</v>
      </c>
      <c r="H39" s="337">
        <v>1.8018018018018018E-2</v>
      </c>
      <c r="I39" s="351">
        <v>41</v>
      </c>
      <c r="J39" s="337">
        <v>0.36936936936936937</v>
      </c>
      <c r="K39" s="351">
        <v>64</v>
      </c>
      <c r="L39" s="337">
        <v>0.57657657657657657</v>
      </c>
      <c r="M39" s="351">
        <v>1</v>
      </c>
      <c r="N39" s="337">
        <v>9.0090090090090089E-3</v>
      </c>
      <c r="O39" s="338">
        <v>111</v>
      </c>
    </row>
    <row r="40" spans="1:15" ht="15" x14ac:dyDescent="0.25">
      <c r="A40" s="335">
        <v>858</v>
      </c>
      <c r="B40" s="336" t="s">
        <v>455</v>
      </c>
      <c r="C40" s="351">
        <v>0</v>
      </c>
      <c r="D40" s="337">
        <v>0</v>
      </c>
      <c r="E40" s="351">
        <v>0</v>
      </c>
      <c r="F40" s="337">
        <v>0</v>
      </c>
      <c r="G40" s="351">
        <v>0</v>
      </c>
      <c r="H40" s="337">
        <v>0</v>
      </c>
      <c r="I40" s="351">
        <v>4</v>
      </c>
      <c r="J40" s="337">
        <v>0.4</v>
      </c>
      <c r="K40" s="351">
        <v>6</v>
      </c>
      <c r="L40" s="337">
        <v>0.6</v>
      </c>
      <c r="M40" s="351">
        <v>0</v>
      </c>
      <c r="N40" s="337">
        <v>0</v>
      </c>
      <c r="O40" s="338">
        <v>10</v>
      </c>
    </row>
    <row r="41" spans="1:15" ht="15" x14ac:dyDescent="0.25">
      <c r="A41" s="335">
        <v>885</v>
      </c>
      <c r="B41" s="336" t="s">
        <v>456</v>
      </c>
      <c r="C41" s="351">
        <v>0</v>
      </c>
      <c r="D41" s="337">
        <v>0</v>
      </c>
      <c r="E41" s="351">
        <v>0</v>
      </c>
      <c r="F41" s="337">
        <v>0</v>
      </c>
      <c r="G41" s="351">
        <v>0</v>
      </c>
      <c r="H41" s="337">
        <v>0</v>
      </c>
      <c r="I41" s="351">
        <v>4</v>
      </c>
      <c r="J41" s="337">
        <v>0.5714285714285714</v>
      </c>
      <c r="K41" s="351">
        <v>3</v>
      </c>
      <c r="L41" s="337">
        <v>0.42857142857142855</v>
      </c>
      <c r="M41" s="351">
        <v>0</v>
      </c>
      <c r="N41" s="337">
        <v>0</v>
      </c>
      <c r="O41" s="338">
        <v>7</v>
      </c>
    </row>
    <row r="42" spans="1:15" ht="15" x14ac:dyDescent="0.25">
      <c r="A42" s="335">
        <v>890</v>
      </c>
      <c r="B42" s="336" t="s">
        <v>457</v>
      </c>
      <c r="C42" s="351">
        <v>0</v>
      </c>
      <c r="D42" s="337">
        <v>0</v>
      </c>
      <c r="E42" s="351">
        <v>0</v>
      </c>
      <c r="F42" s="337">
        <v>0</v>
      </c>
      <c r="G42" s="351">
        <v>5</v>
      </c>
      <c r="H42" s="337">
        <v>0.19230769230769232</v>
      </c>
      <c r="I42" s="351">
        <v>8</v>
      </c>
      <c r="J42" s="337">
        <v>0.30769230769230771</v>
      </c>
      <c r="K42" s="351">
        <v>13</v>
      </c>
      <c r="L42" s="337">
        <v>0.5</v>
      </c>
      <c r="M42" s="351">
        <v>0</v>
      </c>
      <c r="N42" s="337">
        <v>0</v>
      </c>
      <c r="O42" s="338">
        <v>26</v>
      </c>
    </row>
    <row r="43" spans="1:15" x14ac:dyDescent="0.2">
      <c r="A43" s="329">
        <v>5</v>
      </c>
      <c r="B43" s="330" t="s">
        <v>458</v>
      </c>
      <c r="C43" s="333">
        <v>16</v>
      </c>
      <c r="D43" s="332">
        <v>3.131115459882583E-2</v>
      </c>
      <c r="E43" s="331">
        <v>43</v>
      </c>
      <c r="F43" s="332">
        <v>8.4148727984344418E-2</v>
      </c>
      <c r="G43" s="333">
        <v>47</v>
      </c>
      <c r="H43" s="332">
        <v>9.1976516634050876E-2</v>
      </c>
      <c r="I43" s="333">
        <v>118</v>
      </c>
      <c r="J43" s="332">
        <v>0.2309197651663405</v>
      </c>
      <c r="K43" s="333">
        <v>285</v>
      </c>
      <c r="L43" s="332">
        <v>0.55772994129158515</v>
      </c>
      <c r="M43" s="333">
        <v>2</v>
      </c>
      <c r="N43" s="332">
        <v>3.9138943248532287E-3</v>
      </c>
      <c r="O43" s="334">
        <v>511</v>
      </c>
    </row>
    <row r="44" spans="1:15" ht="15" x14ac:dyDescent="0.25">
      <c r="A44" s="335">
        <v>4</v>
      </c>
      <c r="B44" s="336" t="s">
        <v>459</v>
      </c>
      <c r="C44" s="351">
        <v>0</v>
      </c>
      <c r="D44" s="337">
        <v>0</v>
      </c>
      <c r="E44" s="351">
        <v>0</v>
      </c>
      <c r="F44" s="337">
        <v>0</v>
      </c>
      <c r="G44" s="351">
        <v>0</v>
      </c>
      <c r="H44" s="337">
        <v>0</v>
      </c>
      <c r="I44" s="351">
        <v>0</v>
      </c>
      <c r="J44" s="337">
        <v>0</v>
      </c>
      <c r="K44" s="351">
        <v>1</v>
      </c>
      <c r="L44" s="337">
        <v>1</v>
      </c>
      <c r="M44" s="351">
        <v>0</v>
      </c>
      <c r="N44" s="337">
        <v>0</v>
      </c>
      <c r="O44" s="338">
        <v>1</v>
      </c>
    </row>
    <row r="45" spans="1:15" ht="15" x14ac:dyDescent="0.25">
      <c r="A45" s="335">
        <v>42</v>
      </c>
      <c r="B45" s="336" t="s">
        <v>460</v>
      </c>
      <c r="C45" s="351">
        <v>3</v>
      </c>
      <c r="D45" s="337">
        <v>2.5423728813559324E-2</v>
      </c>
      <c r="E45" s="351">
        <v>10</v>
      </c>
      <c r="F45" s="337">
        <v>8.4745762711864403E-2</v>
      </c>
      <c r="G45" s="351">
        <v>10</v>
      </c>
      <c r="H45" s="337">
        <v>8.4745762711864403E-2</v>
      </c>
      <c r="I45" s="351">
        <v>31</v>
      </c>
      <c r="J45" s="337">
        <v>0.26271186440677968</v>
      </c>
      <c r="K45" s="351">
        <v>64</v>
      </c>
      <c r="L45" s="337">
        <v>0.5423728813559322</v>
      </c>
      <c r="M45" s="351">
        <v>0</v>
      </c>
      <c r="N45" s="337">
        <v>0</v>
      </c>
      <c r="O45" s="338">
        <v>118</v>
      </c>
    </row>
    <row r="46" spans="1:15" ht="15" x14ac:dyDescent="0.25">
      <c r="A46" s="335">
        <v>44</v>
      </c>
      <c r="B46" s="336" t="s">
        <v>461</v>
      </c>
      <c r="C46" s="351">
        <v>0</v>
      </c>
      <c r="D46" s="337">
        <v>0</v>
      </c>
      <c r="E46" s="351">
        <v>0</v>
      </c>
      <c r="F46" s="337">
        <v>0</v>
      </c>
      <c r="G46" s="351">
        <v>0</v>
      </c>
      <c r="H46" s="337">
        <v>0</v>
      </c>
      <c r="I46" s="351">
        <v>0</v>
      </c>
      <c r="J46" s="337">
        <v>0</v>
      </c>
      <c r="K46" s="351">
        <v>2</v>
      </c>
      <c r="L46" s="337">
        <v>1</v>
      </c>
      <c r="M46" s="351">
        <v>0</v>
      </c>
      <c r="N46" s="337">
        <v>0</v>
      </c>
      <c r="O46" s="338">
        <v>2</v>
      </c>
    </row>
    <row r="47" spans="1:15" ht="15" x14ac:dyDescent="0.25">
      <c r="A47" s="335">
        <v>59</v>
      </c>
      <c r="B47" s="336" t="s">
        <v>462</v>
      </c>
      <c r="C47" s="351">
        <v>0</v>
      </c>
      <c r="D47" s="337">
        <v>0</v>
      </c>
      <c r="E47" s="351">
        <v>0</v>
      </c>
      <c r="F47" s="337">
        <v>0</v>
      </c>
      <c r="G47" s="351">
        <v>1</v>
      </c>
      <c r="H47" s="337">
        <v>0.14285714285714285</v>
      </c>
      <c r="I47" s="351">
        <v>1</v>
      </c>
      <c r="J47" s="337">
        <v>0.14285714285714285</v>
      </c>
      <c r="K47" s="351">
        <v>5</v>
      </c>
      <c r="L47" s="337">
        <v>0.7142857142857143</v>
      </c>
      <c r="M47" s="351">
        <v>0</v>
      </c>
      <c r="N47" s="337">
        <v>0</v>
      </c>
      <c r="O47" s="338">
        <v>7</v>
      </c>
    </row>
    <row r="48" spans="1:15" ht="15" x14ac:dyDescent="0.25">
      <c r="A48" s="335">
        <v>113</v>
      </c>
      <c r="B48" s="336" t="s">
        <v>463</v>
      </c>
      <c r="C48" s="351">
        <v>0</v>
      </c>
      <c r="D48" s="337">
        <v>0</v>
      </c>
      <c r="E48" s="351">
        <v>0</v>
      </c>
      <c r="F48" s="337">
        <v>0</v>
      </c>
      <c r="G48" s="351">
        <v>0</v>
      </c>
      <c r="H48" s="337">
        <v>0</v>
      </c>
      <c r="I48" s="351">
        <v>0</v>
      </c>
      <c r="J48" s="337">
        <v>0</v>
      </c>
      <c r="K48" s="351">
        <v>5</v>
      </c>
      <c r="L48" s="337">
        <v>1</v>
      </c>
      <c r="M48" s="351">
        <v>0</v>
      </c>
      <c r="N48" s="337">
        <v>0</v>
      </c>
      <c r="O48" s="338">
        <v>5</v>
      </c>
    </row>
    <row r="49" spans="1:15" ht="15" x14ac:dyDescent="0.25">
      <c r="A49" s="335">
        <v>125</v>
      </c>
      <c r="B49" s="336" t="s">
        <v>464</v>
      </c>
      <c r="C49" s="351">
        <v>2</v>
      </c>
      <c r="D49" s="337">
        <v>0.25</v>
      </c>
      <c r="E49" s="351">
        <v>1</v>
      </c>
      <c r="F49" s="337">
        <v>0.125</v>
      </c>
      <c r="G49" s="351">
        <v>0</v>
      </c>
      <c r="H49" s="337">
        <v>0</v>
      </c>
      <c r="I49" s="351">
        <v>1</v>
      </c>
      <c r="J49" s="337">
        <v>0.125</v>
      </c>
      <c r="K49" s="351">
        <v>4</v>
      </c>
      <c r="L49" s="337">
        <v>0.5</v>
      </c>
      <c r="M49" s="351">
        <v>0</v>
      </c>
      <c r="N49" s="337">
        <v>0</v>
      </c>
      <c r="O49" s="338">
        <v>8</v>
      </c>
    </row>
    <row r="50" spans="1:15" ht="15" x14ac:dyDescent="0.25">
      <c r="A50" s="335">
        <v>138</v>
      </c>
      <c r="B50" s="336" t="s">
        <v>465</v>
      </c>
      <c r="C50" s="351">
        <v>0</v>
      </c>
      <c r="D50" s="337">
        <v>0</v>
      </c>
      <c r="E50" s="351">
        <v>0</v>
      </c>
      <c r="F50" s="337">
        <v>0</v>
      </c>
      <c r="G50" s="351">
        <v>0</v>
      </c>
      <c r="H50" s="337">
        <v>0</v>
      </c>
      <c r="I50" s="351">
        <v>4</v>
      </c>
      <c r="J50" s="337">
        <v>0.33333333333333331</v>
      </c>
      <c r="K50" s="351">
        <v>8</v>
      </c>
      <c r="L50" s="337">
        <v>0.66666666666666663</v>
      </c>
      <c r="M50" s="351">
        <v>0</v>
      </c>
      <c r="N50" s="337">
        <v>0</v>
      </c>
      <c r="O50" s="338">
        <v>12</v>
      </c>
    </row>
    <row r="51" spans="1:15" ht="15" x14ac:dyDescent="0.25">
      <c r="A51" s="335">
        <v>234</v>
      </c>
      <c r="B51" s="336" t="s">
        <v>466</v>
      </c>
      <c r="C51" s="351">
        <v>0</v>
      </c>
      <c r="D51" s="337">
        <v>0</v>
      </c>
      <c r="E51" s="351">
        <v>0</v>
      </c>
      <c r="F51" s="337">
        <v>0</v>
      </c>
      <c r="G51" s="351">
        <v>0</v>
      </c>
      <c r="H51" s="337">
        <v>0</v>
      </c>
      <c r="I51" s="351">
        <v>3</v>
      </c>
      <c r="J51" s="337">
        <v>0.375</v>
      </c>
      <c r="K51" s="351">
        <v>5</v>
      </c>
      <c r="L51" s="337">
        <v>0.625</v>
      </c>
      <c r="M51" s="351">
        <v>0</v>
      </c>
      <c r="N51" s="337">
        <v>0</v>
      </c>
      <c r="O51" s="338">
        <v>8</v>
      </c>
    </row>
    <row r="52" spans="1:15" ht="15" x14ac:dyDescent="0.25">
      <c r="A52" s="335">
        <v>240</v>
      </c>
      <c r="B52" s="336" t="s">
        <v>467</v>
      </c>
      <c r="C52" s="351">
        <v>0</v>
      </c>
      <c r="D52" s="337">
        <v>0</v>
      </c>
      <c r="E52" s="351">
        <v>0</v>
      </c>
      <c r="F52" s="337">
        <v>0</v>
      </c>
      <c r="G52" s="351">
        <v>0</v>
      </c>
      <c r="H52" s="337">
        <v>0</v>
      </c>
      <c r="I52" s="351">
        <v>0</v>
      </c>
      <c r="J52" s="337">
        <v>0</v>
      </c>
      <c r="K52" s="351">
        <v>1</v>
      </c>
      <c r="L52" s="337">
        <v>1</v>
      </c>
      <c r="M52" s="351">
        <v>0</v>
      </c>
      <c r="N52" s="337">
        <v>0</v>
      </c>
      <c r="O52" s="338">
        <v>1</v>
      </c>
    </row>
    <row r="53" spans="1:15" ht="15" x14ac:dyDescent="0.25">
      <c r="A53" s="335">
        <v>284</v>
      </c>
      <c r="B53" s="336" t="s">
        <v>468</v>
      </c>
      <c r="C53" s="351">
        <v>0</v>
      </c>
      <c r="D53" s="337">
        <v>0</v>
      </c>
      <c r="E53" s="351">
        <v>0</v>
      </c>
      <c r="F53" s="337">
        <v>0</v>
      </c>
      <c r="G53" s="351">
        <v>0</v>
      </c>
      <c r="H53" s="337">
        <v>0</v>
      </c>
      <c r="I53" s="351">
        <v>0</v>
      </c>
      <c r="J53" s="337">
        <v>0</v>
      </c>
      <c r="K53" s="351">
        <v>7</v>
      </c>
      <c r="L53" s="337">
        <v>1</v>
      </c>
      <c r="M53" s="351">
        <v>0</v>
      </c>
      <c r="N53" s="337">
        <v>0</v>
      </c>
      <c r="O53" s="338">
        <v>7</v>
      </c>
    </row>
    <row r="54" spans="1:15" ht="15" x14ac:dyDescent="0.25">
      <c r="A54" s="335">
        <v>306</v>
      </c>
      <c r="B54" s="336" t="s">
        <v>469</v>
      </c>
      <c r="C54" s="351">
        <v>0</v>
      </c>
      <c r="D54" s="337">
        <v>0</v>
      </c>
      <c r="E54" s="351">
        <v>0</v>
      </c>
      <c r="F54" s="337">
        <v>0</v>
      </c>
      <c r="G54" s="351">
        <v>0</v>
      </c>
      <c r="H54" s="337">
        <v>0</v>
      </c>
      <c r="I54" s="351">
        <v>1</v>
      </c>
      <c r="J54" s="337">
        <v>0.25</v>
      </c>
      <c r="K54" s="351">
        <v>3</v>
      </c>
      <c r="L54" s="337">
        <v>0.75</v>
      </c>
      <c r="M54" s="351">
        <v>0</v>
      </c>
      <c r="N54" s="337">
        <v>0</v>
      </c>
      <c r="O54" s="338">
        <v>4</v>
      </c>
    </row>
    <row r="55" spans="1:15" ht="15" x14ac:dyDescent="0.25">
      <c r="A55" s="335">
        <v>347</v>
      </c>
      <c r="B55" s="336" t="s">
        <v>470</v>
      </c>
      <c r="C55" s="351">
        <v>0</v>
      </c>
      <c r="D55" s="337">
        <v>0</v>
      </c>
      <c r="E55" s="351">
        <v>0</v>
      </c>
      <c r="F55" s="337">
        <v>0</v>
      </c>
      <c r="G55" s="351">
        <v>0</v>
      </c>
      <c r="H55" s="337">
        <v>0</v>
      </c>
      <c r="I55" s="351">
        <v>3</v>
      </c>
      <c r="J55" s="337">
        <v>0.5</v>
      </c>
      <c r="K55" s="351">
        <v>3</v>
      </c>
      <c r="L55" s="337">
        <v>0.5</v>
      </c>
      <c r="M55" s="351">
        <v>0</v>
      </c>
      <c r="N55" s="337">
        <v>0</v>
      </c>
      <c r="O55" s="338">
        <v>6</v>
      </c>
    </row>
    <row r="56" spans="1:15" ht="15" x14ac:dyDescent="0.25">
      <c r="A56" s="335">
        <v>411</v>
      </c>
      <c r="B56" s="336" t="s">
        <v>471</v>
      </c>
      <c r="C56" s="351">
        <v>0</v>
      </c>
      <c r="D56" s="337">
        <v>0</v>
      </c>
      <c r="E56" s="351">
        <v>0</v>
      </c>
      <c r="F56" s="337">
        <v>0</v>
      </c>
      <c r="G56" s="351">
        <v>0</v>
      </c>
      <c r="H56" s="337">
        <v>0</v>
      </c>
      <c r="I56" s="351">
        <v>0</v>
      </c>
      <c r="J56" s="337">
        <v>0</v>
      </c>
      <c r="K56" s="351">
        <v>0</v>
      </c>
      <c r="L56" s="337">
        <v>0</v>
      </c>
      <c r="M56" s="351">
        <v>0</v>
      </c>
      <c r="N56" s="337">
        <v>0</v>
      </c>
      <c r="O56" s="338">
        <v>0</v>
      </c>
    </row>
    <row r="57" spans="1:15" ht="15" x14ac:dyDescent="0.25">
      <c r="A57" s="335">
        <v>501</v>
      </c>
      <c r="B57" s="336" t="s">
        <v>472</v>
      </c>
      <c r="C57" s="351">
        <v>0</v>
      </c>
      <c r="D57" s="337">
        <v>0</v>
      </c>
      <c r="E57" s="351">
        <v>0</v>
      </c>
      <c r="F57" s="337">
        <v>0</v>
      </c>
      <c r="G57" s="351">
        <v>0</v>
      </c>
      <c r="H57" s="337">
        <v>0</v>
      </c>
      <c r="I57" s="351">
        <v>1</v>
      </c>
      <c r="J57" s="337">
        <v>1</v>
      </c>
      <c r="K57" s="351">
        <v>0</v>
      </c>
      <c r="L57" s="337">
        <v>0</v>
      </c>
      <c r="M57" s="351">
        <v>0</v>
      </c>
      <c r="N57" s="337">
        <v>0</v>
      </c>
      <c r="O57" s="338">
        <v>1</v>
      </c>
    </row>
    <row r="58" spans="1:15" ht="15" x14ac:dyDescent="0.25">
      <c r="A58" s="335">
        <v>543</v>
      </c>
      <c r="B58" s="336" t="s">
        <v>473</v>
      </c>
      <c r="C58" s="351">
        <v>0</v>
      </c>
      <c r="D58" s="337">
        <v>0</v>
      </c>
      <c r="E58" s="351">
        <v>0</v>
      </c>
      <c r="F58" s="337">
        <v>0</v>
      </c>
      <c r="G58" s="351">
        <v>0</v>
      </c>
      <c r="H58" s="337">
        <v>0</v>
      </c>
      <c r="I58" s="351">
        <v>0</v>
      </c>
      <c r="J58" s="337">
        <v>0</v>
      </c>
      <c r="K58" s="351">
        <v>0</v>
      </c>
      <c r="L58" s="337">
        <v>0</v>
      </c>
      <c r="M58" s="351">
        <v>0</v>
      </c>
      <c r="N58" s="337">
        <v>0</v>
      </c>
      <c r="O58" s="338">
        <v>0</v>
      </c>
    </row>
    <row r="59" spans="1:15" ht="15" x14ac:dyDescent="0.25">
      <c r="A59" s="335">
        <v>628</v>
      </c>
      <c r="B59" s="336" t="s">
        <v>474</v>
      </c>
      <c r="C59" s="351">
        <v>0</v>
      </c>
      <c r="D59" s="337">
        <v>0</v>
      </c>
      <c r="E59" s="351">
        <v>0</v>
      </c>
      <c r="F59" s="337">
        <v>0</v>
      </c>
      <c r="G59" s="351">
        <v>0</v>
      </c>
      <c r="H59" s="337">
        <v>0</v>
      </c>
      <c r="I59" s="351">
        <v>1</v>
      </c>
      <c r="J59" s="337">
        <v>0.5</v>
      </c>
      <c r="K59" s="351">
        <v>0</v>
      </c>
      <c r="L59" s="337">
        <v>0</v>
      </c>
      <c r="M59" s="351">
        <v>1</v>
      </c>
      <c r="N59" s="337">
        <v>0.5</v>
      </c>
      <c r="O59" s="338">
        <v>2</v>
      </c>
    </row>
    <row r="60" spans="1:15" ht="15" x14ac:dyDescent="0.25">
      <c r="A60" s="335">
        <v>656</v>
      </c>
      <c r="B60" s="336" t="s">
        <v>475</v>
      </c>
      <c r="C60" s="351">
        <v>7</v>
      </c>
      <c r="D60" s="337">
        <v>3.3653846153846152E-2</v>
      </c>
      <c r="E60" s="351">
        <v>23</v>
      </c>
      <c r="F60" s="337">
        <v>0.11057692307692307</v>
      </c>
      <c r="G60" s="351">
        <v>28</v>
      </c>
      <c r="H60" s="337">
        <v>0.13461538461538461</v>
      </c>
      <c r="I60" s="351">
        <v>38</v>
      </c>
      <c r="J60" s="337">
        <v>0.18269230769230768</v>
      </c>
      <c r="K60" s="351">
        <v>111</v>
      </c>
      <c r="L60" s="337">
        <v>0.53365384615384615</v>
      </c>
      <c r="M60" s="351">
        <v>1</v>
      </c>
      <c r="N60" s="337">
        <v>4.807692307692308E-3</v>
      </c>
      <c r="O60" s="338">
        <v>208</v>
      </c>
    </row>
    <row r="61" spans="1:15" ht="15" x14ac:dyDescent="0.25">
      <c r="A61" s="335">
        <v>761</v>
      </c>
      <c r="B61" s="336" t="s">
        <v>476</v>
      </c>
      <c r="C61" s="351">
        <v>3</v>
      </c>
      <c r="D61" s="337">
        <v>2.6785714285714284E-2</v>
      </c>
      <c r="E61" s="351">
        <v>8</v>
      </c>
      <c r="F61" s="337">
        <v>7.1428571428571425E-2</v>
      </c>
      <c r="G61" s="351">
        <v>8</v>
      </c>
      <c r="H61" s="337">
        <v>7.1428571428571425E-2</v>
      </c>
      <c r="I61" s="351">
        <v>32</v>
      </c>
      <c r="J61" s="337">
        <v>0.2857142857142857</v>
      </c>
      <c r="K61" s="351">
        <v>61</v>
      </c>
      <c r="L61" s="337">
        <v>0.5446428571428571</v>
      </c>
      <c r="M61" s="351">
        <v>0</v>
      </c>
      <c r="N61" s="337">
        <v>0</v>
      </c>
      <c r="O61" s="338">
        <v>112</v>
      </c>
    </row>
    <row r="62" spans="1:15" ht="15" x14ac:dyDescent="0.25">
      <c r="A62" s="335">
        <v>842</v>
      </c>
      <c r="B62" s="336" t="s">
        <v>477</v>
      </c>
      <c r="C62" s="351">
        <v>1</v>
      </c>
      <c r="D62" s="337">
        <v>0.1111111111111111</v>
      </c>
      <c r="E62" s="351">
        <v>1</v>
      </c>
      <c r="F62" s="337">
        <v>0.1111111111111111</v>
      </c>
      <c r="G62" s="351">
        <v>0</v>
      </c>
      <c r="H62" s="337">
        <v>0</v>
      </c>
      <c r="I62" s="351">
        <v>2</v>
      </c>
      <c r="J62" s="337">
        <v>0.22222222222222221</v>
      </c>
      <c r="K62" s="351">
        <v>5</v>
      </c>
      <c r="L62" s="337">
        <v>0.55555555555555558</v>
      </c>
      <c r="M62" s="351">
        <v>0</v>
      </c>
      <c r="N62" s="337">
        <v>0</v>
      </c>
      <c r="O62" s="338">
        <v>9</v>
      </c>
    </row>
    <row r="63" spans="1:15" x14ac:dyDescent="0.2">
      <c r="A63" s="329">
        <v>6</v>
      </c>
      <c r="B63" s="330" t="s">
        <v>478</v>
      </c>
      <c r="C63" s="333">
        <v>12</v>
      </c>
      <c r="D63" s="332">
        <v>1.5645371577574969E-2</v>
      </c>
      <c r="E63" s="331">
        <v>73</v>
      </c>
      <c r="F63" s="332">
        <v>9.5176010430247718E-2</v>
      </c>
      <c r="G63" s="333">
        <v>76</v>
      </c>
      <c r="H63" s="332">
        <v>9.9087353324641456E-2</v>
      </c>
      <c r="I63" s="333">
        <v>183</v>
      </c>
      <c r="J63" s="332">
        <v>0.23859191655801826</v>
      </c>
      <c r="K63" s="333">
        <v>405</v>
      </c>
      <c r="L63" s="332">
        <v>0.52803129074315514</v>
      </c>
      <c r="M63" s="333">
        <v>18</v>
      </c>
      <c r="N63" s="332">
        <v>2.3468057366362451E-2</v>
      </c>
      <c r="O63" s="334">
        <v>767</v>
      </c>
    </row>
    <row r="64" spans="1:15" ht="15" x14ac:dyDescent="0.25">
      <c r="A64" s="335">
        <v>38</v>
      </c>
      <c r="B64" s="336" t="s">
        <v>479</v>
      </c>
      <c r="C64" s="351">
        <v>0</v>
      </c>
      <c r="D64" s="337">
        <v>0</v>
      </c>
      <c r="E64" s="351">
        <v>0</v>
      </c>
      <c r="F64" s="337">
        <v>0</v>
      </c>
      <c r="G64" s="351">
        <v>0</v>
      </c>
      <c r="H64" s="337">
        <v>0</v>
      </c>
      <c r="I64" s="351">
        <v>0</v>
      </c>
      <c r="J64" s="337">
        <v>0</v>
      </c>
      <c r="K64" s="351">
        <v>2</v>
      </c>
      <c r="L64" s="337">
        <v>1</v>
      </c>
      <c r="M64" s="351">
        <v>0</v>
      </c>
      <c r="N64" s="337">
        <v>0</v>
      </c>
      <c r="O64" s="338">
        <v>2</v>
      </c>
    </row>
    <row r="65" spans="1:15" ht="15" x14ac:dyDescent="0.25">
      <c r="A65" s="335">
        <v>86</v>
      </c>
      <c r="B65" s="336" t="s">
        <v>480</v>
      </c>
      <c r="C65" s="351">
        <v>0</v>
      </c>
      <c r="D65" s="337">
        <v>0</v>
      </c>
      <c r="E65" s="351">
        <v>0</v>
      </c>
      <c r="F65" s="337">
        <v>0</v>
      </c>
      <c r="G65" s="351">
        <v>0</v>
      </c>
      <c r="H65" s="337">
        <v>0</v>
      </c>
      <c r="I65" s="351">
        <v>1</v>
      </c>
      <c r="J65" s="337">
        <v>0.1111111111111111</v>
      </c>
      <c r="K65" s="351">
        <v>8</v>
      </c>
      <c r="L65" s="337">
        <v>0.88888888888888884</v>
      </c>
      <c r="M65" s="351">
        <v>0</v>
      </c>
      <c r="N65" s="337">
        <v>0</v>
      </c>
      <c r="O65" s="338">
        <v>9</v>
      </c>
    </row>
    <row r="66" spans="1:15" ht="15" x14ac:dyDescent="0.25">
      <c r="A66" s="335">
        <v>107</v>
      </c>
      <c r="B66" s="336" t="s">
        <v>481</v>
      </c>
      <c r="C66" s="351">
        <v>0</v>
      </c>
      <c r="D66" s="337">
        <v>0</v>
      </c>
      <c r="E66" s="351">
        <v>0</v>
      </c>
      <c r="F66" s="337">
        <v>0</v>
      </c>
      <c r="G66" s="351">
        <v>0</v>
      </c>
      <c r="H66" s="337">
        <v>0</v>
      </c>
      <c r="I66" s="351">
        <v>0</v>
      </c>
      <c r="J66" s="337">
        <v>0</v>
      </c>
      <c r="K66" s="351">
        <v>1</v>
      </c>
      <c r="L66" s="337">
        <v>1</v>
      </c>
      <c r="M66" s="351">
        <v>0</v>
      </c>
      <c r="N66" s="337">
        <v>0</v>
      </c>
      <c r="O66" s="338">
        <v>1</v>
      </c>
    </row>
    <row r="67" spans="1:15" ht="15" x14ac:dyDescent="0.25">
      <c r="A67" s="335">
        <v>134</v>
      </c>
      <c r="B67" s="336" t="s">
        <v>482</v>
      </c>
      <c r="C67" s="351">
        <v>0</v>
      </c>
      <c r="D67" s="337">
        <v>0</v>
      </c>
      <c r="E67" s="351">
        <v>0</v>
      </c>
      <c r="F67" s="337">
        <v>0</v>
      </c>
      <c r="G67" s="351">
        <v>0</v>
      </c>
      <c r="H67" s="337">
        <v>0</v>
      </c>
      <c r="I67" s="351">
        <v>0</v>
      </c>
      <c r="J67" s="337">
        <v>0</v>
      </c>
      <c r="K67" s="351">
        <v>1</v>
      </c>
      <c r="L67" s="337">
        <v>1</v>
      </c>
      <c r="M67" s="351">
        <v>0</v>
      </c>
      <c r="N67" s="337">
        <v>0</v>
      </c>
      <c r="O67" s="338">
        <v>1</v>
      </c>
    </row>
    <row r="68" spans="1:15" ht="15" x14ac:dyDescent="0.25">
      <c r="A68" s="335">
        <v>150</v>
      </c>
      <c r="B68" s="336" t="s">
        <v>483</v>
      </c>
      <c r="C68" s="351">
        <v>0</v>
      </c>
      <c r="D68" s="337">
        <v>0</v>
      </c>
      <c r="E68" s="351">
        <v>1</v>
      </c>
      <c r="F68" s="337">
        <v>0.14285714285714285</v>
      </c>
      <c r="G68" s="351">
        <v>0</v>
      </c>
      <c r="H68" s="337">
        <v>0</v>
      </c>
      <c r="I68" s="351">
        <v>3</v>
      </c>
      <c r="J68" s="337">
        <v>0.42857142857142855</v>
      </c>
      <c r="K68" s="351">
        <v>3</v>
      </c>
      <c r="L68" s="337">
        <v>0.42857142857142855</v>
      </c>
      <c r="M68" s="351">
        <v>0</v>
      </c>
      <c r="N68" s="337">
        <v>0</v>
      </c>
      <c r="O68" s="338">
        <v>7</v>
      </c>
    </row>
    <row r="69" spans="1:15" ht="15" x14ac:dyDescent="0.25">
      <c r="A69" s="335">
        <v>237</v>
      </c>
      <c r="B69" s="336" t="s">
        <v>484</v>
      </c>
      <c r="C69" s="351">
        <v>1</v>
      </c>
      <c r="D69" s="337">
        <v>6.1728395061728392E-3</v>
      </c>
      <c r="E69" s="351">
        <v>13</v>
      </c>
      <c r="F69" s="337">
        <v>8.0246913580246909E-2</v>
      </c>
      <c r="G69" s="351">
        <v>17</v>
      </c>
      <c r="H69" s="337">
        <v>0.10493827160493827</v>
      </c>
      <c r="I69" s="351">
        <v>38</v>
      </c>
      <c r="J69" s="337">
        <v>0.23456790123456789</v>
      </c>
      <c r="K69" s="351">
        <v>89</v>
      </c>
      <c r="L69" s="337">
        <v>0.54938271604938271</v>
      </c>
      <c r="M69" s="351">
        <v>4</v>
      </c>
      <c r="N69" s="337">
        <v>2.4691358024691357E-2</v>
      </c>
      <c r="O69" s="338">
        <v>162</v>
      </c>
    </row>
    <row r="70" spans="1:15" ht="15" x14ac:dyDescent="0.25">
      <c r="A70" s="335">
        <v>264</v>
      </c>
      <c r="B70" s="336" t="s">
        <v>485</v>
      </c>
      <c r="C70" s="351">
        <v>2</v>
      </c>
      <c r="D70" s="337">
        <v>1.7391304347826087E-2</v>
      </c>
      <c r="E70" s="351">
        <v>15</v>
      </c>
      <c r="F70" s="337">
        <v>0.13043478260869565</v>
      </c>
      <c r="G70" s="351">
        <v>10</v>
      </c>
      <c r="H70" s="337">
        <v>8.6956521739130432E-2</v>
      </c>
      <c r="I70" s="351">
        <v>32</v>
      </c>
      <c r="J70" s="337">
        <v>0.27826086956521739</v>
      </c>
      <c r="K70" s="351">
        <v>55</v>
      </c>
      <c r="L70" s="337">
        <v>0.47826086956521741</v>
      </c>
      <c r="M70" s="351">
        <v>1</v>
      </c>
      <c r="N70" s="337">
        <v>8.6956521739130436E-3</v>
      </c>
      <c r="O70" s="338">
        <v>115</v>
      </c>
    </row>
    <row r="71" spans="1:15" ht="15" x14ac:dyDescent="0.25">
      <c r="A71" s="335">
        <v>310</v>
      </c>
      <c r="B71" s="336" t="s">
        <v>486</v>
      </c>
      <c r="C71" s="351">
        <v>0</v>
      </c>
      <c r="D71" s="337">
        <v>0</v>
      </c>
      <c r="E71" s="351">
        <v>0</v>
      </c>
      <c r="F71" s="337">
        <v>0</v>
      </c>
      <c r="G71" s="351">
        <v>1</v>
      </c>
      <c r="H71" s="337">
        <v>9.0909090909090912E-2</v>
      </c>
      <c r="I71" s="351">
        <v>2</v>
      </c>
      <c r="J71" s="337">
        <v>0.18181818181818182</v>
      </c>
      <c r="K71" s="351">
        <v>5</v>
      </c>
      <c r="L71" s="337">
        <v>0.45454545454545453</v>
      </c>
      <c r="M71" s="351">
        <v>3</v>
      </c>
      <c r="N71" s="337">
        <v>0.27272727272727271</v>
      </c>
      <c r="O71" s="338">
        <v>11</v>
      </c>
    </row>
    <row r="72" spans="1:15" ht="15" x14ac:dyDescent="0.25">
      <c r="A72" s="335">
        <v>315</v>
      </c>
      <c r="B72" s="336" t="s">
        <v>487</v>
      </c>
      <c r="C72" s="351">
        <v>0</v>
      </c>
      <c r="D72" s="337">
        <v>0</v>
      </c>
      <c r="E72" s="351">
        <v>0</v>
      </c>
      <c r="F72" s="337">
        <v>0</v>
      </c>
      <c r="G72" s="351">
        <v>0</v>
      </c>
      <c r="H72" s="337">
        <v>0</v>
      </c>
      <c r="I72" s="351">
        <v>0</v>
      </c>
      <c r="J72" s="337">
        <v>0</v>
      </c>
      <c r="K72" s="351">
        <v>3</v>
      </c>
      <c r="L72" s="337">
        <v>1</v>
      </c>
      <c r="M72" s="351">
        <v>0</v>
      </c>
      <c r="N72" s="337">
        <v>0</v>
      </c>
      <c r="O72" s="338">
        <v>3</v>
      </c>
    </row>
    <row r="73" spans="1:15" ht="15" x14ac:dyDescent="0.25">
      <c r="A73" s="335">
        <v>361</v>
      </c>
      <c r="B73" s="336" t="s">
        <v>488</v>
      </c>
      <c r="C73" s="351">
        <v>0</v>
      </c>
      <c r="D73" s="337">
        <v>0</v>
      </c>
      <c r="E73" s="351">
        <v>1</v>
      </c>
      <c r="F73" s="337">
        <v>0.16666666666666666</v>
      </c>
      <c r="G73" s="351">
        <v>0</v>
      </c>
      <c r="H73" s="337">
        <v>0</v>
      </c>
      <c r="I73" s="351">
        <v>0</v>
      </c>
      <c r="J73" s="337">
        <v>0</v>
      </c>
      <c r="K73" s="351">
        <v>5</v>
      </c>
      <c r="L73" s="337">
        <v>0.83333333333333337</v>
      </c>
      <c r="M73" s="351">
        <v>0</v>
      </c>
      <c r="N73" s="337">
        <v>0</v>
      </c>
      <c r="O73" s="338">
        <v>6</v>
      </c>
    </row>
    <row r="74" spans="1:15" ht="15" x14ac:dyDescent="0.25">
      <c r="A74" s="335">
        <v>647</v>
      </c>
      <c r="B74" s="336" t="s">
        <v>489</v>
      </c>
      <c r="C74" s="351">
        <v>0</v>
      </c>
      <c r="D74" s="337">
        <v>0</v>
      </c>
      <c r="E74" s="351">
        <v>0</v>
      </c>
      <c r="F74" s="337">
        <v>0</v>
      </c>
      <c r="G74" s="351">
        <v>0</v>
      </c>
      <c r="H74" s="337">
        <v>0</v>
      </c>
      <c r="I74" s="351">
        <v>6</v>
      </c>
      <c r="J74" s="337">
        <v>0.54545454545454541</v>
      </c>
      <c r="K74" s="351">
        <v>5</v>
      </c>
      <c r="L74" s="337">
        <v>0.45454545454545453</v>
      </c>
      <c r="M74" s="351">
        <v>0</v>
      </c>
      <c r="N74" s="337">
        <v>0</v>
      </c>
      <c r="O74" s="338">
        <v>11</v>
      </c>
    </row>
    <row r="75" spans="1:15" ht="15" x14ac:dyDescent="0.25">
      <c r="A75" s="335">
        <v>658</v>
      </c>
      <c r="B75" s="336" t="s">
        <v>490</v>
      </c>
      <c r="C75" s="351">
        <v>0</v>
      </c>
      <c r="D75" s="337">
        <v>0</v>
      </c>
      <c r="E75" s="351">
        <v>0</v>
      </c>
      <c r="F75" s="337">
        <v>0</v>
      </c>
      <c r="G75" s="351">
        <v>0</v>
      </c>
      <c r="H75" s="337">
        <v>0</v>
      </c>
      <c r="I75" s="351">
        <v>2</v>
      </c>
      <c r="J75" s="337">
        <v>0.33333333333333331</v>
      </c>
      <c r="K75" s="351">
        <v>4</v>
      </c>
      <c r="L75" s="337">
        <v>0.66666666666666663</v>
      </c>
      <c r="M75" s="351">
        <v>0</v>
      </c>
      <c r="N75" s="337">
        <v>0</v>
      </c>
      <c r="O75" s="338">
        <v>6</v>
      </c>
    </row>
    <row r="76" spans="1:15" ht="15" x14ac:dyDescent="0.25">
      <c r="A76" s="335">
        <v>664</v>
      </c>
      <c r="B76" s="336" t="s">
        <v>491</v>
      </c>
      <c r="C76" s="351">
        <v>3</v>
      </c>
      <c r="D76" s="337">
        <v>1.2244897959183673E-2</v>
      </c>
      <c r="E76" s="351">
        <v>27</v>
      </c>
      <c r="F76" s="337">
        <v>0.11020408163265306</v>
      </c>
      <c r="G76" s="351">
        <v>26</v>
      </c>
      <c r="H76" s="337">
        <v>0.10612244897959183</v>
      </c>
      <c r="I76" s="351">
        <v>58</v>
      </c>
      <c r="J76" s="337">
        <v>0.23673469387755103</v>
      </c>
      <c r="K76" s="351">
        <v>125</v>
      </c>
      <c r="L76" s="337">
        <v>0.51020408163265307</v>
      </c>
      <c r="M76" s="351">
        <v>6</v>
      </c>
      <c r="N76" s="337">
        <v>2.4489795918367346E-2</v>
      </c>
      <c r="O76" s="338">
        <v>245</v>
      </c>
    </row>
    <row r="77" spans="1:15" ht="15" x14ac:dyDescent="0.25">
      <c r="A77" s="335">
        <v>686</v>
      </c>
      <c r="B77" s="336" t="s">
        <v>492</v>
      </c>
      <c r="C77" s="351">
        <v>5</v>
      </c>
      <c r="D77" s="337">
        <v>3.3557046979865772E-2</v>
      </c>
      <c r="E77" s="351">
        <v>15</v>
      </c>
      <c r="F77" s="337">
        <v>0.10067114093959731</v>
      </c>
      <c r="G77" s="351">
        <v>22</v>
      </c>
      <c r="H77" s="337">
        <v>0.1476510067114094</v>
      </c>
      <c r="I77" s="351">
        <v>28</v>
      </c>
      <c r="J77" s="337">
        <v>0.18791946308724833</v>
      </c>
      <c r="K77" s="351">
        <v>75</v>
      </c>
      <c r="L77" s="337">
        <v>0.50335570469798663</v>
      </c>
      <c r="M77" s="351">
        <v>4</v>
      </c>
      <c r="N77" s="337">
        <v>2.6845637583892617E-2</v>
      </c>
      <c r="O77" s="338">
        <v>149</v>
      </c>
    </row>
    <row r="78" spans="1:15" ht="15" x14ac:dyDescent="0.25">
      <c r="A78" s="335">
        <v>819</v>
      </c>
      <c r="B78" s="336" t="s">
        <v>493</v>
      </c>
      <c r="C78" s="351">
        <v>0</v>
      </c>
      <c r="D78" s="337">
        <v>0</v>
      </c>
      <c r="E78" s="351">
        <v>0</v>
      </c>
      <c r="F78" s="337">
        <v>0</v>
      </c>
      <c r="G78" s="351">
        <v>0</v>
      </c>
      <c r="H78" s="337">
        <v>0</v>
      </c>
      <c r="I78" s="351">
        <v>0</v>
      </c>
      <c r="J78" s="337">
        <v>0</v>
      </c>
      <c r="K78" s="351">
        <v>0</v>
      </c>
      <c r="L78" s="337">
        <v>0</v>
      </c>
      <c r="M78" s="351">
        <v>0</v>
      </c>
      <c r="N78" s="337">
        <v>0</v>
      </c>
      <c r="O78" s="338">
        <v>0</v>
      </c>
    </row>
    <row r="79" spans="1:15" ht="15" x14ac:dyDescent="0.25">
      <c r="A79" s="335">
        <v>854</v>
      </c>
      <c r="B79" s="336" t="s">
        <v>494</v>
      </c>
      <c r="C79" s="351">
        <v>0</v>
      </c>
      <c r="D79" s="337">
        <v>0</v>
      </c>
      <c r="E79" s="351">
        <v>0</v>
      </c>
      <c r="F79" s="337">
        <v>0</v>
      </c>
      <c r="G79" s="351">
        <v>0</v>
      </c>
      <c r="H79" s="337">
        <v>0</v>
      </c>
      <c r="I79" s="351">
        <v>3</v>
      </c>
      <c r="J79" s="337">
        <v>0.75</v>
      </c>
      <c r="K79" s="351">
        <v>1</v>
      </c>
      <c r="L79" s="337">
        <v>0.25</v>
      </c>
      <c r="M79" s="351">
        <v>0</v>
      </c>
      <c r="N79" s="337">
        <v>0</v>
      </c>
      <c r="O79" s="338">
        <v>4</v>
      </c>
    </row>
    <row r="80" spans="1:15" ht="15" x14ac:dyDescent="0.25">
      <c r="A80" s="335">
        <v>887</v>
      </c>
      <c r="B80" s="336" t="s">
        <v>495</v>
      </c>
      <c r="C80" s="351">
        <v>1</v>
      </c>
      <c r="D80" s="337">
        <v>2.8571428571428571E-2</v>
      </c>
      <c r="E80" s="351">
        <v>1</v>
      </c>
      <c r="F80" s="337">
        <v>2.8571428571428571E-2</v>
      </c>
      <c r="G80" s="351">
        <v>0</v>
      </c>
      <c r="H80" s="337">
        <v>0</v>
      </c>
      <c r="I80" s="351">
        <v>10</v>
      </c>
      <c r="J80" s="337">
        <v>0.2857142857142857</v>
      </c>
      <c r="K80" s="351">
        <v>23</v>
      </c>
      <c r="L80" s="337">
        <v>0.65714285714285714</v>
      </c>
      <c r="M80" s="351">
        <v>0</v>
      </c>
      <c r="N80" s="337">
        <v>0</v>
      </c>
      <c r="O80" s="338">
        <v>35</v>
      </c>
    </row>
    <row r="81" spans="1:15" x14ac:dyDescent="0.2">
      <c r="A81" s="329">
        <v>7</v>
      </c>
      <c r="B81" s="330" t="s">
        <v>496</v>
      </c>
      <c r="C81" s="333">
        <v>182</v>
      </c>
      <c r="D81" s="332">
        <v>1.5974721320108839E-2</v>
      </c>
      <c r="E81" s="331">
        <v>1011</v>
      </c>
      <c r="F81" s="332">
        <v>8.873869920126394E-2</v>
      </c>
      <c r="G81" s="333">
        <v>839</v>
      </c>
      <c r="H81" s="332">
        <v>7.3641709821820417E-2</v>
      </c>
      <c r="I81" s="333">
        <v>3106</v>
      </c>
      <c r="J81" s="332">
        <v>0.27262354077064865</v>
      </c>
      <c r="K81" s="333">
        <v>6059</v>
      </c>
      <c r="L81" s="332">
        <v>0.53181778284911785</v>
      </c>
      <c r="M81" s="333">
        <v>196</v>
      </c>
      <c r="N81" s="332">
        <v>1.7203546037040288E-2</v>
      </c>
      <c r="O81" s="334">
        <v>11393</v>
      </c>
    </row>
    <row r="82" spans="1:15" ht="15" x14ac:dyDescent="0.25">
      <c r="A82" s="335">
        <v>2</v>
      </c>
      <c r="B82" s="336" t="s">
        <v>497</v>
      </c>
      <c r="C82" s="351">
        <v>0</v>
      </c>
      <c r="D82" s="337">
        <v>0</v>
      </c>
      <c r="E82" s="351">
        <v>4</v>
      </c>
      <c r="F82" s="337">
        <v>0.16666666666666666</v>
      </c>
      <c r="G82" s="351">
        <v>0</v>
      </c>
      <c r="H82" s="337">
        <v>0</v>
      </c>
      <c r="I82" s="351">
        <v>5</v>
      </c>
      <c r="J82" s="337">
        <v>0.20833333333333334</v>
      </c>
      <c r="K82" s="351">
        <v>15</v>
      </c>
      <c r="L82" s="337">
        <v>0.625</v>
      </c>
      <c r="M82" s="351">
        <v>0</v>
      </c>
      <c r="N82" s="337">
        <v>0</v>
      </c>
      <c r="O82" s="338">
        <v>24</v>
      </c>
    </row>
    <row r="83" spans="1:15" ht="15" x14ac:dyDescent="0.25">
      <c r="A83" s="335">
        <v>21</v>
      </c>
      <c r="B83" s="336" t="s">
        <v>498</v>
      </c>
      <c r="C83" s="351">
        <v>0</v>
      </c>
      <c r="D83" s="337">
        <v>0</v>
      </c>
      <c r="E83" s="351">
        <v>0</v>
      </c>
      <c r="F83" s="337">
        <v>0</v>
      </c>
      <c r="G83" s="351">
        <v>0</v>
      </c>
      <c r="H83" s="337">
        <v>0</v>
      </c>
      <c r="I83" s="351">
        <v>0</v>
      </c>
      <c r="J83" s="337">
        <v>0</v>
      </c>
      <c r="K83" s="351">
        <v>0</v>
      </c>
      <c r="L83" s="337">
        <v>0</v>
      </c>
      <c r="M83" s="351">
        <v>0</v>
      </c>
      <c r="N83" s="337">
        <v>0</v>
      </c>
      <c r="O83" s="338">
        <v>0</v>
      </c>
    </row>
    <row r="84" spans="1:15" ht="15" x14ac:dyDescent="0.25">
      <c r="A84" s="335">
        <v>55</v>
      </c>
      <c r="B84" s="336" t="s">
        <v>499</v>
      </c>
      <c r="C84" s="351">
        <v>0</v>
      </c>
      <c r="D84" s="337">
        <v>0</v>
      </c>
      <c r="E84" s="351">
        <v>2</v>
      </c>
      <c r="F84" s="337">
        <v>0.33333333333333331</v>
      </c>
      <c r="G84" s="351">
        <v>0</v>
      </c>
      <c r="H84" s="337">
        <v>0</v>
      </c>
      <c r="I84" s="351">
        <v>0</v>
      </c>
      <c r="J84" s="337">
        <v>0</v>
      </c>
      <c r="K84" s="351">
        <v>3</v>
      </c>
      <c r="L84" s="337">
        <v>0.5</v>
      </c>
      <c r="M84" s="351">
        <v>1</v>
      </c>
      <c r="N84" s="337">
        <v>0.16666666666666666</v>
      </c>
      <c r="O84" s="338">
        <v>6</v>
      </c>
    </row>
    <row r="85" spans="1:15" ht="15" x14ac:dyDescent="0.25">
      <c r="A85" s="335">
        <v>148</v>
      </c>
      <c r="B85" s="336" t="s">
        <v>500</v>
      </c>
      <c r="C85" s="351">
        <v>25</v>
      </c>
      <c r="D85" s="337">
        <v>2.1720243266724587E-2</v>
      </c>
      <c r="E85" s="351">
        <v>108</v>
      </c>
      <c r="F85" s="337">
        <v>9.3831450912250217E-2</v>
      </c>
      <c r="G85" s="351">
        <v>78</v>
      </c>
      <c r="H85" s="337">
        <v>6.7767158992180707E-2</v>
      </c>
      <c r="I85" s="351">
        <v>349</v>
      </c>
      <c r="J85" s="337">
        <v>0.30321459600347522</v>
      </c>
      <c r="K85" s="351">
        <v>577</v>
      </c>
      <c r="L85" s="337">
        <v>0.50130321459600347</v>
      </c>
      <c r="M85" s="351">
        <v>14</v>
      </c>
      <c r="N85" s="337">
        <v>1.216333622936577E-2</v>
      </c>
      <c r="O85" s="338">
        <v>1151</v>
      </c>
    </row>
    <row r="86" spans="1:15" ht="15" x14ac:dyDescent="0.25">
      <c r="A86" s="335">
        <v>197</v>
      </c>
      <c r="B86" s="336" t="s">
        <v>501</v>
      </c>
      <c r="C86" s="351">
        <v>1</v>
      </c>
      <c r="D86" s="337">
        <v>3.0303030303030304E-2</v>
      </c>
      <c r="E86" s="351">
        <v>9</v>
      </c>
      <c r="F86" s="337">
        <v>0.27272727272727271</v>
      </c>
      <c r="G86" s="351">
        <v>0</v>
      </c>
      <c r="H86" s="337">
        <v>0</v>
      </c>
      <c r="I86" s="351">
        <v>7</v>
      </c>
      <c r="J86" s="337">
        <v>0.21212121212121213</v>
      </c>
      <c r="K86" s="351">
        <v>16</v>
      </c>
      <c r="L86" s="337">
        <v>0.48484848484848486</v>
      </c>
      <c r="M86" s="351">
        <v>0</v>
      </c>
      <c r="N86" s="337">
        <v>0</v>
      </c>
      <c r="O86" s="338">
        <v>33</v>
      </c>
    </row>
    <row r="87" spans="1:15" ht="15" x14ac:dyDescent="0.25">
      <c r="A87" s="335">
        <v>206</v>
      </c>
      <c r="B87" s="336" t="s">
        <v>502</v>
      </c>
      <c r="C87" s="351">
        <v>0</v>
      </c>
      <c r="D87" s="337">
        <v>0</v>
      </c>
      <c r="E87" s="351">
        <v>1</v>
      </c>
      <c r="F87" s="337">
        <v>0.16666666666666666</v>
      </c>
      <c r="G87" s="351">
        <v>0</v>
      </c>
      <c r="H87" s="337">
        <v>0</v>
      </c>
      <c r="I87" s="351">
        <v>1</v>
      </c>
      <c r="J87" s="337">
        <v>0.16666666666666666</v>
      </c>
      <c r="K87" s="351">
        <v>4</v>
      </c>
      <c r="L87" s="337">
        <v>0.66666666666666663</v>
      </c>
      <c r="M87" s="351">
        <v>0</v>
      </c>
      <c r="N87" s="337">
        <v>0</v>
      </c>
      <c r="O87" s="338">
        <v>6</v>
      </c>
    </row>
    <row r="88" spans="1:15" ht="15" x14ac:dyDescent="0.25">
      <c r="A88" s="335">
        <v>313</v>
      </c>
      <c r="B88" s="336" t="s">
        <v>503</v>
      </c>
      <c r="C88" s="351">
        <v>2</v>
      </c>
      <c r="D88" s="337">
        <v>3.6363636363636362E-2</v>
      </c>
      <c r="E88" s="351">
        <v>4</v>
      </c>
      <c r="F88" s="337">
        <v>7.2727272727272724E-2</v>
      </c>
      <c r="G88" s="351">
        <v>4</v>
      </c>
      <c r="H88" s="337">
        <v>7.2727272727272724E-2</v>
      </c>
      <c r="I88" s="351">
        <v>19</v>
      </c>
      <c r="J88" s="337">
        <v>0.34545454545454546</v>
      </c>
      <c r="K88" s="351">
        <v>26</v>
      </c>
      <c r="L88" s="337">
        <v>0.47272727272727272</v>
      </c>
      <c r="M88" s="351">
        <v>0</v>
      </c>
      <c r="N88" s="337">
        <v>0</v>
      </c>
      <c r="O88" s="338">
        <v>55</v>
      </c>
    </row>
    <row r="89" spans="1:15" ht="15" x14ac:dyDescent="0.25">
      <c r="A89" s="335">
        <v>318</v>
      </c>
      <c r="B89" s="336" t="s">
        <v>504</v>
      </c>
      <c r="C89" s="351">
        <v>17</v>
      </c>
      <c r="D89" s="337">
        <v>1.6022620169651274E-2</v>
      </c>
      <c r="E89" s="351">
        <v>92</v>
      </c>
      <c r="F89" s="337">
        <v>8.6710650329877473E-2</v>
      </c>
      <c r="G89" s="351">
        <v>84</v>
      </c>
      <c r="H89" s="337">
        <v>7.9170593779453347E-2</v>
      </c>
      <c r="I89" s="351">
        <v>312</v>
      </c>
      <c r="J89" s="337">
        <v>0.29406220546654099</v>
      </c>
      <c r="K89" s="351">
        <v>543</v>
      </c>
      <c r="L89" s="337">
        <v>0.5117813383600377</v>
      </c>
      <c r="M89" s="351">
        <v>13</v>
      </c>
      <c r="N89" s="337">
        <v>1.2252591894439209E-2</v>
      </c>
      <c r="O89" s="338">
        <v>1061</v>
      </c>
    </row>
    <row r="90" spans="1:15" ht="15" x14ac:dyDescent="0.25">
      <c r="A90" s="335">
        <v>321</v>
      </c>
      <c r="B90" s="336" t="s">
        <v>505</v>
      </c>
      <c r="C90" s="351">
        <v>4</v>
      </c>
      <c r="D90" s="337">
        <v>2.2598870056497175E-2</v>
      </c>
      <c r="E90" s="351">
        <v>5</v>
      </c>
      <c r="F90" s="337">
        <v>2.8248587570621469E-2</v>
      </c>
      <c r="G90" s="351">
        <v>11</v>
      </c>
      <c r="H90" s="337">
        <v>6.2146892655367235E-2</v>
      </c>
      <c r="I90" s="351">
        <v>52</v>
      </c>
      <c r="J90" s="337">
        <v>0.29378531073446329</v>
      </c>
      <c r="K90" s="351">
        <v>102</v>
      </c>
      <c r="L90" s="337">
        <v>0.57627118644067798</v>
      </c>
      <c r="M90" s="351">
        <v>3</v>
      </c>
      <c r="N90" s="337">
        <v>1.6949152542372881E-2</v>
      </c>
      <c r="O90" s="338">
        <v>177</v>
      </c>
    </row>
    <row r="91" spans="1:15" ht="15" x14ac:dyDescent="0.25">
      <c r="A91" s="335">
        <v>376</v>
      </c>
      <c r="B91" s="336" t="s">
        <v>506</v>
      </c>
      <c r="C91" s="351">
        <v>15</v>
      </c>
      <c r="D91" s="337">
        <v>1.3774104683195593E-2</v>
      </c>
      <c r="E91" s="351">
        <v>102</v>
      </c>
      <c r="F91" s="337">
        <v>9.366391184573003E-2</v>
      </c>
      <c r="G91" s="351">
        <v>79</v>
      </c>
      <c r="H91" s="337">
        <v>7.2543617998163459E-2</v>
      </c>
      <c r="I91" s="351">
        <v>311</v>
      </c>
      <c r="J91" s="337">
        <v>0.28558310376492196</v>
      </c>
      <c r="K91" s="351">
        <v>566</v>
      </c>
      <c r="L91" s="337">
        <v>0.51974288337924701</v>
      </c>
      <c r="M91" s="351">
        <v>16</v>
      </c>
      <c r="N91" s="337">
        <v>1.4692378328741965E-2</v>
      </c>
      <c r="O91" s="338">
        <v>1089</v>
      </c>
    </row>
    <row r="92" spans="1:15" ht="15" x14ac:dyDescent="0.25">
      <c r="A92" s="335">
        <v>400</v>
      </c>
      <c r="B92" s="336" t="s">
        <v>507</v>
      </c>
      <c r="C92" s="351">
        <v>3</v>
      </c>
      <c r="D92" s="337">
        <v>1.935483870967742E-2</v>
      </c>
      <c r="E92" s="351">
        <v>19</v>
      </c>
      <c r="F92" s="337">
        <v>0.12258064516129032</v>
      </c>
      <c r="G92" s="351">
        <v>16</v>
      </c>
      <c r="H92" s="337">
        <v>0.1032258064516129</v>
      </c>
      <c r="I92" s="351">
        <v>39</v>
      </c>
      <c r="J92" s="337">
        <v>0.25161290322580643</v>
      </c>
      <c r="K92" s="351">
        <v>78</v>
      </c>
      <c r="L92" s="337">
        <v>0.50322580645161286</v>
      </c>
      <c r="M92" s="351">
        <v>0</v>
      </c>
      <c r="N92" s="337">
        <v>0</v>
      </c>
      <c r="O92" s="338">
        <v>155</v>
      </c>
    </row>
    <row r="93" spans="1:15" ht="15" x14ac:dyDescent="0.25">
      <c r="A93" s="335">
        <v>440</v>
      </c>
      <c r="B93" s="336" t="s">
        <v>508</v>
      </c>
      <c r="C93" s="351">
        <v>31</v>
      </c>
      <c r="D93" s="337">
        <v>1.6315789473684211E-2</v>
      </c>
      <c r="E93" s="351">
        <v>177</v>
      </c>
      <c r="F93" s="337">
        <v>9.3157894736842106E-2</v>
      </c>
      <c r="G93" s="351">
        <v>135</v>
      </c>
      <c r="H93" s="337">
        <v>7.1052631578947367E-2</v>
      </c>
      <c r="I93" s="351">
        <v>536</v>
      </c>
      <c r="J93" s="337">
        <v>0.28210526315789475</v>
      </c>
      <c r="K93" s="351">
        <v>994</v>
      </c>
      <c r="L93" s="337">
        <v>0.52315789473684216</v>
      </c>
      <c r="M93" s="351">
        <v>27</v>
      </c>
      <c r="N93" s="337">
        <v>1.4210526315789474E-2</v>
      </c>
      <c r="O93" s="338">
        <v>1900</v>
      </c>
    </row>
    <row r="94" spans="1:15" ht="15" x14ac:dyDescent="0.25">
      <c r="A94" s="335">
        <v>483</v>
      </c>
      <c r="B94" s="336" t="s">
        <v>509</v>
      </c>
      <c r="C94" s="351">
        <v>0</v>
      </c>
      <c r="D94" s="337">
        <v>0</v>
      </c>
      <c r="E94" s="351">
        <v>0</v>
      </c>
      <c r="F94" s="337">
        <v>0</v>
      </c>
      <c r="G94" s="351">
        <v>0</v>
      </c>
      <c r="H94" s="337">
        <v>0</v>
      </c>
      <c r="I94" s="351">
        <v>0</v>
      </c>
      <c r="J94" s="337">
        <v>0</v>
      </c>
      <c r="K94" s="351">
        <v>0</v>
      </c>
      <c r="L94" s="337">
        <v>0</v>
      </c>
      <c r="M94" s="351">
        <v>0</v>
      </c>
      <c r="N94" s="337">
        <v>0</v>
      </c>
      <c r="O94" s="338">
        <v>0</v>
      </c>
    </row>
    <row r="95" spans="1:15" ht="15" x14ac:dyDescent="0.25">
      <c r="A95" s="335">
        <v>541</v>
      </c>
      <c r="B95" s="336" t="s">
        <v>510</v>
      </c>
      <c r="C95" s="351">
        <v>6</v>
      </c>
      <c r="D95" s="337">
        <v>2.553191489361702E-2</v>
      </c>
      <c r="E95" s="351">
        <v>16</v>
      </c>
      <c r="F95" s="337">
        <v>6.8085106382978725E-2</v>
      </c>
      <c r="G95" s="351">
        <v>16</v>
      </c>
      <c r="H95" s="337">
        <v>6.8085106382978725E-2</v>
      </c>
      <c r="I95" s="351">
        <v>63</v>
      </c>
      <c r="J95" s="337">
        <v>0.26808510638297872</v>
      </c>
      <c r="K95" s="351">
        <v>129</v>
      </c>
      <c r="L95" s="337">
        <v>0.54893617021276597</v>
      </c>
      <c r="M95" s="351">
        <v>5</v>
      </c>
      <c r="N95" s="337">
        <v>2.1276595744680851E-2</v>
      </c>
      <c r="O95" s="338">
        <v>235</v>
      </c>
    </row>
    <row r="96" spans="1:15" ht="15" x14ac:dyDescent="0.25">
      <c r="A96" s="335">
        <v>607</v>
      </c>
      <c r="B96" s="336" t="s">
        <v>511</v>
      </c>
      <c r="C96" s="351">
        <v>15</v>
      </c>
      <c r="D96" s="337">
        <v>3.8167938931297711E-2</v>
      </c>
      <c r="E96" s="351">
        <v>38</v>
      </c>
      <c r="F96" s="337">
        <v>9.6692111959287536E-2</v>
      </c>
      <c r="G96" s="351">
        <v>42</v>
      </c>
      <c r="H96" s="337">
        <v>0.10687022900763359</v>
      </c>
      <c r="I96" s="351">
        <v>89</v>
      </c>
      <c r="J96" s="337">
        <v>0.22646310432569974</v>
      </c>
      <c r="K96" s="351">
        <v>199</v>
      </c>
      <c r="L96" s="337">
        <v>0.50636132315521631</v>
      </c>
      <c r="M96" s="351">
        <v>10</v>
      </c>
      <c r="N96" s="337">
        <v>2.5445292620865138E-2</v>
      </c>
      <c r="O96" s="338">
        <v>393</v>
      </c>
    </row>
    <row r="97" spans="1:15" ht="15" x14ac:dyDescent="0.25">
      <c r="A97" s="335">
        <v>615</v>
      </c>
      <c r="B97" s="336" t="s">
        <v>512</v>
      </c>
      <c r="C97" s="351">
        <v>49</v>
      </c>
      <c r="D97" s="337">
        <v>1.1416589002795898E-2</v>
      </c>
      <c r="E97" s="351">
        <v>370</v>
      </c>
      <c r="F97" s="337">
        <v>8.6206896551724144E-2</v>
      </c>
      <c r="G97" s="351">
        <v>324</v>
      </c>
      <c r="H97" s="337">
        <v>7.5489282385834106E-2</v>
      </c>
      <c r="I97" s="351">
        <v>1091</v>
      </c>
      <c r="J97" s="337">
        <v>0.25419384902143521</v>
      </c>
      <c r="K97" s="351">
        <v>2358</v>
      </c>
      <c r="L97" s="337">
        <v>0.54939422180801489</v>
      </c>
      <c r="M97" s="351">
        <v>100</v>
      </c>
      <c r="N97" s="337">
        <v>2.3299161230195712E-2</v>
      </c>
      <c r="O97" s="338">
        <v>4292</v>
      </c>
    </row>
    <row r="98" spans="1:15" ht="15" x14ac:dyDescent="0.25">
      <c r="A98" s="335">
        <v>649</v>
      </c>
      <c r="B98" s="336" t="s">
        <v>513</v>
      </c>
      <c r="C98" s="351">
        <v>0</v>
      </c>
      <c r="D98" s="337">
        <v>0</v>
      </c>
      <c r="E98" s="351">
        <v>1</v>
      </c>
      <c r="F98" s="337">
        <v>0.14285714285714285</v>
      </c>
      <c r="G98" s="351">
        <v>1</v>
      </c>
      <c r="H98" s="337">
        <v>0.14285714285714285</v>
      </c>
      <c r="I98" s="351">
        <v>1</v>
      </c>
      <c r="J98" s="337">
        <v>0.14285714285714285</v>
      </c>
      <c r="K98" s="351">
        <v>4</v>
      </c>
      <c r="L98" s="337">
        <v>0.5714285714285714</v>
      </c>
      <c r="M98" s="351">
        <v>0</v>
      </c>
      <c r="N98" s="337">
        <v>0</v>
      </c>
      <c r="O98" s="338">
        <v>7</v>
      </c>
    </row>
    <row r="99" spans="1:15" ht="15" x14ac:dyDescent="0.25">
      <c r="A99" s="335">
        <v>652</v>
      </c>
      <c r="B99" s="336" t="s">
        <v>514</v>
      </c>
      <c r="C99" s="351">
        <v>0</v>
      </c>
      <c r="D99" s="337">
        <v>0</v>
      </c>
      <c r="E99" s="351">
        <v>0</v>
      </c>
      <c r="F99" s="337">
        <v>0</v>
      </c>
      <c r="G99" s="351">
        <v>0</v>
      </c>
      <c r="H99" s="337">
        <v>0</v>
      </c>
      <c r="I99" s="351">
        <v>0</v>
      </c>
      <c r="J99" s="337">
        <v>0</v>
      </c>
      <c r="K99" s="351">
        <v>0</v>
      </c>
      <c r="L99" s="337">
        <v>0</v>
      </c>
      <c r="M99" s="351">
        <v>0</v>
      </c>
      <c r="N99" s="337">
        <v>0</v>
      </c>
      <c r="O99" s="338">
        <v>0</v>
      </c>
    </row>
    <row r="100" spans="1:15" ht="15" x14ac:dyDescent="0.25">
      <c r="A100" s="335">
        <v>660</v>
      </c>
      <c r="B100" s="336" t="s">
        <v>515</v>
      </c>
      <c r="C100" s="351">
        <v>0</v>
      </c>
      <c r="D100" s="337">
        <v>0</v>
      </c>
      <c r="E100" s="351">
        <v>2</v>
      </c>
      <c r="F100" s="337">
        <v>8.3333333333333329E-2</v>
      </c>
      <c r="G100" s="351">
        <v>2</v>
      </c>
      <c r="H100" s="337">
        <v>8.3333333333333329E-2</v>
      </c>
      <c r="I100" s="351">
        <v>2</v>
      </c>
      <c r="J100" s="337">
        <v>8.3333333333333329E-2</v>
      </c>
      <c r="K100" s="351">
        <v>18</v>
      </c>
      <c r="L100" s="337">
        <v>0.75</v>
      </c>
      <c r="M100" s="351">
        <v>0</v>
      </c>
      <c r="N100" s="337">
        <v>0</v>
      </c>
      <c r="O100" s="338">
        <v>24</v>
      </c>
    </row>
    <row r="101" spans="1:15" ht="15" x14ac:dyDescent="0.25">
      <c r="A101" s="335">
        <v>667</v>
      </c>
      <c r="B101" s="336" t="s">
        <v>516</v>
      </c>
      <c r="C101" s="351">
        <v>1</v>
      </c>
      <c r="D101" s="337">
        <v>5.2631578947368418E-2</v>
      </c>
      <c r="E101" s="351">
        <v>1</v>
      </c>
      <c r="F101" s="337">
        <v>5.2631578947368418E-2</v>
      </c>
      <c r="G101" s="351">
        <v>0</v>
      </c>
      <c r="H101" s="337">
        <v>0</v>
      </c>
      <c r="I101" s="351">
        <v>4</v>
      </c>
      <c r="J101" s="337">
        <v>0.21052631578947367</v>
      </c>
      <c r="K101" s="351">
        <v>13</v>
      </c>
      <c r="L101" s="337">
        <v>0.68421052631578949</v>
      </c>
      <c r="M101" s="351">
        <v>0</v>
      </c>
      <c r="N101" s="337">
        <v>0</v>
      </c>
      <c r="O101" s="338">
        <v>19</v>
      </c>
    </row>
    <row r="102" spans="1:15" ht="15" x14ac:dyDescent="0.25">
      <c r="A102" s="335">
        <v>674</v>
      </c>
      <c r="B102" s="336" t="s">
        <v>517</v>
      </c>
      <c r="C102" s="351">
        <v>0</v>
      </c>
      <c r="D102" s="337">
        <v>0</v>
      </c>
      <c r="E102" s="351">
        <v>2</v>
      </c>
      <c r="F102" s="337">
        <v>4.2553191489361701E-2</v>
      </c>
      <c r="G102" s="351">
        <v>2</v>
      </c>
      <c r="H102" s="337">
        <v>4.2553191489361701E-2</v>
      </c>
      <c r="I102" s="351">
        <v>12</v>
      </c>
      <c r="J102" s="337">
        <v>0.25531914893617019</v>
      </c>
      <c r="K102" s="351">
        <v>29</v>
      </c>
      <c r="L102" s="337">
        <v>0.61702127659574468</v>
      </c>
      <c r="M102" s="351">
        <v>2</v>
      </c>
      <c r="N102" s="337">
        <v>4.2553191489361701E-2</v>
      </c>
      <c r="O102" s="338">
        <v>47</v>
      </c>
    </row>
    <row r="103" spans="1:15" ht="15" x14ac:dyDescent="0.25">
      <c r="A103" s="335">
        <v>697</v>
      </c>
      <c r="B103" s="336" t="s">
        <v>518</v>
      </c>
      <c r="C103" s="351">
        <v>12</v>
      </c>
      <c r="D103" s="337">
        <v>1.8547140649149921E-2</v>
      </c>
      <c r="E103" s="351">
        <v>53</v>
      </c>
      <c r="F103" s="337">
        <v>8.1916537867078823E-2</v>
      </c>
      <c r="G103" s="351">
        <v>41</v>
      </c>
      <c r="H103" s="337">
        <v>6.3369397217928905E-2</v>
      </c>
      <c r="I103" s="351">
        <v>200</v>
      </c>
      <c r="J103" s="337">
        <v>0.30911901081916537</v>
      </c>
      <c r="K103" s="351">
        <v>336</v>
      </c>
      <c r="L103" s="337">
        <v>0.51931993817619782</v>
      </c>
      <c r="M103" s="351">
        <v>5</v>
      </c>
      <c r="N103" s="337">
        <v>7.7279752704791345E-3</v>
      </c>
      <c r="O103" s="338">
        <v>647</v>
      </c>
    </row>
    <row r="104" spans="1:15" ht="15" x14ac:dyDescent="0.25">
      <c r="A104" s="335">
        <v>756</v>
      </c>
      <c r="B104" s="336" t="s">
        <v>519</v>
      </c>
      <c r="C104" s="351">
        <v>1</v>
      </c>
      <c r="D104" s="337">
        <v>1.3888888888888888E-2</v>
      </c>
      <c r="E104" s="351">
        <v>5</v>
      </c>
      <c r="F104" s="337">
        <v>6.9444444444444448E-2</v>
      </c>
      <c r="G104" s="351">
        <v>4</v>
      </c>
      <c r="H104" s="337">
        <v>5.5555555555555552E-2</v>
      </c>
      <c r="I104" s="351">
        <v>13</v>
      </c>
      <c r="J104" s="337">
        <v>0.18055555555555555</v>
      </c>
      <c r="K104" s="351">
        <v>49</v>
      </c>
      <c r="L104" s="337">
        <v>0.68055555555555558</v>
      </c>
      <c r="M104" s="351">
        <v>0</v>
      </c>
      <c r="N104" s="337">
        <v>0</v>
      </c>
      <c r="O104" s="338">
        <v>72</v>
      </c>
    </row>
    <row r="105" spans="1:15" x14ac:dyDescent="0.2">
      <c r="A105" s="329">
        <v>8</v>
      </c>
      <c r="B105" s="330" t="s">
        <v>520</v>
      </c>
      <c r="C105" s="333">
        <v>11</v>
      </c>
      <c r="D105" s="332">
        <v>1.6320474777448073E-2</v>
      </c>
      <c r="E105" s="331">
        <v>49</v>
      </c>
      <c r="F105" s="332">
        <v>7.2700296735905043E-2</v>
      </c>
      <c r="G105" s="333">
        <v>31</v>
      </c>
      <c r="H105" s="332">
        <v>4.5994065281899109E-2</v>
      </c>
      <c r="I105" s="333">
        <v>190</v>
      </c>
      <c r="J105" s="332">
        <v>0.28189910979228489</v>
      </c>
      <c r="K105" s="333">
        <v>385</v>
      </c>
      <c r="L105" s="332">
        <v>0.57121661721068251</v>
      </c>
      <c r="M105" s="333">
        <v>8</v>
      </c>
      <c r="N105" s="332">
        <v>1.1869436201780416E-2</v>
      </c>
      <c r="O105" s="334">
        <v>674</v>
      </c>
    </row>
    <row r="106" spans="1:15" ht="15" x14ac:dyDescent="0.25">
      <c r="A106" s="335">
        <v>30</v>
      </c>
      <c r="B106" s="336" t="s">
        <v>521</v>
      </c>
      <c r="C106" s="351">
        <v>3</v>
      </c>
      <c r="D106" s="337">
        <v>8.9020771513353119E-3</v>
      </c>
      <c r="E106" s="351">
        <v>37</v>
      </c>
      <c r="F106" s="337">
        <v>0.10979228486646884</v>
      </c>
      <c r="G106" s="351">
        <v>19</v>
      </c>
      <c r="H106" s="337">
        <v>5.637982195845697E-2</v>
      </c>
      <c r="I106" s="351">
        <v>103</v>
      </c>
      <c r="J106" s="337">
        <v>0.3056379821958457</v>
      </c>
      <c r="K106" s="351">
        <v>175</v>
      </c>
      <c r="L106" s="337">
        <v>0.51928783382789323</v>
      </c>
      <c r="M106" s="351">
        <v>0</v>
      </c>
      <c r="N106" s="337">
        <v>0</v>
      </c>
      <c r="O106" s="338">
        <v>337</v>
      </c>
    </row>
    <row r="107" spans="1:15" ht="15" x14ac:dyDescent="0.25">
      <c r="A107" s="335">
        <v>34</v>
      </c>
      <c r="B107" s="336" t="s">
        <v>522</v>
      </c>
      <c r="C107" s="351">
        <v>2</v>
      </c>
      <c r="D107" s="337">
        <v>2.8571428571428571E-2</v>
      </c>
      <c r="E107" s="351">
        <v>2</v>
      </c>
      <c r="F107" s="337">
        <v>2.8571428571428571E-2</v>
      </c>
      <c r="G107" s="351">
        <v>1</v>
      </c>
      <c r="H107" s="337">
        <v>1.4285714285714285E-2</v>
      </c>
      <c r="I107" s="351">
        <v>27</v>
      </c>
      <c r="J107" s="337">
        <v>0.38571428571428573</v>
      </c>
      <c r="K107" s="351">
        <v>38</v>
      </c>
      <c r="L107" s="337">
        <v>0.54285714285714282</v>
      </c>
      <c r="M107" s="351">
        <v>0</v>
      </c>
      <c r="N107" s="337">
        <v>0</v>
      </c>
      <c r="O107" s="338">
        <v>70</v>
      </c>
    </row>
    <row r="108" spans="1:15" ht="15" x14ac:dyDescent="0.25">
      <c r="A108" s="335">
        <v>36</v>
      </c>
      <c r="B108" s="336" t="s">
        <v>523</v>
      </c>
      <c r="C108" s="351">
        <v>0</v>
      </c>
      <c r="D108" s="337">
        <v>0</v>
      </c>
      <c r="E108" s="351">
        <v>1</v>
      </c>
      <c r="F108" s="337">
        <v>4.3478260869565216E-2</v>
      </c>
      <c r="G108" s="351">
        <v>1</v>
      </c>
      <c r="H108" s="337">
        <v>4.3478260869565216E-2</v>
      </c>
      <c r="I108" s="351">
        <v>7</v>
      </c>
      <c r="J108" s="337">
        <v>0.30434782608695654</v>
      </c>
      <c r="K108" s="351">
        <v>14</v>
      </c>
      <c r="L108" s="337">
        <v>0.60869565217391308</v>
      </c>
      <c r="M108" s="351">
        <v>0</v>
      </c>
      <c r="N108" s="337">
        <v>0</v>
      </c>
      <c r="O108" s="338">
        <v>23</v>
      </c>
    </row>
    <row r="109" spans="1:15" ht="15" x14ac:dyDescent="0.25">
      <c r="A109" s="335">
        <v>91</v>
      </c>
      <c r="B109" s="336" t="s">
        <v>524</v>
      </c>
      <c r="C109" s="351">
        <v>0</v>
      </c>
      <c r="D109" s="337">
        <v>0</v>
      </c>
      <c r="E109" s="351">
        <v>0</v>
      </c>
      <c r="F109" s="337">
        <v>0</v>
      </c>
      <c r="G109" s="351">
        <v>0</v>
      </c>
      <c r="H109" s="337">
        <v>0</v>
      </c>
      <c r="I109" s="351">
        <v>0</v>
      </c>
      <c r="J109" s="337">
        <v>0</v>
      </c>
      <c r="K109" s="351">
        <v>1</v>
      </c>
      <c r="L109" s="337">
        <v>1</v>
      </c>
      <c r="M109" s="351">
        <v>0</v>
      </c>
      <c r="N109" s="337">
        <v>0</v>
      </c>
      <c r="O109" s="338">
        <v>1</v>
      </c>
    </row>
    <row r="110" spans="1:15" ht="15" x14ac:dyDescent="0.25">
      <c r="A110" s="335">
        <v>93</v>
      </c>
      <c r="B110" s="336" t="s">
        <v>525</v>
      </c>
      <c r="C110" s="351">
        <v>0</v>
      </c>
      <c r="D110" s="337">
        <v>0</v>
      </c>
      <c r="E110" s="351">
        <v>0</v>
      </c>
      <c r="F110" s="337">
        <v>0</v>
      </c>
      <c r="G110" s="351">
        <v>0</v>
      </c>
      <c r="H110" s="337">
        <v>0</v>
      </c>
      <c r="I110" s="351">
        <v>2</v>
      </c>
      <c r="J110" s="337">
        <v>0.4</v>
      </c>
      <c r="K110" s="351">
        <v>3</v>
      </c>
      <c r="L110" s="337">
        <v>0.6</v>
      </c>
      <c r="M110" s="351">
        <v>0</v>
      </c>
      <c r="N110" s="337">
        <v>0</v>
      </c>
      <c r="O110" s="338">
        <v>5</v>
      </c>
    </row>
    <row r="111" spans="1:15" ht="15" x14ac:dyDescent="0.25">
      <c r="A111" s="335">
        <v>101</v>
      </c>
      <c r="B111" s="336" t="s">
        <v>526</v>
      </c>
      <c r="C111" s="351">
        <v>1</v>
      </c>
      <c r="D111" s="337">
        <v>3.4482758620689655E-2</v>
      </c>
      <c r="E111" s="351">
        <v>1</v>
      </c>
      <c r="F111" s="337">
        <v>3.4482758620689655E-2</v>
      </c>
      <c r="G111" s="351">
        <v>2</v>
      </c>
      <c r="H111" s="337">
        <v>6.8965517241379309E-2</v>
      </c>
      <c r="I111" s="351">
        <v>8</v>
      </c>
      <c r="J111" s="337">
        <v>0.27586206896551724</v>
      </c>
      <c r="K111" s="351">
        <v>17</v>
      </c>
      <c r="L111" s="337">
        <v>0.58620689655172409</v>
      </c>
      <c r="M111" s="351">
        <v>0</v>
      </c>
      <c r="N111" s="337">
        <v>0</v>
      </c>
      <c r="O111" s="338">
        <v>29</v>
      </c>
    </row>
    <row r="112" spans="1:15" ht="15" x14ac:dyDescent="0.25">
      <c r="A112" s="335">
        <v>145</v>
      </c>
      <c r="B112" s="336" t="s">
        <v>527</v>
      </c>
      <c r="C112" s="351">
        <v>0</v>
      </c>
      <c r="D112" s="337">
        <v>0</v>
      </c>
      <c r="E112" s="351">
        <v>0</v>
      </c>
      <c r="F112" s="337">
        <v>0</v>
      </c>
      <c r="G112" s="351">
        <v>0</v>
      </c>
      <c r="H112" s="337">
        <v>0</v>
      </c>
      <c r="I112" s="351">
        <v>0</v>
      </c>
      <c r="J112" s="337">
        <v>0</v>
      </c>
      <c r="K112" s="351">
        <v>0</v>
      </c>
      <c r="L112" s="337">
        <v>0</v>
      </c>
      <c r="M112" s="351">
        <v>1</v>
      </c>
      <c r="N112" s="337">
        <v>1</v>
      </c>
      <c r="O112" s="338">
        <v>1</v>
      </c>
    </row>
    <row r="113" spans="1:15" ht="15" x14ac:dyDescent="0.25">
      <c r="A113" s="335">
        <v>209</v>
      </c>
      <c r="B113" s="336" t="s">
        <v>528</v>
      </c>
      <c r="C113" s="351">
        <v>0</v>
      </c>
      <c r="D113" s="337">
        <v>0</v>
      </c>
      <c r="E113" s="351">
        <v>2</v>
      </c>
      <c r="F113" s="337">
        <v>0.4</v>
      </c>
      <c r="G113" s="351">
        <v>0</v>
      </c>
      <c r="H113" s="337">
        <v>0</v>
      </c>
      <c r="I113" s="351">
        <v>1</v>
      </c>
      <c r="J113" s="337">
        <v>0.2</v>
      </c>
      <c r="K113" s="351">
        <v>2</v>
      </c>
      <c r="L113" s="337">
        <v>0.4</v>
      </c>
      <c r="M113" s="351">
        <v>0</v>
      </c>
      <c r="N113" s="337">
        <v>0</v>
      </c>
      <c r="O113" s="338">
        <v>5</v>
      </c>
    </row>
    <row r="114" spans="1:15" ht="15" x14ac:dyDescent="0.25">
      <c r="A114" s="335">
        <v>282</v>
      </c>
      <c r="B114" s="336" t="s">
        <v>529</v>
      </c>
      <c r="C114" s="351">
        <v>0</v>
      </c>
      <c r="D114" s="337">
        <v>0</v>
      </c>
      <c r="E114" s="351">
        <v>3</v>
      </c>
      <c r="F114" s="337">
        <v>8.3333333333333329E-2</v>
      </c>
      <c r="G114" s="351">
        <v>1</v>
      </c>
      <c r="H114" s="337">
        <v>2.7777777777777776E-2</v>
      </c>
      <c r="I114" s="351">
        <v>5</v>
      </c>
      <c r="J114" s="337">
        <v>0.1388888888888889</v>
      </c>
      <c r="K114" s="351">
        <v>27</v>
      </c>
      <c r="L114" s="337">
        <v>0.75</v>
      </c>
      <c r="M114" s="351">
        <v>0</v>
      </c>
      <c r="N114" s="337">
        <v>0</v>
      </c>
      <c r="O114" s="338">
        <v>36</v>
      </c>
    </row>
    <row r="115" spans="1:15" ht="15" x14ac:dyDescent="0.25">
      <c r="A115" s="335">
        <v>353</v>
      </c>
      <c r="B115" s="336" t="s">
        <v>530</v>
      </c>
      <c r="C115" s="351">
        <v>0</v>
      </c>
      <c r="D115" s="337">
        <v>0</v>
      </c>
      <c r="E115" s="351">
        <v>0</v>
      </c>
      <c r="F115" s="337">
        <v>0</v>
      </c>
      <c r="G115" s="351">
        <v>0</v>
      </c>
      <c r="H115" s="337">
        <v>0</v>
      </c>
      <c r="I115" s="351">
        <v>1</v>
      </c>
      <c r="J115" s="337">
        <v>0.25</v>
      </c>
      <c r="K115" s="351">
        <v>2</v>
      </c>
      <c r="L115" s="337">
        <v>0.5</v>
      </c>
      <c r="M115" s="351">
        <v>1</v>
      </c>
      <c r="N115" s="337">
        <v>0.25</v>
      </c>
      <c r="O115" s="338">
        <v>4</v>
      </c>
    </row>
    <row r="116" spans="1:15" ht="15" x14ac:dyDescent="0.25">
      <c r="A116" s="335">
        <v>364</v>
      </c>
      <c r="B116" s="336" t="s">
        <v>531</v>
      </c>
      <c r="C116" s="351">
        <v>1</v>
      </c>
      <c r="D116" s="337">
        <v>4.3478260869565216E-2</v>
      </c>
      <c r="E116" s="351">
        <v>0</v>
      </c>
      <c r="F116" s="337">
        <v>0</v>
      </c>
      <c r="G116" s="351">
        <v>1</v>
      </c>
      <c r="H116" s="337">
        <v>4.3478260869565216E-2</v>
      </c>
      <c r="I116" s="351">
        <v>3</v>
      </c>
      <c r="J116" s="337">
        <v>0.13043478260869565</v>
      </c>
      <c r="K116" s="351">
        <v>17</v>
      </c>
      <c r="L116" s="337">
        <v>0.73913043478260865</v>
      </c>
      <c r="M116" s="351">
        <v>1</v>
      </c>
      <c r="N116" s="337">
        <v>4.3478260869565216E-2</v>
      </c>
      <c r="O116" s="338">
        <v>23</v>
      </c>
    </row>
    <row r="117" spans="1:15" ht="15" x14ac:dyDescent="0.25">
      <c r="A117" s="335">
        <v>368</v>
      </c>
      <c r="B117" s="336" t="s">
        <v>532</v>
      </c>
      <c r="C117" s="351">
        <v>1</v>
      </c>
      <c r="D117" s="337">
        <v>4.1666666666666664E-2</v>
      </c>
      <c r="E117" s="351">
        <v>0</v>
      </c>
      <c r="F117" s="337">
        <v>0</v>
      </c>
      <c r="G117" s="351">
        <v>1</v>
      </c>
      <c r="H117" s="337">
        <v>4.1666666666666664E-2</v>
      </c>
      <c r="I117" s="351">
        <v>7</v>
      </c>
      <c r="J117" s="337">
        <v>0.29166666666666669</v>
      </c>
      <c r="K117" s="351">
        <v>15</v>
      </c>
      <c r="L117" s="337">
        <v>0.625</v>
      </c>
      <c r="M117" s="351">
        <v>0</v>
      </c>
      <c r="N117" s="337">
        <v>0</v>
      </c>
      <c r="O117" s="338">
        <v>24</v>
      </c>
    </row>
    <row r="118" spans="1:15" ht="15" x14ac:dyDescent="0.25">
      <c r="A118" s="335">
        <v>390</v>
      </c>
      <c r="B118" s="336" t="s">
        <v>533</v>
      </c>
      <c r="C118" s="351">
        <v>0</v>
      </c>
      <c r="D118" s="337">
        <v>0</v>
      </c>
      <c r="E118" s="351">
        <v>0</v>
      </c>
      <c r="F118" s="337">
        <v>0</v>
      </c>
      <c r="G118" s="351">
        <v>0</v>
      </c>
      <c r="H118" s="337">
        <v>0</v>
      </c>
      <c r="I118" s="351">
        <v>4</v>
      </c>
      <c r="J118" s="337">
        <v>0.25</v>
      </c>
      <c r="K118" s="351">
        <v>11</v>
      </c>
      <c r="L118" s="337">
        <v>0.6875</v>
      </c>
      <c r="M118" s="351">
        <v>1</v>
      </c>
      <c r="N118" s="337">
        <v>6.25E-2</v>
      </c>
      <c r="O118" s="338">
        <v>16</v>
      </c>
    </row>
    <row r="119" spans="1:15" ht="15" x14ac:dyDescent="0.25">
      <c r="A119" s="335">
        <v>467</v>
      </c>
      <c r="B119" s="336" t="s">
        <v>534</v>
      </c>
      <c r="C119" s="351">
        <v>0</v>
      </c>
      <c r="D119" s="337">
        <v>0</v>
      </c>
      <c r="E119" s="351">
        <v>0</v>
      </c>
      <c r="F119" s="337">
        <v>0</v>
      </c>
      <c r="G119" s="351">
        <v>0</v>
      </c>
      <c r="H119" s="337">
        <v>0</v>
      </c>
      <c r="I119" s="351">
        <v>2</v>
      </c>
      <c r="J119" s="337">
        <v>0.33333333333333331</v>
      </c>
      <c r="K119" s="351">
        <v>3</v>
      </c>
      <c r="L119" s="337">
        <v>0.5</v>
      </c>
      <c r="M119" s="351">
        <v>1</v>
      </c>
      <c r="N119" s="337">
        <v>0.16666666666666666</v>
      </c>
      <c r="O119" s="338">
        <v>6</v>
      </c>
    </row>
    <row r="120" spans="1:15" ht="15" x14ac:dyDescent="0.25">
      <c r="A120" s="335">
        <v>576</v>
      </c>
      <c r="B120" s="336" t="s">
        <v>535</v>
      </c>
      <c r="C120" s="351">
        <v>1</v>
      </c>
      <c r="D120" s="337">
        <v>0.33333333333333331</v>
      </c>
      <c r="E120" s="351">
        <v>0</v>
      </c>
      <c r="F120" s="337">
        <v>0</v>
      </c>
      <c r="G120" s="351">
        <v>0</v>
      </c>
      <c r="H120" s="337">
        <v>0</v>
      </c>
      <c r="I120" s="351">
        <v>0</v>
      </c>
      <c r="J120" s="337">
        <v>0</v>
      </c>
      <c r="K120" s="351">
        <v>2</v>
      </c>
      <c r="L120" s="337">
        <v>0.66666666666666663</v>
      </c>
      <c r="M120" s="351">
        <v>0</v>
      </c>
      <c r="N120" s="337">
        <v>0</v>
      </c>
      <c r="O120" s="338">
        <v>3</v>
      </c>
    </row>
    <row r="121" spans="1:15" ht="15" x14ac:dyDescent="0.25">
      <c r="A121" s="335">
        <v>642</v>
      </c>
      <c r="B121" s="336" t="s">
        <v>536</v>
      </c>
      <c r="C121" s="351">
        <v>0</v>
      </c>
      <c r="D121" s="337">
        <v>0</v>
      </c>
      <c r="E121" s="351">
        <v>0</v>
      </c>
      <c r="F121" s="337">
        <v>0</v>
      </c>
      <c r="G121" s="351">
        <v>0</v>
      </c>
      <c r="H121" s="337">
        <v>0</v>
      </c>
      <c r="I121" s="351">
        <v>5</v>
      </c>
      <c r="J121" s="337">
        <v>0.41666666666666669</v>
      </c>
      <c r="K121" s="351">
        <v>6</v>
      </c>
      <c r="L121" s="337">
        <v>0.5</v>
      </c>
      <c r="M121" s="351">
        <v>1</v>
      </c>
      <c r="N121" s="337">
        <v>8.3333333333333329E-2</v>
      </c>
      <c r="O121" s="338">
        <v>12</v>
      </c>
    </row>
    <row r="122" spans="1:15" ht="15" x14ac:dyDescent="0.25">
      <c r="A122" s="335">
        <v>679</v>
      </c>
      <c r="B122" s="336" t="s">
        <v>537</v>
      </c>
      <c r="C122" s="351">
        <v>0</v>
      </c>
      <c r="D122" s="337">
        <v>0</v>
      </c>
      <c r="E122" s="351">
        <v>0</v>
      </c>
      <c r="F122" s="337">
        <v>0</v>
      </c>
      <c r="G122" s="351">
        <v>0</v>
      </c>
      <c r="H122" s="337">
        <v>0</v>
      </c>
      <c r="I122" s="351">
        <v>6</v>
      </c>
      <c r="J122" s="337">
        <v>0.66666666666666663</v>
      </c>
      <c r="K122" s="351">
        <v>3</v>
      </c>
      <c r="L122" s="337">
        <v>0.33333333333333331</v>
      </c>
      <c r="M122" s="351">
        <v>0</v>
      </c>
      <c r="N122" s="337">
        <v>0</v>
      </c>
      <c r="O122" s="338">
        <v>9</v>
      </c>
    </row>
    <row r="123" spans="1:15" ht="15" x14ac:dyDescent="0.25">
      <c r="A123" s="335">
        <v>789</v>
      </c>
      <c r="B123" s="336" t="s">
        <v>538</v>
      </c>
      <c r="C123" s="351">
        <v>0</v>
      </c>
      <c r="D123" s="337">
        <v>0</v>
      </c>
      <c r="E123" s="351">
        <v>0</v>
      </c>
      <c r="F123" s="337">
        <v>0</v>
      </c>
      <c r="G123" s="351">
        <v>1</v>
      </c>
      <c r="H123" s="337">
        <v>8.3333333333333329E-2</v>
      </c>
      <c r="I123" s="351">
        <v>0</v>
      </c>
      <c r="J123" s="337">
        <v>0</v>
      </c>
      <c r="K123" s="351">
        <v>10</v>
      </c>
      <c r="L123" s="337">
        <v>0.83333333333333337</v>
      </c>
      <c r="M123" s="351">
        <v>1</v>
      </c>
      <c r="N123" s="337">
        <v>8.3333333333333329E-2</v>
      </c>
      <c r="O123" s="338">
        <v>12</v>
      </c>
    </row>
    <row r="124" spans="1:15" ht="15" x14ac:dyDescent="0.25">
      <c r="A124" s="335">
        <v>792</v>
      </c>
      <c r="B124" s="336" t="s">
        <v>539</v>
      </c>
      <c r="C124" s="351">
        <v>0</v>
      </c>
      <c r="D124" s="337">
        <v>0</v>
      </c>
      <c r="E124" s="351">
        <v>0</v>
      </c>
      <c r="F124" s="337">
        <v>0</v>
      </c>
      <c r="G124" s="351">
        <v>0</v>
      </c>
      <c r="H124" s="337">
        <v>0</v>
      </c>
      <c r="I124" s="351">
        <v>1</v>
      </c>
      <c r="J124" s="337">
        <v>0.33333333333333331</v>
      </c>
      <c r="K124" s="351">
        <v>2</v>
      </c>
      <c r="L124" s="337">
        <v>0.66666666666666663</v>
      </c>
      <c r="M124" s="351">
        <v>0</v>
      </c>
      <c r="N124" s="337">
        <v>0</v>
      </c>
      <c r="O124" s="338">
        <v>3</v>
      </c>
    </row>
    <row r="125" spans="1:15" ht="15" x14ac:dyDescent="0.25">
      <c r="A125" s="335">
        <v>809</v>
      </c>
      <c r="B125" s="336" t="s">
        <v>540</v>
      </c>
      <c r="C125" s="351">
        <v>2</v>
      </c>
      <c r="D125" s="337">
        <v>0.10526315789473684</v>
      </c>
      <c r="E125" s="351">
        <v>2</v>
      </c>
      <c r="F125" s="337">
        <v>0.10526315789473684</v>
      </c>
      <c r="G125" s="351">
        <v>1</v>
      </c>
      <c r="H125" s="337">
        <v>5.2631578947368418E-2</v>
      </c>
      <c r="I125" s="351">
        <v>1</v>
      </c>
      <c r="J125" s="337">
        <v>5.2631578947368418E-2</v>
      </c>
      <c r="K125" s="351">
        <v>13</v>
      </c>
      <c r="L125" s="337">
        <v>0.68421052631578949</v>
      </c>
      <c r="M125" s="351">
        <v>0</v>
      </c>
      <c r="N125" s="337">
        <v>0</v>
      </c>
      <c r="O125" s="338">
        <v>19</v>
      </c>
    </row>
    <row r="126" spans="1:15" ht="15" x14ac:dyDescent="0.25">
      <c r="A126" s="335">
        <v>847</v>
      </c>
      <c r="B126" s="336" t="s">
        <v>541</v>
      </c>
      <c r="C126" s="351">
        <v>0</v>
      </c>
      <c r="D126" s="337">
        <v>0</v>
      </c>
      <c r="E126" s="351">
        <v>1</v>
      </c>
      <c r="F126" s="337">
        <v>0.1111111111111111</v>
      </c>
      <c r="G126" s="351">
        <v>0</v>
      </c>
      <c r="H126" s="337">
        <v>0</v>
      </c>
      <c r="I126" s="351">
        <v>1</v>
      </c>
      <c r="J126" s="337">
        <v>0.1111111111111111</v>
      </c>
      <c r="K126" s="351">
        <v>7</v>
      </c>
      <c r="L126" s="337">
        <v>0.77777777777777779</v>
      </c>
      <c r="M126" s="351">
        <v>0</v>
      </c>
      <c r="N126" s="337">
        <v>0</v>
      </c>
      <c r="O126" s="338">
        <v>9</v>
      </c>
    </row>
    <row r="127" spans="1:15" ht="15" x14ac:dyDescent="0.25">
      <c r="A127" s="335">
        <v>856</v>
      </c>
      <c r="B127" s="336" t="s">
        <v>542</v>
      </c>
      <c r="C127" s="351">
        <v>0</v>
      </c>
      <c r="D127" s="337">
        <v>0</v>
      </c>
      <c r="E127" s="351">
        <v>0</v>
      </c>
      <c r="F127" s="337">
        <v>0</v>
      </c>
      <c r="G127" s="351">
        <v>0</v>
      </c>
      <c r="H127" s="337">
        <v>0</v>
      </c>
      <c r="I127" s="351">
        <v>0</v>
      </c>
      <c r="J127" s="337">
        <v>0</v>
      </c>
      <c r="K127" s="351">
        <v>5</v>
      </c>
      <c r="L127" s="337">
        <v>1</v>
      </c>
      <c r="M127" s="351">
        <v>0</v>
      </c>
      <c r="N127" s="337">
        <v>0</v>
      </c>
      <c r="O127" s="338">
        <v>5</v>
      </c>
    </row>
    <row r="128" spans="1:15" ht="15" x14ac:dyDescent="0.25">
      <c r="A128" s="335">
        <v>861</v>
      </c>
      <c r="B128" s="336" t="s">
        <v>543</v>
      </c>
      <c r="C128" s="351">
        <v>0</v>
      </c>
      <c r="D128" s="337">
        <v>0</v>
      </c>
      <c r="E128" s="351">
        <v>0</v>
      </c>
      <c r="F128" s="337">
        <v>0</v>
      </c>
      <c r="G128" s="351">
        <v>3</v>
      </c>
      <c r="H128" s="337">
        <v>0.13636363636363635</v>
      </c>
      <c r="I128" s="351">
        <v>6</v>
      </c>
      <c r="J128" s="337">
        <v>0.27272727272727271</v>
      </c>
      <c r="K128" s="351">
        <v>12</v>
      </c>
      <c r="L128" s="337">
        <v>0.54545454545454541</v>
      </c>
      <c r="M128" s="351">
        <v>1</v>
      </c>
      <c r="N128" s="337">
        <v>4.5454545454545456E-2</v>
      </c>
      <c r="O128" s="338">
        <v>22</v>
      </c>
    </row>
    <row r="129" spans="1:15" x14ac:dyDescent="0.2">
      <c r="A129" s="329">
        <v>9</v>
      </c>
      <c r="B129" s="330" t="s">
        <v>544</v>
      </c>
      <c r="C129" s="333">
        <v>784</v>
      </c>
      <c r="D129" s="332">
        <v>1.295332507228418E-2</v>
      </c>
      <c r="E129" s="331">
        <v>5378</v>
      </c>
      <c r="F129" s="332">
        <v>8.885584469227592E-2</v>
      </c>
      <c r="G129" s="333">
        <v>4637</v>
      </c>
      <c r="H129" s="332">
        <v>7.6612969847170587E-2</v>
      </c>
      <c r="I129" s="333">
        <v>15321</v>
      </c>
      <c r="J129" s="332">
        <v>0.2531350681536555</v>
      </c>
      <c r="K129" s="333">
        <v>32646</v>
      </c>
      <c r="L129" s="332">
        <v>0.53938042131350683</v>
      </c>
      <c r="M129" s="333">
        <v>1759</v>
      </c>
      <c r="N129" s="332">
        <v>2.9062370921106979E-2</v>
      </c>
      <c r="O129" s="334">
        <v>60525</v>
      </c>
    </row>
    <row r="130" spans="1:15" ht="15" x14ac:dyDescent="0.25">
      <c r="A130" s="335">
        <v>1</v>
      </c>
      <c r="B130" s="336" t="s">
        <v>545</v>
      </c>
      <c r="C130" s="351">
        <v>504</v>
      </c>
      <c r="D130" s="337">
        <v>1.2447825335276249E-2</v>
      </c>
      <c r="E130" s="351">
        <v>3571</v>
      </c>
      <c r="F130" s="337">
        <v>8.8196794191014838E-2</v>
      </c>
      <c r="G130" s="351">
        <v>3017</v>
      </c>
      <c r="H130" s="337">
        <v>7.4514065548667532E-2</v>
      </c>
      <c r="I130" s="351">
        <v>10357</v>
      </c>
      <c r="J130" s="337">
        <v>0.2557978710266986</v>
      </c>
      <c r="K130" s="351">
        <v>21944</v>
      </c>
      <c r="L130" s="337">
        <v>0.54197436340734517</v>
      </c>
      <c r="M130" s="351">
        <v>1096</v>
      </c>
      <c r="N130" s="337">
        <v>2.7069080490997554E-2</v>
      </c>
      <c r="O130" s="338">
        <v>40489</v>
      </c>
    </row>
    <row r="131" spans="1:15" ht="15" x14ac:dyDescent="0.25">
      <c r="A131" s="335">
        <v>79</v>
      </c>
      <c r="B131" s="336" t="s">
        <v>546</v>
      </c>
      <c r="C131" s="351">
        <v>5</v>
      </c>
      <c r="D131" s="337">
        <v>1.8382352941176471E-2</v>
      </c>
      <c r="E131" s="351">
        <v>21</v>
      </c>
      <c r="F131" s="337">
        <v>7.720588235294118E-2</v>
      </c>
      <c r="G131" s="351">
        <v>9</v>
      </c>
      <c r="H131" s="337">
        <v>3.3088235294117647E-2</v>
      </c>
      <c r="I131" s="351">
        <v>89</v>
      </c>
      <c r="J131" s="337">
        <v>0.32720588235294118</v>
      </c>
      <c r="K131" s="351">
        <v>148</v>
      </c>
      <c r="L131" s="337">
        <v>0.54411764705882348</v>
      </c>
      <c r="M131" s="351">
        <v>0</v>
      </c>
      <c r="N131" s="337">
        <v>0</v>
      </c>
      <c r="O131" s="338">
        <v>272</v>
      </c>
    </row>
    <row r="132" spans="1:15" ht="15" x14ac:dyDescent="0.25">
      <c r="A132" s="335">
        <v>88</v>
      </c>
      <c r="B132" s="336" t="s">
        <v>547</v>
      </c>
      <c r="C132" s="351">
        <v>99</v>
      </c>
      <c r="D132" s="337">
        <v>1.4183381088825215E-2</v>
      </c>
      <c r="E132" s="351">
        <v>702</v>
      </c>
      <c r="F132" s="337">
        <v>0.10057306590257879</v>
      </c>
      <c r="G132" s="351">
        <v>596</v>
      </c>
      <c r="H132" s="337">
        <v>8.5386819484240692E-2</v>
      </c>
      <c r="I132" s="351">
        <v>1669</v>
      </c>
      <c r="J132" s="337">
        <v>0.23911174785100286</v>
      </c>
      <c r="K132" s="351">
        <v>3753</v>
      </c>
      <c r="L132" s="337">
        <v>0.53767908309455592</v>
      </c>
      <c r="M132" s="351">
        <v>161</v>
      </c>
      <c r="N132" s="337">
        <v>2.3065902578796562E-2</v>
      </c>
      <c r="O132" s="338">
        <v>6980</v>
      </c>
    </row>
    <row r="133" spans="1:15" ht="15" x14ac:dyDescent="0.25">
      <c r="A133" s="335">
        <v>129</v>
      </c>
      <c r="B133" s="336" t="s">
        <v>548</v>
      </c>
      <c r="C133" s="351">
        <v>27</v>
      </c>
      <c r="D133" s="337">
        <v>2.4412296564195298E-2</v>
      </c>
      <c r="E133" s="351">
        <v>124</v>
      </c>
      <c r="F133" s="337">
        <v>0.11211573236889692</v>
      </c>
      <c r="G133" s="351">
        <v>85</v>
      </c>
      <c r="H133" s="337">
        <v>7.6853526220614823E-2</v>
      </c>
      <c r="I133" s="351">
        <v>263</v>
      </c>
      <c r="J133" s="337">
        <v>0.23779385171790235</v>
      </c>
      <c r="K133" s="351">
        <v>588</v>
      </c>
      <c r="L133" s="337">
        <v>0.53164556962025311</v>
      </c>
      <c r="M133" s="351">
        <v>19</v>
      </c>
      <c r="N133" s="337">
        <v>1.7179023508137433E-2</v>
      </c>
      <c r="O133" s="338">
        <v>1106</v>
      </c>
    </row>
    <row r="134" spans="1:15" ht="15" x14ac:dyDescent="0.25">
      <c r="A134" s="335">
        <v>212</v>
      </c>
      <c r="B134" s="336" t="s">
        <v>549</v>
      </c>
      <c r="C134" s="351">
        <v>8</v>
      </c>
      <c r="D134" s="337">
        <v>1.6949152542372881E-2</v>
      </c>
      <c r="E134" s="351">
        <v>43</v>
      </c>
      <c r="F134" s="337">
        <v>9.110169491525423E-2</v>
      </c>
      <c r="G134" s="351">
        <v>31</v>
      </c>
      <c r="H134" s="337">
        <v>6.5677966101694921E-2</v>
      </c>
      <c r="I134" s="351">
        <v>130</v>
      </c>
      <c r="J134" s="337">
        <v>0.27542372881355931</v>
      </c>
      <c r="K134" s="351">
        <v>253</v>
      </c>
      <c r="L134" s="337">
        <v>0.53601694915254239</v>
      </c>
      <c r="M134" s="351">
        <v>7</v>
      </c>
      <c r="N134" s="337">
        <v>1.4830508474576272E-2</v>
      </c>
      <c r="O134" s="338">
        <v>472</v>
      </c>
    </row>
    <row r="135" spans="1:15" ht="15" x14ac:dyDescent="0.25">
      <c r="A135" s="335">
        <v>266</v>
      </c>
      <c r="B135" s="336" t="s">
        <v>550</v>
      </c>
      <c r="C135" s="351">
        <v>18</v>
      </c>
      <c r="D135" s="337">
        <v>8.649687650168188E-3</v>
      </c>
      <c r="E135" s="351">
        <v>146</v>
      </c>
      <c r="F135" s="337">
        <v>7.015857760691975E-2</v>
      </c>
      <c r="G135" s="351">
        <v>180</v>
      </c>
      <c r="H135" s="337">
        <v>8.6496876501681877E-2</v>
      </c>
      <c r="I135" s="351">
        <v>478</v>
      </c>
      <c r="J135" s="337">
        <v>0.2296972609322441</v>
      </c>
      <c r="K135" s="351">
        <v>1112</v>
      </c>
      <c r="L135" s="337">
        <v>0.53435848149927923</v>
      </c>
      <c r="M135" s="351">
        <v>147</v>
      </c>
      <c r="N135" s="337">
        <v>7.0639115809706873E-2</v>
      </c>
      <c r="O135" s="338">
        <v>2081</v>
      </c>
    </row>
    <row r="136" spans="1:15" ht="15" x14ac:dyDescent="0.25">
      <c r="A136" s="335">
        <v>308</v>
      </c>
      <c r="B136" s="336" t="s">
        <v>551</v>
      </c>
      <c r="C136" s="351">
        <v>8</v>
      </c>
      <c r="D136" s="337">
        <v>1.4814814814814815E-2</v>
      </c>
      <c r="E136" s="351">
        <v>50</v>
      </c>
      <c r="F136" s="337">
        <v>9.2592592592592587E-2</v>
      </c>
      <c r="G136" s="351">
        <v>36</v>
      </c>
      <c r="H136" s="337">
        <v>6.6666666666666666E-2</v>
      </c>
      <c r="I136" s="351">
        <v>140</v>
      </c>
      <c r="J136" s="337">
        <v>0.25925925925925924</v>
      </c>
      <c r="K136" s="351">
        <v>297</v>
      </c>
      <c r="L136" s="337">
        <v>0.55000000000000004</v>
      </c>
      <c r="M136" s="351">
        <v>9</v>
      </c>
      <c r="N136" s="337">
        <v>1.6666666666666666E-2</v>
      </c>
      <c r="O136" s="338">
        <v>540</v>
      </c>
    </row>
    <row r="137" spans="1:15" ht="15" x14ac:dyDescent="0.25">
      <c r="A137" s="335">
        <v>360</v>
      </c>
      <c r="B137" s="336" t="s">
        <v>552</v>
      </c>
      <c r="C137" s="351">
        <v>95</v>
      </c>
      <c r="D137" s="337">
        <v>1.5053081920456346E-2</v>
      </c>
      <c r="E137" s="351">
        <v>558</v>
      </c>
      <c r="F137" s="337">
        <v>8.8417049595943584E-2</v>
      </c>
      <c r="G137" s="351">
        <v>541</v>
      </c>
      <c r="H137" s="337">
        <v>8.5723340199651402E-2</v>
      </c>
      <c r="I137" s="351">
        <v>1603</v>
      </c>
      <c r="J137" s="337">
        <v>0.2540009507209634</v>
      </c>
      <c r="K137" s="351">
        <v>3346</v>
      </c>
      <c r="L137" s="337">
        <v>0.53018539058786252</v>
      </c>
      <c r="M137" s="351">
        <v>168</v>
      </c>
      <c r="N137" s="337">
        <v>2.6620186975122802E-2</v>
      </c>
      <c r="O137" s="338">
        <v>6311</v>
      </c>
    </row>
    <row r="138" spans="1:15" ht="15" x14ac:dyDescent="0.25">
      <c r="A138" s="335">
        <v>380</v>
      </c>
      <c r="B138" s="336" t="s">
        <v>553</v>
      </c>
      <c r="C138" s="351">
        <v>6</v>
      </c>
      <c r="D138" s="337">
        <v>7.8431372549019607E-3</v>
      </c>
      <c r="E138" s="351">
        <v>69</v>
      </c>
      <c r="F138" s="337">
        <v>9.0196078431372548E-2</v>
      </c>
      <c r="G138" s="351">
        <v>56</v>
      </c>
      <c r="H138" s="337">
        <v>7.3202614379084971E-2</v>
      </c>
      <c r="I138" s="351">
        <v>192</v>
      </c>
      <c r="J138" s="337">
        <v>0.25098039215686274</v>
      </c>
      <c r="K138" s="351">
        <v>407</v>
      </c>
      <c r="L138" s="337">
        <v>0.53202614379084967</v>
      </c>
      <c r="M138" s="351">
        <v>35</v>
      </c>
      <c r="N138" s="337">
        <v>4.5751633986928102E-2</v>
      </c>
      <c r="O138" s="338">
        <v>765</v>
      </c>
    </row>
    <row r="139" spans="1:15" ht="15.75" thickBot="1" x14ac:dyDescent="0.3">
      <c r="A139" s="339">
        <v>631</v>
      </c>
      <c r="B139" s="340" t="s">
        <v>554</v>
      </c>
      <c r="C139" s="351">
        <v>14</v>
      </c>
      <c r="D139" s="341">
        <v>9.2776673293571907E-3</v>
      </c>
      <c r="E139" s="352">
        <v>94</v>
      </c>
      <c r="F139" s="341">
        <v>6.2292909211398274E-2</v>
      </c>
      <c r="G139" s="352">
        <v>86</v>
      </c>
      <c r="H139" s="341">
        <v>5.6991385023194167E-2</v>
      </c>
      <c r="I139" s="352">
        <v>400</v>
      </c>
      <c r="J139" s="341">
        <v>0.26507620941020543</v>
      </c>
      <c r="K139" s="352">
        <v>798</v>
      </c>
      <c r="L139" s="341">
        <v>0.52882703777335982</v>
      </c>
      <c r="M139" s="352">
        <v>117</v>
      </c>
      <c r="N139" s="341">
        <v>7.7534791252485094E-2</v>
      </c>
      <c r="O139" s="342">
        <v>1509</v>
      </c>
    </row>
    <row r="140" spans="1:15" x14ac:dyDescent="0.2">
      <c r="B140" s="1"/>
    </row>
    <row r="141" spans="1:15" x14ac:dyDescent="0.2">
      <c r="A141" s="345" t="s">
        <v>204</v>
      </c>
      <c r="B141" s="378" t="s">
        <v>558</v>
      </c>
      <c r="C141" s="346" t="s">
        <v>576</v>
      </c>
      <c r="D141" s="374"/>
      <c r="E141" s="374"/>
      <c r="F141" s="374"/>
      <c r="G141" s="374"/>
      <c r="H141" s="374"/>
      <c r="I141" s="374"/>
      <c r="J141" s="374"/>
      <c r="K141" s="374"/>
      <c r="L141" s="375"/>
    </row>
    <row r="142" spans="1:15" x14ac:dyDescent="0.2">
      <c r="A142" s="347" t="s">
        <v>559</v>
      </c>
      <c r="B142" s="376" t="s">
        <v>556</v>
      </c>
      <c r="C142" s="377"/>
      <c r="D142" s="377"/>
      <c r="E142" s="377"/>
      <c r="F142" s="377"/>
      <c r="G142" s="377"/>
      <c r="H142" s="377"/>
      <c r="I142" s="377"/>
      <c r="J142" s="377"/>
      <c r="K142" s="377"/>
      <c r="L142" s="377"/>
    </row>
    <row r="143" spans="1:15" x14ac:dyDescent="0.2">
      <c r="A143" s="344" t="s">
        <v>557</v>
      </c>
      <c r="B143" s="376" t="s">
        <v>366</v>
      </c>
      <c r="C143" s="377"/>
      <c r="D143" s="377"/>
      <c r="E143" s="377"/>
      <c r="F143" s="377"/>
      <c r="G143" s="377"/>
      <c r="H143" s="377"/>
      <c r="I143" s="377"/>
      <c r="J143" s="377"/>
      <c r="K143" s="377"/>
      <c r="L143" s="377"/>
    </row>
    <row r="144" spans="1:15" x14ac:dyDescent="0.2">
      <c r="B144" s="348"/>
    </row>
  </sheetData>
  <mergeCells count="5">
    <mergeCell ref="O2:O4"/>
    <mergeCell ref="C1:N1"/>
    <mergeCell ref="A2:A5"/>
    <mergeCell ref="B2:B4"/>
    <mergeCell ref="C2:N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748b131-7d89-4828-b10b-0636eef39b0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BD1E4702BD464DB238DEB9267618EE" ma:contentTypeVersion="15" ma:contentTypeDescription="Create a new document." ma:contentTypeScope="" ma:versionID="bef219346d6b77a06fce7f9327fea04c">
  <xsd:schema xmlns:xsd="http://www.w3.org/2001/XMLSchema" xmlns:xs="http://www.w3.org/2001/XMLSchema" xmlns:p="http://schemas.microsoft.com/office/2006/metadata/properties" xmlns:ns3="87073f5b-d8f0-4b9c-9fa3-5f4866b5878b" xmlns:ns4="e748b131-7d89-4828-b10b-0636eef39b05" targetNamespace="http://schemas.microsoft.com/office/2006/metadata/properties" ma:root="true" ma:fieldsID="a0b80dc582a8eb3007c13c564fdac917" ns3:_="" ns4:_="">
    <xsd:import namespace="87073f5b-d8f0-4b9c-9fa3-5f4866b5878b"/>
    <xsd:import namespace="e748b131-7d89-4828-b10b-0636eef39b05"/>
    <xsd:element name="properties">
      <xsd:complexType>
        <xsd:sequence>
          <xsd:element name="documentManagement">
            <xsd:complexType>
              <xsd:all>
                <xsd:element ref="ns3:SharedWithUsers" minOccurs="0"/>
                <xsd:element ref="ns3:SharingHintHash" minOccurs="0"/>
                <xsd:element ref="ns3:SharedWithDetails"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AutoKeyPoints" minOccurs="0"/>
                <xsd:element ref="ns4:MediaServiceKeyPoints" minOccurs="0"/>
                <xsd:element ref="ns4:MediaServiceGenerationTime" minOccurs="0"/>
                <xsd:element ref="ns4:MediaServiceEventHashCode"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073f5b-d8f0-4b9c-9fa3-5f4866b5878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48b131-7d89-4828-b10b-0636eef39b0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98ECD7-3784-4B82-8EA3-09C022DC3E31}">
  <ds:schemaRefs>
    <ds:schemaRef ds:uri="http://schemas.microsoft.com/sharepoint/v3/contenttype/forms"/>
  </ds:schemaRefs>
</ds:datastoreItem>
</file>

<file path=customXml/itemProps2.xml><?xml version="1.0" encoding="utf-8"?>
<ds:datastoreItem xmlns:ds="http://schemas.openxmlformats.org/officeDocument/2006/customXml" ds:itemID="{6925C298-26F4-4736-9801-DDD2B3960FE3}">
  <ds:schemaRefs>
    <ds:schemaRef ds:uri="http://schemas.microsoft.com/office/2006/documentManagement/types"/>
    <ds:schemaRef ds:uri="http://www.w3.org/XML/1998/namespace"/>
    <ds:schemaRef ds:uri="http://schemas.microsoft.com/office/infopath/2007/PartnerControls"/>
    <ds:schemaRef ds:uri="http://purl.org/dc/dcmitype/"/>
    <ds:schemaRef ds:uri="87073f5b-d8f0-4b9c-9fa3-5f4866b5878b"/>
    <ds:schemaRef ds:uri="http://schemas.microsoft.com/office/2006/metadata/properties"/>
    <ds:schemaRef ds:uri="e748b131-7d89-4828-b10b-0636eef39b05"/>
    <ds:schemaRef ds:uri="http://schemas.openxmlformats.org/package/2006/metadata/core-properties"/>
    <ds:schemaRef ds:uri="http://purl.org/dc/terms/"/>
    <ds:schemaRef ds:uri="http://purl.org/dc/elements/1.1/"/>
  </ds:schemaRefs>
</ds:datastoreItem>
</file>

<file path=customXml/itemProps3.xml><?xml version="1.0" encoding="utf-8"?>
<ds:datastoreItem xmlns:ds="http://schemas.openxmlformats.org/officeDocument/2006/customXml" ds:itemID="{29539D98-1FC1-41D7-B510-90E2890DDC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073f5b-d8f0-4b9c-9fa3-5f4866b5878b"/>
    <ds:schemaRef ds:uri="e748b131-7d89-4828-b10b-0636eef39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CUADRO RESUMEN</vt:lpstr>
      <vt:lpstr>REGIONAL AFILIADOS</vt:lpstr>
      <vt:lpstr>1MIGRANTES  VEN SISBEN LC AFILI</vt:lpstr>
      <vt:lpstr>2.AFILIADOS  SGSSS MIG VEN</vt:lpstr>
      <vt:lpstr>3.Afiliados por EPS</vt:lpstr>
      <vt:lpstr> 4.Afiliados_ Mpio_RS</vt:lpstr>
      <vt:lpstr>5.Afiliados_ Mpio_RC </vt:lpstr>
      <vt:lpstr>6. RS_Curso_Vida</vt:lpstr>
      <vt:lpstr>7. RC_Curso_Vida</vt:lpstr>
      <vt:lpstr>8. GRAFICA X EDAD Y CICLOVIDA </vt:lpstr>
      <vt:lpstr>9_RC_GRUPOS DE EDAD</vt:lpstr>
      <vt:lpstr>10. RS_GRUPOS DE EDAD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dc:creator>
  <cp:keywords/>
  <dc:description/>
  <cp:lastModifiedBy>JAIME ALBERTO JIMENEZ LOTERO</cp:lastModifiedBy>
  <cp:revision/>
  <dcterms:created xsi:type="dcterms:W3CDTF">2020-08-11T19:48:39Z</dcterms:created>
  <dcterms:modified xsi:type="dcterms:W3CDTF">2024-02-21T16:35:28Z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0x0101004FBD1E4702BD464DB238DEB9267618EE</vt:lpwstr>
  </property>
</Properties>
</file>