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Usuario\ABRIL2024\MIGRANTES ABRIL 2024\"/>
    </mc:Choice>
  </mc:AlternateContent>
  <xr:revisionPtr revIDLastSave="0" documentId="13_ncr:1_{71DB96C9-E730-4176-A99D-71CD6C18A237}" xr6:coauthVersionLast="47" xr6:coauthVersionMax="47" xr10:uidLastSave="{00000000-0000-0000-0000-000000000000}"/>
  <bookViews>
    <workbookView xWindow="-120" yWindow="-120" windowWidth="20730" windowHeight="11310" tabRatio="795" activeTab="2" xr2:uid="{00000000-000D-0000-FFFF-FFFF00000000}"/>
  </bookViews>
  <sheets>
    <sheet name="CUADRO RESUMEN" sheetId="31" r:id="rId1"/>
    <sheet name="REGIONAL AFILIADOS" sheetId="145" r:id="rId2"/>
    <sheet name="1MIGRANTES  VEN SISBEN LC AFILI" sheetId="129" r:id="rId3"/>
    <sheet name="2.AFILIADOS  SGSSS MIG VEN" sheetId="158" r:id="rId4"/>
    <sheet name="3.Afiliados por EPS" sheetId="149" r:id="rId5"/>
    <sheet name=" 4.Afiliados_ Mpio_RS" sheetId="5" r:id="rId6"/>
    <sheet name="5.Afiliados_ Mpio_RC " sheetId="2" r:id="rId7"/>
    <sheet name="6. RS_Curso_Vida" sheetId="168" r:id="rId8"/>
    <sheet name="7. RC_Curso_Vida" sheetId="165" r:id="rId9"/>
    <sheet name="8. GRAFICA X EDAD Y CICLOVIDA " sheetId="160" r:id="rId10"/>
    <sheet name="9_RC_GRUPOS DE EDAD" sheetId="162" r:id="rId11"/>
    <sheet name="10. RS_GRUPOS DE EDAD" sheetId="169" r:id="rId12"/>
    <sheet name="11. AFILIADOS POR GENERO" sheetId="170" r:id="rId13"/>
  </sheets>
  <definedNames>
    <definedName name="_xlnm._FilterDatabase" localSheetId="5" hidden="1">' 4.Afiliados_ Mpio_RS'!$A$1:$S$144</definedName>
    <definedName name="_xlnm._FilterDatabase" localSheetId="2" hidden="1">'1MIGRANTES  VEN SISBEN LC AFILI'!$A$4:$AE$142</definedName>
    <definedName name="_xlnm._FilterDatabase" localSheetId="3" hidden="1">'2.AFILIADOS  SGSSS MIG VEN'!$A$4:$L$139</definedName>
    <definedName name="_xlnm._FilterDatabase" localSheetId="6" hidden="1">'5.Afiliados_ Mpio_RC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1" l="1"/>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D17" i="31"/>
  <c r="E9" i="145"/>
  <c r="D6" i="145"/>
  <c r="F10" i="145"/>
  <c r="D15" i="31"/>
  <c r="E7" i="145"/>
  <c r="E8" i="145"/>
  <c r="D14" i="31"/>
  <c r="E10" i="145"/>
  <c r="E11" i="145"/>
  <c r="D22" i="31"/>
  <c r="D25"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H7" i="145"/>
  <c r="H4" i="145"/>
  <c r="B12"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5" i="31"/>
  <c r="J6" i="145" l="1"/>
  <c r="J11" i="145"/>
  <c r="J7" i="145"/>
  <c r="J9" i="145"/>
  <c r="J10" i="145"/>
  <c r="I3" i="145"/>
  <c r="J12" i="145"/>
  <c r="J4" i="145"/>
  <c r="J8" i="145"/>
  <c r="B8" i="145"/>
  <c r="B9" i="145"/>
  <c r="B10" i="145"/>
  <c r="B11" i="145"/>
  <c r="H3" i="145"/>
  <c r="C3" i="145"/>
  <c r="D4" i="31"/>
  <c r="D20" i="31"/>
  <c r="B3" i="145" l="1"/>
  <c r="J3" i="145"/>
  <c r="L4" i="145" s="1"/>
  <c r="D11" i="31"/>
  <c r="K3" i="145"/>
  <c r="D3" i="31"/>
  <c r="D8" i="31"/>
  <c r="L9" i="145" l="1"/>
  <c r="L10" i="145"/>
  <c r="L5" i="145"/>
  <c r="L12" i="145"/>
  <c r="L8" i="145"/>
  <c r="L7" i="145"/>
  <c r="L11" i="145"/>
  <c r="D23" i="31"/>
  <c r="L6" i="145"/>
  <c r="L3" i="145" l="1"/>
</calcChain>
</file>

<file path=xl/sharedStrings.xml><?xml version="1.0" encoding="utf-8"?>
<sst xmlns="http://schemas.openxmlformats.org/spreadsheetml/2006/main" count="2071" uniqueCount="593">
  <si>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</si>
  <si>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</si>
  <si>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</si>
  <si>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</si>
  <si>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</si>
  <si>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</si>
  <si>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</si>
  <si>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Total, PPT reportados por Ministerio de Salud como potenciales a la Afiliación (Dato Reportado por Ministerio de Salud con corte a 31 de mayo del 2023)</t>
  </si>
  <si>
    <t>SIBEN IV</t>
  </si>
  <si>
    <t>ENCUESTADOS EN SISBEN CON PEP + PPT 30/11/2023</t>
  </si>
  <si>
    <t>Total Encuestados</t>
  </si>
  <si>
    <t>Nivel 1</t>
  </si>
  <si>
    <t>Nivel 2</t>
  </si>
  <si>
    <t>No pobre No Vulnerable</t>
  </si>
  <si>
    <t>ADRES</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</si>
  <si>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</si>
  <si>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</si>
  <si>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</si>
  <si>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</si>
  <si>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  30/11/2023</t>
  </si>
  <si>
    <t>ENCUESTADOS EN SISBEN CON PEP  30/11/2023</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</si>
  <si>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</si>
  <si>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</si>
  <si>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</si>
  <si>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</si>
  <si>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Afiliados al SGSSS  con PEP  al 29/02/2024</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</si>
  <si>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</si>
  <si>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</si>
  <si>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</si>
  <si>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</si>
  <si>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</si>
  <si>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</si>
  <si>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 xml:space="preserve">Diligenció y actualizó la plantilla :  </t>
  </si>
  <si>
    <t>Jaime A. Jiménez L.</t>
  </si>
  <si>
    <t>TOTAL ANTIOQUIA</t>
  </si>
  <si>
    <t>Migrantes de venenezuela que recibieron PPT Antioquia (1)</t>
  </si>
  <si>
    <t>Encuestados en Sisben Antioquia con PEP + PPT</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</si>
  <si>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</si>
  <si>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</si>
  <si>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</si>
  <si>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</si>
  <si>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</si>
  <si>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</si>
  <si>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</si>
  <si>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</si>
  <si>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</si>
  <si>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</si>
  <si>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</si>
  <si>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</si>
  <si>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</si>
  <si>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</si>
  <si>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</si>
  <si>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</si>
  <si>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DE ABURRA </t>
  </si>
  <si>
    <t xml:space="preserve">POBLACIÓN MIGRANTE VENEZOLANA  IDENTIFICADA CON POR PROTECCION TEMPORAL ENCUESTADOS EN SISBEN,  REPORTADA EN LOS LISTADOS CENSALES  Y AFILIADA AL SGSSS EN EL DEPARTAMENTO DE ANTIOQUIA, POR SUBREGIÓN, MUNICIPIO Y RÉGIMEN. </t>
  </si>
  <si>
    <t>Total Antioquia</t>
  </si>
  <si>
    <t>MUNICIPIO</t>
  </si>
  <si>
    <t xml:space="preserve">SISBEN-DNP </t>
  </si>
  <si>
    <t>AFILIADA AL REGIMEN SUBSIDIADO Y CONTRIBUTIVO</t>
  </si>
  <si>
    <t>% Afiliación con PPT+ PEP</t>
  </si>
  <si>
    <t>COD</t>
  </si>
  <si>
    <t>migrantes de venenezuela que recibieron PPT Antioquia (1)</t>
  </si>
  <si>
    <t xml:space="preserve"> Encuestados en sisben Antioquia con PEP</t>
  </si>
  <si>
    <t>Encuestados en sisben Antioquia con PPT</t>
  </si>
  <si>
    <t xml:space="preserve"> Encuestados en sisben Antioquia con PEP + PPT</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</si>
  <si>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</si>
  <si>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</si>
  <si>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</si>
  <si>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</si>
  <si>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</si>
  <si>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</si>
  <si>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</si>
  <si>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</si>
  <si>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</si>
  <si>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</si>
  <si>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</si>
  <si>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Total general</t>
  </si>
  <si>
    <t>PE</t>
  </si>
  <si>
    <t xml:space="preserve"> Total MAGDALENA MEDIO</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</si>
  <si>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</si>
  <si>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</si>
  <si>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</si>
  <si>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</si>
  <si>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</si>
  <si>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</si>
  <si>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</si>
  <si>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</si>
  <si>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</si>
  <si>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</si>
  <si>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</si>
  <si>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</si>
  <si>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</si>
  <si>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</si>
  <si>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</si>
  <si>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</si>
  <si>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</si>
  <si>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</si>
  <si>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</si>
  <si>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</si>
  <si>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</si>
  <si>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</si>
  <si>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</si>
  <si>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</si>
  <si>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</si>
  <si>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</si>
  <si>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</si>
  <si>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</si>
  <si>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</si>
  <si>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</si>
  <si>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</si>
  <si>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</si>
  <si>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</si>
  <si>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</si>
  <si>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</si>
  <si>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</si>
  <si>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</si>
  <si>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</si>
  <si>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</si>
  <si>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</si>
  <si>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</si>
  <si>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</si>
  <si>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</si>
  <si>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</si>
  <si>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</si>
  <si>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</si>
  <si>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</si>
  <si>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</si>
  <si>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</si>
  <si>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</si>
  <si>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</si>
  <si>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</si>
  <si>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</si>
  <si>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</si>
  <si>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</si>
  <si>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</si>
  <si>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</si>
  <si>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</si>
  <si>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</si>
  <si>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</si>
  <si>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</si>
  <si>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</si>
  <si>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</si>
  <si>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</si>
  <si>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</si>
  <si>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</si>
  <si>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</si>
  <si>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</si>
  <si>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</si>
  <si>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</si>
  <si>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</si>
  <si>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</si>
  <si>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</si>
  <si>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</si>
  <si>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</si>
  <si>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</si>
  <si>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</si>
  <si>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</si>
  <si>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</si>
  <si>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</si>
  <si>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</si>
  <si>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</si>
  <si>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</si>
  <si>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</si>
  <si>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</si>
  <si>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</si>
  <si>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</si>
  <si>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</si>
  <si>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</si>
  <si>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</si>
  <si>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</si>
  <si>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</si>
  <si>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</si>
  <si>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</si>
  <si>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</si>
  <si>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</si>
  <si>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</si>
  <si>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</si>
  <si>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</si>
  <si>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</si>
  <si>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</si>
  <si>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</si>
  <si>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</si>
  <si>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</si>
  <si>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</si>
  <si>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</si>
  <si>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</si>
  <si>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</si>
  <si>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</si>
  <si>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</si>
  <si>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</si>
  <si>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</si>
  <si>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</si>
  <si>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</si>
  <si>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</si>
  <si>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</si>
  <si>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</si>
  <si>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</si>
  <si>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</si>
  <si>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</si>
  <si>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</si>
  <si>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</si>
  <si>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</si>
  <si>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</si>
  <si>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</si>
  <si>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</si>
  <si>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</si>
  <si>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</si>
  <si>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</si>
  <si>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</si>
  <si>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</si>
  <si>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</si>
  <si>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</si>
  <si>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</si>
  <si>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 xml:space="preserve">Diligenció  y actualizó la Plantilla :  </t>
  </si>
  <si>
    <t xml:space="preserve">POBLACIÓN MIGRANTE VENEZOLANA  IDENTIFICADA CON POR PROTECCIÓN TEMPORAL Y PERMISO ESPECIAL DE PERMANENCIA AFILIADA AL SGSSS EN EL DEPARTAMENTO DE ANTIOQUIA, POR SUBREGIÓN, MUNICIPIO Y RÉGIMEN. </t>
  </si>
  <si>
    <t>ENERO  2024</t>
  </si>
  <si>
    <t>FEBRERO  2024</t>
  </si>
  <si>
    <t>MARZO 2024</t>
  </si>
  <si>
    <t>AFILIADOS AL SGSSS ENERO 2024</t>
  </si>
  <si>
    <t>AFILIADOS AL SGSSS FEBRERO 2024</t>
  </si>
  <si>
    <t>AFILIADOS AL SGSSS MARZO 2024</t>
  </si>
  <si>
    <t xml:space="preserve"> Total Población  Migrante Venezolana  que han solicitado  PPT(3)*</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</si>
  <si>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</si>
  <si>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</si>
  <si>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</si>
  <si>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</si>
  <si>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</si>
  <si>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</si>
  <si>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</si>
  <si>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</si>
  <si>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</si>
  <si>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</si>
  <si>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</si>
  <si>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</si>
  <si>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RS</t>
  </si>
  <si>
    <t>RC</t>
  </si>
  <si>
    <t>TOTAL DEPARTAMENTO</t>
  </si>
  <si>
    <t>TOTAL</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</si>
  <si>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</si>
  <si>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</si>
  <si>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</si>
  <si>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</si>
  <si>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</si>
  <si>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</si>
  <si>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</si>
  <si>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</si>
  <si>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</si>
  <si>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</si>
  <si>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MINISTERIO DE SALUD  PPT ENTREGADOS POR MIGRACION COLOMBIA 31/05/2023
(2) AFILIADOS BDUA MS Y MC 2024 * Se excluyen los usuarios con estado suspendidos en para el cálculo estadístico corte 31/03/2024</t>
  </si>
  <si>
    <t xml:space="preserve">Diligenció  y actualizó plantilla :  </t>
  </si>
  <si>
    <t>Jaime A. Jiménez Lotero</t>
  </si>
  <si>
    <t>* Se excluyen los usuarios con estado suspendidos en MS para el cálculo estadístico (febrero 2024).</t>
  </si>
  <si>
    <t>Año</t>
  </si>
  <si>
    <t>mes</t>
  </si>
  <si>
    <t>Nro de Afiliados al SGSSS con PEP</t>
  </si>
  <si>
    <t>Nro de Afiliados al SGSSS PPT</t>
  </si>
  <si>
    <t>Total Afiliados al SGSSS</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</si>
  <si>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</si>
  <si>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</si>
  <si>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</si>
  <si>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</si>
  <si>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</si>
  <si>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</si>
  <si>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</si>
  <si>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</si>
  <si>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</si>
  <si>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</si>
  <si>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EPSS40</t>
  </si>
  <si>
    <t>Savia Salud</t>
  </si>
  <si>
    <t>Coosalud</t>
  </si>
  <si>
    <t>EPSS10</t>
  </si>
  <si>
    <t>SURA</t>
  </si>
  <si>
    <t>La Nueva EPS</t>
  </si>
  <si>
    <t>EPSS02</t>
  </si>
  <si>
    <t xml:space="preserve">Salud Total </t>
  </si>
  <si>
    <t>EPSI03</t>
  </si>
  <si>
    <t>AIC</t>
  </si>
  <si>
    <t>EPSS05</t>
  </si>
  <si>
    <t>Sanitas S.A.</t>
  </si>
  <si>
    <t>EPSS08</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</si>
  <si>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</si>
  <si>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</si>
  <si>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</si>
  <si>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</si>
  <si>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</si>
  <si>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</si>
  <si>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</si>
  <si>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</si>
  <si>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</si>
  <si>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</si>
  <si>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</si>
  <si>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</si>
  <si>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</si>
  <si>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</si>
  <si>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</si>
  <si>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</si>
  <si>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</si>
  <si>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</si>
  <si>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</si>
  <si>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</si>
  <si>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ESS024</t>
  </si>
  <si>
    <t>EPSS42</t>
  </si>
  <si>
    <t>EPSS37</t>
  </si>
  <si>
    <t>EPSS41</t>
  </si>
  <si>
    <t>Total Afiliados por EPS Régimen Contributivo</t>
  </si>
  <si>
    <t>EPS010</t>
  </si>
  <si>
    <t>EPS002</t>
  </si>
  <si>
    <t>EPS040</t>
  </si>
  <si>
    <t>EPS005</t>
  </si>
  <si>
    <t>EPS008</t>
  </si>
  <si>
    <t>EAS016</t>
  </si>
  <si>
    <t>EPM</t>
  </si>
  <si>
    <t>CCFC33</t>
  </si>
  <si>
    <t>Familiar de Colombia</t>
  </si>
  <si>
    <t>EPS048</t>
  </si>
  <si>
    <t>EPSIC3</t>
  </si>
  <si>
    <t>EPS018</t>
  </si>
  <si>
    <t>CCFC55</t>
  </si>
  <si>
    <t>ESSC07</t>
  </si>
  <si>
    <t>Mutual Ser</t>
  </si>
  <si>
    <t>EPS017</t>
  </si>
  <si>
    <t xml:space="preserve">Famisanar </t>
  </si>
  <si>
    <t>EPSIC5</t>
  </si>
  <si>
    <t xml:space="preserve">Mallamas EPSI </t>
  </si>
  <si>
    <t>Total Afiliado Régimen Contributivo</t>
  </si>
  <si>
    <t>ESSC24</t>
  </si>
  <si>
    <t>EPS042</t>
  </si>
  <si>
    <t>EPS037</t>
  </si>
  <si>
    <t>EPS041</t>
  </si>
  <si>
    <t>Total Afiliados por Tipo de Documento</t>
  </si>
  <si>
    <t>TOTAL POR TIPO DOC</t>
  </si>
  <si>
    <t>%</t>
  </si>
  <si>
    <t>EPS</t>
  </si>
  <si>
    <t>TOTAL AFILIADOS</t>
  </si>
  <si>
    <t>% De participación</t>
  </si>
  <si>
    <t>Régimen Subsidiado y Contributivo ADRES</t>
  </si>
  <si>
    <t>Actualizó plantilla</t>
  </si>
  <si>
    <t>MUTUAL SER EPS -CM</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</si>
  <si>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</si>
  <si>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</si>
  <si>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</si>
  <si>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</si>
  <si>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</si>
  <si>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</si>
  <si>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</si>
  <si>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</si>
  <si>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</si>
  <si>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</si>
  <si>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</si>
  <si>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</si>
  <si>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</si>
  <si>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</si>
  <si>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Compensar</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</si>
  <si>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</si>
  <si>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</si>
  <si>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</si>
  <si>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</si>
  <si>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</si>
  <si>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</si>
  <si>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</si>
  <si>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</si>
  <si>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</si>
  <si>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</si>
  <si>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</si>
  <si>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</si>
  <si>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</si>
  <si>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</si>
  <si>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</si>
  <si>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</si>
  <si>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</si>
  <si>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</si>
  <si>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</si>
  <si>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</si>
  <si>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</si>
  <si>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</si>
  <si>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 xml:space="preserve">Diligenció  y ajustó Plantilla :  </t>
  </si>
  <si>
    <t>AFILIADOS  REGIMEN CONTRIBUTIVO</t>
  </si>
  <si>
    <t>TOTAL
Régimen Contributivo</t>
  </si>
  <si>
    <t>SURA.</t>
  </si>
  <si>
    <t>La Nueva EPS - CM</t>
  </si>
  <si>
    <t>NUEVA EPS S.A.  Habilitada para RS</t>
  </si>
  <si>
    <t>Coosalud regimen contributivo</t>
  </si>
  <si>
    <t>1</t>
  </si>
  <si>
    <t>Diana Milena López V.</t>
  </si>
  <si>
    <t xml:space="preserve">Diligenció  y actualizó Plantilla :  </t>
  </si>
  <si>
    <r>
      <t xml:space="preserve">POBLACIÓN MIGRANTE VENEZOLANA  AFILIADA AL RÉGIMEN  SUBSIDIADO* POR CURSO DE VIDA, SUBREGIÓN Y MUNICIPIO EN EL DEPARTAMENTO DE ANTIOQUIA 
</t>
    </r>
    <r>
      <rPr>
        <b/>
        <sz val="9"/>
        <rFont val="Arial Narrow"/>
        <family val="2"/>
      </rPr>
      <t>* Población Afiliada al Régimen Subsidiado según BDUA</t>
    </r>
  </si>
  <si>
    <t>COD MPIO</t>
  </si>
  <si>
    <t>SUBREGIONES Y MUNICIPIOS</t>
  </si>
  <si>
    <t>GRUPOS POR CURSO DE VIDA</t>
  </si>
  <si>
    <t>TOTAL PERSONAS AFILIADAS</t>
  </si>
  <si>
    <t>Primera Infancia</t>
  </si>
  <si>
    <t>Infancia</t>
  </si>
  <si>
    <t>Adolescente</t>
  </si>
  <si>
    <t>Juventud</t>
  </si>
  <si>
    <t>Adulto</t>
  </si>
  <si>
    <t>Vejez</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</si>
  <si>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</si>
  <si>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</si>
  <si>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</si>
  <si>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</si>
  <si>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</si>
  <si>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</si>
  <si>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</si>
  <si>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</si>
  <si>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</si>
  <si>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</si>
  <si>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</si>
  <si>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</si>
  <si>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</si>
  <si>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</si>
  <si>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</si>
  <si>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</si>
  <si>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</si>
  <si>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</si>
  <si>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</si>
  <si>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</si>
  <si>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</si>
  <si>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</si>
  <si>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</si>
  <si>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</si>
  <si>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</si>
  <si>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</si>
  <si>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</si>
  <si>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</si>
  <si>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</si>
  <si>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</si>
  <si>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</si>
  <si>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</si>
  <si>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</si>
  <si>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</si>
  <si>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</si>
  <si>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</si>
  <si>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</si>
  <si>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</si>
  <si>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</si>
  <si>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</si>
  <si>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</si>
  <si>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</si>
  <si>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</si>
  <si>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</si>
  <si>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</si>
  <si>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</si>
  <si>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</si>
  <si>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</si>
  <si>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</si>
  <si>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</si>
  <si>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</si>
  <si>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</si>
  <si>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</si>
  <si>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</si>
  <si>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</si>
  <si>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</si>
  <si>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</si>
  <si>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</si>
  <si>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</si>
  <si>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</si>
  <si>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</si>
  <si>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</si>
  <si>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</si>
  <si>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</si>
  <si>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</si>
  <si>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</si>
  <si>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</si>
  <si>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</si>
  <si>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</si>
  <si>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</si>
  <si>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</si>
  <si>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</si>
  <si>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</si>
  <si>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</si>
  <si>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</si>
  <si>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</si>
  <si>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</si>
  <si>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</si>
  <si>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</si>
  <si>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</si>
  <si>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</si>
  <si>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</si>
  <si>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</si>
  <si>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</si>
  <si>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</si>
  <si>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</si>
  <si>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</si>
  <si>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</si>
  <si>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</si>
  <si>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</si>
  <si>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</si>
  <si>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</si>
  <si>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</si>
  <si>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</si>
  <si>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</si>
  <si>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</si>
  <si>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</si>
  <si>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</si>
  <si>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</si>
  <si>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</si>
  <si>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</si>
  <si>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</si>
  <si>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</si>
  <si>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</si>
  <si>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</si>
  <si>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</si>
  <si>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</si>
  <si>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</si>
  <si>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</si>
  <si>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</si>
  <si>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</si>
  <si>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</si>
  <si>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</si>
  <si>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</si>
  <si>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</si>
  <si>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</si>
  <si>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</si>
  <si>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</si>
  <si>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</si>
  <si>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</si>
  <si>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</si>
  <si>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</si>
  <si>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</si>
  <si>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</si>
  <si>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</si>
  <si>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</si>
  <si>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</si>
  <si>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</si>
  <si>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</si>
  <si>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</si>
  <si>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</si>
  <si>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</si>
  <si>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</si>
  <si>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</si>
  <si>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</si>
  <si>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BD Régimen Subsidiado: ADRES</t>
  </si>
  <si>
    <t>Elaborado  por:</t>
  </si>
  <si>
    <t>Diana Milena Lopez</t>
  </si>
  <si>
    <t xml:space="preserve">Diligenció  y actualizó Plantilla:  </t>
  </si>
  <si>
    <r>
      <t xml:space="preserve">POBLACIÓN MIGRANTE VENEZOLANA  AFILIADA AL RÉGIMEN  CONTRIBUTIVO* POR CURSO DE VIDA, SUBREGIÓN Y MUNICIPIO EN EL DEPARTAMENTO DE ANTIOQUIA 
</t>
    </r>
    <r>
      <rPr>
        <b/>
        <sz val="9"/>
        <rFont val="Arial Narrow"/>
        <family val="2"/>
      </rPr>
      <t>* Población Afiliada al Régimen Contributivo según BDUA</t>
    </r>
  </si>
  <si>
    <t>BD Régimen Contributivo: ADRES</t>
  </si>
  <si>
    <t>grupo_edad</t>
  </si>
  <si>
    <t>HOMBRE</t>
  </si>
  <si>
    <t>MUJER</t>
  </si>
  <si>
    <t>Menor 1 año</t>
  </si>
  <si>
    <t>1-4 años</t>
  </si>
  <si>
    <t>5-14 años</t>
  </si>
  <si>
    <t>15-18 años</t>
  </si>
  <si>
    <t>19-44 años</t>
  </si>
  <si>
    <t>45-49 años</t>
  </si>
  <si>
    <t>50-54 años</t>
  </si>
  <si>
    <t>55-59 años</t>
  </si>
  <si>
    <t>60-64 años</t>
  </si>
  <si>
    <t>65-69 años</t>
  </si>
  <si>
    <t>70-74 años</t>
  </si>
  <si>
    <t>75-79 años</t>
  </si>
  <si>
    <t>80 años y más</t>
  </si>
  <si>
    <t>Corte a:</t>
  </si>
  <si>
    <t>CICLO DE VIDA</t>
  </si>
  <si>
    <t>Adolescencia</t>
  </si>
  <si>
    <t>Adultez</t>
  </si>
  <si>
    <t>POBLACIÓN AFILIADA AL RÉGIMEN CONTRIBUTIVO* POR GRUPOS DE EDAD Y MUNICIPIOS.
ANTIOQUIA 
Población Afiliada al Régimen Contributivo BDUA</t>
  </si>
  <si>
    <t>GRUPOS DE EDAD (EN AÑOS)</t>
  </si>
  <si>
    <t>&lt; de 1</t>
  </si>
  <si>
    <t xml:space="preserve"> 1 - 4</t>
  </si>
  <si>
    <t xml:space="preserve"> 5 - 14</t>
  </si>
  <si>
    <t>15 - 44</t>
  </si>
  <si>
    <t>45 - 59</t>
  </si>
  <si>
    <t>60 - 79</t>
  </si>
  <si>
    <t>80 y más</t>
  </si>
  <si>
    <t xml:space="preserve">Régimen Subsidiado y Contributivo: ADRES </t>
  </si>
  <si>
    <t>Elaborado por:</t>
  </si>
  <si>
    <t>POBLACIÓN AFILIADA AL RÉGIMEN SUBSIDIADO* POR GRUPOS DE EDAD Y MUNICIPIOS.
ANTIOQUIA 
Población Afiliada al Régimen Contributivo BDUA</t>
  </si>
  <si>
    <t>TOTAL AFILIADOS POR GENERO</t>
  </si>
  <si>
    <t>FEMENINO</t>
  </si>
  <si>
    <t>MASCULINO</t>
  </si>
  <si>
    <t>TOTAL GENERAL</t>
  </si>
  <si>
    <t>AFILIADOS AL SGSSS ABRIL 2024</t>
  </si>
  <si>
    <t>ABRIL 2024</t>
  </si>
  <si>
    <t>Tendencia de la Afiliación al SGSSS de los  Migrantes Venzolanos  con Permiso Por Proteccion Temporal o Permiso Especial de Permanencia. Antioquia  Diciembre 2022 a ABRIL 2024</t>
  </si>
  <si>
    <t>ABRIL  2024</t>
  </si>
  <si>
    <t>(1)MINISTERIO DE SALUD  PPT ENTREGADOS POR MIGRACION COLOMBIA 31/05/2023
(2) SISBEN 30 de Noviembre de 2023-DNP
(3) LISTADO CENSAL Junio 2023-SSSA
(4) AFILIADOS BDUA 2024 * Se excluyen los usuarios con estado suspendidos CORTE 30/04/2024</t>
  </si>
  <si>
    <t xml:space="preserve"> El 88,41%  esta calculado sumando los afiliados por PPT y PEP sobre los PPT entregados por migración Colombia de acuerdo a lo informado por el Ministerio de Salud al 31/05/2023 + los PEP afiliados a la fecha, esto para medir el porcentaje de afiliación de todos los afiliados y mientras que se hace el tránsito de PEP a PPT.</t>
  </si>
  <si>
    <t xml:space="preserve"> El 88,40% de cobertura de afiliación solo por PPT esta calculado con la información entregada por Ministerio de Salud  PPT a 31/05/2023.</t>
  </si>
  <si>
    <t>Afiliados al SGSSS  con PPT  al 30/04/2024</t>
  </si>
  <si>
    <t>Total afiliados al SGSSS al 30/04/2024</t>
  </si>
  <si>
    <t>Corte a 30/04/2024</t>
  </si>
  <si>
    <t>Fuente: Régimen Subsidiado y Contributivo ADRES</t>
  </si>
  <si>
    <t>AFILIADOS   BDUA  ADRES CORTE ABRIL 2024</t>
  </si>
  <si>
    <t>Población Migrante Venezolana Afiliada a los Regímenes Contributivo y Subsidiado por Grupos de Edad – Total Antioquia corte abril 2024</t>
  </si>
  <si>
    <t>DISTRIBUCIÓN POR GRUPOS DE EDAD DE LA POBLACIÓN MIGRANTE VENEZOLANA AFILIADA A SALUD - ANTIOQUIA ABRIL 2024</t>
  </si>
  <si>
    <t>Población Migrante Venezolana Afiliada a los Regímenes Contributivo y Subsidiado por Cursos de Vida – Total Antioquia corte abril 2024</t>
  </si>
  <si>
    <t>DISTRIBUCIÓN POR CICLO DE VIDA DE LA POBLACIÓN MIGRANTE VENEZOLANA AFILIADA A SALUD - ANTIOQUIA ABRIL 2024</t>
  </si>
  <si>
    <t>(1)MINISTERIO DE SALUD  PPT ENTREGADOS POR MIGRACION COLOMBIA 31/05/2023
(2) SISBEN 30 de noviembre de 2023-DNP
(3) LISTADO CENSAL Junio 2023-SSSA
(4) AFILIADOS BDUA 2024 * Se excluyen los usuarios con estado suspendidos CORTE 30/04/2024</t>
  </si>
  <si>
    <t xml:space="preserve">Diligenció y actualizó la Plantilla:  </t>
  </si>
  <si>
    <t>POBLACIÓN MIGRANTE VENEZOLANA  IDENTIFICADA CON POR PROTECCIÓN TEMPORAL Y PERMISO ESPECIAL DE PERMANENCIA AFILIADA AL SGSSS EN EL DEPARTAMENTO DE ANTIOQUIA, POR GÉNERO, SUBREGIÓN, MUNICIPIO. Corte 30/04/2024</t>
  </si>
  <si>
    <t>AFILIADOS BDUA 2024 Subsidiado y Contributivo *Se excluyen los usuarios con estado suspendidos CORTE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</si>
</sst>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0.0"/>
    <numFmt numFmtId="165" formatCode="_-* #,##0_-;\-* #,##0_-;_-* &quot;-&quot;??_-;_-@_-"/>
    <numFmt numFmtId="167" formatCode="0;0"/>
    <numFmt numFmtId="168" formatCode="0;000"/>
    <numFmt numFmtId="169" formatCode="0.0%"/>
    <numFmt numFmtId="170" formatCode="0.0"/>
    <numFmt numFmtId="171" formatCode="#.#"/>
  </numFmts>
  <fonts count="6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1"/>
      <color rgb="FF000000"/>
      <name val="Calibri"/>
      <family val="2"/>
      <scheme val="minor"/>
    </font>
    <font>
      <sz val="10"/>
      <name val="Calibri"/>
      <family val="2"/>
      <scheme val="minor"/>
    </font>
    <font>
      <b/>
      <sz val="11"/>
      <color indexed="8"/>
      <name val="Calibri"/>
      <family val="2"/>
    </font>
    <font>
      <sz val="10"/>
      <color indexed="8"/>
      <name val="Arial"/>
      <family val="2"/>
    </font>
    <font>
      <b/>
      <sz val="14"/>
      <color theme="0"/>
      <name val="Calibri"/>
      <family val="2"/>
      <scheme val="minor"/>
    </font>
    <font>
      <b/>
      <sz val="14"/>
      <name val="Arial"/>
      <family val="2"/>
    </font>
    <font>
      <b/>
      <sz val="16"/>
      <color theme="1"/>
      <name val="Calibri"/>
      <family val="2"/>
      <scheme val="minor"/>
    </font>
    <font>
      <b/>
      <sz val="14"/>
      <name val="Arial Narrow"/>
      <family val="2"/>
    </font>
    <font>
      <b/>
      <sz val="9"/>
      <name val="Arial Narrow"/>
      <family val="2"/>
    </font>
    <font>
      <b/>
      <sz val="10"/>
      <name val="Arial Narrow"/>
      <family val="2"/>
    </font>
    <font>
      <b/>
      <sz val="11"/>
      <color rgb="FF006100"/>
      <name val="Calibri"/>
      <family val="2"/>
      <scheme val="minor"/>
    </font>
    <font>
      <sz val="10"/>
      <color rgb="FF006100"/>
      <name val="Calibri"/>
      <family val="2"/>
      <scheme val="minor"/>
    </font>
    <font>
      <b/>
      <sz val="9"/>
      <color theme="1"/>
      <name val="Arial"/>
      <family val="2"/>
    </font>
    <font>
      <b/>
      <sz val="10"/>
      <color theme="1"/>
      <name val="Calibri"/>
      <family val="2"/>
      <scheme val="minor"/>
    </font>
    <font>
      <b/>
      <sz val="9"/>
      <color indexed="9"/>
      <name val="Arial"/>
      <family val="2"/>
    </font>
    <font>
      <sz val="11"/>
      <color rgb="FF9C6500"/>
      <name val="Calibri"/>
      <family val="2"/>
      <scheme val="minor"/>
    </font>
    <font>
      <b/>
      <sz val="14"/>
      <color indexed="56"/>
      <name val="Cambria"/>
      <family val="2"/>
    </font>
    <font>
      <sz val="10"/>
      <name val="Arial Narrow"/>
      <family val="2"/>
    </font>
    <font>
      <b/>
      <sz val="12"/>
      <color indexed="56"/>
      <name val="Cambria"/>
      <family val="2"/>
    </font>
    <font>
      <b/>
      <sz val="14"/>
      <color indexed="8"/>
      <name val="Calibri"/>
      <family val="2"/>
    </font>
    <font>
      <sz val="14"/>
      <name val="Calibri"/>
      <family val="2"/>
      <scheme val="minor"/>
    </font>
    <font>
      <b/>
      <sz val="14"/>
      <color theme="1"/>
      <name val="Calibri"/>
      <family val="2"/>
      <scheme val="minor"/>
    </font>
  </fonts>
  <fills count="37">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
      <patternFill patternType="solid">
        <fgColor theme="0" tint="-4.9989318521683403E-2"/>
        <bgColor indexed="64"/>
      </patternFill>
    </fill>
    <fill>
      <gradientFill degree="90">
        <stop position="0">
          <color theme="0"/>
        </stop>
        <stop position="1">
          <color theme="4"/>
        </stop>
      </gradientFill>
    </fill>
    <fill>
      <patternFill patternType="solid">
        <fgColor indexed="1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s>
  <borders count="6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22"/>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21">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9" fontId="1" fillId="0" borderId="0" applyFont="0" applyFill="0" applyBorder="0" applyAlignment="0" applyProtection="0"/>
    <xf numFmtId="0" fontId="34" fillId="0" borderId="0"/>
    <xf numFmtId="0" fontId="34" fillId="0" borderId="0"/>
    <xf numFmtId="0" fontId="34" fillId="0" borderId="0"/>
    <xf numFmtId="0" fontId="5" fillId="0" borderId="0"/>
    <xf numFmtId="0" fontId="5" fillId="0" borderId="0"/>
    <xf numFmtId="0" fontId="1" fillId="0" borderId="0"/>
    <xf numFmtId="0" fontId="1" fillId="0" borderId="0"/>
    <xf numFmtId="41" fontId="1" fillId="0" borderId="0" applyFont="0" applyFill="0" applyBorder="0" applyAlignment="0" applyProtection="0"/>
    <xf numFmtId="41" fontId="1" fillId="0" borderId="0" applyFont="0" applyFill="0" applyBorder="0" applyAlignment="0" applyProtection="0"/>
  </cellStyleXfs>
  <cellXfs count="574">
    <xf numFmtId="0" fontId="0" fillId="0" borderId="0" xfId="0"/>
    <xf numFmtId="0" fontId="5" fillId="0" borderId="0" xfId="1"/>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9"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9"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3"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3"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3"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9"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2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3"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26"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1" fillId="0" borderId="0" xfId="4" applyNumberFormat="1" applyAlignment="1">
      <alignment horizont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5" fillId="0" borderId="0" xfId="0" applyFont="1"/>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20"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6" fillId="3" borderId="23" xfId="4" applyNumberFormat="1" applyFont="1" applyFill="1" applyBorder="1" applyAlignment="1">
      <alignment horizontal="center"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2" fillId="3" borderId="41"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4" fontId="5" fillId="5" borderId="3" xfId="1" applyNumberFormat="1" applyFill="1" applyBorder="1" applyAlignment="1">
      <alignment horizontal="center" vertical="center"/>
    </xf>
    <xf numFmtId="0" fontId="0" fillId="0" borderId="3" xfId="0" applyBorder="1" applyAlignment="1">
      <alignment horizontal="center"/>
    </xf>
    <xf numFmtId="3" fontId="23" fillId="5" borderId="0" xfId="0" applyNumberFormat="1" applyFont="1" applyFill="1"/>
    <xf numFmtId="0" fontId="24" fillId="5" borderId="0" xfId="0" applyFont="1" applyFill="1" applyAlignment="1">
      <alignment horizontal="left" vertical="center" wrapText="1"/>
    </xf>
    <xf numFmtId="0" fontId="0" fillId="0" borderId="0" xfId="0" pivotButton="1"/>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3" xfId="4" applyNumberFormat="1" applyFont="1" applyFill="1" applyBorder="1" applyAlignment="1">
      <alignment horizontal="center" vertical="center"/>
    </xf>
    <xf numFmtId="2" fontId="22" fillId="3" borderId="21"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5"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2" xfId="4" applyNumberFormat="1" applyFont="1" applyFill="1" applyBorder="1" applyAlignment="1">
      <alignment horizontal="center" vertical="center" wrapText="1"/>
    </xf>
    <xf numFmtId="2" fontId="16" fillId="3" borderId="17" xfId="4" applyNumberFormat="1" applyFont="1" applyFill="1" applyBorder="1" applyAlignment="1">
      <alignment horizontal="left" vertical="top" wrapText="1"/>
    </xf>
    <xf numFmtId="2" fontId="16" fillId="3" borderId="18" xfId="4" applyNumberFormat="1" applyFont="1" applyFill="1" applyBorder="1" applyAlignment="1">
      <alignment horizontal="left" vertical="top" wrapText="1"/>
    </xf>
    <xf numFmtId="2" fontId="16" fillId="3" borderId="31" xfId="4" applyNumberFormat="1" applyFont="1" applyFill="1" applyBorder="1" applyAlignment="1">
      <alignment horizontal="left" vertical="top" wrapText="1"/>
    </xf>
    <xf numFmtId="2" fontId="16" fillId="3" borderId="12" xfId="4" applyNumberFormat="1" applyFont="1" applyFill="1" applyBorder="1" applyAlignment="1">
      <alignment horizontal="right" vertical="center"/>
    </xf>
    <xf numFmtId="2" fontId="16" fillId="3" borderId="14" xfId="4" applyNumberFormat="1" applyFont="1" applyFill="1" applyBorder="1" applyAlignment="1">
      <alignment horizontal="right" vertical="center"/>
    </xf>
    <xf numFmtId="2" fontId="16"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8" borderId="3" xfId="0" applyFont="1" applyFill="1" applyBorder="1" applyAlignment="1">
      <alignment horizontal="center" vertical="center" wrapText="1"/>
    </xf>
    <xf numFmtId="0" fontId="11" fillId="18" borderId="3" xfId="0" applyFont="1" applyFill="1" applyBorder="1" applyAlignment="1">
      <alignment horizontal="center" vertical="center"/>
    </xf>
    <xf numFmtId="0" fontId="11" fillId="18" borderId="3" xfId="0" applyFont="1" applyFill="1" applyBorder="1" applyAlignment="1">
      <alignment horizontal="center" vertical="center" wrapText="1"/>
    </xf>
    <xf numFmtId="0" fontId="6" fillId="0" borderId="0" xfId="0" applyFont="1"/>
    <xf numFmtId="0" fontId="39" fillId="18" borderId="3" xfId="6" applyFont="1" applyFill="1" applyBorder="1" applyAlignment="1">
      <alignment vertical="center"/>
    </xf>
    <xf numFmtId="0" fontId="40" fillId="19" borderId="3" xfId="6" applyFont="1" applyFill="1" applyBorder="1" applyAlignment="1">
      <alignment vertical="center" wrapText="1"/>
    </xf>
    <xf numFmtId="3" fontId="41" fillId="12" borderId="3" xfId="7" applyNumberFormat="1" applyFont="1" applyFill="1" applyBorder="1"/>
    <xf numFmtId="2" fontId="41" fillId="12" borderId="3" xfId="7" applyNumberFormat="1" applyFont="1" applyFill="1" applyBorder="1" applyAlignment="1">
      <alignment horizontal="center" vertical="center" wrapText="1"/>
    </xf>
    <xf numFmtId="165" fontId="0" fillId="0" borderId="0" xfId="0" applyNumberFormat="1" applyAlignment="1">
      <alignment horizontal="left"/>
    </xf>
    <xf numFmtId="0" fontId="39" fillId="18" borderId="3" xfId="6" applyFont="1" applyFill="1" applyBorder="1" applyAlignment="1">
      <alignment wrapText="1"/>
    </xf>
    <xf numFmtId="0" fontId="39" fillId="18" borderId="3" xfId="6" applyFont="1" applyFill="1" applyBorder="1" applyAlignment="1">
      <alignment horizontal="left"/>
    </xf>
    <xf numFmtId="0" fontId="42" fillId="18" borderId="3" xfId="0" applyFont="1" applyFill="1" applyBorder="1" applyAlignment="1">
      <alignment horizontal="center" vertical="center"/>
    </xf>
    <xf numFmtId="3" fontId="38" fillId="18" borderId="3" xfId="0" applyNumberFormat="1" applyFont="1" applyFill="1" applyBorder="1" applyAlignment="1">
      <alignment vertical="center"/>
    </xf>
    <xf numFmtId="3" fontId="38"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4" xfId="10" applyFont="1" applyBorder="1" applyAlignment="1">
      <alignment horizontal="right" wrapText="1"/>
    </xf>
    <xf numFmtId="49" fontId="0" fillId="0" borderId="0" xfId="0" applyNumberFormat="1" applyAlignment="1">
      <alignment horizontal="left"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3" fillId="0" borderId="0" xfId="0" applyFont="1"/>
    <xf numFmtId="0" fontId="43" fillId="0" borderId="24" xfId="0" applyFont="1" applyBorder="1"/>
    <xf numFmtId="164"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4"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1"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0" fontId="5" fillId="5" borderId="3" xfId="1" applyFill="1" applyBorder="1"/>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40" fillId="19" borderId="3" xfId="6" applyNumberFormat="1" applyFont="1" applyFill="1" applyBorder="1" applyAlignment="1">
      <alignment vertical="center" wrapText="1"/>
    </xf>
    <xf numFmtId="3" fontId="38" fillId="18" borderId="0" xfId="0" applyNumberFormat="1" applyFont="1" applyFill="1" applyAlignment="1">
      <alignment vertical="center"/>
    </xf>
    <xf numFmtId="3" fontId="38" fillId="18"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4" fontId="6" fillId="5" borderId="3" xfId="1" applyNumberFormat="1" applyFont="1" applyFill="1" applyBorder="1" applyAlignment="1">
      <alignment horizontal="center" vertical="center"/>
    </xf>
    <xf numFmtId="0" fontId="0" fillId="5" borderId="0" xfId="0" applyFill="1"/>
    <xf numFmtId="0" fontId="31" fillId="11" borderId="43"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1" applyNumberFormat="1" applyFont="1" applyBorder="1" applyAlignment="1">
      <alignment horizontal="right" wrapText="1"/>
    </xf>
    <xf numFmtId="10" fontId="0" fillId="0" borderId="3" xfId="0" applyNumberFormat="1" applyBorder="1"/>
    <xf numFmtId="49" fontId="14" fillId="25" borderId="3" xfId="0" applyNumberFormat="1" applyFont="1" applyFill="1" applyBorder="1" applyAlignment="1">
      <alignment vertical="center" wrapText="1"/>
    </xf>
    <xf numFmtId="17" fontId="14" fillId="25" borderId="3" xfId="0" applyNumberFormat="1" applyFont="1" applyFill="1" applyBorder="1" applyAlignment="1">
      <alignment vertical="center" wrapText="1"/>
    </xf>
    <xf numFmtId="3" fontId="0" fillId="24" borderId="3" xfId="0" applyNumberFormat="1" applyFill="1" applyBorder="1"/>
    <xf numFmtId="3" fontId="0" fillId="23" borderId="3" xfId="0" applyNumberFormat="1" applyFill="1" applyBorder="1"/>
    <xf numFmtId="3" fontId="0" fillId="22" borderId="3" xfId="0" applyNumberFormat="1" applyFill="1" applyBorder="1"/>
    <xf numFmtId="0" fontId="24" fillId="26" borderId="3" xfId="0" applyFont="1" applyFill="1" applyBorder="1" applyAlignment="1">
      <alignment horizontal="left" vertical="center" wrapText="1"/>
    </xf>
    <xf numFmtId="0" fontId="24" fillId="26" borderId="3" xfId="0" applyFont="1" applyFill="1" applyBorder="1" applyAlignment="1">
      <alignment vertical="center" wrapText="1"/>
    </xf>
    <xf numFmtId="3" fontId="5" fillId="26" borderId="3" xfId="0" applyNumberFormat="1" applyFont="1" applyFill="1" applyBorder="1" applyAlignment="1">
      <alignment horizontal="center" vertical="center"/>
    </xf>
    <xf numFmtId="0" fontId="25" fillId="26" borderId="3" xfId="0" applyFont="1" applyFill="1" applyBorder="1" applyAlignment="1">
      <alignment vertical="center" wrapText="1"/>
    </xf>
    <xf numFmtId="3" fontId="6" fillId="26" borderId="3" xfId="0" applyNumberFormat="1" applyFont="1" applyFill="1" applyBorder="1" applyAlignment="1">
      <alignment horizontal="center" vertical="center"/>
    </xf>
    <xf numFmtId="0" fontId="25" fillId="26" borderId="3" xfId="0" applyFont="1" applyFill="1" applyBorder="1" applyAlignment="1">
      <alignment vertical="center"/>
    </xf>
    <xf numFmtId="0" fontId="23" fillId="26" borderId="3" xfId="0" applyFont="1" applyFill="1" applyBorder="1"/>
    <xf numFmtId="0" fontId="25" fillId="26" borderId="7" xfId="0" applyFont="1" applyFill="1" applyBorder="1" applyAlignment="1">
      <alignment vertical="center" wrapText="1"/>
    </xf>
    <xf numFmtId="3" fontId="5" fillId="26" borderId="7" xfId="0" applyNumberFormat="1" applyFont="1" applyFill="1" applyBorder="1" applyAlignment="1">
      <alignment horizontal="center" vertical="center"/>
    </xf>
    <xf numFmtId="2" fontId="6" fillId="26" borderId="15" xfId="0" applyNumberFormat="1" applyFont="1" applyFill="1" applyBorder="1" applyAlignment="1">
      <alignment horizontal="center" vertical="center"/>
    </xf>
    <xf numFmtId="0" fontId="6" fillId="24" borderId="3" xfId="0" applyFont="1" applyFill="1" applyBorder="1" applyAlignment="1">
      <alignment vertical="center" wrapText="1"/>
    </xf>
    <xf numFmtId="0" fontId="5" fillId="24" borderId="3" xfId="0" applyFont="1" applyFill="1" applyBorder="1" applyAlignment="1">
      <alignment vertical="center" wrapText="1"/>
    </xf>
    <xf numFmtId="3" fontId="6" fillId="24" borderId="3" xfId="0" applyNumberFormat="1" applyFont="1" applyFill="1" applyBorder="1" applyAlignment="1">
      <alignment horizontal="center" vertical="center"/>
    </xf>
    <xf numFmtId="0" fontId="5" fillId="24" borderId="3" xfId="0" applyFont="1" applyFill="1" applyBorder="1" applyAlignment="1">
      <alignment vertical="center"/>
    </xf>
    <xf numFmtId="3" fontId="5" fillId="24" borderId="3" xfId="0" applyNumberFormat="1" applyFont="1" applyFill="1" applyBorder="1" applyAlignment="1">
      <alignment horizontal="center" vertical="center"/>
    </xf>
    <xf numFmtId="0" fontId="44" fillId="24" borderId="3" xfId="0" applyFont="1" applyFill="1" applyBorder="1"/>
    <xf numFmtId="0" fontId="24" fillId="20" borderId="32" xfId="0" applyFont="1" applyFill="1" applyBorder="1" applyAlignment="1">
      <alignment horizontal="left" vertical="center" wrapText="1"/>
    </xf>
    <xf numFmtId="0" fontId="24" fillId="20" borderId="33" xfId="0" applyFont="1" applyFill="1" applyBorder="1" applyAlignment="1">
      <alignment vertical="center" wrapText="1"/>
    </xf>
    <xf numFmtId="0" fontId="24" fillId="20" borderId="34" xfId="0" applyFont="1" applyFill="1" applyBorder="1" applyAlignment="1">
      <alignment horizontal="left" vertical="center" wrapText="1"/>
    </xf>
    <xf numFmtId="0" fontId="25" fillId="20" borderId="3" xfId="0" applyFont="1" applyFill="1" applyBorder="1" applyAlignment="1">
      <alignment vertical="center" wrapText="1"/>
    </xf>
    <xf numFmtId="0" fontId="24" fillId="20" borderId="14" xfId="0" applyFont="1" applyFill="1" applyBorder="1" applyAlignment="1">
      <alignment horizontal="left" vertical="center" wrapText="1"/>
    </xf>
    <xf numFmtId="0" fontId="25" fillId="20" borderId="15" xfId="0" applyFont="1" applyFill="1" applyBorder="1" applyAlignment="1">
      <alignment vertical="center" wrapText="1"/>
    </xf>
    <xf numFmtId="0" fontId="24" fillId="26" borderId="3" xfId="0" applyFont="1" applyFill="1" applyBorder="1" applyAlignment="1">
      <alignment horizontal="center" vertical="center" wrapText="1"/>
    </xf>
    <xf numFmtId="0" fontId="6" fillId="0" borderId="2" xfId="1" applyFont="1" applyBorder="1" applyAlignment="1">
      <alignment horizontal="center" vertical="center" wrapText="1"/>
    </xf>
    <xf numFmtId="4" fontId="5" fillId="0" borderId="3" xfId="1" applyNumberFormat="1" applyBorder="1" applyAlignment="1">
      <alignment horizontal="center" vertical="center" wrapText="1"/>
    </xf>
    <xf numFmtId="2" fontId="5" fillId="0" borderId="3" xfId="1" applyNumberFormat="1" applyBorder="1" applyAlignment="1">
      <alignment horizontal="center" vertical="center" wrapText="1"/>
    </xf>
    <xf numFmtId="2" fontId="5" fillId="5" borderId="3" xfId="1" applyNumberFormat="1" applyFill="1" applyBorder="1" applyAlignment="1">
      <alignment horizontal="center" vertical="center"/>
    </xf>
    <xf numFmtId="3" fontId="0" fillId="0" borderId="3" xfId="0" applyNumberFormat="1" applyBorder="1" applyAlignment="1">
      <alignment horizontal="center"/>
    </xf>
    <xf numFmtId="4" fontId="0" fillId="0" borderId="3" xfId="0" applyNumberFormat="1" applyBorder="1" applyAlignment="1">
      <alignment horizont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7" fillId="27" borderId="3" xfId="1" applyNumberFormat="1" applyFont="1" applyFill="1" applyBorder="1" applyAlignment="1">
      <alignment horizontal="center" vertical="center" wrapText="1"/>
    </xf>
    <xf numFmtId="3" fontId="6" fillId="27" borderId="3" xfId="1" applyNumberFormat="1" applyFont="1" applyFill="1" applyBorder="1" applyAlignment="1">
      <alignment horizontal="center" vertical="center" wrapText="1"/>
    </xf>
    <xf numFmtId="0" fontId="6" fillId="27" borderId="7" xfId="1" applyFont="1" applyFill="1" applyBorder="1" applyAlignment="1">
      <alignment horizontal="center" vertical="center" wrapText="1"/>
    </xf>
    <xf numFmtId="3" fontId="6" fillId="0" borderId="3" xfId="1" applyNumberFormat="1" applyFont="1" applyBorder="1" applyAlignment="1">
      <alignment horizontal="center" vertical="center" wrapText="1"/>
    </xf>
    <xf numFmtId="3" fontId="19" fillId="25" borderId="3" xfId="1" applyNumberFormat="1" applyFont="1" applyFill="1" applyBorder="1" applyAlignment="1">
      <alignment horizontal="center" vertical="center"/>
    </xf>
    <xf numFmtId="4" fontId="19" fillId="25"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167" fontId="0" fillId="0" borderId="3" xfId="0" applyNumberFormat="1" applyBorder="1" applyAlignment="1">
      <alignment horizontal="center"/>
    </xf>
    <xf numFmtId="0" fontId="35" fillId="16" borderId="10" xfId="13" applyFont="1" applyFill="1" applyBorder="1" applyAlignment="1">
      <alignment horizontal="center"/>
    </xf>
    <xf numFmtId="0" fontId="35" fillId="16" borderId="33" xfId="12" applyFont="1" applyFill="1" applyBorder="1" applyAlignment="1">
      <alignment horizontal="center"/>
    </xf>
    <xf numFmtId="0" fontId="35" fillId="16" borderId="50" xfId="14" applyFont="1" applyFill="1" applyBorder="1" applyAlignment="1">
      <alignment horizontal="center"/>
    </xf>
    <xf numFmtId="0" fontId="35" fillId="0" borderId="13" xfId="13" applyFont="1" applyBorder="1" applyAlignment="1">
      <alignment wrapText="1"/>
    </xf>
    <xf numFmtId="0" fontId="31" fillId="28" borderId="21" xfId="0" applyFont="1" applyFill="1" applyBorder="1" applyAlignment="1">
      <alignment horizontal="left"/>
    </xf>
    <xf numFmtId="0" fontId="35" fillId="16" borderId="52" xfId="12" applyFont="1" applyFill="1" applyBorder="1" applyAlignment="1">
      <alignment horizontal="center"/>
    </xf>
    <xf numFmtId="0" fontId="35" fillId="16" borderId="53" xfId="12" applyFont="1" applyFill="1" applyBorder="1" applyAlignment="1">
      <alignment horizontal="center"/>
    </xf>
    <xf numFmtId="0" fontId="35" fillId="16" borderId="54" xfId="12" applyFont="1" applyFill="1" applyBorder="1" applyAlignment="1">
      <alignment horizontal="center"/>
    </xf>
    <xf numFmtId="0" fontId="35" fillId="0" borderId="13" xfId="12" applyFont="1" applyBorder="1" applyAlignment="1">
      <alignment wrapText="1"/>
    </xf>
    <xf numFmtId="3" fontId="0" fillId="0" borderId="23" xfId="0" applyNumberFormat="1" applyBorder="1" applyAlignment="1">
      <alignment horizontal="center"/>
    </xf>
    <xf numFmtId="0" fontId="35" fillId="30" borderId="21" xfId="12" applyFont="1" applyFill="1" applyBorder="1" applyAlignment="1">
      <alignment horizontal="center"/>
    </xf>
    <xf numFmtId="3" fontId="0" fillId="29" borderId="15" xfId="0" applyNumberFormat="1" applyFill="1" applyBorder="1" applyAlignment="1">
      <alignment horizontal="center"/>
    </xf>
    <xf numFmtId="168" fontId="0" fillId="29" borderId="15" xfId="0" applyNumberFormat="1" applyFill="1" applyBorder="1" applyAlignment="1">
      <alignment horizontal="center"/>
    </xf>
    <xf numFmtId="0" fontId="27" fillId="0" borderId="0" xfId="0" applyFont="1" applyAlignment="1">
      <alignment vertical="center" wrapText="1"/>
    </xf>
    <xf numFmtId="17" fontId="5" fillId="0" borderId="3" xfId="1" applyNumberFormat="1" applyBorder="1" applyAlignment="1">
      <alignment horizontal="center"/>
    </xf>
    <xf numFmtId="17" fontId="5" fillId="0" borderId="3" xfId="1" applyNumberFormat="1" applyBorder="1" applyAlignment="1">
      <alignment horizontal="center" vertical="center"/>
    </xf>
    <xf numFmtId="49" fontId="31" fillId="10" borderId="0" xfId="0" applyNumberFormat="1" applyFont="1" applyFill="1"/>
    <xf numFmtId="17" fontId="31" fillId="10" borderId="0" xfId="0" applyNumberFormat="1" applyFont="1" applyFill="1"/>
    <xf numFmtId="165" fontId="0" fillId="0" borderId="0" xfId="0" applyNumberFormat="1"/>
    <xf numFmtId="0" fontId="6" fillId="25" borderId="3" xfId="0" applyFont="1" applyFill="1" applyBorder="1" applyAlignment="1">
      <alignment horizontal="center" vertical="center"/>
    </xf>
    <xf numFmtId="0" fontId="0" fillId="25" borderId="3" xfId="0" applyFill="1" applyBorder="1" applyAlignment="1">
      <alignment horizontal="center" vertical="center"/>
    </xf>
    <xf numFmtId="0" fontId="45" fillId="25" borderId="3" xfId="9" applyFont="1" applyFill="1" applyBorder="1" applyAlignment="1">
      <alignment horizontal="center" vertical="center" wrapText="1"/>
    </xf>
    <xf numFmtId="0" fontId="35" fillId="25" borderId="3" xfId="9" applyFont="1" applyFill="1" applyBorder="1" applyAlignment="1">
      <alignment horizontal="center" vertical="center" wrapText="1"/>
    </xf>
    <xf numFmtId="49" fontId="19" fillId="3" borderId="4" xfId="1" applyNumberFormat="1" applyFont="1" applyFill="1" applyBorder="1" applyAlignment="1">
      <alignment horizontal="center" vertical="center" wrapText="1"/>
    </xf>
    <xf numFmtId="3" fontId="6" fillId="20" borderId="50"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2" fontId="6" fillId="20" borderId="51" xfId="0" applyNumberFormat="1" applyFont="1" applyFill="1" applyBorder="1" applyAlignment="1">
      <alignment horizontal="center" vertical="center"/>
    </xf>
    <xf numFmtId="3" fontId="5" fillId="20" borderId="51" xfId="0" applyNumberFormat="1" applyFont="1" applyFill="1" applyBorder="1" applyAlignment="1">
      <alignment horizontal="center" vertical="center"/>
    </xf>
    <xf numFmtId="0" fontId="50" fillId="0" borderId="48" xfId="1" applyFont="1" applyBorder="1" applyAlignment="1">
      <alignment vertical="center"/>
    </xf>
    <xf numFmtId="0" fontId="50" fillId="0" borderId="27" xfId="1" applyFont="1" applyBorder="1" applyAlignment="1">
      <alignment vertical="center"/>
    </xf>
    <xf numFmtId="3" fontId="53" fillId="32" borderId="15" xfId="6" applyNumberFormat="1" applyFont="1" applyFill="1" applyBorder="1" applyAlignment="1">
      <alignment horizontal="center" vertical="center" wrapText="1"/>
    </xf>
    <xf numFmtId="3" fontId="53" fillId="32" borderId="51" xfId="6" applyNumberFormat="1" applyFont="1" applyFill="1" applyBorder="1" applyAlignment="1">
      <alignment horizontal="center" vertical="center" wrapText="1"/>
    </xf>
    <xf numFmtId="0" fontId="55" fillId="18" borderId="4" xfId="1" applyFont="1" applyFill="1" applyBorder="1" applyAlignment="1">
      <alignment horizontal="center" vertical="center"/>
    </xf>
    <xf numFmtId="3" fontId="55" fillId="18" borderId="57" xfId="16" applyNumberFormat="1" applyFont="1" applyFill="1" applyBorder="1" applyAlignment="1">
      <alignment horizontal="center" vertical="center"/>
    </xf>
    <xf numFmtId="169" fontId="55" fillId="18" borderId="33" xfId="5" applyNumberFormat="1" applyFont="1" applyFill="1" applyBorder="1" applyAlignment="1">
      <alignment horizontal="center" vertical="center"/>
    </xf>
    <xf numFmtId="3" fontId="55" fillId="18" borderId="33" xfId="16" applyNumberFormat="1" applyFont="1" applyFill="1" applyBorder="1" applyAlignment="1">
      <alignment horizontal="center" vertical="center"/>
    </xf>
    <xf numFmtId="169" fontId="55" fillId="18" borderId="38" xfId="5" applyNumberFormat="1" applyFont="1" applyFill="1" applyBorder="1" applyAlignment="1">
      <alignment horizontal="center" vertical="center"/>
    </xf>
    <xf numFmtId="3" fontId="56" fillId="18" borderId="50" xfId="17" applyNumberFormat="1" applyFont="1" applyFill="1" applyBorder="1" applyAlignment="1">
      <alignment horizontal="center" vertical="center"/>
    </xf>
    <xf numFmtId="1" fontId="11" fillId="2" borderId="13" xfId="15" applyNumberFormat="1" applyFont="1" applyFill="1" applyBorder="1" applyAlignment="1">
      <alignment vertical="center" wrapText="1" shrinkToFit="1"/>
    </xf>
    <xf numFmtId="0" fontId="17" fillId="2" borderId="4" xfId="1" applyFont="1" applyFill="1" applyBorder="1" applyAlignment="1">
      <alignment vertical="center"/>
    </xf>
    <xf numFmtId="3" fontId="57" fillId="33" borderId="6" xfId="16" applyNumberFormat="1" applyFont="1" applyFill="1" applyBorder="1" applyAlignment="1">
      <alignment horizontal="center" vertical="center"/>
    </xf>
    <xf numFmtId="169" fontId="57" fillId="33" borderId="3" xfId="5" applyNumberFormat="1" applyFont="1" applyFill="1" applyBorder="1" applyAlignment="1">
      <alignment horizontal="center" vertical="center"/>
    </xf>
    <xf numFmtId="3" fontId="57" fillId="33" borderId="3" xfId="16" applyNumberFormat="1" applyFont="1" applyFill="1" applyBorder="1" applyAlignment="1">
      <alignment horizontal="center" vertical="center"/>
    </xf>
    <xf numFmtId="3" fontId="11" fillId="2" borderId="23" xfId="1" applyNumberFormat="1" applyFont="1" applyFill="1" applyBorder="1" applyAlignment="1">
      <alignment horizontal="center" vertical="center"/>
    </xf>
    <xf numFmtId="0" fontId="5" fillId="0" borderId="13" xfId="15" applyBorder="1"/>
    <xf numFmtId="0" fontId="32" fillId="14" borderId="4" xfId="6" applyBorder="1"/>
    <xf numFmtId="169" fontId="58" fillId="15" borderId="3" xfId="5" applyNumberFormat="1" applyFont="1" applyFill="1" applyBorder="1" applyAlignment="1">
      <alignment horizontal="center"/>
    </xf>
    <xf numFmtId="3" fontId="33" fillId="15" borderId="23" xfId="7" applyNumberFormat="1" applyBorder="1" applyAlignment="1">
      <alignment horizontal="center"/>
    </xf>
    <xf numFmtId="0" fontId="5" fillId="0" borderId="21" xfId="15" applyBorder="1"/>
    <xf numFmtId="0" fontId="32" fillId="14" borderId="22" xfId="6" applyBorder="1"/>
    <xf numFmtId="169" fontId="58" fillId="15" borderId="15" xfId="5" applyNumberFormat="1" applyFont="1" applyFill="1" applyBorder="1" applyAlignment="1">
      <alignment horizontal="center"/>
    </xf>
    <xf numFmtId="3" fontId="33" fillId="15" borderId="51" xfId="7" applyNumberFormat="1" applyBorder="1" applyAlignment="1">
      <alignment horizontal="center"/>
    </xf>
    <xf numFmtId="0" fontId="5" fillId="0" borderId="0" xfId="15"/>
    <xf numFmtId="0" fontId="14" fillId="29" borderId="3" xfId="15" applyFont="1" applyFill="1" applyBorder="1" applyAlignment="1">
      <alignment vertical="center"/>
    </xf>
    <xf numFmtId="0" fontId="5" fillId="29" borderId="3" xfId="0" applyFont="1" applyFill="1" applyBorder="1"/>
    <xf numFmtId="0" fontId="6" fillId="0" borderId="0" xfId="15" applyFont="1"/>
    <xf numFmtId="0" fontId="14" fillId="29" borderId="3" xfId="0" applyFont="1" applyFill="1" applyBorder="1" applyAlignment="1">
      <alignment vertical="center"/>
    </xf>
    <xf numFmtId="0" fontId="56" fillId="0" borderId="0" xfId="18" applyFont="1" applyAlignment="1">
      <alignment vertical="center"/>
    </xf>
    <xf numFmtId="0" fontId="60" fillId="0" borderId="0" xfId="1" applyFont="1"/>
    <xf numFmtId="3" fontId="33" fillId="15" borderId="3" xfId="7" applyNumberFormat="1" applyBorder="1" applyAlignment="1">
      <alignment horizontal="center"/>
    </xf>
    <xf numFmtId="3" fontId="33" fillId="15" borderId="15" xfId="7" applyNumberFormat="1" applyBorder="1" applyAlignment="1">
      <alignment horizontal="center"/>
    </xf>
    <xf numFmtId="0" fontId="50" fillId="0" borderId="2" xfId="1" applyFont="1" applyBorder="1" applyAlignment="1">
      <alignment vertical="center" wrapText="1"/>
    </xf>
    <xf numFmtId="0" fontId="50" fillId="0" borderId="2" xfId="1" applyFont="1" applyBorder="1" applyAlignment="1">
      <alignment vertical="center"/>
    </xf>
    <xf numFmtId="0" fontId="61" fillId="10" borderId="3" xfId="8" applyFont="1" applyFill="1" applyBorder="1" applyAlignment="1">
      <alignment horizontal="center" vertical="center" wrapText="1"/>
    </xf>
    <xf numFmtId="3" fontId="53" fillId="32" borderId="7" xfId="6" applyNumberFormat="1" applyFont="1" applyFill="1" applyBorder="1" applyAlignment="1">
      <alignment horizontal="center" vertical="center" wrapText="1"/>
    </xf>
    <xf numFmtId="0" fontId="55" fillId="18" borderId="3" xfId="1" applyFont="1" applyFill="1" applyBorder="1" applyAlignment="1">
      <alignment horizontal="center" vertical="center"/>
    </xf>
    <xf numFmtId="3" fontId="55" fillId="18" borderId="3" xfId="16" applyNumberFormat="1" applyFont="1" applyFill="1" applyBorder="1" applyAlignment="1">
      <alignment horizontal="center" vertical="center"/>
    </xf>
    <xf numFmtId="170" fontId="55" fillId="18" borderId="3" xfId="16" applyNumberFormat="1" applyFont="1" applyFill="1" applyBorder="1" applyAlignment="1">
      <alignment horizontal="center" vertical="center"/>
    </xf>
    <xf numFmtId="171" fontId="55" fillId="18" borderId="3" xfId="16" applyNumberFormat="1" applyFont="1" applyFill="1" applyBorder="1" applyAlignment="1">
      <alignment horizontal="center" vertical="center"/>
    </xf>
    <xf numFmtId="171" fontId="55" fillId="18" borderId="4" xfId="16" applyNumberFormat="1" applyFont="1" applyFill="1" applyBorder="1" applyAlignment="1">
      <alignment horizontal="center" vertical="center"/>
    </xf>
    <xf numFmtId="3" fontId="56" fillId="18" borderId="3" xfId="4" applyNumberFormat="1" applyFont="1" applyFill="1" applyBorder="1" applyAlignment="1">
      <alignment horizontal="center" vertical="center"/>
    </xf>
    <xf numFmtId="1" fontId="11" fillId="2" borderId="3" xfId="0" applyNumberFormat="1" applyFont="1" applyFill="1" applyBorder="1" applyAlignment="1">
      <alignment vertical="center" wrapText="1" shrinkToFit="1"/>
    </xf>
    <xf numFmtId="0" fontId="17" fillId="2" borderId="3" xfId="1" applyFont="1" applyFill="1" applyBorder="1" applyAlignment="1">
      <alignment vertical="center"/>
    </xf>
    <xf numFmtId="170" fontId="57" fillId="33" borderId="3" xfId="16" applyNumberFormat="1" applyFont="1" applyFill="1" applyBorder="1" applyAlignment="1">
      <alignment horizontal="center" vertical="center"/>
    </xf>
    <xf numFmtId="3" fontId="11" fillId="2" borderId="3" xfId="1" applyNumberFormat="1" applyFont="1" applyFill="1" applyBorder="1" applyAlignment="1">
      <alignment horizontal="center" vertical="center"/>
    </xf>
    <xf numFmtId="0" fontId="32" fillId="14" borderId="3" xfId="6" applyBorder="1"/>
    <xf numFmtId="170" fontId="33" fillId="15" borderId="3" xfId="7" applyNumberFormat="1" applyBorder="1" applyAlignment="1">
      <alignment horizontal="center"/>
    </xf>
    <xf numFmtId="170" fontId="11" fillId="2" borderId="3" xfId="15" applyNumberFormat="1" applyFont="1" applyFill="1" applyBorder="1" applyAlignment="1">
      <alignment horizontal="center"/>
    </xf>
    <xf numFmtId="170" fontId="11" fillId="2" borderId="9" xfId="15" applyNumberFormat="1" applyFont="1" applyFill="1" applyBorder="1" applyAlignment="1">
      <alignment horizontal="center"/>
    </xf>
    <xf numFmtId="3" fontId="11" fillId="2" borderId="3" xfId="1" applyNumberFormat="1" applyFont="1" applyFill="1" applyBorder="1" applyAlignment="1">
      <alignment horizontal="center"/>
    </xf>
    <xf numFmtId="0" fontId="32" fillId="14" borderId="13" xfId="6" applyBorder="1"/>
    <xf numFmtId="3" fontId="11" fillId="2" borderId="3" xfId="15" applyNumberFormat="1" applyFont="1" applyFill="1" applyBorder="1" applyAlignment="1">
      <alignment horizontal="center"/>
    </xf>
    <xf numFmtId="1" fontId="5" fillId="29" borderId="0" xfId="0" applyNumberFormat="1" applyFont="1" applyFill="1" applyAlignment="1">
      <alignment vertical="center" shrinkToFit="1"/>
    </xf>
    <xf numFmtId="1" fontId="5" fillId="29" borderId="58" xfId="0" applyNumberFormat="1" applyFont="1" applyFill="1" applyBorder="1" applyAlignment="1">
      <alignment vertical="center" shrinkToFit="1"/>
    </xf>
    <xf numFmtId="0" fontId="9" fillId="29" borderId="41" xfId="0" applyFont="1" applyFill="1" applyBorder="1" applyAlignment="1">
      <alignment vertical="center"/>
    </xf>
    <xf numFmtId="0" fontId="9" fillId="29" borderId="0" xfId="0" applyFont="1" applyFill="1" applyAlignment="1">
      <alignment vertical="center"/>
    </xf>
    <xf numFmtId="1" fontId="5" fillId="29" borderId="41" xfId="0" applyNumberFormat="1" applyFont="1" applyFill="1" applyBorder="1" applyAlignment="1">
      <alignment vertical="center" shrinkToFit="1"/>
    </xf>
    <xf numFmtId="3" fontId="53" fillId="32" borderId="3" xfId="6" applyNumberFormat="1" applyFont="1" applyFill="1" applyBorder="1" applyAlignment="1">
      <alignment horizontal="center" vertical="center" wrapText="1"/>
    </xf>
    <xf numFmtId="3" fontId="55" fillId="18" borderId="8" xfId="16" applyNumberFormat="1" applyFont="1" applyFill="1" applyBorder="1" applyAlignment="1">
      <alignment horizontal="center" vertical="center"/>
    </xf>
    <xf numFmtId="169" fontId="55" fillId="18" borderId="8" xfId="5" applyNumberFormat="1" applyFont="1" applyFill="1" applyBorder="1" applyAlignment="1">
      <alignment horizontal="center" vertical="center"/>
    </xf>
    <xf numFmtId="3" fontId="55" fillId="18" borderId="46" xfId="16" applyNumberFormat="1" applyFont="1" applyFill="1" applyBorder="1" applyAlignment="1">
      <alignment horizontal="center" vertical="center"/>
    </xf>
    <xf numFmtId="169" fontId="55" fillId="18" borderId="1" xfId="5" applyNumberFormat="1" applyFont="1" applyFill="1" applyBorder="1" applyAlignment="1">
      <alignment horizontal="center" vertical="center"/>
    </xf>
    <xf numFmtId="0" fontId="31" fillId="0" borderId="0" xfId="0" applyFont="1" applyAlignment="1">
      <alignment vertical="center"/>
    </xf>
    <xf numFmtId="3" fontId="6" fillId="5" borderId="3" xfId="1" applyNumberFormat="1" applyFont="1" applyFill="1" applyBorder="1" applyAlignment="1">
      <alignment horizontal="center" vertical="center" wrapText="1"/>
    </xf>
    <xf numFmtId="0" fontId="5" fillId="5" borderId="3" xfId="1" applyFill="1" applyBorder="1" applyAlignment="1">
      <alignment horizontal="left" vertical="center" wrapText="1"/>
    </xf>
    <xf numFmtId="3" fontId="7" fillId="34" borderId="3" xfId="1" applyNumberFormat="1" applyFont="1" applyFill="1" applyBorder="1" applyAlignment="1">
      <alignment horizontal="center" vertical="center" wrapText="1"/>
    </xf>
    <xf numFmtId="3" fontId="6" fillId="34" borderId="3" xfId="1" applyNumberFormat="1" applyFont="1" applyFill="1" applyBorder="1" applyAlignment="1">
      <alignment horizontal="center" vertical="center"/>
    </xf>
    <xf numFmtId="3" fontId="7" fillId="34" borderId="8" xfId="1" applyNumberFormat="1" applyFont="1" applyFill="1" applyBorder="1" applyAlignment="1">
      <alignment horizontal="center" vertical="center" wrapText="1"/>
    </xf>
    <xf numFmtId="3" fontId="6" fillId="34" borderId="8" xfId="1" applyNumberFormat="1" applyFont="1" applyFill="1" applyBorder="1" applyAlignment="1">
      <alignment horizontal="center" vertical="center" wrapText="1"/>
    </xf>
    <xf numFmtId="0" fontId="6" fillId="34" borderId="9" xfId="1" applyFont="1" applyFill="1" applyBorder="1" applyAlignment="1">
      <alignment horizontal="center" vertical="center" wrapText="1"/>
    </xf>
    <xf numFmtId="49" fontId="8" fillId="3" borderId="16" xfId="1" applyNumberFormat="1" applyFont="1" applyFill="1" applyBorder="1" applyAlignment="1">
      <alignment horizontal="center" vertical="center"/>
    </xf>
    <xf numFmtId="49" fontId="8" fillId="3" borderId="41" xfId="1" applyNumberFormat="1" applyFont="1" applyFill="1" applyBorder="1" applyAlignment="1">
      <alignment horizontal="center" vertical="center"/>
    </xf>
    <xf numFmtId="3" fontId="11" fillId="3" borderId="8" xfId="1" applyNumberFormat="1" applyFont="1" applyFill="1" applyBorder="1" applyAlignment="1">
      <alignment horizontal="center" vertical="center"/>
    </xf>
    <xf numFmtId="4" fontId="11" fillId="3" borderId="8" xfId="1" applyNumberFormat="1" applyFont="1" applyFill="1" applyBorder="1" applyAlignment="1">
      <alignment horizontal="center" vertical="center"/>
    </xf>
    <xf numFmtId="4" fontId="12" fillId="3" borderId="8" xfId="1" applyNumberFormat="1" applyFont="1" applyFill="1" applyBorder="1" applyAlignment="1">
      <alignment horizontal="center" vertical="center"/>
    </xf>
    <xf numFmtId="3" fontId="7" fillId="27" borderId="13" xfId="1" applyNumberFormat="1" applyFont="1" applyFill="1" applyBorder="1" applyAlignment="1">
      <alignment horizontal="center" vertical="center" wrapText="1"/>
    </xf>
    <xf numFmtId="3" fontId="6" fillId="27" borderId="21" xfId="1" applyNumberFormat="1" applyFont="1" applyFill="1" applyBorder="1" applyAlignment="1">
      <alignment horizontal="center" vertical="center"/>
    </xf>
    <xf numFmtId="3" fontId="6" fillId="27" borderId="15" xfId="1" applyNumberFormat="1" applyFont="1" applyFill="1" applyBorder="1" applyAlignment="1">
      <alignment horizontal="center" vertical="center"/>
    </xf>
    <xf numFmtId="4" fontId="6" fillId="27" borderId="15" xfId="1" applyNumberFormat="1" applyFont="1" applyFill="1" applyBorder="1" applyAlignment="1">
      <alignment horizontal="center" vertical="center"/>
    </xf>
    <xf numFmtId="49" fontId="31" fillId="10" borderId="0" xfId="0" applyNumberFormat="1" applyFont="1" applyFill="1" applyAlignment="1">
      <alignment horizontal="center" vertical="center" wrapText="1"/>
    </xf>
    <xf numFmtId="3" fontId="7" fillId="34" borderId="61" xfId="1" applyNumberFormat="1" applyFont="1" applyFill="1" applyBorder="1" applyAlignment="1">
      <alignment horizontal="center" vertical="center" wrapText="1"/>
    </xf>
    <xf numFmtId="3" fontId="6" fillId="34" borderId="15" xfId="1" applyNumberFormat="1" applyFont="1" applyFill="1" applyBorder="1" applyAlignment="1">
      <alignment horizontal="center" vertical="center"/>
    </xf>
    <xf numFmtId="4" fontId="6" fillId="34" borderId="15" xfId="1" applyNumberFormat="1" applyFont="1" applyFill="1" applyBorder="1" applyAlignment="1">
      <alignment horizontal="center" vertical="center"/>
    </xf>
    <xf numFmtId="3" fontId="6" fillId="34" borderId="51" xfId="1" applyNumberFormat="1" applyFont="1" applyFill="1" applyBorder="1" applyAlignment="1">
      <alignment horizontal="center" vertical="center"/>
    </xf>
    <xf numFmtId="3" fontId="35" fillId="0" borderId="0" xfId="9" applyNumberFormat="1" applyFont="1" applyAlignment="1">
      <alignment horizontal="right" wrapText="1"/>
    </xf>
    <xf numFmtId="0" fontId="47" fillId="3" borderId="27" xfId="4" applyFont="1" applyFill="1" applyBorder="1" applyAlignment="1">
      <alignment vertical="center"/>
    </xf>
    <xf numFmtId="49" fontId="0" fillId="10" borderId="0" xfId="0" applyNumberFormat="1" applyFill="1" applyAlignment="1">
      <alignment horizontal="center" vertical="center" wrapText="1"/>
    </xf>
    <xf numFmtId="0" fontId="18" fillId="25" borderId="3" xfId="4" applyFont="1" applyFill="1" applyBorder="1" applyAlignment="1">
      <alignment horizontal="center" vertical="center" wrapText="1"/>
    </xf>
    <xf numFmtId="0" fontId="18" fillId="3" borderId="19" xfId="4" applyFont="1" applyFill="1" applyBorder="1" applyAlignment="1">
      <alignment horizontal="center" vertical="center" wrapText="1"/>
    </xf>
    <xf numFmtId="0" fontId="12" fillId="3" borderId="19" xfId="4" applyFont="1" applyFill="1" applyBorder="1" applyAlignment="1">
      <alignment horizontal="center" vertical="center"/>
    </xf>
    <xf numFmtId="0" fontId="12" fillId="3" borderId="6" xfId="4" applyFont="1" applyFill="1" applyBorder="1" applyAlignment="1">
      <alignment horizontal="center" vertical="center"/>
    </xf>
    <xf numFmtId="3" fontId="2" fillId="6" borderId="62" xfId="4" applyNumberFormat="1" applyFont="1" applyFill="1" applyBorder="1" applyAlignment="1">
      <alignment horizontal="center"/>
    </xf>
    <xf numFmtId="0" fontId="18" fillId="25" borderId="10" xfId="4" applyFont="1" applyFill="1" applyBorder="1" applyAlignment="1">
      <alignment horizontal="center" vertical="center" wrapText="1"/>
    </xf>
    <xf numFmtId="0" fontId="20" fillId="25" borderId="33" xfId="4" applyFont="1" applyFill="1" applyBorder="1" applyAlignment="1">
      <alignment horizontal="center" vertical="center" wrapText="1"/>
    </xf>
    <xf numFmtId="0" fontId="20" fillId="25" borderId="50" xfId="4" applyFont="1" applyFill="1" applyBorder="1" applyAlignment="1">
      <alignment horizontal="center" vertical="center" wrapText="1"/>
    </xf>
    <xf numFmtId="0" fontId="12" fillId="3" borderId="21" xfId="4" applyFont="1" applyFill="1" applyBorder="1" applyAlignment="1">
      <alignment horizontal="center" vertical="center"/>
    </xf>
    <xf numFmtId="0" fontId="12" fillId="3" borderId="15" xfId="4" applyFont="1" applyFill="1" applyBorder="1" applyAlignment="1">
      <alignment horizontal="center" vertical="center"/>
    </xf>
    <xf numFmtId="0" fontId="12" fillId="3" borderId="51" xfId="4" applyFont="1" applyFill="1" applyBorder="1" applyAlignment="1">
      <alignment horizontal="center" vertical="center"/>
    </xf>
    <xf numFmtId="0" fontId="20" fillId="3" borderId="6" xfId="4" applyFont="1" applyFill="1" applyBorder="1" applyAlignment="1">
      <alignment horizontal="center" vertical="center" wrapText="1"/>
    </xf>
    <xf numFmtId="0" fontId="18" fillId="25" borderId="50" xfId="4" applyFont="1" applyFill="1" applyBorder="1" applyAlignment="1">
      <alignment horizontal="center" vertical="center" wrapText="1"/>
    </xf>
    <xf numFmtId="0" fontId="18" fillId="3" borderId="21" xfId="4" applyFont="1" applyFill="1" applyBorder="1" applyAlignment="1">
      <alignment horizontal="center" vertical="center" wrapText="1"/>
    </xf>
    <xf numFmtId="49" fontId="59" fillId="10" borderId="50" xfId="8" applyNumberFormat="1" applyFont="1" applyFill="1" applyBorder="1" applyAlignment="1">
      <alignment horizontal="center" vertical="center" wrapText="1"/>
    </xf>
    <xf numFmtId="49" fontId="0" fillId="10" borderId="0" xfId="0" applyNumberFormat="1" applyFill="1"/>
    <xf numFmtId="0" fontId="31" fillId="10" borderId="0" xfId="0" applyFont="1" applyFill="1"/>
    <xf numFmtId="3" fontId="6" fillId="27" borderId="22" xfId="1" applyNumberFormat="1" applyFont="1" applyFill="1" applyBorder="1" applyAlignment="1">
      <alignment horizontal="center" vertical="center"/>
    </xf>
    <xf numFmtId="3" fontId="11" fillId="3" borderId="1" xfId="1" applyNumberFormat="1" applyFont="1" applyFill="1" applyBorder="1" applyAlignment="1">
      <alignment horizontal="center" vertical="center"/>
    </xf>
    <xf numFmtId="3" fontId="5" fillId="0" borderId="4" xfId="1" applyNumberFormat="1" applyBorder="1" applyAlignment="1">
      <alignment horizontal="center"/>
    </xf>
    <xf numFmtId="3" fontId="12" fillId="3" borderId="4" xfId="1" applyNumberFormat="1" applyFont="1" applyFill="1" applyBorder="1" applyAlignment="1">
      <alignment horizontal="center" vertical="center"/>
    </xf>
    <xf numFmtId="0" fontId="5" fillId="0" borderId="4" xfId="1" applyBorder="1" applyAlignment="1">
      <alignment horizontal="center" vertical="center"/>
    </xf>
    <xf numFmtId="0" fontId="12" fillId="3" borderId="4" xfId="1" applyFont="1" applyFill="1" applyBorder="1" applyAlignment="1">
      <alignment horizontal="center" vertical="center"/>
    </xf>
    <xf numFmtId="3" fontId="6" fillId="34" borderId="63" xfId="1" applyNumberFormat="1" applyFont="1" applyFill="1" applyBorder="1" applyAlignment="1">
      <alignment horizontal="center" vertical="center"/>
    </xf>
    <xf numFmtId="3" fontId="11" fillId="3" borderId="46" xfId="1" applyNumberFormat="1" applyFont="1" applyFill="1" applyBorder="1" applyAlignment="1">
      <alignment horizontal="center" vertical="center"/>
    </xf>
    <xf numFmtId="3" fontId="5" fillId="0" borderId="6" xfId="1" applyNumberFormat="1" applyBorder="1" applyAlignment="1">
      <alignment horizontal="center" vertical="center"/>
    </xf>
    <xf numFmtId="3" fontId="6" fillId="35" borderId="3" xfId="1" applyNumberFormat="1" applyFont="1" applyFill="1" applyBorder="1" applyAlignment="1">
      <alignment horizontal="center" vertical="center"/>
    </xf>
    <xf numFmtId="3" fontId="7" fillId="27" borderId="4" xfId="1" applyNumberFormat="1" applyFont="1" applyFill="1" applyBorder="1" applyAlignment="1">
      <alignment horizontal="center" vertical="center" wrapText="1"/>
    </xf>
    <xf numFmtId="3" fontId="7" fillId="34" borderId="46" xfId="1" applyNumberFormat="1" applyFont="1" applyFill="1" applyBorder="1" applyAlignment="1">
      <alignment horizontal="center" vertical="center" wrapText="1"/>
    </xf>
    <xf numFmtId="3" fontId="7" fillId="35" borderId="3" xfId="1" applyNumberFormat="1" applyFont="1" applyFill="1" applyBorder="1" applyAlignment="1">
      <alignment horizontal="center" vertical="center" wrapText="1"/>
    </xf>
    <xf numFmtId="3" fontId="6" fillId="35" borderId="3" xfId="1" applyNumberFormat="1" applyFont="1" applyFill="1" applyBorder="1" applyAlignment="1">
      <alignment horizontal="center" vertical="center" wrapText="1"/>
    </xf>
    <xf numFmtId="0" fontId="6" fillId="35" borderId="3" xfId="1" applyFont="1" applyFill="1" applyBorder="1" applyAlignment="1">
      <alignment horizontal="center" vertical="center" wrapText="1"/>
    </xf>
    <xf numFmtId="0" fontId="5" fillId="5" borderId="5" xfId="1" applyFill="1" applyBorder="1" applyAlignment="1">
      <alignment vertical="center" wrapText="1"/>
    </xf>
    <xf numFmtId="3" fontId="5" fillId="13" borderId="3" xfId="1" applyNumberFormat="1" applyFill="1" applyBorder="1" applyAlignment="1">
      <alignment horizontal="center" vertical="center"/>
    </xf>
    <xf numFmtId="2" fontId="5" fillId="13" borderId="3" xfId="1" applyNumberFormat="1" applyFill="1" applyBorder="1" applyAlignment="1">
      <alignment horizontal="center" vertical="center"/>
    </xf>
    <xf numFmtId="2" fontId="64" fillId="13" borderId="0" xfId="0" applyNumberFormat="1" applyFont="1" applyFill="1" applyAlignment="1">
      <alignment horizontal="center" vertical="center"/>
    </xf>
    <xf numFmtId="0" fontId="5" fillId="5" borderId="6" xfId="1" applyFill="1" applyBorder="1" applyAlignment="1">
      <alignment vertical="center" wrapText="1"/>
    </xf>
    <xf numFmtId="0" fontId="29" fillId="5" borderId="30"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4" fillId="26" borderId="24" xfId="0" applyFont="1" applyFill="1" applyBorder="1" applyAlignment="1">
      <alignment horizontal="center" vertical="center" wrapText="1"/>
    </xf>
    <xf numFmtId="0" fontId="24" fillId="26" borderId="42" xfId="0" applyFont="1" applyFill="1" applyBorder="1" applyAlignment="1">
      <alignment horizontal="center" vertical="center" wrapText="1"/>
    </xf>
    <xf numFmtId="0" fontId="24" fillId="26" borderId="46" xfId="0" applyFont="1" applyFill="1" applyBorder="1" applyAlignment="1">
      <alignment horizontal="center" vertical="center" wrapText="1"/>
    </xf>
    <xf numFmtId="0" fontId="24" fillId="26" borderId="7" xfId="0" applyFont="1" applyFill="1" applyBorder="1" applyAlignment="1">
      <alignment horizontal="center" vertical="center" wrapText="1"/>
    </xf>
    <xf numFmtId="0" fontId="24" fillId="26" borderId="9" xfId="0" applyFont="1" applyFill="1" applyBorder="1" applyAlignment="1">
      <alignment horizontal="center" vertical="center" wrapText="1"/>
    </xf>
    <xf numFmtId="0" fontId="24" fillId="26" borderId="8"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4" borderId="42" xfId="0" applyFont="1" applyFill="1" applyBorder="1" applyAlignment="1">
      <alignment horizontal="center" vertical="center" wrapText="1"/>
    </xf>
    <xf numFmtId="0" fontId="6" fillId="24" borderId="46" xfId="0" applyFont="1" applyFill="1" applyBorder="1" applyAlignment="1">
      <alignment horizontal="center" vertical="center" wrapText="1"/>
    </xf>
    <xf numFmtId="0" fontId="24" fillId="26" borderId="47" xfId="0" applyFont="1" applyFill="1" applyBorder="1" applyAlignment="1">
      <alignment horizontal="center" vertical="center" wrapText="1"/>
    </xf>
    <xf numFmtId="0" fontId="24" fillId="26" borderId="37" xfId="0" applyFont="1" applyFill="1" applyBorder="1" applyAlignment="1">
      <alignment horizontal="center" vertical="center" wrapText="1"/>
    </xf>
    <xf numFmtId="0" fontId="24" fillId="26" borderId="49" xfId="0" applyFont="1" applyFill="1" applyBorder="1" applyAlignment="1">
      <alignment horizontal="center" vertical="center" wrapText="1"/>
    </xf>
    <xf numFmtId="0" fontId="5" fillId="5" borderId="3" xfId="1" applyFill="1" applyBorder="1" applyAlignment="1">
      <alignment horizontal="left" vertical="center" wrapText="1"/>
    </xf>
    <xf numFmtId="0" fontId="24" fillId="26" borderId="4" xfId="0" applyFont="1" applyFill="1" applyBorder="1" applyAlignment="1">
      <alignment horizontal="center" vertical="center" wrapText="1"/>
    </xf>
    <xf numFmtId="0" fontId="24" fillId="26" borderId="6" xfId="0" applyFont="1" applyFill="1" applyBorder="1" applyAlignment="1">
      <alignment horizontal="center" vertical="center" wrapText="1"/>
    </xf>
    <xf numFmtId="0" fontId="25" fillId="26" borderId="4" xfId="0" applyFont="1" applyFill="1" applyBorder="1" applyAlignment="1">
      <alignment horizontal="center" vertical="center" wrapText="1"/>
    </xf>
    <xf numFmtId="0" fontId="25" fillId="26" borderId="6" xfId="0" applyFont="1" applyFill="1" applyBorder="1" applyAlignment="1">
      <alignment horizontal="center" vertical="center" wrapText="1"/>
    </xf>
    <xf numFmtId="3" fontId="6" fillId="0" borderId="3" xfId="1" applyNumberFormat="1" applyFont="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8" xfId="1" applyNumberFormat="1" applyFont="1" applyBorder="1" applyAlignment="1">
      <alignment horizontal="center" vertical="center" wrapText="1"/>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49" fontId="17" fillId="3" borderId="42" xfId="1" applyNumberFormat="1" applyFont="1" applyFill="1" applyBorder="1" applyAlignment="1">
      <alignment horizontal="center" vertical="center"/>
    </xf>
    <xf numFmtId="49" fontId="17" fillId="3" borderId="46" xfId="1" applyNumberFormat="1" applyFont="1" applyFill="1" applyBorder="1" applyAlignment="1">
      <alignment horizontal="center" vertical="center"/>
    </xf>
    <xf numFmtId="0" fontId="5" fillId="5" borderId="3" xfId="1" applyFill="1" applyBorder="1" applyAlignment="1">
      <alignment vertical="center" wrapText="1"/>
    </xf>
    <xf numFmtId="49" fontId="17" fillId="3" borderId="55" xfId="1" applyNumberFormat="1" applyFont="1" applyFill="1" applyBorder="1" applyAlignment="1">
      <alignment horizontal="center" vertical="center"/>
    </xf>
    <xf numFmtId="49" fontId="17" fillId="3" borderId="0" xfId="1" applyNumberFormat="1" applyFont="1" applyFill="1" applyAlignment="1">
      <alignment horizontal="center" vertical="center"/>
    </xf>
    <xf numFmtId="49" fontId="17" fillId="3" borderId="2" xfId="1" applyNumberFormat="1" applyFont="1" applyFill="1" applyBorder="1" applyAlignment="1">
      <alignment horizontal="center" vertical="center"/>
    </xf>
    <xf numFmtId="3" fontId="17" fillId="3" borderId="9" xfId="1" applyNumberFormat="1" applyFont="1" applyFill="1" applyBorder="1" applyAlignment="1">
      <alignment horizontal="center" vertical="center" wrapText="1"/>
    </xf>
    <xf numFmtId="0" fontId="63" fillId="0" borderId="0" xfId="0" applyFont="1" applyAlignment="1">
      <alignment horizontal="center" vertical="center" wrapText="1"/>
    </xf>
    <xf numFmtId="0" fontId="5" fillId="21" borderId="3" xfId="0" applyFont="1" applyFill="1" applyBorder="1" applyAlignment="1">
      <alignment horizontal="left" vertical="center"/>
    </xf>
    <xf numFmtId="0" fontId="5" fillId="21" borderId="3" xfId="0" applyFont="1" applyFill="1" applyBorder="1" applyAlignment="1">
      <alignment vertical="center" wrapText="1"/>
    </xf>
    <xf numFmtId="49" fontId="21" fillId="27" borderId="59" xfId="1" applyNumberFormat="1" applyFont="1" applyFill="1" applyBorder="1" applyAlignment="1">
      <alignment horizontal="center" vertical="center" wrapText="1"/>
    </xf>
    <xf numFmtId="49" fontId="21" fillId="27" borderId="39" xfId="1" applyNumberFormat="1" applyFont="1" applyFill="1" applyBorder="1" applyAlignment="1">
      <alignment horizontal="center" vertical="center" wrapText="1"/>
    </xf>
    <xf numFmtId="49" fontId="21" fillId="27" borderId="60" xfId="1" applyNumberFormat="1" applyFont="1" applyFill="1" applyBorder="1" applyAlignment="1">
      <alignment horizontal="center" vertical="center" wrapText="1"/>
    </xf>
    <xf numFmtId="0" fontId="5" fillId="21" borderId="3" xfId="0" applyFont="1" applyFill="1" applyBorder="1" applyAlignment="1">
      <alignment horizontal="center" vertical="center" wrapText="1"/>
    </xf>
    <xf numFmtId="49" fontId="21" fillId="34" borderId="17" xfId="1" applyNumberFormat="1" applyFont="1" applyFill="1" applyBorder="1" applyAlignment="1">
      <alignment horizontal="center" vertical="center" wrapText="1"/>
    </xf>
    <xf numFmtId="49" fontId="21" fillId="34" borderId="18" xfId="1" applyNumberFormat="1" applyFont="1" applyFill="1" applyBorder="1" applyAlignment="1">
      <alignment horizontal="center" vertical="center" wrapText="1"/>
    </xf>
    <xf numFmtId="49" fontId="21" fillId="34" borderId="31" xfId="1" applyNumberFormat="1" applyFont="1" applyFill="1" applyBorder="1" applyAlignment="1">
      <alignment horizontal="center" vertical="center" wrapText="1"/>
    </xf>
    <xf numFmtId="49" fontId="21" fillId="35" borderId="17" xfId="1" applyNumberFormat="1" applyFont="1" applyFill="1" applyBorder="1" applyAlignment="1">
      <alignment horizontal="center" vertical="center" wrapText="1"/>
    </xf>
    <xf numFmtId="49" fontId="21" fillId="35" borderId="18" xfId="1" applyNumberFormat="1" applyFont="1" applyFill="1" applyBorder="1" applyAlignment="1">
      <alignment horizontal="center" vertical="center" wrapText="1"/>
    </xf>
    <xf numFmtId="49" fontId="21" fillId="35" borderId="31" xfId="1" applyNumberFormat="1" applyFont="1" applyFill="1" applyBorder="1" applyAlignment="1">
      <alignment horizontal="center" vertical="center" wrapText="1"/>
    </xf>
    <xf numFmtId="0" fontId="0" fillId="25" borderId="3" xfId="0" applyFill="1" applyBorder="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 vertical="center"/>
    </xf>
    <xf numFmtId="0" fontId="0" fillId="0" borderId="2" xfId="0" applyBorder="1" applyAlignment="1">
      <alignment horizontal="center"/>
    </xf>
    <xf numFmtId="0" fontId="35" fillId="25" borderId="3" xfId="9" applyFont="1" applyFill="1" applyBorder="1" applyAlignment="1">
      <alignment horizontal="center" vertical="center" wrapText="1"/>
    </xf>
    <xf numFmtId="17" fontId="14" fillId="25" borderId="4" xfId="0" applyNumberFormat="1" applyFont="1" applyFill="1" applyBorder="1" applyAlignment="1">
      <alignment horizontal="center" vertical="center" wrapText="1"/>
    </xf>
    <xf numFmtId="17" fontId="14" fillId="25" borderId="6" xfId="0" applyNumberFormat="1" applyFont="1" applyFill="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vertical="center" wrapText="1"/>
    </xf>
    <xf numFmtId="0" fontId="5" fillId="5" borderId="5" xfId="1" applyFill="1" applyBorder="1" applyAlignment="1">
      <alignment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5" fillId="5" borderId="3" xfId="1" applyFill="1" applyBorder="1" applyAlignment="1">
      <alignment vertical="center"/>
    </xf>
    <xf numFmtId="0" fontId="5" fillId="5" borderId="4" xfId="1" applyFill="1" applyBorder="1" applyAlignment="1">
      <alignment horizontal="left" vertical="center" wrapText="1"/>
    </xf>
    <xf numFmtId="0" fontId="5" fillId="5" borderId="5" xfId="1" applyFill="1" applyBorder="1" applyAlignment="1">
      <alignment horizontal="left" vertical="center" wrapText="1"/>
    </xf>
    <xf numFmtId="0" fontId="5" fillId="5" borderId="6" xfId="1" applyFill="1" applyBorder="1" applyAlignment="1">
      <alignment horizontal="left" vertical="center" wrapText="1"/>
    </xf>
    <xf numFmtId="0" fontId="17" fillId="3" borderId="30" xfId="4" applyFont="1" applyFill="1" applyBorder="1" applyAlignment="1">
      <alignment horizontal="center" vertical="center" wrapText="1"/>
    </xf>
    <xf numFmtId="0" fontId="17" fillId="3" borderId="35" xfId="4" applyFont="1" applyFill="1" applyBorder="1" applyAlignment="1">
      <alignment horizontal="center" vertical="center" wrapText="1"/>
    </xf>
    <xf numFmtId="17" fontId="6" fillId="0" borderId="28" xfId="1" applyNumberFormat="1" applyFont="1" applyBorder="1" applyAlignment="1">
      <alignment horizontal="center" vertical="center" wrapText="1"/>
    </xf>
    <xf numFmtId="0" fontId="37" fillId="18" borderId="56" xfId="8" applyFont="1" applyFill="1" applyBorder="1" applyAlignment="1">
      <alignment horizontal="center" vertical="center" wrapText="1"/>
    </xf>
    <xf numFmtId="3" fontId="10" fillId="2" borderId="10" xfId="15" applyNumberFormat="1" applyFont="1" applyFill="1" applyBorder="1" applyAlignment="1">
      <alignment horizontal="center" vertical="center" wrapText="1"/>
    </xf>
    <xf numFmtId="3" fontId="10" fillId="2" borderId="13" xfId="15" applyNumberFormat="1" applyFont="1" applyFill="1" applyBorder="1" applyAlignment="1">
      <alignment horizontal="center" vertical="center" wrapText="1"/>
    </xf>
    <xf numFmtId="0" fontId="52" fillId="31" borderId="38" xfId="1" applyFont="1" applyFill="1" applyBorder="1" applyAlignment="1">
      <alignment horizontal="center" vertical="center" wrapText="1"/>
    </xf>
    <xf numFmtId="0" fontId="52" fillId="31" borderId="4" xfId="1" applyFont="1" applyFill="1" applyBorder="1" applyAlignment="1">
      <alignment horizontal="center" vertical="center" wrapText="1"/>
    </xf>
    <xf numFmtId="3" fontId="53" fillId="32" borderId="3" xfId="6" applyNumberFormat="1" applyFont="1" applyFill="1" applyBorder="1" applyAlignment="1" applyProtection="1">
      <alignment horizontal="center" vertical="center"/>
    </xf>
    <xf numFmtId="0" fontId="54" fillId="14" borderId="20" xfId="6" applyFont="1" applyBorder="1" applyAlignment="1">
      <alignment horizontal="center" vertical="center" wrapText="1"/>
    </xf>
    <xf numFmtId="0" fontId="54" fillId="14" borderId="47" xfId="6" applyFont="1" applyBorder="1" applyAlignment="1">
      <alignment horizontal="center" vertical="center" wrapText="1"/>
    </xf>
    <xf numFmtId="0" fontId="5" fillId="5" borderId="16" xfId="1" applyFill="1" applyBorder="1" applyAlignment="1">
      <alignment vertical="center" wrapText="1"/>
    </xf>
    <xf numFmtId="0" fontId="5" fillId="5" borderId="55" xfId="1" applyFill="1" applyBorder="1" applyAlignment="1">
      <alignment vertical="center" wrapText="1"/>
    </xf>
    <xf numFmtId="0" fontId="5" fillId="5" borderId="24" xfId="1" applyFill="1" applyBorder="1" applyAlignment="1">
      <alignment vertical="center" wrapText="1"/>
    </xf>
    <xf numFmtId="0" fontId="62" fillId="0" borderId="0" xfId="12" applyFont="1" applyAlignment="1">
      <alignment horizontal="center" wrapText="1"/>
    </xf>
    <xf numFmtId="0" fontId="53" fillId="14" borderId="3" xfId="6" applyFont="1" applyBorder="1" applyAlignment="1">
      <alignment horizontal="center" vertical="center" wrapText="1"/>
    </xf>
    <xf numFmtId="0" fontId="37" fillId="18" borderId="2" xfId="8" applyFont="1" applyFill="1" applyBorder="1" applyAlignment="1">
      <alignment horizontal="center" vertical="center" wrapText="1"/>
    </xf>
    <xf numFmtId="0" fontId="37" fillId="18" borderId="46" xfId="8"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53" fillId="32" borderId="3" xfId="6" applyFont="1" applyFill="1" applyBorder="1" applyAlignment="1">
      <alignment horizontal="center" vertical="center" wrapText="1"/>
    </xf>
    <xf numFmtId="3" fontId="53" fillId="32" borderId="16" xfId="6" applyNumberFormat="1" applyFont="1" applyFill="1" applyBorder="1" applyAlignment="1" applyProtection="1">
      <alignment horizontal="center" vertical="center"/>
    </xf>
    <xf numFmtId="3" fontId="53" fillId="32" borderId="55" xfId="6" applyNumberFormat="1" applyFont="1" applyFill="1" applyBorder="1" applyAlignment="1" applyProtection="1">
      <alignment horizontal="center" vertical="center"/>
    </xf>
    <xf numFmtId="3" fontId="53" fillId="32" borderId="24" xfId="6" applyNumberFormat="1" applyFont="1" applyFill="1" applyBorder="1" applyAlignment="1" applyProtection="1">
      <alignment horizontal="center" vertical="center"/>
    </xf>
    <xf numFmtId="3" fontId="53" fillId="32" borderId="1" xfId="6" applyNumberFormat="1" applyFont="1" applyFill="1" applyBorder="1" applyAlignment="1" applyProtection="1">
      <alignment horizontal="center" vertical="center"/>
    </xf>
    <xf numFmtId="3" fontId="53" fillId="32" borderId="2" xfId="6" applyNumberFormat="1" applyFont="1" applyFill="1" applyBorder="1" applyAlignment="1" applyProtection="1">
      <alignment horizontal="center" vertical="center"/>
    </xf>
    <xf numFmtId="3" fontId="53" fillId="32" borderId="46" xfId="6" applyNumberFormat="1" applyFont="1" applyFill="1" applyBorder="1" applyAlignment="1" applyProtection="1">
      <alignment horizontal="center" vertical="center"/>
    </xf>
    <xf numFmtId="0" fontId="14" fillId="0" borderId="3" xfId="0" applyFont="1" applyBorder="1" applyAlignment="1">
      <alignment horizontal="left" vertical="center"/>
    </xf>
    <xf numFmtId="49" fontId="8" fillId="3" borderId="7" xfId="1" applyNumberFormat="1" applyFont="1" applyFill="1" applyBorder="1" applyAlignment="1">
      <alignment horizontal="center" vertical="center"/>
    </xf>
    <xf numFmtId="49" fontId="8" fillId="3" borderId="8" xfId="1" applyNumberFormat="1" applyFont="1" applyFill="1" applyBorder="1" applyAlignment="1">
      <alignment horizontal="center" vertical="center"/>
    </xf>
    <xf numFmtId="0" fontId="31" fillId="34" borderId="4" xfId="0" applyFont="1" applyFill="1" applyBorder="1" applyAlignment="1">
      <alignment horizontal="center"/>
    </xf>
    <xf numFmtId="0" fontId="31" fillId="34" borderId="5" xfId="0" applyFont="1" applyFill="1" applyBorder="1" applyAlignment="1">
      <alignment horizontal="center"/>
    </xf>
    <xf numFmtId="0" fontId="5" fillId="5" borderId="16" xfId="1" applyFill="1" applyBorder="1" applyAlignment="1">
      <alignment horizontal="center" vertical="center" wrapText="1"/>
    </xf>
    <xf numFmtId="0" fontId="5" fillId="5" borderId="55" xfId="1" applyFill="1" applyBorder="1" applyAlignment="1">
      <alignment horizontal="center" vertical="center" wrapText="1"/>
    </xf>
    <xf numFmtId="0" fontId="14" fillId="0" borderId="3" xfId="0" applyFont="1" applyBorder="1" applyAlignment="1">
      <alignment vertical="center"/>
    </xf>
    <xf numFmtId="3" fontId="5" fillId="0" borderId="6" xfId="1" applyNumberFormat="1" applyBorder="1" applyAlignment="1">
      <alignment horizontal="center"/>
    </xf>
    <xf numFmtId="0" fontId="5" fillId="0" borderId="6" xfId="1" applyBorder="1" applyAlignment="1">
      <alignment horizontal="center" vertical="center"/>
    </xf>
    <xf numFmtId="0" fontId="12" fillId="3" borderId="6" xfId="1" applyFont="1" applyFill="1" applyBorder="1" applyAlignment="1">
      <alignment horizontal="center" vertical="center"/>
    </xf>
    <xf numFmtId="3" fontId="7" fillId="36" borderId="46" xfId="1" applyNumberFormat="1" applyFont="1" applyFill="1" applyBorder="1" applyAlignment="1">
      <alignment horizontal="center" vertical="center" wrapText="1"/>
    </xf>
    <xf numFmtId="3" fontId="6" fillId="36" borderId="24" xfId="1" applyNumberFormat="1" applyFont="1" applyFill="1" applyBorder="1" applyAlignment="1">
      <alignment horizontal="center" vertical="center"/>
    </xf>
    <xf numFmtId="49" fontId="21" fillId="36" borderId="18" xfId="1" applyNumberFormat="1" applyFont="1" applyFill="1" applyBorder="1" applyAlignment="1">
      <alignment horizontal="center" vertical="center" wrapText="1"/>
    </xf>
    <xf numFmtId="49" fontId="21" fillId="36" borderId="17" xfId="1" applyNumberFormat="1" applyFont="1" applyFill="1" applyBorder="1" applyAlignment="1">
      <alignment horizontal="center" vertical="center" wrapText="1"/>
    </xf>
    <xf numFmtId="49" fontId="21" fillId="36" borderId="31" xfId="1" applyNumberFormat="1" applyFont="1" applyFill="1" applyBorder="1" applyAlignment="1">
      <alignment horizontal="center" vertical="center" wrapText="1"/>
    </xf>
    <xf numFmtId="4" fontId="6" fillId="36" borderId="24" xfId="1" applyNumberFormat="1" applyFont="1" applyFill="1" applyBorder="1" applyAlignment="1">
      <alignment horizontal="center" vertical="center"/>
    </xf>
    <xf numFmtId="4" fontId="6" fillId="35" borderId="3" xfId="1" applyNumberFormat="1" applyFont="1" applyFill="1" applyBorder="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0" fillId="0" borderId="0" xfId="0" applyFill="1" applyAlignment="1">
      <alignment horizontal="center"/>
    </xf>
    <xf numFmtId="0" fontId="0" fillId="0" borderId="0" xfId="0" applyFill="1"/>
    <xf numFmtId="0" fontId="31" fillId="0" borderId="45" xfId="0" applyFont="1" applyFill="1" applyBorder="1"/>
    <xf numFmtId="0" fontId="0" fillId="0" borderId="0" xfId="0" applyFill="1" applyAlignment="1">
      <alignment horizontal="left"/>
    </xf>
    <xf numFmtId="0" fontId="31" fillId="0" borderId="43" xfId="0" applyFont="1" applyFill="1" applyBorder="1" applyAlignment="1">
      <alignment horizontal="center"/>
    </xf>
    <xf numFmtId="0" fontId="40" fillId="19" borderId="3" xfId="6" applyFont="1" applyFill="1" applyBorder="1" applyAlignment="1">
      <alignment horizontal="center" vertical="center" wrapText="1"/>
    </xf>
    <xf numFmtId="3" fontId="7" fillId="34" borderId="4" xfId="1" applyNumberFormat="1" applyFont="1" applyFill="1" applyBorder="1" applyAlignment="1">
      <alignment horizontal="center" vertical="center" wrapText="1"/>
    </xf>
    <xf numFmtId="3" fontId="6" fillId="34" borderId="4" xfId="1" applyNumberFormat="1" applyFont="1" applyFill="1" applyBorder="1" applyAlignment="1">
      <alignment horizontal="center" vertical="center"/>
    </xf>
    <xf numFmtId="3" fontId="5" fillId="0" borderId="4" xfId="1" applyNumberFormat="1" applyBorder="1" applyAlignment="1">
      <alignment horizontal="center" vertical="center"/>
    </xf>
    <xf numFmtId="0" fontId="14" fillId="0" borderId="4" xfId="0" applyFont="1" applyBorder="1" applyAlignment="1">
      <alignment vertical="center"/>
    </xf>
    <xf numFmtId="0" fontId="14" fillId="0" borderId="4" xfId="0" applyFont="1" applyBorder="1" applyAlignment="1">
      <alignment horizontal="left" vertical="center"/>
    </xf>
    <xf numFmtId="0" fontId="0" fillId="0" borderId="0" xfId="0" applyFill="1" applyBorder="1"/>
    <xf numFmtId="3" fontId="10" fillId="0" borderId="0" xfId="1" applyNumberFormat="1" applyFont="1" applyFill="1" applyBorder="1" applyAlignment="1">
      <alignment horizontal="center" vertical="center" wrapText="1"/>
    </xf>
    <xf numFmtId="0" fontId="31" fillId="0" borderId="0" xfId="0" applyFont="1" applyFill="1" applyBorder="1"/>
    <xf numFmtId="0" fontId="0" fillId="0" borderId="0" xfId="0" applyFill="1" applyBorder="1" applyAlignment="1">
      <alignment horizontal="left"/>
    </xf>
    <xf numFmtId="0" fontId="31" fillId="0" borderId="0" xfId="0" applyFont="1" applyFill="1" applyBorder="1" applyAlignment="1">
      <alignment horizontal="left"/>
    </xf>
    <xf numFmtId="0" fontId="5" fillId="0" borderId="0" xfId="1" applyFill="1" applyBorder="1" applyAlignment="1">
      <alignment horizontal="left" vertical="center" wrapText="1"/>
    </xf>
    <xf numFmtId="0" fontId="5" fillId="0" borderId="0" xfId="1" applyFill="1" applyBorder="1" applyAlignment="1">
      <alignment vertical="center" wrapText="1"/>
    </xf>
  </cellXfs>
  <cellStyles count="21">
    <cellStyle name="Bueno" xfId="6" builtinId="26"/>
    <cellStyle name="Millares [0] 2" xfId="20" xr:uid="{162D5B49-4EEE-44EA-B7CE-28CFA181A90B}"/>
    <cellStyle name="Millares [0] 3" xfId="19" xr:uid="{ABC7F9E7-2CA0-4848-8DFB-CE6BB379EF1B}"/>
    <cellStyle name="Neutral" xfId="7" builtinId="28"/>
    <cellStyle name="Normal" xfId="0" builtinId="0"/>
    <cellStyle name="Normal 10 2" xfId="15" xr:uid="{D9DE61F5-B26D-4BA4-884C-410051DAA120}"/>
    <cellStyle name="Normal 12" xfId="4" xr:uid="{00000000-0005-0000-0000-000005000000}"/>
    <cellStyle name="Normal 12 5" xfId="17" xr:uid="{5E398585-A657-45C3-A5CE-65D3AD5C2BBC}"/>
    <cellStyle name="Normal 2 2" xfId="1" xr:uid="{00000000-0005-0000-0000-000006000000}"/>
    <cellStyle name="Normal 4 4 2" xfId="18" xr:uid="{168F28F3-669D-42A4-A8F5-5239184D5A14}"/>
    <cellStyle name="Normal_6.Gráfico_Afiliados_EPS_Régimen_2" xfId="10" xr:uid="{00000000-0005-0000-0000-00000E000000}"/>
    <cellStyle name="Normal_afiliados subsidiado y contributivo 1999-2009" xfId="2" xr:uid="{00000000-0005-0000-0000-00000F000000}"/>
    <cellStyle name="Normal_DATOS MAYO_3" xfId="14" xr:uid="{7DE3D00A-D6A7-4B48-83D0-18E67F923BD8}"/>
    <cellStyle name="Normal_Hoja1" xfId="12" xr:uid="{3BF88771-4F03-4950-803B-3EC189A597C7}"/>
    <cellStyle name="Normal_Hoja1 2" xfId="16" xr:uid="{6B0C735B-3031-47E9-923F-6E3E2B733877}"/>
    <cellStyle name="Normal_Hoja1_1" xfId="13" xr:uid="{EB9D37F6-C119-4D40-BFF1-59E0FFF5A4AC}"/>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33CCFF"/>
      <color rgb="FF00CCFF"/>
      <color rgb="FFFF99CC"/>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VEN'!$AM$147</c:f>
              <c:strCache>
                <c:ptCount val="1"/>
                <c:pt idx="0">
                  <c:v>Nro de Afiliados al SGSSS con PEP</c:v>
                </c:pt>
              </c:strCache>
            </c:strRef>
          </c:tx>
          <c:spPr>
            <a:solidFill>
              <a:schemeClr val="accent1"/>
            </a:solidFill>
            <a:ln>
              <a:noFill/>
            </a:ln>
            <a:effectLst/>
          </c:spPr>
          <c:invertIfNegative val="0"/>
          <c:cat>
            <c:numRef>
              <c:f>'2.AFILIADOS  SGSSS MIG VEN'!$AL$148:$AL$164</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VEN'!$AM$148:$AM$164</c:f>
              <c:numCache>
                <c:formatCode>#,##0</c:formatCode>
                <c:ptCount val="17"/>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pt idx="15">
                  <c:v>218</c:v>
                </c:pt>
                <c:pt idx="16">
                  <c:v>209</c:v>
                </c:pt>
              </c:numCache>
            </c:numRef>
          </c:val>
          <c:extLst>
            <c:ext xmlns:c16="http://schemas.microsoft.com/office/drawing/2014/chart" uri="{C3380CC4-5D6E-409C-BE32-E72D297353CC}">
              <c16:uniqueId val="{00000000-62DA-4BAC-88B2-09EE1C27D5B3}"/>
            </c:ext>
          </c:extLst>
        </c:ser>
        <c:ser>
          <c:idx val="1"/>
          <c:order val="1"/>
          <c:tx>
            <c:strRef>
              <c:f>'2.AFILIADOS  SGSSS MIG VEN'!$AN$147</c:f>
              <c:strCache>
                <c:ptCount val="1"/>
                <c:pt idx="0">
                  <c:v>Nro de Afiliados al SGSSS PPT</c:v>
                </c:pt>
              </c:strCache>
            </c:strRef>
          </c:tx>
          <c:spPr>
            <a:solidFill>
              <a:schemeClr val="accent2"/>
            </a:solidFill>
            <a:ln>
              <a:noFill/>
            </a:ln>
            <a:effectLst/>
          </c:spPr>
          <c:invertIfNegative val="0"/>
          <c:cat>
            <c:numRef>
              <c:f>'2.AFILIADOS  SGSSS MIG VEN'!$AL$148:$AL$164</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VEN'!$AN$148:$AN$164</c:f>
              <c:numCache>
                <c:formatCode>#,##0</c:formatCode>
                <c:ptCount val="17"/>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numCache>
            </c:numRef>
          </c:val>
          <c:extLst>
            <c:ext xmlns:c16="http://schemas.microsoft.com/office/drawing/2014/chart" uri="{C3380CC4-5D6E-409C-BE32-E72D297353CC}">
              <c16:uniqueId val="{00000001-62DA-4BAC-88B2-09EE1C27D5B3}"/>
            </c:ext>
          </c:extLst>
        </c:ser>
        <c:ser>
          <c:idx val="2"/>
          <c:order val="2"/>
          <c:tx>
            <c:strRef>
              <c:f>'2.AFILIADOS  SGSSS MIG VEN'!$AO$147</c:f>
              <c:strCache>
                <c:ptCount val="1"/>
                <c:pt idx="0">
                  <c:v>Total Afiliados al SGSSS</c:v>
                </c:pt>
              </c:strCache>
            </c:strRef>
          </c:tx>
          <c:spPr>
            <a:solidFill>
              <a:srgbClr val="33CC33"/>
            </a:solidFill>
            <a:ln>
              <a:noFill/>
            </a:ln>
            <a:effectLst/>
          </c:spPr>
          <c:invertIfNegative val="0"/>
          <c:cat>
            <c:numRef>
              <c:f>'2.AFILIADOS  SGSSS MIG VEN'!$AL$148:$AL$164</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VEN'!$AO$148:$AO$164</c:f>
              <c:numCache>
                <c:formatCode>#,##0</c:formatCode>
                <c:ptCount val="17"/>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pt idx="15">
                  <c:v>217179</c:v>
                </c:pt>
                <c:pt idx="16">
                  <c:v>219281</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VEN'!$AM$166</c:f>
              <c:strCache>
                <c:ptCount val="1"/>
                <c:pt idx="0">
                  <c:v>Nro de Migrantes con PPT reportados por Minsalud </c:v>
                </c:pt>
              </c:strCache>
            </c:strRef>
          </c:tx>
          <c:spPr>
            <a:solidFill>
              <a:schemeClr val="accent1"/>
            </a:solidFill>
            <a:ln>
              <a:noFill/>
            </a:ln>
            <a:effectLst/>
            <a:sp3d/>
          </c:spPr>
          <c:invertIfNegative val="0"/>
          <c:cat>
            <c:numRef>
              <c:f>'2.AFILIADOS  SGSSS MIG VEN'!$AL$167:$AL$183</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VEN'!$AM$167:$AM$183</c:f>
              <c:numCache>
                <c:formatCode>#,##0</c:formatCode>
                <c:ptCount val="17"/>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pt idx="15">
                  <c:v>247821</c:v>
                </c:pt>
                <c:pt idx="16">
                  <c:v>247821</c:v>
                </c:pt>
              </c:numCache>
            </c:numRef>
          </c:val>
          <c:extLst>
            <c:ext xmlns:c16="http://schemas.microsoft.com/office/drawing/2014/chart" uri="{C3380CC4-5D6E-409C-BE32-E72D297353CC}">
              <c16:uniqueId val="{00000000-3BCA-4B3C-84BF-24DD845B70D4}"/>
            </c:ext>
          </c:extLst>
        </c:ser>
        <c:ser>
          <c:idx val="1"/>
          <c:order val="1"/>
          <c:tx>
            <c:strRef>
              <c:f>'2.AFILIADOS  SGSSS MIG VEN'!$AN$166</c:f>
              <c:strCache>
                <c:ptCount val="1"/>
                <c:pt idx="0">
                  <c:v>Nro de Afiliados al SGSSS con PPT</c:v>
                </c:pt>
              </c:strCache>
            </c:strRef>
          </c:tx>
          <c:spPr>
            <a:solidFill>
              <a:schemeClr val="accent2"/>
            </a:solidFill>
            <a:ln>
              <a:noFill/>
            </a:ln>
            <a:effectLst/>
            <a:sp3d/>
          </c:spPr>
          <c:invertIfNegative val="0"/>
          <c:cat>
            <c:numRef>
              <c:f>'2.AFILIADOS  SGSSS MIG VEN'!$AL$167:$AL$183</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VEN'!$AN$167:$AN$183</c:f>
              <c:numCache>
                <c:formatCode>#,##0</c:formatCode>
                <c:ptCount val="17"/>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numCache>
            </c:numRef>
          </c:val>
          <c:extLst>
            <c:ext xmlns:c16="http://schemas.microsoft.com/office/drawing/2014/chart" uri="{C3380CC4-5D6E-409C-BE32-E72D297353CC}">
              <c16:uniqueId val="{00000001-3BCA-4B3C-84BF-24DD845B70D4}"/>
            </c:ext>
          </c:extLst>
        </c:ser>
        <c:ser>
          <c:idx val="2"/>
          <c:order val="2"/>
          <c:tx>
            <c:strRef>
              <c:f>'2.AFILIADOS  SGSSS MIG VEN'!$AO$166</c:f>
              <c:strCache>
                <c:ptCount val="1"/>
                <c:pt idx="0">
                  <c:v>% Cobertura</c:v>
                </c:pt>
              </c:strCache>
            </c:strRef>
          </c:tx>
          <c:spPr>
            <a:solidFill>
              <a:schemeClr val="accent3"/>
            </a:solidFill>
            <a:ln>
              <a:noFill/>
            </a:ln>
            <a:effectLst/>
            <a:sp3d/>
          </c:spPr>
          <c:invertIfNegative val="0"/>
          <c:cat>
            <c:numRef>
              <c:f>'2.AFILIADOS  SGSSS MIG VEN'!$AL$167:$AL$183</c:f>
              <c:numCache>
                <c:formatCode>mmm\-yy</c:formatCode>
                <c:ptCount val="17"/>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numCache>
            </c:numRef>
          </c:cat>
          <c:val>
            <c:numRef>
              <c:f>'2.AFILIADOS  SGSSS MIG VEN'!$AO$167:$AO$183</c:f>
              <c:numCache>
                <c:formatCode>0.00</c:formatCode>
                <c:ptCount val="17"/>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pt idx="13">
                  <c:v>85.375331388381127</c:v>
                </c:pt>
                <c:pt idx="14">
                  <c:v>86.619374467861888</c:v>
                </c:pt>
                <c:pt idx="15">
                  <c:v>87.547463693553013</c:v>
                </c:pt>
                <c:pt idx="16">
                  <c:v>88.399288195915602</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0</c:v>
                </c:pt>
                <c:pt idx="1">
                  <c:v>0</c:v>
                </c:pt>
                <c:pt idx="2">
                  <c:v>3</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113709</c:v>
                </c:pt>
                <c:pt idx="1">
                  <c:v>6723</c:v>
                </c:pt>
                <c:pt idx="2">
                  <c:v>9007</c:v>
                </c:pt>
                <c:pt idx="3">
                  <c:v>7766</c:v>
                </c:pt>
                <c:pt idx="4">
                  <c:v>5251</c:v>
                </c:pt>
                <c:pt idx="5">
                  <c:v>16</c:v>
                </c:pt>
                <c:pt idx="6">
                  <c:v>383</c:v>
                </c:pt>
                <c:pt idx="7">
                  <c:v>61</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rgbClr val="33CC3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113709</c:v>
                </c:pt>
                <c:pt idx="1">
                  <c:v>6723</c:v>
                </c:pt>
                <c:pt idx="2">
                  <c:v>9010</c:v>
                </c:pt>
                <c:pt idx="3">
                  <c:v>7766</c:v>
                </c:pt>
                <c:pt idx="4">
                  <c:v>5251</c:v>
                </c:pt>
                <c:pt idx="5">
                  <c:v>16</c:v>
                </c:pt>
                <c:pt idx="6">
                  <c:v>383</c:v>
                </c:pt>
                <c:pt idx="7">
                  <c:v>61</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79.561293031066327</c:v>
                </c:pt>
                <c:pt idx="1">
                  <c:v>4.7040302267002518</c:v>
                </c:pt>
                <c:pt idx="2">
                  <c:v>6.3042261404981819</c:v>
                </c:pt>
                <c:pt idx="3">
                  <c:v>5.433809123985446</c:v>
                </c:pt>
                <c:pt idx="4">
                  <c:v>3.6740834033025473</c:v>
                </c:pt>
                <c:pt idx="5">
                  <c:v>1.119507416736636E-2</c:v>
                </c:pt>
                <c:pt idx="6">
                  <c:v>0.26798208788133221</c:v>
                </c:pt>
                <c:pt idx="7">
                  <c:v>4.2681220263084241E-2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0"/>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EPS'!$C$27:$C$35</c:f>
              <c:numCache>
                <c:formatCode>General</c:formatCode>
                <c:ptCount val="9"/>
                <c:pt idx="0">
                  <c:v>146</c:v>
                </c:pt>
                <c:pt idx="1">
                  <c:v>26</c:v>
                </c:pt>
                <c:pt idx="2">
                  <c:v>2</c:v>
                </c:pt>
                <c:pt idx="3">
                  <c:v>2</c:v>
                </c:pt>
                <c:pt idx="4">
                  <c:v>26</c:v>
                </c:pt>
                <c:pt idx="5">
                  <c:v>3</c:v>
                </c:pt>
                <c:pt idx="6">
                  <c:v>1</c:v>
                </c:pt>
                <c:pt idx="7">
                  <c:v>0</c:v>
                </c:pt>
                <c:pt idx="8">
                  <c:v>0</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EPS'!$D$27:$D$35</c:f>
              <c:numCache>
                <c:formatCode>General</c:formatCode>
                <c:ptCount val="9"/>
                <c:pt idx="0">
                  <c:v>34148</c:v>
                </c:pt>
                <c:pt idx="1">
                  <c:v>17020</c:v>
                </c:pt>
                <c:pt idx="2">
                  <c:v>12928</c:v>
                </c:pt>
                <c:pt idx="3">
                  <c:v>9883</c:v>
                </c:pt>
                <c:pt idx="4">
                  <c:v>1531</c:v>
                </c:pt>
                <c:pt idx="5">
                  <c:v>572</c:v>
                </c:pt>
                <c:pt idx="6">
                  <c:v>68</c:v>
                </c:pt>
                <c:pt idx="7">
                  <c:v>1</c:v>
                </c:pt>
                <c:pt idx="8">
                  <c:v>4</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rgbClr val="33CC33"/>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EPS'!$E$27:$E$35</c:f>
              <c:numCache>
                <c:formatCode>#,##0</c:formatCode>
                <c:ptCount val="9"/>
                <c:pt idx="0">
                  <c:v>34294</c:v>
                </c:pt>
                <c:pt idx="1">
                  <c:v>17046</c:v>
                </c:pt>
                <c:pt idx="2">
                  <c:v>12930</c:v>
                </c:pt>
                <c:pt idx="3">
                  <c:v>9885</c:v>
                </c:pt>
                <c:pt idx="4">
                  <c:v>1557</c:v>
                </c:pt>
                <c:pt idx="5">
                  <c:v>575</c:v>
                </c:pt>
                <c:pt idx="6">
                  <c:v>69</c:v>
                </c:pt>
                <c:pt idx="7">
                  <c:v>1</c:v>
                </c:pt>
                <c:pt idx="8">
                  <c:v>4</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EPS'!$F$27:$F$35</c:f>
              <c:numCache>
                <c:formatCode>0.00</c:formatCode>
                <c:ptCount val="9"/>
                <c:pt idx="0">
                  <c:v>44.910360000523831</c:v>
                </c:pt>
                <c:pt idx="1">
                  <c:v>22.322913529157553</c:v>
                </c:pt>
                <c:pt idx="2">
                  <c:v>16.932727439399695</c:v>
                </c:pt>
                <c:pt idx="3">
                  <c:v>12.945089770956377</c:v>
                </c:pt>
                <c:pt idx="4">
                  <c:v>2.0389989654404737</c:v>
                </c:pt>
                <c:pt idx="5">
                  <c:v>0.75300218698026478</c:v>
                </c:pt>
                <c:pt idx="6">
                  <c:v>9.0360262437631775E-2</c:v>
                </c:pt>
                <c:pt idx="7">
                  <c:v>1.309569020835243E-3</c:v>
                </c:pt>
                <c:pt idx="8">
                  <c:v>5.2382760833409722E-3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0"/>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max val="3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CO" sz="10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937213233574"/>
          <c:y val="2.3660401261436426E-2"/>
          <c:w val="0.87020627867664258"/>
          <c:h val="0.83027650659341035"/>
        </c:manualLayout>
      </c:layout>
      <c:barChart>
        <c:barDir val="col"/>
        <c:grouping val="clustered"/>
        <c:varyColors val="0"/>
        <c:ser>
          <c:idx val="2"/>
          <c:order val="0"/>
          <c:tx>
            <c:strRef>
              <c:f>'3.Afiliados por EPS'!$C$51</c:f>
              <c:strCache>
                <c:ptCount val="1"/>
                <c:pt idx="0">
                  <c:v>PE</c:v>
                </c:pt>
              </c:strCache>
            </c:strRef>
          </c:tx>
          <c:spPr>
            <a:solidFill>
              <a:schemeClr val="accent3"/>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EPS'!$C$52:$C$59</c:f>
              <c:numCache>
                <c:formatCode>#,##0</c:formatCode>
                <c:ptCount val="8"/>
                <c:pt idx="0">
                  <c:v>2</c:v>
                </c:pt>
                <c:pt idx="1">
                  <c:v>149</c:v>
                </c:pt>
                <c:pt idx="2">
                  <c:v>26</c:v>
                </c:pt>
                <c:pt idx="3">
                  <c:v>2</c:v>
                </c:pt>
                <c:pt idx="4">
                  <c:v>3</c:v>
                </c:pt>
                <c:pt idx="5">
                  <c:v>26</c:v>
                </c:pt>
                <c:pt idx="6">
                  <c:v>1</c:v>
                </c:pt>
                <c:pt idx="7">
                  <c:v>0</c:v>
                </c:pt>
              </c:numCache>
            </c:numRef>
          </c:val>
          <c:extLst>
            <c:ext xmlns:c16="http://schemas.microsoft.com/office/drawing/2014/chart" uri="{C3380CC4-5D6E-409C-BE32-E72D297353CC}">
              <c16:uniqueId val="{00000002-E083-49CE-9BF1-C396B647BF53}"/>
            </c:ext>
          </c:extLst>
        </c:ser>
        <c:ser>
          <c:idx val="0"/>
          <c:order val="1"/>
          <c:tx>
            <c:strRef>
              <c:f>'3.Afiliados por EPS'!$D$51</c:f>
              <c:strCache>
                <c:ptCount val="1"/>
                <c:pt idx="0">
                  <c:v>PPT</c:v>
                </c:pt>
              </c:strCache>
            </c:strRef>
          </c:tx>
          <c:spPr>
            <a:solidFill>
              <a:schemeClr val="accent2"/>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EPS'!$D$52:$D$59</c:f>
              <c:numCache>
                <c:formatCode>#,##0</c:formatCode>
                <c:ptCount val="8"/>
                <c:pt idx="0">
                  <c:v>123592</c:v>
                </c:pt>
                <c:pt idx="1">
                  <c:v>43155</c:v>
                </c:pt>
                <c:pt idx="2">
                  <c:v>22271</c:v>
                </c:pt>
                <c:pt idx="3">
                  <c:v>20694</c:v>
                </c:pt>
                <c:pt idx="4">
                  <c:v>7295</c:v>
                </c:pt>
                <c:pt idx="5">
                  <c:v>1914</c:v>
                </c:pt>
                <c:pt idx="6">
                  <c:v>129</c:v>
                </c:pt>
                <c:pt idx="7">
                  <c:v>16</c:v>
                </c:pt>
              </c:numCache>
            </c:numRef>
          </c:val>
          <c:extLst>
            <c:ext xmlns:c16="http://schemas.microsoft.com/office/drawing/2014/chart" uri="{C3380CC4-5D6E-409C-BE32-E72D297353CC}">
              <c16:uniqueId val="{00000000-E083-49CE-9BF1-C396B647BF53}"/>
            </c:ext>
          </c:extLst>
        </c:ser>
        <c:ser>
          <c:idx val="1"/>
          <c:order val="2"/>
          <c:tx>
            <c:strRef>
              <c:f>'3.Afiliados por EPS'!$B$51</c:f>
              <c:strCache>
                <c:ptCount val="1"/>
                <c:pt idx="0">
                  <c:v>TOTAL AFILIADOS</c:v>
                </c:pt>
              </c:strCache>
            </c:strRef>
          </c:tx>
          <c:spPr>
            <a:solidFill>
              <a:srgbClr val="33CC33"/>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EPS'!$B$52:$B$59</c:f>
              <c:numCache>
                <c:formatCode>#,##0</c:formatCode>
                <c:ptCount val="8"/>
                <c:pt idx="0">
                  <c:v>123594</c:v>
                </c:pt>
                <c:pt idx="1">
                  <c:v>43304</c:v>
                </c:pt>
                <c:pt idx="2">
                  <c:v>22297</c:v>
                </c:pt>
                <c:pt idx="3">
                  <c:v>20696</c:v>
                </c:pt>
                <c:pt idx="4">
                  <c:v>7298</c:v>
                </c:pt>
                <c:pt idx="5">
                  <c:v>1940</c:v>
                </c:pt>
                <c:pt idx="6">
                  <c:v>130</c:v>
                </c:pt>
                <c:pt idx="7">
                  <c:v>16</c:v>
                </c:pt>
              </c:numCache>
            </c:numRef>
          </c:val>
          <c:extLst>
            <c:ext xmlns:c16="http://schemas.microsoft.com/office/drawing/2014/chart" uri="{C3380CC4-5D6E-409C-BE32-E72D297353CC}">
              <c16:uniqueId val="{00000001-E083-49CE-9BF1-C396B647BF53}"/>
            </c:ext>
          </c:extLst>
        </c:ser>
        <c:dLbls>
          <c:showLegendKey val="0"/>
          <c:showVal val="0"/>
          <c:showCatName val="0"/>
          <c:showSerName val="0"/>
          <c:showPercent val="0"/>
          <c:showBubbleSize val="0"/>
        </c:dLbls>
        <c:gapWidth val="20"/>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095"/>
          <c:y val="4.3097835843898938E-2"/>
          <c:w val="0.23774143777124138"/>
          <c:h val="4.020489873619245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8544965984383"/>
          <c:y val="3.0942334739803096E-2"/>
          <c:w val="0.86837825497094467"/>
          <c:h val="0.86358948802285795"/>
        </c:manualLayout>
      </c:layout>
      <c:barChart>
        <c:barDir val="bar"/>
        <c:grouping val="clustered"/>
        <c:varyColors val="0"/>
        <c:ser>
          <c:idx val="0"/>
          <c:order val="0"/>
          <c:tx>
            <c:strRef>
              <c:f>'8. GRAFICA X EDAD Y CICLOVIDA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'!$C$3:$C$15</c:f>
              <c:numCache>
                <c:formatCode>0;0</c:formatCode>
                <c:ptCount val="13"/>
                <c:pt idx="0">
                  <c:v>-1</c:v>
                </c:pt>
                <c:pt idx="1">
                  <c:v>-1486</c:v>
                </c:pt>
                <c:pt idx="2">
                  <c:v>-22303</c:v>
                </c:pt>
                <c:pt idx="3">
                  <c:v>-6682</c:v>
                </c:pt>
                <c:pt idx="4">
                  <c:v>-58308</c:v>
                </c:pt>
                <c:pt idx="5">
                  <c:v>-5345</c:v>
                </c:pt>
                <c:pt idx="6">
                  <c:v>-3713</c:v>
                </c:pt>
                <c:pt idx="7">
                  <c:v>-2400</c:v>
                </c:pt>
                <c:pt idx="8">
                  <c:v>-1428</c:v>
                </c:pt>
                <c:pt idx="9">
                  <c:v>-770</c:v>
                </c:pt>
                <c:pt idx="10">
                  <c:v>-407</c:v>
                </c:pt>
                <c:pt idx="11">
                  <c:v>-156</c:v>
                </c:pt>
                <c:pt idx="12">
                  <c:v>-101</c:v>
                </c:pt>
              </c:numCache>
            </c:numRef>
          </c:val>
          <c:extLst>
            <c:ext xmlns:c16="http://schemas.microsoft.com/office/drawing/2014/chart" uri="{C3380CC4-5D6E-409C-BE32-E72D297353CC}">
              <c16:uniqueId val="{00000000-E0EE-41C4-BBBE-0CBCCD0CD15D}"/>
            </c:ext>
          </c:extLst>
        </c:ser>
        <c:ser>
          <c:idx val="1"/>
          <c:order val="1"/>
          <c:tx>
            <c:strRef>
              <c:f>'8. GRAFICA X EDAD Y CICLOVIDA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'!$D$3:$D$15</c:f>
              <c:numCache>
                <c:formatCode>#,##0</c:formatCode>
                <c:ptCount val="13"/>
                <c:pt idx="0">
                  <c:v>8</c:v>
                </c:pt>
                <c:pt idx="1">
                  <c:v>1378</c:v>
                </c:pt>
                <c:pt idx="2">
                  <c:v>22071</c:v>
                </c:pt>
                <c:pt idx="3">
                  <c:v>7117</c:v>
                </c:pt>
                <c:pt idx="4">
                  <c:v>66209</c:v>
                </c:pt>
                <c:pt idx="5">
                  <c:v>6124</c:v>
                </c:pt>
                <c:pt idx="6">
                  <c:v>4707</c:v>
                </c:pt>
                <c:pt idx="7">
                  <c:v>3504</c:v>
                </c:pt>
                <c:pt idx="8">
                  <c:v>2380</c:v>
                </c:pt>
                <c:pt idx="9">
                  <c:v>1380</c:v>
                </c:pt>
                <c:pt idx="10">
                  <c:v>822</c:v>
                </c:pt>
                <c:pt idx="11">
                  <c:v>310</c:v>
                </c:pt>
                <c:pt idx="12">
                  <c:v>171</c:v>
                </c:pt>
              </c:numCache>
            </c:numRef>
          </c:val>
          <c:extLst>
            <c:ext xmlns:c16="http://schemas.microsoft.com/office/drawing/2014/chart" uri="{C3380CC4-5D6E-409C-BE32-E72D297353CC}">
              <c16:uniqueId val="{00000001-E0EE-41C4-BBBE-0CBCCD0CD15D}"/>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66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'8. GRAFICA X EDAD Y CICLOVIDA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'!$C$31:$C$36</c:f>
              <c:numCache>
                <c:formatCode>0;0</c:formatCode>
                <c:ptCount val="6"/>
                <c:pt idx="0">
                  <c:v>-3443</c:v>
                </c:pt>
                <c:pt idx="1">
                  <c:v>-14026</c:v>
                </c:pt>
                <c:pt idx="2">
                  <c:v>-11035</c:v>
                </c:pt>
                <c:pt idx="3">
                  <c:v>-23109</c:v>
                </c:pt>
                <c:pt idx="4">
                  <c:v>-47670</c:v>
                </c:pt>
                <c:pt idx="5">
                  <c:v>-2805</c:v>
                </c:pt>
              </c:numCache>
            </c:numRef>
          </c:val>
          <c:extLst>
            <c:ext xmlns:c16="http://schemas.microsoft.com/office/drawing/2014/chart" uri="{C3380CC4-5D6E-409C-BE32-E72D297353CC}">
              <c16:uniqueId val="{00000000-6970-448E-8B5B-E3D11F33AAC5}"/>
            </c:ext>
          </c:extLst>
        </c:ser>
        <c:ser>
          <c:idx val="1"/>
          <c:order val="1"/>
          <c:tx>
            <c:strRef>
              <c:f>'8. GRAFICA X EDAD Y CICLOVIDA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'!$D$31:$D$36</c:f>
              <c:numCache>
                <c:formatCode>#,##0</c:formatCode>
                <c:ptCount val="6"/>
                <c:pt idx="0">
                  <c:v>3258</c:v>
                </c:pt>
                <c:pt idx="1">
                  <c:v>13928</c:v>
                </c:pt>
                <c:pt idx="2">
                  <c:v>11279</c:v>
                </c:pt>
                <c:pt idx="3">
                  <c:v>29332</c:v>
                </c:pt>
                <c:pt idx="4">
                  <c:v>52313</c:v>
                </c:pt>
                <c:pt idx="5">
                  <c:v>4981</c:v>
                </c:pt>
              </c:numCache>
            </c:numRef>
          </c:val>
          <c:extLst>
            <c:ext xmlns:c16="http://schemas.microsoft.com/office/drawing/2014/chart" uri="{C3380CC4-5D6E-409C-BE32-E72D297353CC}">
              <c16:uniqueId val="{00000001-6970-448E-8B5B-E3D11F33AAC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22412</xdr:colOff>
      <xdr:row>145</xdr:row>
      <xdr:rowOff>493059</xdr:rowOff>
    </xdr:from>
    <xdr:to>
      <xdr:col>55</xdr:col>
      <xdr:colOff>750794</xdr:colOff>
      <xdr:row>163</xdr:row>
      <xdr:rowOff>156882</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33616</xdr:colOff>
      <xdr:row>164</xdr:row>
      <xdr:rowOff>67234</xdr:rowOff>
    </xdr:from>
    <xdr:to>
      <xdr:col>55</xdr:col>
      <xdr:colOff>739587</xdr:colOff>
      <xdr:row>186</xdr:row>
      <xdr:rowOff>22411</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11207</xdr:colOff>
      <xdr:row>2</xdr:row>
      <xdr:rowOff>1117</xdr:rowOff>
    </xdr:from>
    <xdr:to>
      <xdr:col>19</xdr:col>
      <xdr:colOff>448235</xdr:colOff>
      <xdr:row>21</xdr:row>
      <xdr:rowOff>235322</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16808</xdr:colOff>
      <xdr:row>26</xdr:row>
      <xdr:rowOff>1121</xdr:rowOff>
    </xdr:from>
    <xdr:to>
      <xdr:col>19</xdr:col>
      <xdr:colOff>448235</xdr:colOff>
      <xdr:row>44</xdr:row>
      <xdr:rowOff>224118</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49</xdr:row>
      <xdr:rowOff>34737</xdr:rowOff>
    </xdr:from>
    <xdr:to>
      <xdr:col>20</xdr:col>
      <xdr:colOff>11206</xdr:colOff>
      <xdr:row>75</xdr:row>
      <xdr:rowOff>100852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152401</xdr:rowOff>
    </xdr:from>
    <xdr:to>
      <xdr:col>1</xdr:col>
      <xdr:colOff>2009774</xdr:colOff>
      <xdr:row>0</xdr:row>
      <xdr:rowOff>914401</xdr:rowOff>
    </xdr:to>
    <xdr:pic>
      <xdr:nvPicPr>
        <xdr:cNvPr id="2" name="Imagen 1" descr="C:\Users\acorreaz\AppData\Local\Microsoft\Windows\INetCache\Content.MSO\C6145428.tmp">
          <a:extLst>
            <a:ext uri="{FF2B5EF4-FFF2-40B4-BE49-F238E27FC236}">
              <a16:creationId xmlns:a16="http://schemas.microsoft.com/office/drawing/2014/main" id="{26106966-A1A7-4B75-80AB-75F9C45C2B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49" y="152401"/>
          <a:ext cx="1724025" cy="76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0</xdr:rowOff>
    </xdr:from>
    <xdr:to>
      <xdr:col>1</xdr:col>
      <xdr:colOff>1778794</xdr:colOff>
      <xdr:row>0</xdr:row>
      <xdr:rowOff>1028700</xdr:rowOff>
    </xdr:to>
    <xdr:pic>
      <xdr:nvPicPr>
        <xdr:cNvPr id="2" name="Imagen 1" descr="C:\Users\acorreaz\AppData\Local\Microsoft\Windows\INetCache\Content.MSO\C6145428.tmp">
          <a:extLst>
            <a:ext uri="{FF2B5EF4-FFF2-40B4-BE49-F238E27FC236}">
              <a16:creationId xmlns:a16="http://schemas.microsoft.com/office/drawing/2014/main" id="{74F0F6CC-8149-47F4-8AC2-4D4625AC44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0"/>
          <a:ext cx="1512094" cy="1028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B145A645-7A7F-4371-95BF-D9D9614A9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CB48D628-C002-4914-B0FB-1A6C388D0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ICLOVIDA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a:ea typeface="+mn-ea"/>
              <a:cs typeface="Calibri"/>
            </a:rPr>
            <a:pPr marL="0" indent="0" algn="ctr"/>
            <a:t>103.100</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8. GRAFICA X EDAD Y CICLOVIDA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116.181</a:t>
          </a:fld>
          <a:endParaRPr lang="es-CO" sz="1400" b="1"/>
        </a:p>
      </cdr:txBody>
    </cdr:sp>
  </cdr:relSizeAnchor>
</c:userShapes>
</file>

<file path=xl/drawings/drawing7.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ICLOVIDA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102.088</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8. GRAFICA X EDAD Y CICLOVIDA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115.091</a:t>
          </a:fld>
          <a:endParaRPr lang="es-CO" sz="16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1</xdr:col>
      <xdr:colOff>1578769</xdr:colOff>
      <xdr:row>0</xdr:row>
      <xdr:rowOff>1123950</xdr:rowOff>
    </xdr:to>
    <xdr:pic>
      <xdr:nvPicPr>
        <xdr:cNvPr id="2" name="Imagen 1" descr="C:\Users\acorreaz\AppData\Local\Microsoft\Windows\INetCache\Content.MSO\C6145428.tmp">
          <a:extLst>
            <a:ext uri="{FF2B5EF4-FFF2-40B4-BE49-F238E27FC236}">
              <a16:creationId xmlns:a16="http://schemas.microsoft.com/office/drawing/2014/main" id="{97CB2A81-7FFE-43F6-B50F-02017A75A1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6200"/>
          <a:ext cx="1512094" cy="1047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0</xdr:row>
      <xdr:rowOff>133350</xdr:rowOff>
    </xdr:from>
    <xdr:to>
      <xdr:col>1</xdr:col>
      <xdr:colOff>1914525</xdr:colOff>
      <xdr:row>0</xdr:row>
      <xdr:rowOff>990600</xdr:rowOff>
    </xdr:to>
    <xdr:pic>
      <xdr:nvPicPr>
        <xdr:cNvPr id="2" name="Imagen 1" descr="C:\Users\acorreaz\AppData\Local\Microsoft\Windows\INetCache\Content.MSO\C6145428.tmp">
          <a:extLst>
            <a:ext uri="{FF2B5EF4-FFF2-40B4-BE49-F238E27FC236}">
              <a16:creationId xmlns:a16="http://schemas.microsoft.com/office/drawing/2014/main" id="{7630AE48-5774-48C3-B7E8-9D4C2EB56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33350"/>
          <a:ext cx="1743075"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31"/>
  <sheetViews>
    <sheetView workbookViewId="0">
      <selection activeCell="B32" sqref="B32"/>
    </sheetView>
  </sheetViews>
  <sheetFormatPr baseColWidth="10" defaultColWidth="62.85546875" defaultRowHeight="18" customHeight="1" x14ac:dyDescent="0.25"/>
  <cols>
    <col min="1" max="1" width="19.7109375" style="220" customWidth="1"/>
    <col min="2" max="2" width="44" style="220" customWidth="1"/>
    <col min="3" max="3" width="62.85546875" style="220"/>
    <col min="4" max="4" width="20.7109375" style="220" customWidth="1"/>
    <col min="5" max="5" width="66.5703125" style="220" customWidth="1"/>
    <col min="6" max="16384" width="62.85546875" style="220"/>
  </cols>
  <sheetData>
    <row r="1" spans="1:7" ht="18" customHeight="1" x14ac:dyDescent="0.25">
      <c r="A1" s="223" t="s">
        <v>0</v>
      </c>
      <c r="B1" s="223" t="s">
        <v>1</v>
      </c>
      <c r="C1" s="223" t="s">
        <v>2</v>
      </c>
      <c r="D1" s="223" t="s">
        <v>3</v>
      </c>
    </row>
    <row r="2" spans="1:7" ht="133.5" customHeight="1" x14ac:dyDescent="0.25">
      <c r="A2" s="231" t="s">
        <v>4</v>
      </c>
      <c r="B2" s="448" t="s">
        <v>5</v>
      </c>
      <c r="C2" s="449"/>
      <c r="D2" s="233">
        <v>341458</v>
      </c>
    </row>
    <row r="3" spans="1:7" ht="39" customHeight="1" x14ac:dyDescent="0.25">
      <c r="A3" s="253" t="s">
        <v>6</v>
      </c>
      <c r="B3" s="450" t="s">
        <v>7</v>
      </c>
      <c r="C3" s="451"/>
      <c r="D3" s="233">
        <f>+'1MIGRANTES  VEN SISBEN LC AFILI'!D5</f>
        <v>247821</v>
      </c>
      <c r="F3" s="221"/>
      <c r="G3" s="221">
        <v>81715</v>
      </c>
    </row>
    <row r="4" spans="1:7" ht="33.75" customHeight="1" x14ac:dyDescent="0.25">
      <c r="A4" s="435" t="s">
        <v>8</v>
      </c>
      <c r="B4" s="438" t="s">
        <v>9</v>
      </c>
      <c r="C4" s="234" t="s">
        <v>10</v>
      </c>
      <c r="D4" s="235">
        <f>+D5+D6+D7</f>
        <v>125955</v>
      </c>
    </row>
    <row r="5" spans="1:7" ht="18" customHeight="1" x14ac:dyDescent="0.25">
      <c r="A5" s="436"/>
      <c r="B5" s="439"/>
      <c r="C5" s="236" t="s">
        <v>11</v>
      </c>
      <c r="D5" s="233">
        <f>+'1MIGRANTES  VEN SISBEN LC AFILI'!N5</f>
        <v>71399</v>
      </c>
      <c r="E5" s="222"/>
    </row>
    <row r="6" spans="1:7" ht="18" customHeight="1" x14ac:dyDescent="0.25">
      <c r="A6" s="436"/>
      <c r="B6" s="439"/>
      <c r="C6" s="236" t="s">
        <v>12</v>
      </c>
      <c r="D6" s="233">
        <f>+'1MIGRANTES  VEN SISBEN LC AFILI'!O5</f>
        <v>43987</v>
      </c>
    </row>
    <row r="7" spans="1:7" ht="18" customHeight="1" thickBot="1" x14ac:dyDescent="0.3">
      <c r="A7" s="437"/>
      <c r="B7" s="440"/>
      <c r="C7" s="237" t="s">
        <v>13</v>
      </c>
      <c r="D7" s="233">
        <f>+'1MIGRANTES  VEN SISBEN LC AFILI'!P5</f>
        <v>10569</v>
      </c>
    </row>
    <row r="8" spans="1:7" ht="18" customHeight="1" x14ac:dyDescent="0.25">
      <c r="A8" s="438" t="s">
        <v>14</v>
      </c>
      <c r="B8" s="438" t="s">
        <v>581</v>
      </c>
      <c r="C8" s="232" t="s">
        <v>15</v>
      </c>
      <c r="D8" s="235">
        <f>+'1MIGRANTES  VEN SISBEN LC AFILI'!AB5</f>
        <v>219281</v>
      </c>
      <c r="E8" s="426" t="s">
        <v>578</v>
      </c>
    </row>
    <row r="9" spans="1:7" ht="24" customHeight="1" x14ac:dyDescent="0.25">
      <c r="A9" s="439"/>
      <c r="B9" s="439"/>
      <c r="C9" s="234" t="s">
        <v>16</v>
      </c>
      <c r="D9" s="233">
        <f>+'1MIGRANTES  VEN SISBEN LC AFILI'!T5</f>
        <v>142920</v>
      </c>
      <c r="E9" s="427"/>
    </row>
    <row r="10" spans="1:7" ht="21" customHeight="1" x14ac:dyDescent="0.25">
      <c r="A10" s="439"/>
      <c r="B10" s="439"/>
      <c r="C10" s="238" t="s">
        <v>17</v>
      </c>
      <c r="D10" s="239">
        <f>+'1MIGRANTES  VEN SISBEN LC AFILI'!X5</f>
        <v>76361</v>
      </c>
      <c r="E10" s="427"/>
    </row>
    <row r="11" spans="1:7" ht="56.25" customHeight="1" thickBot="1" x14ac:dyDescent="0.3">
      <c r="A11" s="440"/>
      <c r="B11" s="440"/>
      <c r="C11" s="238" t="s">
        <v>18</v>
      </c>
      <c r="D11" s="240">
        <f>+'1MIGRANTES  VEN SISBEN LC AFILI'!AD5</f>
        <v>88.409063419747611</v>
      </c>
      <c r="E11" s="428"/>
    </row>
    <row r="12" spans="1:7" ht="28.5" customHeight="1" x14ac:dyDescent="0.25">
      <c r="A12" s="441" t="s">
        <v>8</v>
      </c>
      <c r="B12" s="241" t="s">
        <v>19</v>
      </c>
      <c r="C12" s="242" t="s">
        <v>10</v>
      </c>
      <c r="D12" s="243">
        <f>+D13+D14+D15</f>
        <v>116638</v>
      </c>
    </row>
    <row r="13" spans="1:7" ht="18" customHeight="1" x14ac:dyDescent="0.25">
      <c r="A13" s="442"/>
      <c r="B13" s="241"/>
      <c r="C13" s="244" t="s">
        <v>11</v>
      </c>
      <c r="D13" s="245">
        <f>+'1MIGRANTES  VEN SISBEN LC AFILI'!J5</f>
        <v>68025</v>
      </c>
    </row>
    <row r="14" spans="1:7" ht="18" customHeight="1" x14ac:dyDescent="0.25">
      <c r="A14" s="442"/>
      <c r="B14" s="241"/>
      <c r="C14" s="244" t="s">
        <v>12</v>
      </c>
      <c r="D14" s="245">
        <f>+'1MIGRANTES  VEN SISBEN LC AFILI'!K5</f>
        <v>39862</v>
      </c>
    </row>
    <row r="15" spans="1:7" ht="18" customHeight="1" x14ac:dyDescent="0.25">
      <c r="A15" s="442"/>
      <c r="B15" s="241"/>
      <c r="C15" s="246" t="s">
        <v>13</v>
      </c>
      <c r="D15" s="245">
        <f>+'1MIGRANTES  VEN SISBEN LC AFILI'!L5</f>
        <v>8751</v>
      </c>
    </row>
    <row r="16" spans="1:7" ht="30" customHeight="1" x14ac:dyDescent="0.25">
      <c r="A16" s="442"/>
      <c r="B16" s="241" t="s">
        <v>20</v>
      </c>
      <c r="C16" s="242" t="s">
        <v>10</v>
      </c>
      <c r="D16" s="243">
        <f>+D17+D18+D19</f>
        <v>9317</v>
      </c>
    </row>
    <row r="17" spans="1:26" ht="18" customHeight="1" x14ac:dyDescent="0.25">
      <c r="A17" s="442"/>
      <c r="B17" s="241"/>
      <c r="C17" s="244" t="s">
        <v>11</v>
      </c>
      <c r="D17" s="245">
        <f>+'1MIGRANTES  VEN SISBEN LC AFILI'!F5</f>
        <v>3374</v>
      </c>
    </row>
    <row r="18" spans="1:26" ht="18" customHeight="1" x14ac:dyDescent="0.25">
      <c r="A18" s="442"/>
      <c r="B18" s="241"/>
      <c r="C18" s="244" t="s">
        <v>12</v>
      </c>
      <c r="D18" s="245">
        <f>+'1MIGRANTES  VEN SISBEN LC AFILI'!G5</f>
        <v>4125</v>
      </c>
    </row>
    <row r="19" spans="1:26" ht="18" customHeight="1" thickBot="1" x14ac:dyDescent="0.3">
      <c r="A19" s="443"/>
      <c r="B19" s="241"/>
      <c r="C19" s="246" t="s">
        <v>13</v>
      </c>
      <c r="D19" s="245">
        <f>+'1MIGRANTES  VEN SISBEN LC AFILI'!H5</f>
        <v>1818</v>
      </c>
    </row>
    <row r="20" spans="1:26" ht="18" customHeight="1" x14ac:dyDescent="0.25">
      <c r="A20" s="444" t="s">
        <v>14</v>
      </c>
      <c r="B20" s="247" t="s">
        <v>580</v>
      </c>
      <c r="C20" s="248" t="s">
        <v>21</v>
      </c>
      <c r="D20" s="296">
        <f>+'1MIGRANTES  VEN SISBEN LC AFILI'!AA5</f>
        <v>219072</v>
      </c>
      <c r="E20" s="429" t="s">
        <v>579</v>
      </c>
    </row>
    <row r="21" spans="1:26" ht="18" customHeight="1" x14ac:dyDescent="0.25">
      <c r="A21" s="445"/>
      <c r="B21" s="249"/>
      <c r="C21" s="250" t="s">
        <v>22</v>
      </c>
      <c r="D21" s="297">
        <f>+'1MIGRANTES  VEN SISBEN LC AFILI'!S5</f>
        <v>142917</v>
      </c>
      <c r="E21" s="430"/>
    </row>
    <row r="22" spans="1:26" ht="18" customHeight="1" x14ac:dyDescent="0.25">
      <c r="A22" s="445"/>
      <c r="B22" s="249"/>
      <c r="C22" s="250" t="s">
        <v>23</v>
      </c>
      <c r="D22" s="297">
        <f>+'1MIGRANTES  VEN SISBEN LC AFILI'!W5</f>
        <v>76155</v>
      </c>
      <c r="E22" s="430"/>
    </row>
    <row r="23" spans="1:26" ht="26.25" thickBot="1" x14ac:dyDescent="0.3">
      <c r="A23" s="445"/>
      <c r="B23" s="251"/>
      <c r="C23" s="252" t="s">
        <v>24</v>
      </c>
      <c r="D23" s="298">
        <f>+'1MIGRANTES  VEN SISBEN LC AFILI'!AC5</f>
        <v>88.399288195915602</v>
      </c>
      <c r="E23" s="431"/>
    </row>
    <row r="24" spans="1:26" ht="18" customHeight="1" x14ac:dyDescent="0.25">
      <c r="A24" s="445"/>
      <c r="B24" s="247" t="s">
        <v>25</v>
      </c>
      <c r="C24" s="248" t="s">
        <v>26</v>
      </c>
      <c r="D24" s="296">
        <f>+D25+D26</f>
        <v>209</v>
      </c>
      <c r="E24" s="432" t="s">
        <v>27</v>
      </c>
    </row>
    <row r="25" spans="1:26" ht="18" customHeight="1" x14ac:dyDescent="0.25">
      <c r="A25" s="445"/>
      <c r="B25" s="249"/>
      <c r="C25" s="250" t="s">
        <v>28</v>
      </c>
      <c r="D25" s="297">
        <f>+'1MIGRANTES  VEN SISBEN LC AFILI'!$R$5</f>
        <v>3</v>
      </c>
      <c r="E25" s="433"/>
    </row>
    <row r="26" spans="1:26" ht="18" customHeight="1" thickBot="1" x14ac:dyDescent="0.3">
      <c r="A26" s="446"/>
      <c r="B26" s="251"/>
      <c r="C26" s="252" t="s">
        <v>29</v>
      </c>
      <c r="D26" s="299">
        <f>+'1MIGRANTES  VEN SISBEN LC AFILI'!V5</f>
        <v>206</v>
      </c>
      <c r="E26" s="434"/>
    </row>
    <row r="27" spans="1:26" ht="18" customHeight="1" x14ac:dyDescent="0.25">
      <c r="D27" s="126"/>
    </row>
    <row r="28" spans="1:26" ht="18" customHeight="1" x14ac:dyDescent="0.25">
      <c r="B28" s="127"/>
      <c r="D28" s="126"/>
    </row>
    <row r="29" spans="1:26" ht="22.5" customHeight="1" x14ac:dyDescent="0.25">
      <c r="B29" s="129" t="s">
        <v>30</v>
      </c>
      <c r="C29" s="447" t="s">
        <v>31</v>
      </c>
      <c r="D29" s="447"/>
      <c r="E29" s="116"/>
      <c r="F29" s="116"/>
      <c r="G29" s="425"/>
      <c r="H29" s="117"/>
      <c r="I29" s="117"/>
      <c r="J29" s="117"/>
      <c r="K29" s="117"/>
      <c r="L29" s="117"/>
      <c r="M29" s="117"/>
      <c r="N29" s="117"/>
      <c r="O29" s="117"/>
      <c r="P29" s="117"/>
      <c r="Q29" s="117"/>
      <c r="R29" s="117"/>
      <c r="S29" s="117"/>
      <c r="T29" s="117"/>
      <c r="U29" s="117"/>
      <c r="V29" s="117"/>
      <c r="W29" s="117"/>
      <c r="X29" s="117"/>
      <c r="Y29" s="117"/>
      <c r="Z29" s="117"/>
    </row>
    <row r="30" spans="1:26" ht="21" customHeight="1" x14ac:dyDescent="0.25">
      <c r="B30" s="129" t="s">
        <v>32</v>
      </c>
      <c r="C30" s="447" t="s">
        <v>33</v>
      </c>
      <c r="D30" s="447"/>
      <c r="E30" s="116"/>
      <c r="F30" s="116"/>
      <c r="G30" s="425"/>
      <c r="H30" s="117"/>
      <c r="I30" s="117"/>
      <c r="J30" s="117"/>
      <c r="K30" s="117"/>
      <c r="L30" s="117"/>
      <c r="M30" s="117"/>
      <c r="N30" s="117"/>
      <c r="O30" s="117"/>
      <c r="P30" s="117"/>
      <c r="Q30" s="117"/>
      <c r="R30" s="117"/>
      <c r="S30" s="117"/>
      <c r="T30" s="117"/>
      <c r="U30" s="117"/>
      <c r="V30" s="117"/>
      <c r="W30" s="117"/>
      <c r="X30" s="117"/>
      <c r="Y30" s="117"/>
      <c r="Z30" s="117"/>
    </row>
    <row r="31" spans="1:26" ht="18" customHeight="1" x14ac:dyDescent="0.25">
      <c r="B31" s="405" t="s">
        <v>582</v>
      </c>
    </row>
  </sheetData>
  <mergeCells count="13">
    <mergeCell ref="C29:D29"/>
    <mergeCell ref="C30:D30"/>
    <mergeCell ref="B2:C2"/>
    <mergeCell ref="B3:C3"/>
    <mergeCell ref="B4:B7"/>
    <mergeCell ref="E8:E11"/>
    <mergeCell ref="E20:E23"/>
    <mergeCell ref="E24:E26"/>
    <mergeCell ref="A4:A7"/>
    <mergeCell ref="A8:A11"/>
    <mergeCell ref="B8:B11"/>
    <mergeCell ref="A12:A19"/>
    <mergeCell ref="A20:A26"/>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754F-EDA4-410A-A6CC-94763D870CA1}">
  <sheetPr>
    <tabColor rgb="FFFFFF00"/>
  </sheetPr>
  <dimension ref="A1:AB51"/>
  <sheetViews>
    <sheetView showGridLines="0" workbookViewId="0">
      <selection activeCell="C17" sqref="C17"/>
    </sheetView>
  </sheetViews>
  <sheetFormatPr baseColWidth="10" defaultColWidth="11.42578125" defaultRowHeight="15" x14ac:dyDescent="0.25"/>
  <cols>
    <col min="1" max="1" width="26.42578125" customWidth="1"/>
    <col min="2" max="2" width="11.42578125" hidden="1" customWidth="1"/>
    <col min="5" max="5" width="14" customWidth="1"/>
    <col min="6" max="6" width="3.85546875" customWidth="1"/>
  </cols>
  <sheetData>
    <row r="1" spans="1:16" ht="57.75" customHeight="1" thickBot="1" x14ac:dyDescent="0.35">
      <c r="A1" s="524" t="s">
        <v>585</v>
      </c>
      <c r="B1" s="524"/>
      <c r="C1" s="524"/>
      <c r="D1" s="524"/>
      <c r="E1" s="524"/>
      <c r="G1" s="364" t="s">
        <v>586</v>
      </c>
      <c r="H1" s="182"/>
      <c r="I1" s="182"/>
      <c r="J1" s="182"/>
      <c r="K1" s="182"/>
      <c r="L1" s="182"/>
      <c r="M1" s="182"/>
      <c r="N1" s="182"/>
      <c r="O1" s="182"/>
      <c r="P1" s="182"/>
    </row>
    <row r="2" spans="1:16" x14ac:dyDescent="0.25">
      <c r="A2" s="272" t="s">
        <v>537</v>
      </c>
      <c r="B2" s="273" t="s">
        <v>538</v>
      </c>
      <c r="C2" s="273" t="s">
        <v>538</v>
      </c>
      <c r="D2" s="273" t="s">
        <v>539</v>
      </c>
      <c r="E2" s="274" t="s">
        <v>76</v>
      </c>
    </row>
    <row r="3" spans="1:16" x14ac:dyDescent="0.25">
      <c r="A3" s="275" t="s">
        <v>540</v>
      </c>
      <c r="B3" s="258">
        <v>1</v>
      </c>
      <c r="C3" s="271">
        <v>-1</v>
      </c>
      <c r="D3" s="258">
        <v>8</v>
      </c>
      <c r="E3" s="281">
        <v>9</v>
      </c>
    </row>
    <row r="4" spans="1:16" x14ac:dyDescent="0.25">
      <c r="A4" s="275" t="s">
        <v>541</v>
      </c>
      <c r="B4" s="258">
        <v>1486</v>
      </c>
      <c r="C4" s="271">
        <v>-1486</v>
      </c>
      <c r="D4" s="258">
        <v>1378</v>
      </c>
      <c r="E4" s="281">
        <v>2864</v>
      </c>
    </row>
    <row r="5" spans="1:16" x14ac:dyDescent="0.25">
      <c r="A5" s="275" t="s">
        <v>542</v>
      </c>
      <c r="B5" s="258">
        <v>22303</v>
      </c>
      <c r="C5" s="271">
        <v>-22303</v>
      </c>
      <c r="D5" s="258">
        <v>22071</v>
      </c>
      <c r="E5" s="281">
        <v>44374</v>
      </c>
    </row>
    <row r="6" spans="1:16" x14ac:dyDescent="0.25">
      <c r="A6" s="275" t="s">
        <v>543</v>
      </c>
      <c r="B6" s="258">
        <v>6682</v>
      </c>
      <c r="C6" s="271">
        <v>-6682</v>
      </c>
      <c r="D6" s="258">
        <v>7117</v>
      </c>
      <c r="E6" s="281">
        <v>13799</v>
      </c>
    </row>
    <row r="7" spans="1:16" x14ac:dyDescent="0.25">
      <c r="A7" s="275" t="s">
        <v>544</v>
      </c>
      <c r="B7" s="258">
        <v>58308</v>
      </c>
      <c r="C7" s="271">
        <v>-58308</v>
      </c>
      <c r="D7" s="258">
        <v>66209</v>
      </c>
      <c r="E7" s="281">
        <v>124517</v>
      </c>
    </row>
    <row r="8" spans="1:16" x14ac:dyDescent="0.25">
      <c r="A8" s="275" t="s">
        <v>545</v>
      </c>
      <c r="B8" s="258">
        <v>5345</v>
      </c>
      <c r="C8" s="271">
        <v>-5345</v>
      </c>
      <c r="D8" s="258">
        <v>6124</v>
      </c>
      <c r="E8" s="281">
        <v>11469</v>
      </c>
    </row>
    <row r="9" spans="1:16" x14ac:dyDescent="0.25">
      <c r="A9" s="275" t="s">
        <v>546</v>
      </c>
      <c r="B9" s="258">
        <v>3713</v>
      </c>
      <c r="C9" s="271">
        <v>-3713</v>
      </c>
      <c r="D9" s="258">
        <v>4707</v>
      </c>
      <c r="E9" s="281">
        <v>8420</v>
      </c>
    </row>
    <row r="10" spans="1:16" x14ac:dyDescent="0.25">
      <c r="A10" s="275" t="s">
        <v>547</v>
      </c>
      <c r="B10" s="258">
        <v>2400</v>
      </c>
      <c r="C10" s="271">
        <v>-2400</v>
      </c>
      <c r="D10" s="258">
        <v>3504</v>
      </c>
      <c r="E10" s="281">
        <v>5904</v>
      </c>
    </row>
    <row r="11" spans="1:16" x14ac:dyDescent="0.25">
      <c r="A11" s="275" t="s">
        <v>548</v>
      </c>
      <c r="B11" s="258">
        <v>1428</v>
      </c>
      <c r="C11" s="271">
        <v>-1428</v>
      </c>
      <c r="D11" s="258">
        <v>2380</v>
      </c>
      <c r="E11" s="281">
        <v>3808</v>
      </c>
    </row>
    <row r="12" spans="1:16" x14ac:dyDescent="0.25">
      <c r="A12" s="275" t="s">
        <v>549</v>
      </c>
      <c r="B12" s="258">
        <v>770</v>
      </c>
      <c r="C12" s="271">
        <v>-770</v>
      </c>
      <c r="D12" s="258">
        <v>1380</v>
      </c>
      <c r="E12" s="281">
        <v>2150</v>
      </c>
    </row>
    <row r="13" spans="1:16" x14ac:dyDescent="0.25">
      <c r="A13" s="275" t="s">
        <v>550</v>
      </c>
      <c r="B13" s="258">
        <v>407</v>
      </c>
      <c r="C13" s="271">
        <v>-407</v>
      </c>
      <c r="D13" s="258">
        <v>822</v>
      </c>
      <c r="E13" s="281">
        <v>1229</v>
      </c>
    </row>
    <row r="14" spans="1:16" x14ac:dyDescent="0.25">
      <c r="A14" s="275" t="s">
        <v>551</v>
      </c>
      <c r="B14" s="258">
        <v>156</v>
      </c>
      <c r="C14" s="271">
        <v>-156</v>
      </c>
      <c r="D14" s="258">
        <v>310</v>
      </c>
      <c r="E14" s="281">
        <v>466</v>
      </c>
    </row>
    <row r="15" spans="1:16" x14ac:dyDescent="0.25">
      <c r="A15" s="275" t="s">
        <v>552</v>
      </c>
      <c r="B15" s="258">
        <v>101</v>
      </c>
      <c r="C15" s="271">
        <v>-101</v>
      </c>
      <c r="D15" s="258">
        <v>171</v>
      </c>
      <c r="E15" s="281">
        <v>272</v>
      </c>
    </row>
    <row r="16" spans="1:16" ht="15.75" thickBot="1" x14ac:dyDescent="0.3">
      <c r="A16" s="276" t="s">
        <v>237</v>
      </c>
      <c r="B16" s="283">
        <v>103100</v>
      </c>
      <c r="C16" s="283">
        <v>103100</v>
      </c>
      <c r="D16" s="283">
        <v>116181</v>
      </c>
      <c r="E16" s="283">
        <v>219281</v>
      </c>
    </row>
    <row r="17" spans="1:7" x14ac:dyDescent="0.25">
      <c r="A17" s="288" t="s">
        <v>553</v>
      </c>
      <c r="C17" s="404" t="s">
        <v>576</v>
      </c>
    </row>
    <row r="28" spans="1:7" ht="54.75" customHeight="1" x14ac:dyDescent="0.3">
      <c r="A28" s="524" t="s">
        <v>587</v>
      </c>
      <c r="B28" s="524"/>
      <c r="C28" s="524"/>
      <c r="D28" s="524"/>
      <c r="E28" s="524"/>
      <c r="G28" s="364" t="s">
        <v>588</v>
      </c>
    </row>
    <row r="29" spans="1:7" ht="15.75" thickBot="1" x14ac:dyDescent="0.3"/>
    <row r="30" spans="1:7" x14ac:dyDescent="0.25">
      <c r="A30" s="277" t="s">
        <v>554</v>
      </c>
      <c r="B30" s="278" t="s">
        <v>538</v>
      </c>
      <c r="C30" s="278" t="s">
        <v>538</v>
      </c>
      <c r="D30" s="278" t="s">
        <v>539</v>
      </c>
      <c r="E30" s="279" t="s">
        <v>76</v>
      </c>
    </row>
    <row r="31" spans="1:7" x14ac:dyDescent="0.25">
      <c r="A31" s="280" t="s">
        <v>390</v>
      </c>
      <c r="B31" s="258">
        <v>3443</v>
      </c>
      <c r="C31" s="271">
        <v>-3443</v>
      </c>
      <c r="D31" s="258">
        <v>3258</v>
      </c>
      <c r="E31" s="281">
        <v>6701</v>
      </c>
    </row>
    <row r="32" spans="1:7" x14ac:dyDescent="0.25">
      <c r="A32" s="280" t="s">
        <v>391</v>
      </c>
      <c r="B32" s="258">
        <v>14026</v>
      </c>
      <c r="C32" s="271">
        <v>-14026</v>
      </c>
      <c r="D32" s="258">
        <v>13928</v>
      </c>
      <c r="E32" s="281">
        <v>27954</v>
      </c>
    </row>
    <row r="33" spans="1:5" x14ac:dyDescent="0.25">
      <c r="A33" s="280" t="s">
        <v>555</v>
      </c>
      <c r="B33" s="258">
        <v>11035</v>
      </c>
      <c r="C33" s="271">
        <v>-11035</v>
      </c>
      <c r="D33" s="258">
        <v>11279</v>
      </c>
      <c r="E33" s="281">
        <v>22314</v>
      </c>
    </row>
    <row r="34" spans="1:5" x14ac:dyDescent="0.25">
      <c r="A34" s="280" t="s">
        <v>393</v>
      </c>
      <c r="B34" s="258">
        <v>23109</v>
      </c>
      <c r="C34" s="271">
        <v>-23109</v>
      </c>
      <c r="D34" s="258">
        <v>29332</v>
      </c>
      <c r="E34" s="281">
        <v>52441</v>
      </c>
    </row>
    <row r="35" spans="1:5" x14ac:dyDescent="0.25">
      <c r="A35" s="280" t="s">
        <v>556</v>
      </c>
      <c r="B35" s="258">
        <v>47670</v>
      </c>
      <c r="C35" s="271">
        <v>-47670</v>
      </c>
      <c r="D35" s="258">
        <v>52313</v>
      </c>
      <c r="E35" s="281">
        <v>99983</v>
      </c>
    </row>
    <row r="36" spans="1:5" x14ac:dyDescent="0.25">
      <c r="A36" s="280" t="s">
        <v>395</v>
      </c>
      <c r="B36" s="258">
        <v>2805</v>
      </c>
      <c r="C36" s="271">
        <v>-2805</v>
      </c>
      <c r="D36" s="258">
        <v>4981</v>
      </c>
      <c r="E36" s="281">
        <v>7786</v>
      </c>
    </row>
    <row r="37" spans="1:5" ht="15.75" thickBot="1" x14ac:dyDescent="0.3">
      <c r="A37" s="282" t="s">
        <v>237</v>
      </c>
      <c r="B37" s="283">
        <v>102088</v>
      </c>
      <c r="C37" s="284">
        <v>-102088</v>
      </c>
      <c r="D37" s="283">
        <v>115091</v>
      </c>
      <c r="E37" s="283">
        <v>217179</v>
      </c>
    </row>
    <row r="38" spans="1:5" x14ac:dyDescent="0.25">
      <c r="A38" s="288" t="s">
        <v>553</v>
      </c>
      <c r="C38" s="404" t="s">
        <v>576</v>
      </c>
    </row>
    <row r="49" spans="1:28" ht="62.25" customHeight="1" x14ac:dyDescent="0.25">
      <c r="A49" s="200" t="s">
        <v>212</v>
      </c>
      <c r="B49" s="447" t="s">
        <v>589</v>
      </c>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row>
    <row r="50" spans="1:28" ht="15" customHeight="1" x14ac:dyDescent="0.25">
      <c r="A50" s="201" t="s">
        <v>30</v>
      </c>
      <c r="B50" s="521" t="s">
        <v>31</v>
      </c>
      <c r="C50" s="522"/>
      <c r="D50" s="522"/>
      <c r="E50" s="522"/>
      <c r="F50" s="522"/>
      <c r="G50" s="522"/>
      <c r="H50" s="522"/>
      <c r="I50" s="522"/>
      <c r="J50" s="522"/>
      <c r="K50" s="522"/>
      <c r="L50" s="522"/>
      <c r="M50" s="522"/>
      <c r="N50" s="522"/>
      <c r="O50" s="522"/>
      <c r="P50" s="522"/>
      <c r="Q50" s="522"/>
      <c r="R50" s="522"/>
      <c r="S50" s="523"/>
      <c r="T50" s="117"/>
      <c r="U50" s="117"/>
      <c r="V50" s="117"/>
      <c r="W50" s="117"/>
      <c r="X50" s="117"/>
      <c r="Y50" s="117"/>
      <c r="Z50" s="117"/>
      <c r="AA50" s="117"/>
      <c r="AB50" s="117"/>
    </row>
    <row r="51" spans="1:28" ht="22.5" customHeight="1" x14ac:dyDescent="0.25">
      <c r="A51" s="366" t="s">
        <v>590</v>
      </c>
      <c r="B51" s="472" t="s">
        <v>33</v>
      </c>
      <c r="C51" s="472"/>
      <c r="D51" s="472"/>
      <c r="E51" s="472"/>
      <c r="F51" s="472"/>
      <c r="G51" s="472"/>
      <c r="H51" s="472"/>
      <c r="I51" s="472"/>
      <c r="J51" s="472"/>
      <c r="K51" s="472"/>
      <c r="L51" s="472"/>
      <c r="M51" s="472"/>
      <c r="N51" s="472"/>
      <c r="O51" s="472"/>
      <c r="P51" s="472"/>
      <c r="Q51" s="472"/>
      <c r="R51" s="472"/>
      <c r="S51" s="472"/>
      <c r="T51" s="421"/>
      <c r="U51" s="421"/>
      <c r="V51" s="421"/>
      <c r="W51" s="421"/>
      <c r="X51" s="421"/>
      <c r="Y51" s="421"/>
      <c r="Z51" s="421"/>
      <c r="AA51" s="421"/>
      <c r="AB51" s="425"/>
    </row>
  </sheetData>
  <mergeCells count="5">
    <mergeCell ref="B50:S50"/>
    <mergeCell ref="B51:S51"/>
    <mergeCell ref="A1:E1"/>
    <mergeCell ref="A28:E28"/>
    <mergeCell ref="B49:AB49"/>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05FCD-0CC1-419A-B855-348414EE3912}">
  <sheetPr>
    <tabColor rgb="FFFFFF00"/>
  </sheetPr>
  <dimension ref="A1:V144"/>
  <sheetViews>
    <sheetView workbookViewId="0">
      <selection activeCell="R1" sqref="R1:Y1048576"/>
    </sheetView>
  </sheetViews>
  <sheetFormatPr baseColWidth="10" defaultColWidth="8.7109375" defaultRowHeight="15" x14ac:dyDescent="0.25"/>
  <cols>
    <col min="2" max="2" width="26.42578125" style="330" customWidth="1"/>
    <col min="3" max="15" width="8.7109375" style="324"/>
    <col min="16" max="16" width="10" style="324" customWidth="1"/>
    <col min="17" max="17" width="13.85546875" style="324" customWidth="1"/>
    <col min="18" max="16384" width="8.7109375" style="324"/>
  </cols>
  <sheetData>
    <row r="1" spans="1:22" ht="90.75" customHeight="1" x14ac:dyDescent="0.2">
      <c r="A1" s="333"/>
      <c r="B1" s="334"/>
      <c r="C1" s="526" t="s">
        <v>557</v>
      </c>
      <c r="D1" s="526"/>
      <c r="E1" s="526"/>
      <c r="F1" s="526"/>
      <c r="G1" s="526"/>
      <c r="H1" s="526"/>
      <c r="I1" s="526"/>
      <c r="J1" s="526"/>
      <c r="K1" s="526"/>
      <c r="L1" s="526"/>
      <c r="M1" s="526"/>
      <c r="N1" s="526"/>
      <c r="O1" s="526"/>
      <c r="P1" s="527"/>
      <c r="Q1" s="335" t="s">
        <v>574</v>
      </c>
    </row>
    <row r="2" spans="1:22" ht="15" customHeight="1" x14ac:dyDescent="0.2">
      <c r="A2" s="528"/>
      <c r="B2" s="529" t="s">
        <v>387</v>
      </c>
      <c r="C2" s="530" t="s">
        <v>558</v>
      </c>
      <c r="D2" s="531"/>
      <c r="E2" s="531"/>
      <c r="F2" s="531"/>
      <c r="G2" s="531"/>
      <c r="H2" s="531"/>
      <c r="I2" s="531"/>
      <c r="J2" s="531"/>
      <c r="K2" s="531"/>
      <c r="L2" s="531"/>
      <c r="M2" s="531"/>
      <c r="N2" s="531"/>
      <c r="O2" s="531"/>
      <c r="P2" s="532"/>
      <c r="Q2" s="525" t="s">
        <v>389</v>
      </c>
    </row>
    <row r="3" spans="1:22" ht="12.75" customHeight="1" x14ac:dyDescent="0.2">
      <c r="A3" s="528"/>
      <c r="B3" s="529"/>
      <c r="C3" s="533"/>
      <c r="D3" s="534"/>
      <c r="E3" s="534"/>
      <c r="F3" s="534"/>
      <c r="G3" s="534"/>
      <c r="H3" s="534"/>
      <c r="I3" s="534"/>
      <c r="J3" s="534"/>
      <c r="K3" s="534"/>
      <c r="L3" s="534"/>
      <c r="M3" s="534"/>
      <c r="N3" s="534"/>
      <c r="O3" s="534"/>
      <c r="P3" s="535"/>
      <c r="Q3" s="525"/>
    </row>
    <row r="4" spans="1:22" ht="18.75" customHeight="1" x14ac:dyDescent="0.2">
      <c r="A4" s="528"/>
      <c r="B4" s="529"/>
      <c r="C4" s="336" t="s">
        <v>559</v>
      </c>
      <c r="D4" s="336" t="s">
        <v>331</v>
      </c>
      <c r="E4" s="336" t="s">
        <v>560</v>
      </c>
      <c r="F4" s="336" t="s">
        <v>331</v>
      </c>
      <c r="G4" s="336" t="s">
        <v>561</v>
      </c>
      <c r="H4" s="336" t="s">
        <v>331</v>
      </c>
      <c r="I4" s="336" t="s">
        <v>562</v>
      </c>
      <c r="J4" s="336" t="s">
        <v>331</v>
      </c>
      <c r="K4" s="336" t="s">
        <v>563</v>
      </c>
      <c r="L4" s="336" t="s">
        <v>331</v>
      </c>
      <c r="M4" s="336" t="s">
        <v>564</v>
      </c>
      <c r="N4" s="336" t="s">
        <v>331</v>
      </c>
      <c r="O4" s="336" t="s">
        <v>565</v>
      </c>
      <c r="P4" s="336" t="s">
        <v>331</v>
      </c>
      <c r="Q4" s="525"/>
    </row>
    <row r="5" spans="1:22" ht="20.25" customHeight="1" x14ac:dyDescent="0.2">
      <c r="A5" s="528"/>
      <c r="B5" s="337" t="s">
        <v>396</v>
      </c>
      <c r="C5" s="338">
        <v>0</v>
      </c>
      <c r="D5" s="339">
        <v>0</v>
      </c>
      <c r="E5" s="338">
        <v>320</v>
      </c>
      <c r="F5" s="339">
        <v>0.41906208666727779</v>
      </c>
      <c r="G5" s="338">
        <v>10598</v>
      </c>
      <c r="H5" s="339">
        <v>13.878812482811906</v>
      </c>
      <c r="I5" s="338">
        <v>54313</v>
      </c>
      <c r="J5" s="340">
        <v>71.126622228624555</v>
      </c>
      <c r="K5" s="338">
        <v>9051</v>
      </c>
      <c r="L5" s="340">
        <v>11.852909207579785</v>
      </c>
      <c r="M5" s="338">
        <v>1990</v>
      </c>
      <c r="N5" s="341">
        <v>2.6060423514621336</v>
      </c>
      <c r="O5" s="338">
        <v>89</v>
      </c>
      <c r="P5" s="339">
        <v>0.11655164285433663</v>
      </c>
      <c r="Q5" s="342">
        <v>76361</v>
      </c>
    </row>
    <row r="6" spans="1:22" ht="24.75" customHeight="1" x14ac:dyDescent="0.25">
      <c r="A6" s="343">
        <v>1</v>
      </c>
      <c r="B6" s="344" t="s">
        <v>397</v>
      </c>
      <c r="C6" s="314">
        <v>0</v>
      </c>
      <c r="D6" s="345">
        <v>0</v>
      </c>
      <c r="E6" s="314">
        <v>0</v>
      </c>
      <c r="F6" s="345">
        <v>0</v>
      </c>
      <c r="G6" s="314">
        <v>32</v>
      </c>
      <c r="H6" s="345">
        <v>11.387900355871885</v>
      </c>
      <c r="I6" s="314">
        <v>212</v>
      </c>
      <c r="J6" s="345">
        <v>75.444839857651246</v>
      </c>
      <c r="K6" s="314">
        <v>31</v>
      </c>
      <c r="L6" s="345">
        <v>11.032028469750891</v>
      </c>
      <c r="M6" s="314">
        <v>6</v>
      </c>
      <c r="N6" s="345">
        <v>2.1352313167259789</v>
      </c>
      <c r="O6" s="314">
        <v>0</v>
      </c>
      <c r="P6" s="345">
        <v>0</v>
      </c>
      <c r="Q6" s="346">
        <v>281</v>
      </c>
      <c r="R6"/>
      <c r="S6"/>
      <c r="T6"/>
      <c r="U6"/>
      <c r="V6"/>
    </row>
    <row r="7" spans="1:22" x14ac:dyDescent="0.25">
      <c r="A7" s="347">
        <v>142</v>
      </c>
      <c r="B7" s="347" t="s">
        <v>398</v>
      </c>
      <c r="C7" s="331">
        <v>0</v>
      </c>
      <c r="D7" s="348">
        <v>0</v>
      </c>
      <c r="E7" s="331">
        <v>0</v>
      </c>
      <c r="F7" s="348">
        <v>0</v>
      </c>
      <c r="G7" s="331">
        <v>0</v>
      </c>
      <c r="H7" s="348">
        <v>0</v>
      </c>
      <c r="I7" s="331">
        <v>2</v>
      </c>
      <c r="J7" s="348">
        <v>100</v>
      </c>
      <c r="K7" s="331">
        <v>0</v>
      </c>
      <c r="L7" s="348">
        <v>0</v>
      </c>
      <c r="M7" s="331">
        <v>0</v>
      </c>
      <c r="N7" s="348">
        <v>0</v>
      </c>
      <c r="O7" s="331">
        <v>0</v>
      </c>
      <c r="P7" s="348">
        <v>0</v>
      </c>
      <c r="Q7" s="331">
        <v>2</v>
      </c>
      <c r="R7"/>
      <c r="S7"/>
      <c r="T7"/>
      <c r="U7"/>
      <c r="V7"/>
    </row>
    <row r="8" spans="1:22" x14ac:dyDescent="0.25">
      <c r="A8" s="347">
        <v>425</v>
      </c>
      <c r="B8" s="347" t="s">
        <v>399</v>
      </c>
      <c r="C8" s="331">
        <v>0</v>
      </c>
      <c r="D8" s="348">
        <v>0</v>
      </c>
      <c r="E8" s="331">
        <v>0</v>
      </c>
      <c r="F8" s="348">
        <v>0</v>
      </c>
      <c r="G8" s="331">
        <v>6</v>
      </c>
      <c r="H8" s="348">
        <v>17.647058823529413</v>
      </c>
      <c r="I8" s="331">
        <v>26</v>
      </c>
      <c r="J8" s="348">
        <v>76.470588235294116</v>
      </c>
      <c r="K8" s="331">
        <v>2</v>
      </c>
      <c r="L8" s="348">
        <v>5.8823529411764701</v>
      </c>
      <c r="M8" s="331">
        <v>0</v>
      </c>
      <c r="N8" s="348">
        <v>0</v>
      </c>
      <c r="O8" s="331">
        <v>0</v>
      </c>
      <c r="P8" s="348">
        <v>0</v>
      </c>
      <c r="Q8" s="331">
        <v>34</v>
      </c>
      <c r="R8"/>
      <c r="S8"/>
      <c r="T8"/>
      <c r="U8"/>
      <c r="V8"/>
    </row>
    <row r="9" spans="1:22" x14ac:dyDescent="0.25">
      <c r="A9" s="347">
        <v>579</v>
      </c>
      <c r="B9" s="347" t="s">
        <v>400</v>
      </c>
      <c r="C9" s="331">
        <v>0</v>
      </c>
      <c r="D9" s="348">
        <v>0</v>
      </c>
      <c r="E9" s="331">
        <v>0</v>
      </c>
      <c r="F9" s="348">
        <v>0</v>
      </c>
      <c r="G9" s="331">
        <v>19</v>
      </c>
      <c r="H9" s="348">
        <v>15.702479338842975</v>
      </c>
      <c r="I9" s="331">
        <v>84</v>
      </c>
      <c r="J9" s="348">
        <v>69.421487603305792</v>
      </c>
      <c r="K9" s="331">
        <v>16</v>
      </c>
      <c r="L9" s="348">
        <v>13.223140495867769</v>
      </c>
      <c r="M9" s="331">
        <v>2</v>
      </c>
      <c r="N9" s="348">
        <v>1.6528925619834711</v>
      </c>
      <c r="O9" s="331">
        <v>0</v>
      </c>
      <c r="P9" s="348">
        <v>0</v>
      </c>
      <c r="Q9" s="331">
        <v>121</v>
      </c>
      <c r="R9"/>
      <c r="S9"/>
      <c r="T9"/>
      <c r="U9"/>
      <c r="V9"/>
    </row>
    <row r="10" spans="1:22" x14ac:dyDescent="0.25">
      <c r="A10" s="347">
        <v>585</v>
      </c>
      <c r="B10" s="347" t="s">
        <v>401</v>
      </c>
      <c r="C10" s="331">
        <v>0</v>
      </c>
      <c r="D10" s="348">
        <v>0</v>
      </c>
      <c r="E10" s="331">
        <v>0</v>
      </c>
      <c r="F10" s="348">
        <v>0</v>
      </c>
      <c r="G10" s="331">
        <v>0</v>
      </c>
      <c r="H10" s="348">
        <v>0</v>
      </c>
      <c r="I10" s="331">
        <v>4</v>
      </c>
      <c r="J10" s="348">
        <v>80</v>
      </c>
      <c r="K10" s="331">
        <v>0</v>
      </c>
      <c r="L10" s="348">
        <v>0</v>
      </c>
      <c r="M10" s="331">
        <v>1</v>
      </c>
      <c r="N10" s="348">
        <v>20</v>
      </c>
      <c r="O10" s="331">
        <v>0</v>
      </c>
      <c r="P10" s="348">
        <v>0</v>
      </c>
      <c r="Q10" s="331">
        <v>5</v>
      </c>
      <c r="R10"/>
      <c r="S10"/>
      <c r="T10"/>
      <c r="U10"/>
      <c r="V10"/>
    </row>
    <row r="11" spans="1:22" x14ac:dyDescent="0.25">
      <c r="A11" s="347">
        <v>591</v>
      </c>
      <c r="B11" s="347" t="s">
        <v>402</v>
      </c>
      <c r="C11" s="331">
        <v>0</v>
      </c>
      <c r="D11" s="348">
        <v>0</v>
      </c>
      <c r="E11" s="331">
        <v>0</v>
      </c>
      <c r="F11" s="348">
        <v>0</v>
      </c>
      <c r="G11" s="331">
        <v>7</v>
      </c>
      <c r="H11" s="348">
        <v>5.982905982905983</v>
      </c>
      <c r="I11" s="331">
        <v>94</v>
      </c>
      <c r="J11" s="348">
        <v>80.341880341880341</v>
      </c>
      <c r="K11" s="331">
        <v>13</v>
      </c>
      <c r="L11" s="348">
        <v>11.111111111111111</v>
      </c>
      <c r="M11" s="331">
        <v>3</v>
      </c>
      <c r="N11" s="348">
        <v>2.5641025641025639</v>
      </c>
      <c r="O11" s="331">
        <v>0</v>
      </c>
      <c r="P11" s="348">
        <v>0</v>
      </c>
      <c r="Q11" s="331">
        <v>117</v>
      </c>
      <c r="R11"/>
      <c r="S11"/>
      <c r="T11"/>
      <c r="U11"/>
      <c r="V11"/>
    </row>
    <row r="12" spans="1:22" x14ac:dyDescent="0.25">
      <c r="A12" s="347">
        <v>893</v>
      </c>
      <c r="B12" s="347" t="s">
        <v>403</v>
      </c>
      <c r="C12" s="331">
        <v>0</v>
      </c>
      <c r="D12" s="348">
        <v>0</v>
      </c>
      <c r="E12" s="331">
        <v>0</v>
      </c>
      <c r="F12" s="348">
        <v>0</v>
      </c>
      <c r="G12" s="331">
        <v>0</v>
      </c>
      <c r="H12" s="348">
        <v>0</v>
      </c>
      <c r="I12" s="331">
        <v>2</v>
      </c>
      <c r="J12" s="348">
        <v>100</v>
      </c>
      <c r="K12" s="331">
        <v>0</v>
      </c>
      <c r="L12" s="348">
        <v>0</v>
      </c>
      <c r="M12" s="331">
        <v>0</v>
      </c>
      <c r="N12" s="348">
        <v>0</v>
      </c>
      <c r="O12" s="331">
        <v>0</v>
      </c>
      <c r="P12" s="348">
        <v>0</v>
      </c>
      <c r="Q12" s="331">
        <v>2</v>
      </c>
      <c r="R12"/>
      <c r="S12"/>
      <c r="T12"/>
      <c r="U12"/>
      <c r="V12"/>
    </row>
    <row r="13" spans="1:22" x14ac:dyDescent="0.25">
      <c r="A13" s="343">
        <v>2</v>
      </c>
      <c r="B13" s="344" t="s">
        <v>404</v>
      </c>
      <c r="C13" s="353">
        <v>0</v>
      </c>
      <c r="D13" s="349">
        <v>0</v>
      </c>
      <c r="E13" s="353">
        <v>0</v>
      </c>
      <c r="F13" s="349">
        <v>0</v>
      </c>
      <c r="G13" s="353">
        <v>14</v>
      </c>
      <c r="H13" s="349">
        <v>12.173913043478262</v>
      </c>
      <c r="I13" s="353">
        <v>85</v>
      </c>
      <c r="J13" s="349">
        <v>73.91304347826086</v>
      </c>
      <c r="K13" s="353">
        <v>16</v>
      </c>
      <c r="L13" s="349">
        <v>13.913043478260869</v>
      </c>
      <c r="M13" s="353">
        <v>0</v>
      </c>
      <c r="N13" s="350">
        <v>0</v>
      </c>
      <c r="O13" s="353">
        <v>0</v>
      </c>
      <c r="P13" s="350">
        <v>0</v>
      </c>
      <c r="Q13" s="351">
        <v>115</v>
      </c>
      <c r="R13"/>
      <c r="S13"/>
      <c r="T13"/>
      <c r="U13"/>
      <c r="V13"/>
    </row>
    <row r="14" spans="1:22" x14ac:dyDescent="0.25">
      <c r="A14" s="347">
        <v>120</v>
      </c>
      <c r="B14" s="347" t="s">
        <v>405</v>
      </c>
      <c r="C14" s="331">
        <v>0</v>
      </c>
      <c r="D14" s="348">
        <v>0</v>
      </c>
      <c r="E14" s="331">
        <v>0</v>
      </c>
      <c r="F14" s="348">
        <v>0</v>
      </c>
      <c r="G14" s="331">
        <v>0</v>
      </c>
      <c r="H14" s="348">
        <v>0</v>
      </c>
      <c r="I14" s="331">
        <v>3</v>
      </c>
      <c r="J14" s="348">
        <v>75</v>
      </c>
      <c r="K14" s="331">
        <v>1</v>
      </c>
      <c r="L14" s="348">
        <v>25</v>
      </c>
      <c r="M14" s="331">
        <v>0</v>
      </c>
      <c r="N14" s="348">
        <v>0</v>
      </c>
      <c r="O14" s="331">
        <v>0</v>
      </c>
      <c r="P14" s="348">
        <v>0</v>
      </c>
      <c r="Q14" s="331">
        <v>4</v>
      </c>
      <c r="R14"/>
      <c r="S14"/>
      <c r="T14"/>
      <c r="U14"/>
      <c r="V14"/>
    </row>
    <row r="15" spans="1:22" x14ac:dyDescent="0.25">
      <c r="A15" s="347">
        <v>154</v>
      </c>
      <c r="B15" s="347" t="s">
        <v>406</v>
      </c>
      <c r="C15" s="331">
        <v>0</v>
      </c>
      <c r="D15" s="348">
        <v>0</v>
      </c>
      <c r="E15" s="331">
        <v>0</v>
      </c>
      <c r="F15" s="348">
        <v>0</v>
      </c>
      <c r="G15" s="331">
        <v>12</v>
      </c>
      <c r="H15" s="348">
        <v>14.814814814814813</v>
      </c>
      <c r="I15" s="331">
        <v>61</v>
      </c>
      <c r="J15" s="348">
        <v>75.308641975308646</v>
      </c>
      <c r="K15" s="331">
        <v>8</v>
      </c>
      <c r="L15" s="348">
        <v>9.8765432098765427</v>
      </c>
      <c r="M15" s="331">
        <v>0</v>
      </c>
      <c r="N15" s="348">
        <v>0</v>
      </c>
      <c r="O15" s="331">
        <v>0</v>
      </c>
      <c r="P15" s="348">
        <v>0</v>
      </c>
      <c r="Q15" s="331">
        <v>81</v>
      </c>
      <c r="R15"/>
      <c r="S15"/>
      <c r="T15"/>
      <c r="U15"/>
      <c r="V15"/>
    </row>
    <row r="16" spans="1:22" x14ac:dyDescent="0.25">
      <c r="A16" s="347">
        <v>250</v>
      </c>
      <c r="B16" s="347" t="s">
        <v>407</v>
      </c>
      <c r="C16" s="331">
        <v>0</v>
      </c>
      <c r="D16" s="348">
        <v>0</v>
      </c>
      <c r="E16" s="331">
        <v>0</v>
      </c>
      <c r="F16" s="348">
        <v>0</v>
      </c>
      <c r="G16" s="331">
        <v>2</v>
      </c>
      <c r="H16" s="348">
        <v>13.333333333333334</v>
      </c>
      <c r="I16" s="331">
        <v>9</v>
      </c>
      <c r="J16" s="348">
        <v>60</v>
      </c>
      <c r="K16" s="331">
        <v>4</v>
      </c>
      <c r="L16" s="348">
        <v>26.666666666666668</v>
      </c>
      <c r="M16" s="331">
        <v>0</v>
      </c>
      <c r="N16" s="348">
        <v>0</v>
      </c>
      <c r="O16" s="331">
        <v>0</v>
      </c>
      <c r="P16" s="348">
        <v>0</v>
      </c>
      <c r="Q16" s="331">
        <v>15</v>
      </c>
      <c r="R16"/>
      <c r="S16"/>
      <c r="T16"/>
      <c r="U16"/>
      <c r="V16"/>
    </row>
    <row r="17" spans="1:22" x14ac:dyDescent="0.25">
      <c r="A17" s="347">
        <v>495</v>
      </c>
      <c r="B17" s="347" t="s">
        <v>408</v>
      </c>
      <c r="C17" s="331">
        <v>0</v>
      </c>
      <c r="D17" s="348">
        <v>0</v>
      </c>
      <c r="E17" s="331">
        <v>0</v>
      </c>
      <c r="F17" s="348">
        <v>0</v>
      </c>
      <c r="G17" s="331">
        <v>0</v>
      </c>
      <c r="H17" s="348">
        <v>0</v>
      </c>
      <c r="I17" s="331">
        <v>1</v>
      </c>
      <c r="J17" s="348">
        <v>50</v>
      </c>
      <c r="K17" s="331">
        <v>1</v>
      </c>
      <c r="L17" s="348">
        <v>50</v>
      </c>
      <c r="M17" s="331">
        <v>0</v>
      </c>
      <c r="N17" s="348">
        <v>0</v>
      </c>
      <c r="O17" s="331">
        <v>0</v>
      </c>
      <c r="P17" s="348">
        <v>0</v>
      </c>
      <c r="Q17" s="331">
        <v>2</v>
      </c>
      <c r="R17"/>
      <c r="S17"/>
      <c r="T17"/>
      <c r="U17"/>
      <c r="V17"/>
    </row>
    <row r="18" spans="1:22" x14ac:dyDescent="0.25">
      <c r="A18" s="347">
        <v>790</v>
      </c>
      <c r="B18" s="347" t="s">
        <v>409</v>
      </c>
      <c r="C18" s="331">
        <v>0</v>
      </c>
      <c r="D18" s="348">
        <v>0</v>
      </c>
      <c r="E18" s="331">
        <v>0</v>
      </c>
      <c r="F18" s="348">
        <v>0</v>
      </c>
      <c r="G18" s="331">
        <v>0</v>
      </c>
      <c r="H18" s="348">
        <v>0</v>
      </c>
      <c r="I18" s="331">
        <v>2</v>
      </c>
      <c r="J18" s="348">
        <v>66.666666666666657</v>
      </c>
      <c r="K18" s="331">
        <v>1</v>
      </c>
      <c r="L18" s="348">
        <v>33.333333333333329</v>
      </c>
      <c r="M18" s="331">
        <v>0</v>
      </c>
      <c r="N18" s="348">
        <v>0</v>
      </c>
      <c r="O18" s="331">
        <v>0</v>
      </c>
      <c r="P18" s="348">
        <v>0</v>
      </c>
      <c r="Q18" s="331">
        <v>3</v>
      </c>
      <c r="R18"/>
      <c r="S18"/>
      <c r="T18"/>
      <c r="U18"/>
      <c r="V18"/>
    </row>
    <row r="19" spans="1:22" x14ac:dyDescent="0.25">
      <c r="A19" s="347">
        <v>895</v>
      </c>
      <c r="B19" s="347" t="s">
        <v>410</v>
      </c>
      <c r="C19" s="331">
        <v>0</v>
      </c>
      <c r="D19" s="348">
        <v>0</v>
      </c>
      <c r="E19" s="331">
        <v>0</v>
      </c>
      <c r="F19" s="348">
        <v>0</v>
      </c>
      <c r="G19" s="331">
        <v>0</v>
      </c>
      <c r="H19" s="348">
        <v>0</v>
      </c>
      <c r="I19" s="331">
        <v>9</v>
      </c>
      <c r="J19" s="348">
        <v>90</v>
      </c>
      <c r="K19" s="331">
        <v>1</v>
      </c>
      <c r="L19" s="348">
        <v>10</v>
      </c>
      <c r="M19" s="331">
        <v>0</v>
      </c>
      <c r="N19" s="348">
        <v>0</v>
      </c>
      <c r="O19" s="331">
        <v>0</v>
      </c>
      <c r="P19" s="348">
        <v>0</v>
      </c>
      <c r="Q19" s="331">
        <v>10</v>
      </c>
      <c r="R19"/>
      <c r="S19"/>
      <c r="T19"/>
      <c r="U19"/>
      <c r="V19"/>
    </row>
    <row r="20" spans="1:22" x14ac:dyDescent="0.25">
      <c r="A20" s="343">
        <v>3</v>
      </c>
      <c r="B20" s="344" t="s">
        <v>411</v>
      </c>
      <c r="C20" s="353">
        <v>0</v>
      </c>
      <c r="D20" s="349">
        <v>0</v>
      </c>
      <c r="E20" s="353">
        <v>2</v>
      </c>
      <c r="F20" s="349">
        <v>0.20429009193054137</v>
      </c>
      <c r="G20" s="353">
        <v>151</v>
      </c>
      <c r="H20" s="349">
        <v>15.423901940755874</v>
      </c>
      <c r="I20" s="353">
        <v>716</v>
      </c>
      <c r="J20" s="349">
        <v>73.13585291113381</v>
      </c>
      <c r="K20" s="353">
        <v>103</v>
      </c>
      <c r="L20" s="349">
        <v>10.52093973442288</v>
      </c>
      <c r="M20" s="353">
        <v>7</v>
      </c>
      <c r="N20" s="350">
        <v>0.71501532175689486</v>
      </c>
      <c r="O20" s="353">
        <v>0</v>
      </c>
      <c r="P20" s="350">
        <v>0</v>
      </c>
      <c r="Q20" s="351">
        <v>979</v>
      </c>
      <c r="R20"/>
      <c r="S20"/>
      <c r="T20"/>
      <c r="U20"/>
      <c r="V20"/>
    </row>
    <row r="21" spans="1:22" x14ac:dyDescent="0.25">
      <c r="A21" s="347">
        <v>45</v>
      </c>
      <c r="B21" s="347" t="s">
        <v>412</v>
      </c>
      <c r="C21" s="331">
        <v>0</v>
      </c>
      <c r="D21" s="348">
        <v>0</v>
      </c>
      <c r="E21" s="331">
        <v>0</v>
      </c>
      <c r="F21" s="348">
        <v>0</v>
      </c>
      <c r="G21" s="331">
        <v>86</v>
      </c>
      <c r="H21" s="348">
        <v>16.829745596868882</v>
      </c>
      <c r="I21" s="331">
        <v>358</v>
      </c>
      <c r="J21" s="348">
        <v>70.058708414872797</v>
      </c>
      <c r="K21" s="331">
        <v>62</v>
      </c>
      <c r="L21" s="348">
        <v>12.13307240704501</v>
      </c>
      <c r="M21" s="331">
        <v>5</v>
      </c>
      <c r="N21" s="348">
        <v>0.97847358121330719</v>
      </c>
      <c r="O21" s="331">
        <v>0</v>
      </c>
      <c r="P21" s="348">
        <v>0</v>
      </c>
      <c r="Q21" s="331">
        <v>511</v>
      </c>
      <c r="R21"/>
      <c r="S21"/>
      <c r="T21"/>
      <c r="U21"/>
      <c r="V21"/>
    </row>
    <row r="22" spans="1:22" x14ac:dyDescent="0.25">
      <c r="A22" s="347">
        <v>51</v>
      </c>
      <c r="B22" s="347" t="s">
        <v>413</v>
      </c>
      <c r="C22" s="331">
        <v>0</v>
      </c>
      <c r="D22" s="348">
        <v>0</v>
      </c>
      <c r="E22" s="331">
        <v>0</v>
      </c>
      <c r="F22" s="348">
        <v>0</v>
      </c>
      <c r="G22" s="331">
        <v>2</v>
      </c>
      <c r="H22" s="348">
        <v>13.333333333333334</v>
      </c>
      <c r="I22" s="331">
        <v>10</v>
      </c>
      <c r="J22" s="348">
        <v>66.666666666666657</v>
      </c>
      <c r="K22" s="331">
        <v>3</v>
      </c>
      <c r="L22" s="348">
        <v>20</v>
      </c>
      <c r="M22" s="331">
        <v>0</v>
      </c>
      <c r="N22" s="348">
        <v>0</v>
      </c>
      <c r="O22" s="331">
        <v>0</v>
      </c>
      <c r="P22" s="348">
        <v>0</v>
      </c>
      <c r="Q22" s="331">
        <v>15</v>
      </c>
      <c r="R22"/>
      <c r="S22"/>
      <c r="T22"/>
      <c r="U22"/>
      <c r="V22"/>
    </row>
    <row r="23" spans="1:22" x14ac:dyDescent="0.25">
      <c r="A23" s="347">
        <v>147</v>
      </c>
      <c r="B23" s="347" t="s">
        <v>414</v>
      </c>
      <c r="C23" s="331">
        <v>0</v>
      </c>
      <c r="D23" s="348">
        <v>0</v>
      </c>
      <c r="E23" s="331">
        <v>0</v>
      </c>
      <c r="F23" s="348">
        <v>0</v>
      </c>
      <c r="G23" s="331">
        <v>13</v>
      </c>
      <c r="H23" s="348">
        <v>11.818181818181818</v>
      </c>
      <c r="I23" s="331">
        <v>88</v>
      </c>
      <c r="J23" s="348">
        <v>80</v>
      </c>
      <c r="K23" s="331">
        <v>9</v>
      </c>
      <c r="L23" s="348">
        <v>8.1818181818181817</v>
      </c>
      <c r="M23" s="331">
        <v>0</v>
      </c>
      <c r="N23" s="348">
        <v>0</v>
      </c>
      <c r="O23" s="331">
        <v>0</v>
      </c>
      <c r="P23" s="348">
        <v>0</v>
      </c>
      <c r="Q23" s="331">
        <v>110</v>
      </c>
      <c r="R23"/>
      <c r="S23"/>
      <c r="T23"/>
      <c r="U23"/>
      <c r="V23"/>
    </row>
    <row r="24" spans="1:22" x14ac:dyDescent="0.25">
      <c r="A24" s="347">
        <v>172</v>
      </c>
      <c r="B24" s="347" t="s">
        <v>415</v>
      </c>
      <c r="C24" s="331">
        <v>0</v>
      </c>
      <c r="D24" s="348">
        <v>0</v>
      </c>
      <c r="E24" s="331">
        <v>0</v>
      </c>
      <c r="F24" s="348">
        <v>0</v>
      </c>
      <c r="G24" s="331">
        <v>28</v>
      </c>
      <c r="H24" s="348">
        <v>21.052631578947366</v>
      </c>
      <c r="I24" s="331">
        <v>99</v>
      </c>
      <c r="J24" s="348">
        <v>74.436090225563916</v>
      </c>
      <c r="K24" s="331">
        <v>5</v>
      </c>
      <c r="L24" s="348">
        <v>3.7593984962406015</v>
      </c>
      <c r="M24" s="331">
        <v>1</v>
      </c>
      <c r="N24" s="348">
        <v>0.75187969924812026</v>
      </c>
      <c r="O24" s="331">
        <v>0</v>
      </c>
      <c r="P24" s="348">
        <v>0</v>
      </c>
      <c r="Q24" s="331">
        <v>133</v>
      </c>
      <c r="R24"/>
      <c r="S24"/>
      <c r="T24"/>
      <c r="U24"/>
      <c r="V24"/>
    </row>
    <row r="25" spans="1:22" x14ac:dyDescent="0.25">
      <c r="A25" s="347">
        <v>475</v>
      </c>
      <c r="B25" s="347" t="s">
        <v>416</v>
      </c>
      <c r="C25" s="331">
        <v>0</v>
      </c>
      <c r="D25" s="348">
        <v>0</v>
      </c>
      <c r="E25" s="331">
        <v>0</v>
      </c>
      <c r="F25" s="348">
        <v>0</v>
      </c>
      <c r="G25" s="331">
        <v>0</v>
      </c>
      <c r="H25" s="348">
        <v>0</v>
      </c>
      <c r="I25" s="331">
        <v>0</v>
      </c>
      <c r="J25" s="348">
        <v>0</v>
      </c>
      <c r="K25" s="331">
        <v>0</v>
      </c>
      <c r="L25" s="348">
        <v>0</v>
      </c>
      <c r="M25" s="331">
        <v>0</v>
      </c>
      <c r="N25" s="348">
        <v>0</v>
      </c>
      <c r="O25" s="331">
        <v>0</v>
      </c>
      <c r="P25" s="348">
        <v>0</v>
      </c>
      <c r="Q25" s="331">
        <v>0</v>
      </c>
      <c r="R25"/>
      <c r="S25"/>
      <c r="T25"/>
      <c r="U25"/>
      <c r="V25"/>
    </row>
    <row r="26" spans="1:22" x14ac:dyDescent="0.25">
      <c r="A26" s="347">
        <v>480</v>
      </c>
      <c r="B26" s="347" t="s">
        <v>417</v>
      </c>
      <c r="C26" s="331">
        <v>0</v>
      </c>
      <c r="D26" s="348">
        <v>0</v>
      </c>
      <c r="E26" s="331">
        <v>0</v>
      </c>
      <c r="F26" s="348">
        <v>0</v>
      </c>
      <c r="G26" s="331">
        <v>0</v>
      </c>
      <c r="H26" s="348">
        <v>0</v>
      </c>
      <c r="I26" s="331">
        <v>10</v>
      </c>
      <c r="J26" s="348">
        <v>83.333333333333343</v>
      </c>
      <c r="K26" s="331">
        <v>2</v>
      </c>
      <c r="L26" s="348">
        <v>16.666666666666664</v>
      </c>
      <c r="M26" s="331">
        <v>0</v>
      </c>
      <c r="N26" s="348">
        <v>0</v>
      </c>
      <c r="O26" s="331">
        <v>0</v>
      </c>
      <c r="P26" s="348">
        <v>0</v>
      </c>
      <c r="Q26" s="331">
        <v>12</v>
      </c>
      <c r="R26"/>
      <c r="S26"/>
      <c r="T26"/>
      <c r="U26"/>
      <c r="V26"/>
    </row>
    <row r="27" spans="1:22" x14ac:dyDescent="0.25">
      <c r="A27" s="347">
        <v>490</v>
      </c>
      <c r="B27" s="347" t="s">
        <v>418</v>
      </c>
      <c r="C27" s="331">
        <v>0</v>
      </c>
      <c r="D27" s="348">
        <v>0</v>
      </c>
      <c r="E27" s="331">
        <v>0</v>
      </c>
      <c r="F27" s="348">
        <v>0</v>
      </c>
      <c r="G27" s="331">
        <v>0</v>
      </c>
      <c r="H27" s="348">
        <v>0</v>
      </c>
      <c r="I27" s="331">
        <v>4</v>
      </c>
      <c r="J27" s="348">
        <v>57.142857142857139</v>
      </c>
      <c r="K27" s="331">
        <v>2</v>
      </c>
      <c r="L27" s="348">
        <v>28.571428571428569</v>
      </c>
      <c r="M27" s="331">
        <v>1</v>
      </c>
      <c r="N27" s="348">
        <v>14.285714285714285</v>
      </c>
      <c r="O27" s="331">
        <v>0</v>
      </c>
      <c r="P27" s="348">
        <v>0</v>
      </c>
      <c r="Q27" s="331">
        <v>7</v>
      </c>
      <c r="R27"/>
      <c r="S27"/>
      <c r="T27"/>
      <c r="U27"/>
      <c r="V27"/>
    </row>
    <row r="28" spans="1:22" x14ac:dyDescent="0.25">
      <c r="A28" s="347">
        <v>659</v>
      </c>
      <c r="B28" s="347" t="s">
        <v>419</v>
      </c>
      <c r="C28" s="331">
        <v>0</v>
      </c>
      <c r="D28" s="348">
        <v>0</v>
      </c>
      <c r="E28" s="331">
        <v>0</v>
      </c>
      <c r="F28" s="348">
        <v>0</v>
      </c>
      <c r="G28" s="331">
        <v>1</v>
      </c>
      <c r="H28" s="348">
        <v>12.5</v>
      </c>
      <c r="I28" s="331">
        <v>7</v>
      </c>
      <c r="J28" s="348">
        <v>87.5</v>
      </c>
      <c r="K28" s="331">
        <v>0</v>
      </c>
      <c r="L28" s="348">
        <v>0</v>
      </c>
      <c r="M28" s="331">
        <v>0</v>
      </c>
      <c r="N28" s="348">
        <v>0</v>
      </c>
      <c r="O28" s="331">
        <v>0</v>
      </c>
      <c r="P28" s="348">
        <v>0</v>
      </c>
      <c r="Q28" s="331">
        <v>8</v>
      </c>
      <c r="R28"/>
      <c r="S28"/>
      <c r="T28"/>
      <c r="U28"/>
      <c r="V28"/>
    </row>
    <row r="29" spans="1:22" x14ac:dyDescent="0.25">
      <c r="A29" s="347">
        <v>665</v>
      </c>
      <c r="B29" s="347" t="s">
        <v>420</v>
      </c>
      <c r="C29" s="331">
        <v>0</v>
      </c>
      <c r="D29" s="348">
        <v>0</v>
      </c>
      <c r="E29" s="331">
        <v>0</v>
      </c>
      <c r="F29" s="348">
        <v>0</v>
      </c>
      <c r="G29" s="331">
        <v>0</v>
      </c>
      <c r="H29" s="348">
        <v>0</v>
      </c>
      <c r="I29" s="331">
        <v>1</v>
      </c>
      <c r="J29" s="348">
        <v>100</v>
      </c>
      <c r="K29" s="331">
        <v>0</v>
      </c>
      <c r="L29" s="348">
        <v>0</v>
      </c>
      <c r="M29" s="331">
        <v>0</v>
      </c>
      <c r="N29" s="348">
        <v>0</v>
      </c>
      <c r="O29" s="331">
        <v>0</v>
      </c>
      <c r="P29" s="348">
        <v>0</v>
      </c>
      <c r="Q29" s="331">
        <v>1</v>
      </c>
      <c r="R29"/>
      <c r="S29"/>
      <c r="T29"/>
      <c r="U29"/>
      <c r="V29"/>
    </row>
    <row r="30" spans="1:22" x14ac:dyDescent="0.25">
      <c r="A30" s="347">
        <v>837</v>
      </c>
      <c r="B30" s="347" t="s">
        <v>421</v>
      </c>
      <c r="C30" s="331">
        <v>0</v>
      </c>
      <c r="D30" s="348">
        <v>0</v>
      </c>
      <c r="E30" s="331">
        <v>2</v>
      </c>
      <c r="F30" s="348">
        <v>1.098901098901099</v>
      </c>
      <c r="G30" s="331">
        <v>21</v>
      </c>
      <c r="H30" s="348">
        <v>11.538461538461538</v>
      </c>
      <c r="I30" s="331">
        <v>139</v>
      </c>
      <c r="J30" s="348">
        <v>76.373626373626365</v>
      </c>
      <c r="K30" s="331">
        <v>20</v>
      </c>
      <c r="L30" s="348">
        <v>10.989010989010989</v>
      </c>
      <c r="M30" s="331">
        <v>0</v>
      </c>
      <c r="N30" s="348">
        <v>0</v>
      </c>
      <c r="O30" s="331">
        <v>0</v>
      </c>
      <c r="P30" s="348">
        <v>0</v>
      </c>
      <c r="Q30" s="331">
        <v>182</v>
      </c>
      <c r="R30"/>
      <c r="S30"/>
      <c r="T30"/>
      <c r="U30"/>
      <c r="V30"/>
    </row>
    <row r="31" spans="1:22" x14ac:dyDescent="0.25">
      <c r="A31" s="347">
        <v>873</v>
      </c>
      <c r="B31" s="347" t="s">
        <v>422</v>
      </c>
      <c r="C31" s="331">
        <v>0</v>
      </c>
      <c r="D31" s="348">
        <v>0</v>
      </c>
      <c r="E31" s="331">
        <v>0</v>
      </c>
      <c r="F31" s="348">
        <v>0</v>
      </c>
      <c r="G31" s="331">
        <v>0</v>
      </c>
      <c r="H31" s="348">
        <v>0</v>
      </c>
      <c r="I31" s="331">
        <v>0</v>
      </c>
      <c r="J31" s="348">
        <v>0</v>
      </c>
      <c r="K31" s="331">
        <v>0</v>
      </c>
      <c r="L31" s="348">
        <v>0</v>
      </c>
      <c r="M31" s="331">
        <v>0</v>
      </c>
      <c r="N31" s="348">
        <v>0</v>
      </c>
      <c r="O31" s="331">
        <v>0</v>
      </c>
      <c r="P31" s="348">
        <v>0</v>
      </c>
      <c r="Q31" s="331">
        <v>0</v>
      </c>
      <c r="R31"/>
      <c r="S31"/>
      <c r="T31"/>
      <c r="U31"/>
      <c r="V31"/>
    </row>
    <row r="32" spans="1:22" x14ac:dyDescent="0.25">
      <c r="A32" s="343">
        <v>4</v>
      </c>
      <c r="B32" s="344" t="s">
        <v>423</v>
      </c>
      <c r="C32" s="353">
        <v>0</v>
      </c>
      <c r="D32" s="349">
        <v>0</v>
      </c>
      <c r="E32" s="353">
        <v>1</v>
      </c>
      <c r="F32" s="349">
        <v>0.33222591362126247</v>
      </c>
      <c r="G32" s="353">
        <v>21</v>
      </c>
      <c r="H32" s="349">
        <v>6.9767441860465116</v>
      </c>
      <c r="I32" s="353">
        <v>240</v>
      </c>
      <c r="J32" s="349">
        <v>79.734219269102994</v>
      </c>
      <c r="K32" s="353">
        <v>38</v>
      </c>
      <c r="L32" s="349">
        <v>12.624584717607974</v>
      </c>
      <c r="M32" s="353">
        <v>1</v>
      </c>
      <c r="N32" s="350">
        <v>0.33222591362126247</v>
      </c>
      <c r="O32" s="353">
        <v>0</v>
      </c>
      <c r="P32" s="350">
        <v>0</v>
      </c>
      <c r="Q32" s="351">
        <v>301</v>
      </c>
      <c r="R32"/>
      <c r="S32"/>
      <c r="T32"/>
      <c r="U32"/>
      <c r="V32"/>
    </row>
    <row r="33" spans="1:22" x14ac:dyDescent="0.25">
      <c r="A33" s="347">
        <v>31</v>
      </c>
      <c r="B33" s="347" t="s">
        <v>424</v>
      </c>
      <c r="C33" s="331">
        <v>0</v>
      </c>
      <c r="D33" s="348">
        <v>0</v>
      </c>
      <c r="E33" s="331">
        <v>0</v>
      </c>
      <c r="F33" s="348">
        <v>0</v>
      </c>
      <c r="G33" s="331">
        <v>1</v>
      </c>
      <c r="H33" s="348">
        <v>9.0909090909090917</v>
      </c>
      <c r="I33" s="331">
        <v>8</v>
      </c>
      <c r="J33" s="348">
        <v>72.727272727272734</v>
      </c>
      <c r="K33" s="331">
        <v>2</v>
      </c>
      <c r="L33" s="348">
        <v>18.181818181818183</v>
      </c>
      <c r="M33" s="331">
        <v>0</v>
      </c>
      <c r="N33" s="348">
        <v>0</v>
      </c>
      <c r="O33" s="331">
        <v>0</v>
      </c>
      <c r="P33" s="348">
        <v>0</v>
      </c>
      <c r="Q33" s="331">
        <v>11</v>
      </c>
      <c r="R33"/>
      <c r="S33"/>
      <c r="T33"/>
      <c r="U33"/>
      <c r="V33"/>
    </row>
    <row r="34" spans="1:22" x14ac:dyDescent="0.25">
      <c r="A34" s="347">
        <v>40</v>
      </c>
      <c r="B34" s="347" t="s">
        <v>425</v>
      </c>
      <c r="C34" s="331">
        <v>0</v>
      </c>
      <c r="D34" s="348">
        <v>0</v>
      </c>
      <c r="E34" s="331">
        <v>0</v>
      </c>
      <c r="F34" s="348">
        <v>0</v>
      </c>
      <c r="G34" s="331">
        <v>0</v>
      </c>
      <c r="H34" s="348">
        <v>0</v>
      </c>
      <c r="I34" s="331">
        <v>3</v>
      </c>
      <c r="J34" s="348">
        <v>75</v>
      </c>
      <c r="K34" s="331">
        <v>1</v>
      </c>
      <c r="L34" s="348">
        <v>25</v>
      </c>
      <c r="M34" s="331">
        <v>0</v>
      </c>
      <c r="N34" s="348">
        <v>0</v>
      </c>
      <c r="O34" s="331">
        <v>0</v>
      </c>
      <c r="P34" s="348">
        <v>0</v>
      </c>
      <c r="Q34" s="331">
        <v>4</v>
      </c>
      <c r="R34"/>
      <c r="S34"/>
      <c r="T34"/>
      <c r="U34"/>
      <c r="V34"/>
    </row>
    <row r="35" spans="1:22" x14ac:dyDescent="0.25">
      <c r="A35" s="347">
        <v>190</v>
      </c>
      <c r="B35" s="347" t="s">
        <v>426</v>
      </c>
      <c r="C35" s="331">
        <v>0</v>
      </c>
      <c r="D35" s="348">
        <v>0</v>
      </c>
      <c r="E35" s="331">
        <v>0</v>
      </c>
      <c r="F35" s="348">
        <v>0</v>
      </c>
      <c r="G35" s="331">
        <v>2</v>
      </c>
      <c r="H35" s="348">
        <v>9.0909090909090917</v>
      </c>
      <c r="I35" s="331">
        <v>18</v>
      </c>
      <c r="J35" s="348">
        <v>81.818181818181827</v>
      </c>
      <c r="K35" s="331">
        <v>2</v>
      </c>
      <c r="L35" s="348">
        <v>9.0909090909090917</v>
      </c>
      <c r="M35" s="331">
        <v>0</v>
      </c>
      <c r="N35" s="348">
        <v>0</v>
      </c>
      <c r="O35" s="331">
        <v>0</v>
      </c>
      <c r="P35" s="348">
        <v>0</v>
      </c>
      <c r="Q35" s="331">
        <v>22</v>
      </c>
      <c r="R35"/>
      <c r="S35"/>
      <c r="T35"/>
      <c r="U35"/>
      <c r="V35"/>
    </row>
    <row r="36" spans="1:22" x14ac:dyDescent="0.25">
      <c r="A36" s="347">
        <v>604</v>
      </c>
      <c r="B36" s="347" t="s">
        <v>427</v>
      </c>
      <c r="C36" s="331">
        <v>0</v>
      </c>
      <c r="D36" s="348">
        <v>0</v>
      </c>
      <c r="E36" s="331">
        <v>1</v>
      </c>
      <c r="F36" s="348">
        <v>2.083333333333333</v>
      </c>
      <c r="G36" s="331">
        <v>4</v>
      </c>
      <c r="H36" s="348">
        <v>8.3333333333333321</v>
      </c>
      <c r="I36" s="331">
        <v>35</v>
      </c>
      <c r="J36" s="348">
        <v>72.916666666666657</v>
      </c>
      <c r="K36" s="331">
        <v>8</v>
      </c>
      <c r="L36" s="348">
        <v>16.666666666666664</v>
      </c>
      <c r="M36" s="331">
        <v>0</v>
      </c>
      <c r="N36" s="348">
        <v>0</v>
      </c>
      <c r="O36" s="331">
        <v>0</v>
      </c>
      <c r="P36" s="348">
        <v>0</v>
      </c>
      <c r="Q36" s="331">
        <v>48</v>
      </c>
      <c r="R36"/>
      <c r="S36"/>
      <c r="T36"/>
      <c r="U36"/>
      <c r="V36"/>
    </row>
    <row r="37" spans="1:22" x14ac:dyDescent="0.25">
      <c r="A37" s="347">
        <v>670</v>
      </c>
      <c r="B37" s="347" t="s">
        <v>428</v>
      </c>
      <c r="C37" s="331">
        <v>0</v>
      </c>
      <c r="D37" s="348">
        <v>0</v>
      </c>
      <c r="E37" s="331">
        <v>0</v>
      </c>
      <c r="F37" s="348">
        <v>0</v>
      </c>
      <c r="G37" s="331">
        <v>5</v>
      </c>
      <c r="H37" s="348">
        <v>13.888888888888889</v>
      </c>
      <c r="I37" s="331">
        <v>25</v>
      </c>
      <c r="J37" s="348">
        <v>69.444444444444443</v>
      </c>
      <c r="K37" s="331">
        <v>6</v>
      </c>
      <c r="L37" s="348">
        <v>16.666666666666664</v>
      </c>
      <c r="M37" s="331">
        <v>0</v>
      </c>
      <c r="N37" s="348">
        <v>0</v>
      </c>
      <c r="O37" s="331">
        <v>0</v>
      </c>
      <c r="P37" s="348">
        <v>0</v>
      </c>
      <c r="Q37" s="331">
        <v>36</v>
      </c>
      <c r="R37"/>
      <c r="S37"/>
      <c r="T37"/>
      <c r="U37"/>
      <c r="V37"/>
    </row>
    <row r="38" spans="1:22" x14ac:dyDescent="0.25">
      <c r="A38" s="347">
        <v>690</v>
      </c>
      <c r="B38" s="347" t="s">
        <v>429</v>
      </c>
      <c r="C38" s="331">
        <v>0</v>
      </c>
      <c r="D38" s="348">
        <v>0</v>
      </c>
      <c r="E38" s="331">
        <v>0</v>
      </c>
      <c r="F38" s="348">
        <v>0</v>
      </c>
      <c r="G38" s="331">
        <v>3</v>
      </c>
      <c r="H38" s="348">
        <v>21.428571428571427</v>
      </c>
      <c r="I38" s="331">
        <v>9</v>
      </c>
      <c r="J38" s="348">
        <v>64.285714285714292</v>
      </c>
      <c r="K38" s="331">
        <v>2</v>
      </c>
      <c r="L38" s="348">
        <v>14.285714285714285</v>
      </c>
      <c r="M38" s="331">
        <v>0</v>
      </c>
      <c r="N38" s="348">
        <v>0</v>
      </c>
      <c r="O38" s="331">
        <v>0</v>
      </c>
      <c r="P38" s="348">
        <v>0</v>
      </c>
      <c r="Q38" s="331">
        <v>14</v>
      </c>
      <c r="R38"/>
      <c r="S38"/>
      <c r="T38"/>
      <c r="U38"/>
      <c r="V38"/>
    </row>
    <row r="39" spans="1:22" x14ac:dyDescent="0.25">
      <c r="A39" s="347">
        <v>736</v>
      </c>
      <c r="B39" s="347" t="s">
        <v>430</v>
      </c>
      <c r="C39" s="331">
        <v>0</v>
      </c>
      <c r="D39" s="348">
        <v>0</v>
      </c>
      <c r="E39" s="331">
        <v>0</v>
      </c>
      <c r="F39" s="348">
        <v>0</v>
      </c>
      <c r="G39" s="331">
        <v>5</v>
      </c>
      <c r="H39" s="348">
        <v>4.1322314049586781</v>
      </c>
      <c r="I39" s="331">
        <v>102</v>
      </c>
      <c r="J39" s="348">
        <v>84.297520661157023</v>
      </c>
      <c r="K39" s="331">
        <v>13</v>
      </c>
      <c r="L39" s="348">
        <v>10.743801652892563</v>
      </c>
      <c r="M39" s="331">
        <v>1</v>
      </c>
      <c r="N39" s="348">
        <v>0.82644628099173556</v>
      </c>
      <c r="O39" s="331">
        <v>0</v>
      </c>
      <c r="P39" s="348">
        <v>0</v>
      </c>
      <c r="Q39" s="331">
        <v>121</v>
      </c>
      <c r="R39"/>
      <c r="S39"/>
      <c r="T39"/>
      <c r="U39"/>
      <c r="V39"/>
    </row>
    <row r="40" spans="1:22" x14ac:dyDescent="0.25">
      <c r="A40" s="347">
        <v>858</v>
      </c>
      <c r="B40" s="347" t="s">
        <v>431</v>
      </c>
      <c r="C40" s="331">
        <v>0</v>
      </c>
      <c r="D40" s="348">
        <v>0</v>
      </c>
      <c r="E40" s="331">
        <v>0</v>
      </c>
      <c r="F40" s="348">
        <v>0</v>
      </c>
      <c r="G40" s="331">
        <v>0</v>
      </c>
      <c r="H40" s="348">
        <v>0</v>
      </c>
      <c r="I40" s="331">
        <v>11</v>
      </c>
      <c r="J40" s="348">
        <v>91.666666666666657</v>
      </c>
      <c r="K40" s="331">
        <v>1</v>
      </c>
      <c r="L40" s="348">
        <v>8.3333333333333321</v>
      </c>
      <c r="M40" s="331">
        <v>0</v>
      </c>
      <c r="N40" s="348">
        <v>0</v>
      </c>
      <c r="O40" s="331">
        <v>0</v>
      </c>
      <c r="P40" s="348">
        <v>0</v>
      </c>
      <c r="Q40" s="331">
        <v>12</v>
      </c>
      <c r="R40"/>
      <c r="S40"/>
      <c r="T40"/>
      <c r="U40"/>
      <c r="V40"/>
    </row>
    <row r="41" spans="1:22" x14ac:dyDescent="0.25">
      <c r="A41" s="347">
        <v>885</v>
      </c>
      <c r="B41" s="347" t="s">
        <v>432</v>
      </c>
      <c r="C41" s="331">
        <v>0</v>
      </c>
      <c r="D41" s="348">
        <v>0</v>
      </c>
      <c r="E41" s="331">
        <v>0</v>
      </c>
      <c r="F41" s="348">
        <v>0</v>
      </c>
      <c r="G41" s="331">
        <v>0</v>
      </c>
      <c r="H41" s="348">
        <v>0</v>
      </c>
      <c r="I41" s="331">
        <v>6</v>
      </c>
      <c r="J41" s="348">
        <v>100</v>
      </c>
      <c r="K41" s="331">
        <v>0</v>
      </c>
      <c r="L41" s="348">
        <v>0</v>
      </c>
      <c r="M41" s="331">
        <v>0</v>
      </c>
      <c r="N41" s="348">
        <v>0</v>
      </c>
      <c r="O41" s="331">
        <v>0</v>
      </c>
      <c r="P41" s="348">
        <v>0</v>
      </c>
      <c r="Q41" s="331">
        <v>6</v>
      </c>
      <c r="R41"/>
      <c r="S41"/>
      <c r="T41"/>
      <c r="U41"/>
      <c r="V41"/>
    </row>
    <row r="42" spans="1:22" x14ac:dyDescent="0.25">
      <c r="A42" s="347">
        <v>890</v>
      </c>
      <c r="B42" s="347" t="s">
        <v>433</v>
      </c>
      <c r="C42" s="331">
        <v>0</v>
      </c>
      <c r="D42" s="348">
        <v>0</v>
      </c>
      <c r="E42" s="331">
        <v>0</v>
      </c>
      <c r="F42" s="348">
        <v>0</v>
      </c>
      <c r="G42" s="331">
        <v>1</v>
      </c>
      <c r="H42" s="348">
        <v>3.7037037037037033</v>
      </c>
      <c r="I42" s="331">
        <v>23</v>
      </c>
      <c r="J42" s="348">
        <v>85.18518518518519</v>
      </c>
      <c r="K42" s="331">
        <v>3</v>
      </c>
      <c r="L42" s="348">
        <v>11.111111111111111</v>
      </c>
      <c r="M42" s="331">
        <v>0</v>
      </c>
      <c r="N42" s="348">
        <v>0</v>
      </c>
      <c r="O42" s="331">
        <v>0</v>
      </c>
      <c r="P42" s="348">
        <v>0</v>
      </c>
      <c r="Q42" s="331">
        <v>27</v>
      </c>
      <c r="R42"/>
      <c r="S42"/>
      <c r="T42"/>
      <c r="U42"/>
      <c r="V42"/>
    </row>
    <row r="43" spans="1:22" x14ac:dyDescent="0.25">
      <c r="A43" s="343">
        <v>5</v>
      </c>
      <c r="B43" s="344" t="s">
        <v>434</v>
      </c>
      <c r="C43" s="353">
        <v>0</v>
      </c>
      <c r="D43" s="349">
        <v>0</v>
      </c>
      <c r="E43" s="353">
        <v>4</v>
      </c>
      <c r="F43" s="349">
        <v>0.85470085470085477</v>
      </c>
      <c r="G43" s="353">
        <v>65</v>
      </c>
      <c r="H43" s="349">
        <v>13.888888888888889</v>
      </c>
      <c r="I43" s="353">
        <v>341</v>
      </c>
      <c r="J43" s="349">
        <v>72.863247863247864</v>
      </c>
      <c r="K43" s="353">
        <v>55</v>
      </c>
      <c r="L43" s="349">
        <v>11.752136752136751</v>
      </c>
      <c r="M43" s="353">
        <v>3</v>
      </c>
      <c r="N43" s="350">
        <v>0.64102564102564097</v>
      </c>
      <c r="O43" s="353">
        <v>0</v>
      </c>
      <c r="P43" s="350">
        <v>0</v>
      </c>
      <c r="Q43" s="351">
        <v>468</v>
      </c>
      <c r="R43"/>
      <c r="S43"/>
      <c r="T43"/>
      <c r="U43"/>
      <c r="V43"/>
    </row>
    <row r="44" spans="1:22" x14ac:dyDescent="0.25">
      <c r="A44" s="347">
        <v>4</v>
      </c>
      <c r="B44" s="347" t="s">
        <v>435</v>
      </c>
      <c r="C44" s="331">
        <v>0</v>
      </c>
      <c r="D44" s="348">
        <v>0</v>
      </c>
      <c r="E44" s="331">
        <v>0</v>
      </c>
      <c r="F44" s="348">
        <v>0</v>
      </c>
      <c r="G44" s="331">
        <v>0</v>
      </c>
      <c r="H44" s="348">
        <v>0</v>
      </c>
      <c r="I44" s="331">
        <v>1</v>
      </c>
      <c r="J44" s="348">
        <v>100</v>
      </c>
      <c r="K44" s="331">
        <v>0</v>
      </c>
      <c r="L44" s="348">
        <v>0</v>
      </c>
      <c r="M44" s="331">
        <v>0</v>
      </c>
      <c r="N44" s="348">
        <v>0</v>
      </c>
      <c r="O44" s="331">
        <v>0</v>
      </c>
      <c r="P44" s="348">
        <v>0</v>
      </c>
      <c r="Q44" s="331">
        <v>1</v>
      </c>
      <c r="R44"/>
      <c r="S44"/>
      <c r="T44"/>
      <c r="U44"/>
      <c r="V44"/>
    </row>
    <row r="45" spans="1:22" x14ac:dyDescent="0.25">
      <c r="A45" s="347">
        <v>42</v>
      </c>
      <c r="B45" s="347" t="s">
        <v>436</v>
      </c>
      <c r="C45" s="331">
        <v>0</v>
      </c>
      <c r="D45" s="348">
        <v>0</v>
      </c>
      <c r="E45" s="331">
        <v>1</v>
      </c>
      <c r="F45" s="348">
        <v>0.93457943925233633</v>
      </c>
      <c r="G45" s="331">
        <v>16</v>
      </c>
      <c r="H45" s="348">
        <v>14.953271028037381</v>
      </c>
      <c r="I45" s="331">
        <v>83</v>
      </c>
      <c r="J45" s="348">
        <v>77.570093457943926</v>
      </c>
      <c r="K45" s="331">
        <v>7</v>
      </c>
      <c r="L45" s="348">
        <v>6.5420560747663545</v>
      </c>
      <c r="M45" s="331">
        <v>0</v>
      </c>
      <c r="N45" s="348">
        <v>0</v>
      </c>
      <c r="O45" s="331">
        <v>0</v>
      </c>
      <c r="P45" s="348">
        <v>0</v>
      </c>
      <c r="Q45" s="331">
        <v>107</v>
      </c>
      <c r="R45"/>
      <c r="S45"/>
      <c r="T45"/>
      <c r="U45"/>
      <c r="V45"/>
    </row>
    <row r="46" spans="1:22" x14ac:dyDescent="0.25">
      <c r="A46" s="347">
        <v>44</v>
      </c>
      <c r="B46" s="347" t="s">
        <v>437</v>
      </c>
      <c r="C46" s="331">
        <v>0</v>
      </c>
      <c r="D46" s="348">
        <v>0</v>
      </c>
      <c r="E46" s="331">
        <v>0</v>
      </c>
      <c r="F46" s="348">
        <v>0</v>
      </c>
      <c r="G46" s="331">
        <v>0</v>
      </c>
      <c r="H46" s="348">
        <v>0</v>
      </c>
      <c r="I46" s="331">
        <v>3</v>
      </c>
      <c r="J46" s="348">
        <v>75</v>
      </c>
      <c r="K46" s="331">
        <v>1</v>
      </c>
      <c r="L46" s="348">
        <v>25</v>
      </c>
      <c r="M46" s="331">
        <v>0</v>
      </c>
      <c r="N46" s="348">
        <v>0</v>
      </c>
      <c r="O46" s="331">
        <v>0</v>
      </c>
      <c r="P46" s="348">
        <v>0</v>
      </c>
      <c r="Q46" s="331">
        <v>4</v>
      </c>
      <c r="R46"/>
      <c r="S46"/>
      <c r="T46"/>
      <c r="U46"/>
      <c r="V46"/>
    </row>
    <row r="47" spans="1:22" x14ac:dyDescent="0.25">
      <c r="A47" s="347">
        <v>59</v>
      </c>
      <c r="B47" s="347" t="s">
        <v>438</v>
      </c>
      <c r="C47" s="331">
        <v>0</v>
      </c>
      <c r="D47" s="348">
        <v>0</v>
      </c>
      <c r="E47" s="331">
        <v>0</v>
      </c>
      <c r="F47" s="348">
        <v>0</v>
      </c>
      <c r="G47" s="331">
        <v>0</v>
      </c>
      <c r="H47" s="348">
        <v>0</v>
      </c>
      <c r="I47" s="331">
        <v>7</v>
      </c>
      <c r="J47" s="348">
        <v>100</v>
      </c>
      <c r="K47" s="331">
        <v>0</v>
      </c>
      <c r="L47" s="348">
        <v>0</v>
      </c>
      <c r="M47" s="331">
        <v>0</v>
      </c>
      <c r="N47" s="348">
        <v>0</v>
      </c>
      <c r="O47" s="331">
        <v>0</v>
      </c>
      <c r="P47" s="348">
        <v>0</v>
      </c>
      <c r="Q47" s="331">
        <v>7</v>
      </c>
      <c r="R47"/>
      <c r="S47"/>
      <c r="T47"/>
      <c r="U47"/>
      <c r="V47"/>
    </row>
    <row r="48" spans="1:22" x14ac:dyDescent="0.25">
      <c r="A48" s="347">
        <v>113</v>
      </c>
      <c r="B48" s="347" t="s">
        <v>439</v>
      </c>
      <c r="C48" s="331">
        <v>0</v>
      </c>
      <c r="D48" s="348">
        <v>0</v>
      </c>
      <c r="E48" s="331">
        <v>0</v>
      </c>
      <c r="F48" s="348">
        <v>0</v>
      </c>
      <c r="G48" s="331">
        <v>0</v>
      </c>
      <c r="H48" s="348">
        <v>0</v>
      </c>
      <c r="I48" s="331">
        <v>5</v>
      </c>
      <c r="J48" s="348">
        <v>100</v>
      </c>
      <c r="K48" s="331">
        <v>0</v>
      </c>
      <c r="L48" s="348">
        <v>0</v>
      </c>
      <c r="M48" s="331">
        <v>0</v>
      </c>
      <c r="N48" s="348">
        <v>0</v>
      </c>
      <c r="O48" s="331">
        <v>0</v>
      </c>
      <c r="P48" s="348">
        <v>0</v>
      </c>
      <c r="Q48" s="331">
        <v>5</v>
      </c>
      <c r="R48"/>
      <c r="S48"/>
      <c r="T48"/>
      <c r="U48"/>
      <c r="V48"/>
    </row>
    <row r="49" spans="1:22" x14ac:dyDescent="0.25">
      <c r="A49" s="347">
        <v>125</v>
      </c>
      <c r="B49" s="347" t="s">
        <v>440</v>
      </c>
      <c r="C49" s="331">
        <v>0</v>
      </c>
      <c r="D49" s="348">
        <v>0</v>
      </c>
      <c r="E49" s="331">
        <v>0</v>
      </c>
      <c r="F49" s="348">
        <v>0</v>
      </c>
      <c r="G49" s="331">
        <v>1</v>
      </c>
      <c r="H49" s="348">
        <v>14.285714285714285</v>
      </c>
      <c r="I49" s="331">
        <v>6</v>
      </c>
      <c r="J49" s="348">
        <v>85.714285714285708</v>
      </c>
      <c r="K49" s="331">
        <v>0</v>
      </c>
      <c r="L49" s="348">
        <v>0</v>
      </c>
      <c r="M49" s="331">
        <v>0</v>
      </c>
      <c r="N49" s="348">
        <v>0</v>
      </c>
      <c r="O49" s="331">
        <v>0</v>
      </c>
      <c r="P49" s="348">
        <v>0</v>
      </c>
      <c r="Q49" s="331">
        <v>7</v>
      </c>
      <c r="R49"/>
      <c r="S49"/>
      <c r="T49"/>
      <c r="U49"/>
      <c r="V49"/>
    </row>
    <row r="50" spans="1:22" x14ac:dyDescent="0.25">
      <c r="A50" s="347">
        <v>138</v>
      </c>
      <c r="B50" s="347" t="s">
        <v>441</v>
      </c>
      <c r="C50" s="331">
        <v>0</v>
      </c>
      <c r="D50" s="348">
        <v>0</v>
      </c>
      <c r="E50" s="331">
        <v>0</v>
      </c>
      <c r="F50" s="348">
        <v>0</v>
      </c>
      <c r="G50" s="331">
        <v>0</v>
      </c>
      <c r="H50" s="348">
        <v>0</v>
      </c>
      <c r="I50" s="331">
        <v>7</v>
      </c>
      <c r="J50" s="348">
        <v>77.777777777777786</v>
      </c>
      <c r="K50" s="331">
        <v>2</v>
      </c>
      <c r="L50" s="348">
        <v>22.222222222222221</v>
      </c>
      <c r="M50" s="331">
        <v>0</v>
      </c>
      <c r="N50" s="348">
        <v>0</v>
      </c>
      <c r="O50" s="331">
        <v>0</v>
      </c>
      <c r="P50" s="348">
        <v>0</v>
      </c>
      <c r="Q50" s="331">
        <v>9</v>
      </c>
      <c r="R50"/>
      <c r="S50"/>
      <c r="T50"/>
      <c r="U50"/>
      <c r="V50"/>
    </row>
    <row r="51" spans="1:22" x14ac:dyDescent="0.25">
      <c r="A51" s="347">
        <v>234</v>
      </c>
      <c r="B51" s="347" t="s">
        <v>442</v>
      </c>
      <c r="C51" s="331">
        <v>0</v>
      </c>
      <c r="D51" s="348">
        <v>0</v>
      </c>
      <c r="E51" s="331">
        <v>0</v>
      </c>
      <c r="F51" s="348">
        <v>0</v>
      </c>
      <c r="G51" s="331">
        <v>0</v>
      </c>
      <c r="H51" s="348">
        <v>0</v>
      </c>
      <c r="I51" s="331">
        <v>9</v>
      </c>
      <c r="J51" s="348">
        <v>100</v>
      </c>
      <c r="K51" s="331">
        <v>0</v>
      </c>
      <c r="L51" s="348">
        <v>0</v>
      </c>
      <c r="M51" s="331">
        <v>0</v>
      </c>
      <c r="N51" s="348">
        <v>0</v>
      </c>
      <c r="O51" s="331">
        <v>0</v>
      </c>
      <c r="P51" s="348">
        <v>0</v>
      </c>
      <c r="Q51" s="331">
        <v>9</v>
      </c>
      <c r="R51"/>
      <c r="S51"/>
      <c r="T51"/>
      <c r="U51"/>
      <c r="V51"/>
    </row>
    <row r="52" spans="1:22" x14ac:dyDescent="0.25">
      <c r="A52" s="347">
        <v>240</v>
      </c>
      <c r="B52" s="347" t="s">
        <v>443</v>
      </c>
      <c r="C52" s="331">
        <v>0</v>
      </c>
      <c r="D52" s="348">
        <v>0</v>
      </c>
      <c r="E52" s="331">
        <v>0</v>
      </c>
      <c r="F52" s="348">
        <v>0</v>
      </c>
      <c r="G52" s="331">
        <v>0</v>
      </c>
      <c r="H52" s="348">
        <v>0</v>
      </c>
      <c r="I52" s="331">
        <v>0</v>
      </c>
      <c r="J52" s="348">
        <v>0</v>
      </c>
      <c r="K52" s="331">
        <v>1</v>
      </c>
      <c r="L52" s="348">
        <v>100</v>
      </c>
      <c r="M52" s="331">
        <v>0</v>
      </c>
      <c r="N52" s="348">
        <v>0</v>
      </c>
      <c r="O52" s="331">
        <v>0</v>
      </c>
      <c r="P52" s="348">
        <v>0</v>
      </c>
      <c r="Q52" s="331">
        <v>1</v>
      </c>
      <c r="R52"/>
      <c r="S52"/>
      <c r="T52"/>
      <c r="U52"/>
      <c r="V52"/>
    </row>
    <row r="53" spans="1:22" x14ac:dyDescent="0.25">
      <c r="A53" s="347">
        <v>284</v>
      </c>
      <c r="B53" s="347" t="s">
        <v>444</v>
      </c>
      <c r="C53" s="331">
        <v>0</v>
      </c>
      <c r="D53" s="348">
        <v>0</v>
      </c>
      <c r="E53" s="331">
        <v>0</v>
      </c>
      <c r="F53" s="348">
        <v>0</v>
      </c>
      <c r="G53" s="331">
        <v>0</v>
      </c>
      <c r="H53" s="348">
        <v>0</v>
      </c>
      <c r="I53" s="331">
        <v>5</v>
      </c>
      <c r="J53" s="348">
        <v>71.428571428571431</v>
      </c>
      <c r="K53" s="331">
        <v>2</v>
      </c>
      <c r="L53" s="348">
        <v>28.571428571428569</v>
      </c>
      <c r="M53" s="331">
        <v>0</v>
      </c>
      <c r="N53" s="348">
        <v>0</v>
      </c>
      <c r="O53" s="331">
        <v>0</v>
      </c>
      <c r="P53" s="348">
        <v>0</v>
      </c>
      <c r="Q53" s="331">
        <v>7</v>
      </c>
      <c r="R53"/>
      <c r="S53"/>
      <c r="T53"/>
      <c r="U53"/>
      <c r="V53"/>
    </row>
    <row r="54" spans="1:22" x14ac:dyDescent="0.25">
      <c r="A54" s="347">
        <v>306</v>
      </c>
      <c r="B54" s="347" t="s">
        <v>445</v>
      </c>
      <c r="C54" s="331">
        <v>0</v>
      </c>
      <c r="D54" s="348">
        <v>0</v>
      </c>
      <c r="E54" s="331">
        <v>0</v>
      </c>
      <c r="F54" s="348">
        <v>0</v>
      </c>
      <c r="G54" s="331">
        <v>0</v>
      </c>
      <c r="H54" s="348">
        <v>0</v>
      </c>
      <c r="I54" s="331">
        <v>3</v>
      </c>
      <c r="J54" s="348">
        <v>100</v>
      </c>
      <c r="K54" s="331">
        <v>0</v>
      </c>
      <c r="L54" s="348">
        <v>0</v>
      </c>
      <c r="M54" s="331">
        <v>0</v>
      </c>
      <c r="N54" s="348">
        <v>0</v>
      </c>
      <c r="O54" s="331">
        <v>0</v>
      </c>
      <c r="P54" s="348">
        <v>0</v>
      </c>
      <c r="Q54" s="331">
        <v>3</v>
      </c>
      <c r="R54"/>
      <c r="S54"/>
      <c r="T54"/>
      <c r="U54"/>
      <c r="V54"/>
    </row>
    <row r="55" spans="1:22" x14ac:dyDescent="0.25">
      <c r="A55" s="347">
        <v>347</v>
      </c>
      <c r="B55" s="347" t="s">
        <v>446</v>
      </c>
      <c r="C55" s="331">
        <v>0</v>
      </c>
      <c r="D55" s="348">
        <v>0</v>
      </c>
      <c r="E55" s="331">
        <v>0</v>
      </c>
      <c r="F55" s="348">
        <v>0</v>
      </c>
      <c r="G55" s="331">
        <v>0</v>
      </c>
      <c r="H55" s="348">
        <v>0</v>
      </c>
      <c r="I55" s="331">
        <v>5</v>
      </c>
      <c r="J55" s="348">
        <v>83.333333333333343</v>
      </c>
      <c r="K55" s="331">
        <v>1</v>
      </c>
      <c r="L55" s="348">
        <v>16.666666666666664</v>
      </c>
      <c r="M55" s="331">
        <v>0</v>
      </c>
      <c r="N55" s="348">
        <v>0</v>
      </c>
      <c r="O55" s="331">
        <v>0</v>
      </c>
      <c r="P55" s="348">
        <v>0</v>
      </c>
      <c r="Q55" s="331">
        <v>6</v>
      </c>
      <c r="R55"/>
      <c r="S55"/>
      <c r="T55"/>
      <c r="U55"/>
      <c r="V55"/>
    </row>
    <row r="56" spans="1:22" x14ac:dyDescent="0.25">
      <c r="A56" s="347">
        <v>411</v>
      </c>
      <c r="B56" s="347" t="s">
        <v>447</v>
      </c>
      <c r="C56" s="331">
        <v>0</v>
      </c>
      <c r="D56" s="348">
        <v>0</v>
      </c>
      <c r="E56" s="331">
        <v>0</v>
      </c>
      <c r="F56" s="348">
        <v>0</v>
      </c>
      <c r="G56" s="331">
        <v>0</v>
      </c>
      <c r="H56" s="348">
        <v>0</v>
      </c>
      <c r="I56" s="331">
        <v>0</v>
      </c>
      <c r="J56" s="348">
        <v>0</v>
      </c>
      <c r="K56" s="331">
        <v>0</v>
      </c>
      <c r="L56" s="348">
        <v>0</v>
      </c>
      <c r="M56" s="331">
        <v>0</v>
      </c>
      <c r="N56" s="348">
        <v>0</v>
      </c>
      <c r="O56" s="331">
        <v>0</v>
      </c>
      <c r="P56" s="348">
        <v>0</v>
      </c>
      <c r="Q56" s="331">
        <v>0</v>
      </c>
      <c r="R56"/>
      <c r="S56"/>
      <c r="T56"/>
      <c r="U56"/>
      <c r="V56"/>
    </row>
    <row r="57" spans="1:22" x14ac:dyDescent="0.25">
      <c r="A57" s="347">
        <v>501</v>
      </c>
      <c r="B57" s="347" t="s">
        <v>448</v>
      </c>
      <c r="C57" s="331">
        <v>0</v>
      </c>
      <c r="D57" s="348">
        <v>0</v>
      </c>
      <c r="E57" s="331">
        <v>0</v>
      </c>
      <c r="F57" s="348">
        <v>0</v>
      </c>
      <c r="G57" s="331">
        <v>0</v>
      </c>
      <c r="H57" s="348">
        <v>0</v>
      </c>
      <c r="I57" s="331">
        <v>2</v>
      </c>
      <c r="J57" s="348">
        <v>100</v>
      </c>
      <c r="K57" s="331">
        <v>0</v>
      </c>
      <c r="L57" s="348">
        <v>0</v>
      </c>
      <c r="M57" s="331">
        <v>0</v>
      </c>
      <c r="N57" s="348">
        <v>0</v>
      </c>
      <c r="O57" s="331">
        <v>0</v>
      </c>
      <c r="P57" s="348">
        <v>0</v>
      </c>
      <c r="Q57" s="331">
        <v>2</v>
      </c>
      <c r="R57"/>
      <c r="S57"/>
      <c r="T57"/>
      <c r="U57"/>
      <c r="V57"/>
    </row>
    <row r="58" spans="1:22" x14ac:dyDescent="0.25">
      <c r="A58" s="347">
        <v>543</v>
      </c>
      <c r="B58" s="347" t="s">
        <v>449</v>
      </c>
      <c r="C58" s="331">
        <v>0</v>
      </c>
      <c r="D58" s="348">
        <v>0</v>
      </c>
      <c r="E58" s="331">
        <v>0</v>
      </c>
      <c r="F58" s="348">
        <v>0</v>
      </c>
      <c r="G58" s="331">
        <v>0</v>
      </c>
      <c r="H58" s="348">
        <v>0</v>
      </c>
      <c r="I58" s="331">
        <v>1</v>
      </c>
      <c r="J58" s="348">
        <v>100</v>
      </c>
      <c r="K58" s="331">
        <v>0</v>
      </c>
      <c r="L58" s="348">
        <v>0</v>
      </c>
      <c r="M58" s="331">
        <v>0</v>
      </c>
      <c r="N58" s="348">
        <v>0</v>
      </c>
      <c r="O58" s="331">
        <v>0</v>
      </c>
      <c r="P58" s="348">
        <v>0</v>
      </c>
      <c r="Q58" s="331">
        <v>1</v>
      </c>
      <c r="R58"/>
      <c r="S58"/>
      <c r="T58"/>
      <c r="U58"/>
      <c r="V58"/>
    </row>
    <row r="59" spans="1:22" x14ac:dyDescent="0.25">
      <c r="A59" s="347">
        <v>628</v>
      </c>
      <c r="B59" s="347" t="s">
        <v>450</v>
      </c>
      <c r="C59" s="331">
        <v>0</v>
      </c>
      <c r="D59" s="348">
        <v>0</v>
      </c>
      <c r="E59" s="331">
        <v>0</v>
      </c>
      <c r="F59" s="348">
        <v>0</v>
      </c>
      <c r="G59" s="331">
        <v>0</v>
      </c>
      <c r="H59" s="348">
        <v>0</v>
      </c>
      <c r="I59" s="331">
        <v>1</v>
      </c>
      <c r="J59" s="348">
        <v>50</v>
      </c>
      <c r="K59" s="331">
        <v>0</v>
      </c>
      <c r="L59" s="348">
        <v>0</v>
      </c>
      <c r="M59" s="331">
        <v>1</v>
      </c>
      <c r="N59" s="348">
        <v>50</v>
      </c>
      <c r="O59" s="331">
        <v>0</v>
      </c>
      <c r="P59" s="348">
        <v>0</v>
      </c>
      <c r="Q59" s="331">
        <v>2</v>
      </c>
      <c r="R59"/>
      <c r="S59"/>
      <c r="T59"/>
      <c r="U59"/>
      <c r="V59"/>
    </row>
    <row r="60" spans="1:22" x14ac:dyDescent="0.25">
      <c r="A60" s="347">
        <v>656</v>
      </c>
      <c r="B60" s="347" t="s">
        <v>451</v>
      </c>
      <c r="C60" s="331">
        <v>0</v>
      </c>
      <c r="D60" s="348">
        <v>0</v>
      </c>
      <c r="E60" s="331">
        <v>2</v>
      </c>
      <c r="F60" s="348">
        <v>0.99502487562189057</v>
      </c>
      <c r="G60" s="331">
        <v>35</v>
      </c>
      <c r="H60" s="348">
        <v>17.412935323383085</v>
      </c>
      <c r="I60" s="331">
        <v>131</v>
      </c>
      <c r="J60" s="348">
        <v>65.174129353233837</v>
      </c>
      <c r="K60" s="331">
        <v>31</v>
      </c>
      <c r="L60" s="348">
        <v>15.422885572139302</v>
      </c>
      <c r="M60" s="331">
        <v>2</v>
      </c>
      <c r="N60" s="348">
        <v>0.99502487562189057</v>
      </c>
      <c r="O60" s="331">
        <v>0</v>
      </c>
      <c r="P60" s="348">
        <v>0</v>
      </c>
      <c r="Q60" s="331">
        <v>201</v>
      </c>
      <c r="R60"/>
      <c r="S60"/>
      <c r="T60"/>
      <c r="U60"/>
      <c r="V60"/>
    </row>
    <row r="61" spans="1:22" x14ac:dyDescent="0.25">
      <c r="A61" s="347">
        <v>761</v>
      </c>
      <c r="B61" s="347" t="s">
        <v>452</v>
      </c>
      <c r="C61" s="331">
        <v>0</v>
      </c>
      <c r="D61" s="348">
        <v>0</v>
      </c>
      <c r="E61" s="331">
        <v>1</v>
      </c>
      <c r="F61" s="348">
        <v>1.1363636363636365</v>
      </c>
      <c r="G61" s="331">
        <v>13</v>
      </c>
      <c r="H61" s="348">
        <v>14.772727272727273</v>
      </c>
      <c r="I61" s="331">
        <v>65</v>
      </c>
      <c r="J61" s="348">
        <v>73.86363636363636</v>
      </c>
      <c r="K61" s="331">
        <v>9</v>
      </c>
      <c r="L61" s="348">
        <v>10.227272727272728</v>
      </c>
      <c r="M61" s="331">
        <v>0</v>
      </c>
      <c r="N61" s="348">
        <v>0</v>
      </c>
      <c r="O61" s="331">
        <v>0</v>
      </c>
      <c r="P61" s="348">
        <v>0</v>
      </c>
      <c r="Q61" s="331">
        <v>88</v>
      </c>
      <c r="R61"/>
      <c r="S61"/>
      <c r="T61"/>
      <c r="U61"/>
      <c r="V61"/>
    </row>
    <row r="62" spans="1:22" x14ac:dyDescent="0.25">
      <c r="A62" s="347">
        <v>842</v>
      </c>
      <c r="B62" s="347" t="s">
        <v>453</v>
      </c>
      <c r="C62" s="331">
        <v>0</v>
      </c>
      <c r="D62" s="348">
        <v>0</v>
      </c>
      <c r="E62" s="331">
        <v>0</v>
      </c>
      <c r="F62" s="348">
        <v>0</v>
      </c>
      <c r="G62" s="331">
        <v>0</v>
      </c>
      <c r="H62" s="348">
        <v>0</v>
      </c>
      <c r="I62" s="331">
        <v>7</v>
      </c>
      <c r="J62" s="348">
        <v>87.5</v>
      </c>
      <c r="K62" s="331">
        <v>1</v>
      </c>
      <c r="L62" s="348">
        <v>12.5</v>
      </c>
      <c r="M62" s="331">
        <v>0</v>
      </c>
      <c r="N62" s="348">
        <v>0</v>
      </c>
      <c r="O62" s="331">
        <v>0</v>
      </c>
      <c r="P62" s="348">
        <v>0</v>
      </c>
      <c r="Q62" s="331">
        <v>8</v>
      </c>
      <c r="R62"/>
      <c r="S62"/>
      <c r="T62"/>
      <c r="U62"/>
      <c r="V62"/>
    </row>
    <row r="63" spans="1:22" x14ac:dyDescent="0.25">
      <c r="A63" s="343">
        <v>6</v>
      </c>
      <c r="B63" s="344" t="s">
        <v>454</v>
      </c>
      <c r="C63" s="353">
        <v>0</v>
      </c>
      <c r="D63" s="349">
        <v>0</v>
      </c>
      <c r="E63" s="353">
        <v>3</v>
      </c>
      <c r="F63" s="349">
        <v>0.39215686274509803</v>
      </c>
      <c r="G63" s="353">
        <v>121</v>
      </c>
      <c r="H63" s="349">
        <v>15.816993464052286</v>
      </c>
      <c r="I63" s="353">
        <v>552</v>
      </c>
      <c r="J63" s="349">
        <v>72.156862745098039</v>
      </c>
      <c r="K63" s="353">
        <v>73</v>
      </c>
      <c r="L63" s="349">
        <v>9.5424836601307188</v>
      </c>
      <c r="M63" s="353">
        <v>16</v>
      </c>
      <c r="N63" s="350">
        <v>2.0915032679738559</v>
      </c>
      <c r="O63" s="353">
        <v>0</v>
      </c>
      <c r="P63" s="350">
        <v>0</v>
      </c>
      <c r="Q63" s="351">
        <v>765</v>
      </c>
      <c r="R63"/>
      <c r="S63"/>
      <c r="T63"/>
      <c r="U63"/>
      <c r="V63"/>
    </row>
    <row r="64" spans="1:22" x14ac:dyDescent="0.25">
      <c r="A64" s="347">
        <v>38</v>
      </c>
      <c r="B64" s="347" t="s">
        <v>455</v>
      </c>
      <c r="C64" s="331">
        <v>0</v>
      </c>
      <c r="D64" s="348">
        <v>0</v>
      </c>
      <c r="E64" s="331">
        <v>0</v>
      </c>
      <c r="F64" s="348">
        <v>0</v>
      </c>
      <c r="G64" s="331">
        <v>0</v>
      </c>
      <c r="H64" s="348">
        <v>0</v>
      </c>
      <c r="I64" s="331">
        <v>0</v>
      </c>
      <c r="J64" s="348">
        <v>0</v>
      </c>
      <c r="K64" s="331">
        <v>0</v>
      </c>
      <c r="L64" s="348">
        <v>0</v>
      </c>
      <c r="M64" s="331">
        <v>0</v>
      </c>
      <c r="N64" s="348">
        <v>0</v>
      </c>
      <c r="O64" s="331">
        <v>0</v>
      </c>
      <c r="P64" s="348">
        <v>0</v>
      </c>
      <c r="Q64" s="331">
        <v>0</v>
      </c>
      <c r="R64"/>
      <c r="S64"/>
      <c r="T64"/>
      <c r="U64"/>
      <c r="V64"/>
    </row>
    <row r="65" spans="1:22" x14ac:dyDescent="0.25">
      <c r="A65" s="347">
        <v>86</v>
      </c>
      <c r="B65" s="347" t="s">
        <v>456</v>
      </c>
      <c r="C65" s="331">
        <v>0</v>
      </c>
      <c r="D65" s="348">
        <v>0</v>
      </c>
      <c r="E65" s="331">
        <v>0</v>
      </c>
      <c r="F65" s="348">
        <v>0</v>
      </c>
      <c r="G65" s="331">
        <v>0</v>
      </c>
      <c r="H65" s="348">
        <v>0</v>
      </c>
      <c r="I65" s="331">
        <v>8</v>
      </c>
      <c r="J65" s="348">
        <v>80</v>
      </c>
      <c r="K65" s="331">
        <v>2</v>
      </c>
      <c r="L65" s="348">
        <v>20</v>
      </c>
      <c r="M65" s="331">
        <v>0</v>
      </c>
      <c r="N65" s="348">
        <v>0</v>
      </c>
      <c r="O65" s="331">
        <v>0</v>
      </c>
      <c r="P65" s="348">
        <v>0</v>
      </c>
      <c r="Q65" s="331">
        <v>10</v>
      </c>
      <c r="R65"/>
      <c r="S65"/>
      <c r="T65"/>
      <c r="U65"/>
      <c r="V65"/>
    </row>
    <row r="66" spans="1:22" x14ac:dyDescent="0.25">
      <c r="A66" s="347">
        <v>107</v>
      </c>
      <c r="B66" s="347" t="s">
        <v>457</v>
      </c>
      <c r="C66" s="331">
        <v>0</v>
      </c>
      <c r="D66" s="348">
        <v>0</v>
      </c>
      <c r="E66" s="331">
        <v>0</v>
      </c>
      <c r="F66" s="348">
        <v>0</v>
      </c>
      <c r="G66" s="331">
        <v>0</v>
      </c>
      <c r="H66" s="348">
        <v>0</v>
      </c>
      <c r="I66" s="331">
        <v>2</v>
      </c>
      <c r="J66" s="348">
        <v>100</v>
      </c>
      <c r="K66" s="331">
        <v>0</v>
      </c>
      <c r="L66" s="348">
        <v>0</v>
      </c>
      <c r="M66" s="331">
        <v>0</v>
      </c>
      <c r="N66" s="348">
        <v>0</v>
      </c>
      <c r="O66" s="331">
        <v>0</v>
      </c>
      <c r="P66" s="348">
        <v>0</v>
      </c>
      <c r="Q66" s="331">
        <v>2</v>
      </c>
      <c r="R66"/>
      <c r="S66"/>
      <c r="T66"/>
      <c r="U66"/>
      <c r="V66"/>
    </row>
    <row r="67" spans="1:22" x14ac:dyDescent="0.25">
      <c r="A67" s="347">
        <v>134</v>
      </c>
      <c r="B67" s="347" t="s">
        <v>458</v>
      </c>
      <c r="C67" s="331">
        <v>0</v>
      </c>
      <c r="D67" s="348">
        <v>0</v>
      </c>
      <c r="E67" s="331">
        <v>0</v>
      </c>
      <c r="F67" s="348">
        <v>0</v>
      </c>
      <c r="G67" s="331">
        <v>0</v>
      </c>
      <c r="H67" s="348">
        <v>0</v>
      </c>
      <c r="I67" s="331">
        <v>0</v>
      </c>
      <c r="J67" s="348">
        <v>0</v>
      </c>
      <c r="K67" s="331">
        <v>0</v>
      </c>
      <c r="L67" s="348">
        <v>0</v>
      </c>
      <c r="M67" s="331">
        <v>0</v>
      </c>
      <c r="N67" s="348">
        <v>0</v>
      </c>
      <c r="O67" s="331">
        <v>0</v>
      </c>
      <c r="P67" s="348">
        <v>0</v>
      </c>
      <c r="Q67" s="331">
        <v>0</v>
      </c>
      <c r="R67"/>
      <c r="S67"/>
      <c r="T67"/>
      <c r="U67"/>
      <c r="V67"/>
    </row>
    <row r="68" spans="1:22" x14ac:dyDescent="0.25">
      <c r="A68" s="347">
        <v>150</v>
      </c>
      <c r="B68" s="347" t="s">
        <v>459</v>
      </c>
      <c r="C68" s="331">
        <v>0</v>
      </c>
      <c r="D68" s="348">
        <v>0</v>
      </c>
      <c r="E68" s="331">
        <v>0</v>
      </c>
      <c r="F68" s="348">
        <v>0</v>
      </c>
      <c r="G68" s="331">
        <v>1</v>
      </c>
      <c r="H68" s="348">
        <v>14.285714285714285</v>
      </c>
      <c r="I68" s="331">
        <v>3</v>
      </c>
      <c r="J68" s="348">
        <v>42.857142857142854</v>
      </c>
      <c r="K68" s="331">
        <v>3</v>
      </c>
      <c r="L68" s="348">
        <v>42.857142857142854</v>
      </c>
      <c r="M68" s="331">
        <v>0</v>
      </c>
      <c r="N68" s="348">
        <v>0</v>
      </c>
      <c r="O68" s="331">
        <v>0</v>
      </c>
      <c r="P68" s="348">
        <v>0</v>
      </c>
      <c r="Q68" s="331">
        <v>7</v>
      </c>
      <c r="R68"/>
      <c r="S68"/>
      <c r="T68"/>
      <c r="U68"/>
      <c r="V68"/>
    </row>
    <row r="69" spans="1:22" x14ac:dyDescent="0.25">
      <c r="A69" s="347">
        <v>237</v>
      </c>
      <c r="B69" s="347" t="s">
        <v>460</v>
      </c>
      <c r="C69" s="331">
        <v>0</v>
      </c>
      <c r="D69" s="348">
        <v>0</v>
      </c>
      <c r="E69" s="331">
        <v>0</v>
      </c>
      <c r="F69" s="348">
        <v>0</v>
      </c>
      <c r="G69" s="331">
        <v>32</v>
      </c>
      <c r="H69" s="348">
        <v>17.877094972067038</v>
      </c>
      <c r="I69" s="331">
        <v>130</v>
      </c>
      <c r="J69" s="348">
        <v>72.625698324022352</v>
      </c>
      <c r="K69" s="331">
        <v>12</v>
      </c>
      <c r="L69" s="348">
        <v>6.7039106145251397</v>
      </c>
      <c r="M69" s="331">
        <v>5</v>
      </c>
      <c r="N69" s="348">
        <v>2.7932960893854748</v>
      </c>
      <c r="O69" s="331">
        <v>0</v>
      </c>
      <c r="P69" s="348">
        <v>0</v>
      </c>
      <c r="Q69" s="331">
        <v>179</v>
      </c>
      <c r="R69"/>
      <c r="S69"/>
      <c r="T69"/>
      <c r="U69"/>
      <c r="V69"/>
    </row>
    <row r="70" spans="1:22" x14ac:dyDescent="0.25">
      <c r="A70" s="347">
        <v>264</v>
      </c>
      <c r="B70" s="347" t="s">
        <v>461</v>
      </c>
      <c r="C70" s="331">
        <v>0</v>
      </c>
      <c r="D70" s="348">
        <v>0</v>
      </c>
      <c r="E70" s="331">
        <v>1</v>
      </c>
      <c r="F70" s="348">
        <v>0.88495575221238942</v>
      </c>
      <c r="G70" s="331">
        <v>15</v>
      </c>
      <c r="H70" s="348">
        <v>13.274336283185843</v>
      </c>
      <c r="I70" s="331">
        <v>84</v>
      </c>
      <c r="J70" s="348">
        <v>74.336283185840713</v>
      </c>
      <c r="K70" s="331">
        <v>11</v>
      </c>
      <c r="L70" s="348">
        <v>9.7345132743362832</v>
      </c>
      <c r="M70" s="331">
        <v>2</v>
      </c>
      <c r="N70" s="348">
        <v>1.7699115044247788</v>
      </c>
      <c r="O70" s="331">
        <v>0</v>
      </c>
      <c r="P70" s="348">
        <v>0</v>
      </c>
      <c r="Q70" s="331">
        <v>113</v>
      </c>
      <c r="R70"/>
      <c r="S70"/>
      <c r="T70"/>
      <c r="U70"/>
      <c r="V70"/>
    </row>
    <row r="71" spans="1:22" x14ac:dyDescent="0.25">
      <c r="A71" s="347">
        <v>310</v>
      </c>
      <c r="B71" s="347" t="s">
        <v>462</v>
      </c>
      <c r="C71" s="331">
        <v>0</v>
      </c>
      <c r="D71" s="348">
        <v>0</v>
      </c>
      <c r="E71" s="331">
        <v>0</v>
      </c>
      <c r="F71" s="348">
        <v>0</v>
      </c>
      <c r="G71" s="331">
        <v>0</v>
      </c>
      <c r="H71" s="348">
        <v>0</v>
      </c>
      <c r="I71" s="331">
        <v>9</v>
      </c>
      <c r="J71" s="348">
        <v>69.230769230769226</v>
      </c>
      <c r="K71" s="331">
        <v>1</v>
      </c>
      <c r="L71" s="348">
        <v>7.6923076923076925</v>
      </c>
      <c r="M71" s="331">
        <v>3</v>
      </c>
      <c r="N71" s="348">
        <v>23.076923076923077</v>
      </c>
      <c r="O71" s="331">
        <v>0</v>
      </c>
      <c r="P71" s="348">
        <v>0</v>
      </c>
      <c r="Q71" s="331">
        <v>13</v>
      </c>
      <c r="R71"/>
      <c r="S71"/>
      <c r="T71"/>
      <c r="U71"/>
      <c r="V71"/>
    </row>
    <row r="72" spans="1:22" x14ac:dyDescent="0.25">
      <c r="A72" s="347">
        <v>315</v>
      </c>
      <c r="B72" s="347" t="s">
        <v>463</v>
      </c>
      <c r="C72" s="331">
        <v>0</v>
      </c>
      <c r="D72" s="348">
        <v>0</v>
      </c>
      <c r="E72" s="331">
        <v>0</v>
      </c>
      <c r="F72" s="348">
        <v>0</v>
      </c>
      <c r="G72" s="331">
        <v>0</v>
      </c>
      <c r="H72" s="348">
        <v>0</v>
      </c>
      <c r="I72" s="331">
        <v>3</v>
      </c>
      <c r="J72" s="348">
        <v>100</v>
      </c>
      <c r="K72" s="331">
        <v>0</v>
      </c>
      <c r="L72" s="348">
        <v>0</v>
      </c>
      <c r="M72" s="331">
        <v>0</v>
      </c>
      <c r="N72" s="348">
        <v>0</v>
      </c>
      <c r="O72" s="331">
        <v>0</v>
      </c>
      <c r="P72" s="348">
        <v>0</v>
      </c>
      <c r="Q72" s="331">
        <v>3</v>
      </c>
      <c r="R72"/>
      <c r="S72"/>
      <c r="T72"/>
      <c r="U72"/>
      <c r="V72"/>
    </row>
    <row r="73" spans="1:22" x14ac:dyDescent="0.25">
      <c r="A73" s="347">
        <v>361</v>
      </c>
      <c r="B73" s="347" t="s">
        <v>464</v>
      </c>
      <c r="C73" s="331">
        <v>0</v>
      </c>
      <c r="D73" s="348">
        <v>0</v>
      </c>
      <c r="E73" s="331">
        <v>0</v>
      </c>
      <c r="F73" s="348">
        <v>0</v>
      </c>
      <c r="G73" s="331">
        <v>1</v>
      </c>
      <c r="H73" s="348">
        <v>20</v>
      </c>
      <c r="I73" s="331">
        <v>3</v>
      </c>
      <c r="J73" s="348">
        <v>60</v>
      </c>
      <c r="K73" s="331">
        <v>1</v>
      </c>
      <c r="L73" s="348">
        <v>20</v>
      </c>
      <c r="M73" s="331">
        <v>0</v>
      </c>
      <c r="N73" s="348">
        <v>0</v>
      </c>
      <c r="O73" s="331">
        <v>0</v>
      </c>
      <c r="P73" s="348">
        <v>0</v>
      </c>
      <c r="Q73" s="331">
        <v>5</v>
      </c>
      <c r="R73"/>
      <c r="S73"/>
      <c r="T73"/>
      <c r="U73"/>
      <c r="V73"/>
    </row>
    <row r="74" spans="1:22" x14ac:dyDescent="0.25">
      <c r="A74" s="347">
        <v>647</v>
      </c>
      <c r="B74" s="347" t="s">
        <v>465</v>
      </c>
      <c r="C74" s="331">
        <v>0</v>
      </c>
      <c r="D74" s="348">
        <v>0</v>
      </c>
      <c r="E74" s="331">
        <v>0</v>
      </c>
      <c r="F74" s="348">
        <v>0</v>
      </c>
      <c r="G74" s="331">
        <v>1</v>
      </c>
      <c r="H74" s="348">
        <v>12.5</v>
      </c>
      <c r="I74" s="331">
        <v>7</v>
      </c>
      <c r="J74" s="348">
        <v>87.5</v>
      </c>
      <c r="K74" s="331">
        <v>0</v>
      </c>
      <c r="L74" s="348">
        <v>0</v>
      </c>
      <c r="M74" s="331">
        <v>0</v>
      </c>
      <c r="N74" s="348">
        <v>0</v>
      </c>
      <c r="O74" s="331">
        <v>0</v>
      </c>
      <c r="P74" s="348">
        <v>0</v>
      </c>
      <c r="Q74" s="331">
        <v>8</v>
      </c>
      <c r="R74"/>
      <c r="S74"/>
      <c r="T74"/>
      <c r="U74"/>
      <c r="V74"/>
    </row>
    <row r="75" spans="1:22" x14ac:dyDescent="0.25">
      <c r="A75" s="347">
        <v>658</v>
      </c>
      <c r="B75" s="347" t="s">
        <v>466</v>
      </c>
      <c r="C75" s="331">
        <v>0</v>
      </c>
      <c r="D75" s="348">
        <v>0</v>
      </c>
      <c r="E75" s="331">
        <v>0</v>
      </c>
      <c r="F75" s="348">
        <v>0</v>
      </c>
      <c r="G75" s="331">
        <v>0</v>
      </c>
      <c r="H75" s="348">
        <v>0</v>
      </c>
      <c r="I75" s="331">
        <v>0</v>
      </c>
      <c r="J75" s="348">
        <v>0</v>
      </c>
      <c r="K75" s="331">
        <v>1</v>
      </c>
      <c r="L75" s="348">
        <v>100</v>
      </c>
      <c r="M75" s="331">
        <v>0</v>
      </c>
      <c r="N75" s="348">
        <v>0</v>
      </c>
      <c r="O75" s="331">
        <v>0</v>
      </c>
      <c r="P75" s="348">
        <v>0</v>
      </c>
      <c r="Q75" s="331">
        <v>1</v>
      </c>
      <c r="R75"/>
      <c r="S75"/>
      <c r="T75"/>
      <c r="U75"/>
      <c r="V75"/>
    </row>
    <row r="76" spans="1:22" x14ac:dyDescent="0.25">
      <c r="A76" s="347">
        <v>664</v>
      </c>
      <c r="B76" s="347" t="s">
        <v>467</v>
      </c>
      <c r="C76" s="331">
        <v>0</v>
      </c>
      <c r="D76" s="348">
        <v>0</v>
      </c>
      <c r="E76" s="331">
        <v>2</v>
      </c>
      <c r="F76" s="348">
        <v>0.86956521739130432</v>
      </c>
      <c r="G76" s="331">
        <v>40</v>
      </c>
      <c r="H76" s="348">
        <v>17.391304347826086</v>
      </c>
      <c r="I76" s="331">
        <v>161</v>
      </c>
      <c r="J76" s="348">
        <v>70</v>
      </c>
      <c r="K76" s="331">
        <v>24</v>
      </c>
      <c r="L76" s="348">
        <v>10.434782608695652</v>
      </c>
      <c r="M76" s="331">
        <v>3</v>
      </c>
      <c r="N76" s="348">
        <v>1.3043478260869565</v>
      </c>
      <c r="O76" s="331">
        <v>0</v>
      </c>
      <c r="P76" s="348">
        <v>0</v>
      </c>
      <c r="Q76" s="331">
        <v>230</v>
      </c>
      <c r="R76"/>
      <c r="S76"/>
      <c r="T76"/>
      <c r="U76"/>
      <c r="V76"/>
    </row>
    <row r="77" spans="1:22" x14ac:dyDescent="0.25">
      <c r="A77" s="347">
        <v>686</v>
      </c>
      <c r="B77" s="347" t="s">
        <v>468</v>
      </c>
      <c r="C77" s="331">
        <v>0</v>
      </c>
      <c r="D77" s="348">
        <v>0</v>
      </c>
      <c r="E77" s="331">
        <v>0</v>
      </c>
      <c r="F77" s="348">
        <v>0</v>
      </c>
      <c r="G77" s="331">
        <v>27</v>
      </c>
      <c r="H77" s="348">
        <v>17.880794701986755</v>
      </c>
      <c r="I77" s="331">
        <v>108</v>
      </c>
      <c r="J77" s="348">
        <v>71.523178807947019</v>
      </c>
      <c r="K77" s="331">
        <v>13</v>
      </c>
      <c r="L77" s="348">
        <v>8.6092715231788084</v>
      </c>
      <c r="M77" s="331">
        <v>3</v>
      </c>
      <c r="N77" s="348">
        <v>1.9867549668874174</v>
      </c>
      <c r="O77" s="331">
        <v>0</v>
      </c>
      <c r="P77" s="348">
        <v>0</v>
      </c>
      <c r="Q77" s="331">
        <v>151</v>
      </c>
      <c r="R77"/>
      <c r="S77"/>
      <c r="T77"/>
      <c r="U77"/>
      <c r="V77"/>
    </row>
    <row r="78" spans="1:22" x14ac:dyDescent="0.25">
      <c r="A78" s="347">
        <v>819</v>
      </c>
      <c r="B78" s="347" t="s">
        <v>469</v>
      </c>
      <c r="C78" s="331">
        <v>0</v>
      </c>
      <c r="D78" s="348">
        <v>0</v>
      </c>
      <c r="E78" s="331">
        <v>0</v>
      </c>
      <c r="F78" s="348">
        <v>0</v>
      </c>
      <c r="G78" s="331">
        <v>0</v>
      </c>
      <c r="H78" s="348">
        <v>0</v>
      </c>
      <c r="I78" s="331">
        <v>3</v>
      </c>
      <c r="J78" s="348">
        <v>100</v>
      </c>
      <c r="K78" s="331">
        <v>0</v>
      </c>
      <c r="L78" s="348">
        <v>0</v>
      </c>
      <c r="M78" s="331">
        <v>0</v>
      </c>
      <c r="N78" s="348">
        <v>0</v>
      </c>
      <c r="O78" s="331">
        <v>0</v>
      </c>
      <c r="P78" s="348">
        <v>0</v>
      </c>
      <c r="Q78" s="331">
        <v>3</v>
      </c>
      <c r="R78"/>
      <c r="S78"/>
      <c r="T78"/>
      <c r="U78"/>
      <c r="V78"/>
    </row>
    <row r="79" spans="1:22" x14ac:dyDescent="0.25">
      <c r="A79" s="347">
        <v>854</v>
      </c>
      <c r="B79" s="347" t="s">
        <v>470</v>
      </c>
      <c r="C79" s="331">
        <v>0</v>
      </c>
      <c r="D79" s="348">
        <v>0</v>
      </c>
      <c r="E79" s="331">
        <v>0</v>
      </c>
      <c r="F79" s="348">
        <v>0</v>
      </c>
      <c r="G79" s="331">
        <v>2</v>
      </c>
      <c r="H79" s="348">
        <v>25</v>
      </c>
      <c r="I79" s="331">
        <v>5</v>
      </c>
      <c r="J79" s="348">
        <v>62.5</v>
      </c>
      <c r="K79" s="331">
        <v>1</v>
      </c>
      <c r="L79" s="348">
        <v>12.5</v>
      </c>
      <c r="M79" s="331">
        <v>0</v>
      </c>
      <c r="N79" s="348">
        <v>0</v>
      </c>
      <c r="O79" s="331">
        <v>0</v>
      </c>
      <c r="P79" s="348">
        <v>0</v>
      </c>
      <c r="Q79" s="331">
        <v>8</v>
      </c>
      <c r="R79"/>
      <c r="S79"/>
      <c r="T79"/>
      <c r="U79"/>
      <c r="V79"/>
    </row>
    <row r="80" spans="1:22" x14ac:dyDescent="0.25">
      <c r="A80" s="347">
        <v>887</v>
      </c>
      <c r="B80" s="347" t="s">
        <v>471</v>
      </c>
      <c r="C80" s="331">
        <v>0</v>
      </c>
      <c r="D80" s="348">
        <v>0</v>
      </c>
      <c r="E80" s="331">
        <v>0</v>
      </c>
      <c r="F80" s="348">
        <v>0</v>
      </c>
      <c r="G80" s="331">
        <v>2</v>
      </c>
      <c r="H80" s="348">
        <v>6.25</v>
      </c>
      <c r="I80" s="331">
        <v>26</v>
      </c>
      <c r="J80" s="348">
        <v>81.25</v>
      </c>
      <c r="K80" s="331">
        <v>4</v>
      </c>
      <c r="L80" s="348">
        <v>12.5</v>
      </c>
      <c r="M80" s="331">
        <v>0</v>
      </c>
      <c r="N80" s="348">
        <v>0</v>
      </c>
      <c r="O80" s="331">
        <v>0</v>
      </c>
      <c r="P80" s="348">
        <v>0</v>
      </c>
      <c r="Q80" s="331">
        <v>32</v>
      </c>
      <c r="R80"/>
      <c r="S80"/>
      <c r="T80"/>
      <c r="U80"/>
      <c r="V80"/>
    </row>
    <row r="81" spans="1:22" x14ac:dyDescent="0.25">
      <c r="A81" s="343">
        <v>7</v>
      </c>
      <c r="B81" s="344" t="s">
        <v>472</v>
      </c>
      <c r="C81" s="353">
        <v>0</v>
      </c>
      <c r="D81" s="349">
        <v>0</v>
      </c>
      <c r="E81" s="353">
        <v>58</v>
      </c>
      <c r="F81" s="349">
        <v>0.50082030912701847</v>
      </c>
      <c r="G81" s="353">
        <v>1646</v>
      </c>
      <c r="H81" s="349">
        <v>14.212934979708141</v>
      </c>
      <c r="I81" s="353">
        <v>8207</v>
      </c>
      <c r="J81" s="349">
        <v>70.866073741473102</v>
      </c>
      <c r="K81" s="353">
        <v>1448</v>
      </c>
      <c r="L81" s="349">
        <v>12.503238062343494</v>
      </c>
      <c r="M81" s="353">
        <v>216</v>
      </c>
      <c r="N81" s="350">
        <v>1.8651239098523442</v>
      </c>
      <c r="O81" s="353">
        <v>6</v>
      </c>
      <c r="P81" s="350">
        <v>5.1808997495898457E-2</v>
      </c>
      <c r="Q81" s="351">
        <v>11581</v>
      </c>
      <c r="R81"/>
      <c r="S81"/>
      <c r="T81"/>
      <c r="U81"/>
      <c r="V81"/>
    </row>
    <row r="82" spans="1:22" x14ac:dyDescent="0.25">
      <c r="A82" s="347">
        <v>2</v>
      </c>
      <c r="B82" s="347" t="s">
        <v>473</v>
      </c>
      <c r="C82" s="331">
        <v>0</v>
      </c>
      <c r="D82" s="348">
        <v>0</v>
      </c>
      <c r="E82" s="331">
        <v>0</v>
      </c>
      <c r="F82" s="348">
        <v>0</v>
      </c>
      <c r="G82" s="331">
        <v>8</v>
      </c>
      <c r="H82" s="348">
        <v>22.222222222222221</v>
      </c>
      <c r="I82" s="331">
        <v>27</v>
      </c>
      <c r="J82" s="348">
        <v>75</v>
      </c>
      <c r="K82" s="331">
        <v>1</v>
      </c>
      <c r="L82" s="348">
        <v>2.7777777777777777</v>
      </c>
      <c r="M82" s="331">
        <v>0</v>
      </c>
      <c r="N82" s="348">
        <v>0</v>
      </c>
      <c r="O82" s="331">
        <v>0</v>
      </c>
      <c r="P82" s="348">
        <v>0</v>
      </c>
      <c r="Q82" s="331">
        <v>36</v>
      </c>
      <c r="R82"/>
      <c r="S82"/>
      <c r="T82"/>
      <c r="U82"/>
      <c r="V82"/>
    </row>
    <row r="83" spans="1:22" x14ac:dyDescent="0.25">
      <c r="A83" s="347">
        <v>21</v>
      </c>
      <c r="B83" s="347" t="s">
        <v>474</v>
      </c>
      <c r="C83" s="331">
        <v>0</v>
      </c>
      <c r="D83" s="348">
        <v>0</v>
      </c>
      <c r="E83" s="331">
        <v>0</v>
      </c>
      <c r="F83" s="348">
        <v>0</v>
      </c>
      <c r="G83" s="331">
        <v>0</v>
      </c>
      <c r="H83" s="348">
        <v>0</v>
      </c>
      <c r="I83" s="331">
        <v>1</v>
      </c>
      <c r="J83" s="348">
        <v>100</v>
      </c>
      <c r="K83" s="331">
        <v>0</v>
      </c>
      <c r="L83" s="348">
        <v>0</v>
      </c>
      <c r="M83" s="331">
        <v>0</v>
      </c>
      <c r="N83" s="348">
        <v>0</v>
      </c>
      <c r="O83" s="331">
        <v>0</v>
      </c>
      <c r="P83" s="348">
        <v>0</v>
      </c>
      <c r="Q83" s="331">
        <v>1</v>
      </c>
      <c r="R83"/>
      <c r="S83"/>
      <c r="T83"/>
      <c r="U83"/>
      <c r="V83"/>
    </row>
    <row r="84" spans="1:22" x14ac:dyDescent="0.25">
      <c r="A84" s="347">
        <v>55</v>
      </c>
      <c r="B84" s="347" t="s">
        <v>475</v>
      </c>
      <c r="C84" s="331">
        <v>0</v>
      </c>
      <c r="D84" s="348">
        <v>0</v>
      </c>
      <c r="E84" s="331">
        <v>0</v>
      </c>
      <c r="F84" s="348">
        <v>0</v>
      </c>
      <c r="G84" s="331">
        <v>2</v>
      </c>
      <c r="H84" s="348">
        <v>25</v>
      </c>
      <c r="I84" s="331">
        <v>5</v>
      </c>
      <c r="J84" s="348">
        <v>62.5</v>
      </c>
      <c r="K84" s="331">
        <v>0</v>
      </c>
      <c r="L84" s="348">
        <v>0</v>
      </c>
      <c r="M84" s="331">
        <v>1</v>
      </c>
      <c r="N84" s="348">
        <v>12.5</v>
      </c>
      <c r="O84" s="331">
        <v>0</v>
      </c>
      <c r="P84" s="348">
        <v>0</v>
      </c>
      <c r="Q84" s="331">
        <v>8</v>
      </c>
      <c r="R84"/>
      <c r="S84"/>
      <c r="T84"/>
      <c r="U84"/>
      <c r="V84"/>
    </row>
    <row r="85" spans="1:22" x14ac:dyDescent="0.25">
      <c r="A85" s="347">
        <v>148</v>
      </c>
      <c r="B85" s="347" t="s">
        <v>476</v>
      </c>
      <c r="C85" s="331">
        <v>0</v>
      </c>
      <c r="D85" s="348">
        <v>0</v>
      </c>
      <c r="E85" s="331">
        <v>6</v>
      </c>
      <c r="F85" s="348">
        <v>0.50547598989048015</v>
      </c>
      <c r="G85" s="331">
        <v>173</v>
      </c>
      <c r="H85" s="348">
        <v>14.574557708508845</v>
      </c>
      <c r="I85" s="331">
        <v>855</v>
      </c>
      <c r="J85" s="348">
        <v>72.030328559393425</v>
      </c>
      <c r="K85" s="331">
        <v>136</v>
      </c>
      <c r="L85" s="348">
        <v>11.457455770850885</v>
      </c>
      <c r="M85" s="331">
        <v>16</v>
      </c>
      <c r="N85" s="348">
        <v>1.3479359730412805</v>
      </c>
      <c r="O85" s="331">
        <v>1</v>
      </c>
      <c r="P85" s="348">
        <v>8.4245998315080034E-2</v>
      </c>
      <c r="Q85" s="331">
        <v>1187</v>
      </c>
      <c r="R85"/>
      <c r="S85"/>
      <c r="T85"/>
      <c r="U85"/>
      <c r="V85"/>
    </row>
    <row r="86" spans="1:22" x14ac:dyDescent="0.25">
      <c r="A86" s="347">
        <v>197</v>
      </c>
      <c r="B86" s="347" t="s">
        <v>477</v>
      </c>
      <c r="C86" s="331">
        <v>0</v>
      </c>
      <c r="D86" s="348">
        <v>0</v>
      </c>
      <c r="E86" s="331">
        <v>0</v>
      </c>
      <c r="F86" s="348">
        <v>0</v>
      </c>
      <c r="G86" s="331">
        <v>11</v>
      </c>
      <c r="H86" s="348">
        <v>28.205128205128204</v>
      </c>
      <c r="I86" s="331">
        <v>20</v>
      </c>
      <c r="J86" s="348">
        <v>51.282051282051277</v>
      </c>
      <c r="K86" s="331">
        <v>8</v>
      </c>
      <c r="L86" s="348">
        <v>20.512820512820511</v>
      </c>
      <c r="M86" s="331">
        <v>0</v>
      </c>
      <c r="N86" s="348">
        <v>0</v>
      </c>
      <c r="O86" s="331">
        <v>0</v>
      </c>
      <c r="P86" s="348">
        <v>0</v>
      </c>
      <c r="Q86" s="331">
        <v>39</v>
      </c>
      <c r="R86"/>
      <c r="S86"/>
      <c r="T86"/>
      <c r="U86"/>
      <c r="V86"/>
    </row>
    <row r="87" spans="1:22" x14ac:dyDescent="0.25">
      <c r="A87" s="347">
        <v>206</v>
      </c>
      <c r="B87" s="347" t="s">
        <v>478</v>
      </c>
      <c r="C87" s="331">
        <v>0</v>
      </c>
      <c r="D87" s="348">
        <v>0</v>
      </c>
      <c r="E87" s="331">
        <v>0</v>
      </c>
      <c r="F87" s="348">
        <v>0</v>
      </c>
      <c r="G87" s="331">
        <v>1</v>
      </c>
      <c r="H87" s="348">
        <v>20</v>
      </c>
      <c r="I87" s="331">
        <v>4</v>
      </c>
      <c r="J87" s="348">
        <v>80</v>
      </c>
      <c r="K87" s="331">
        <v>0</v>
      </c>
      <c r="L87" s="348">
        <v>0</v>
      </c>
      <c r="M87" s="331">
        <v>0</v>
      </c>
      <c r="N87" s="348">
        <v>0</v>
      </c>
      <c r="O87" s="331">
        <v>0</v>
      </c>
      <c r="P87" s="348">
        <v>0</v>
      </c>
      <c r="Q87" s="331">
        <v>5</v>
      </c>
      <c r="R87"/>
      <c r="S87"/>
      <c r="T87"/>
      <c r="U87"/>
      <c r="V87"/>
    </row>
    <row r="88" spans="1:22" x14ac:dyDescent="0.25">
      <c r="A88" s="347">
        <v>313</v>
      </c>
      <c r="B88" s="347" t="s">
        <v>479</v>
      </c>
      <c r="C88" s="331">
        <v>0</v>
      </c>
      <c r="D88" s="348">
        <v>0</v>
      </c>
      <c r="E88" s="331">
        <v>0</v>
      </c>
      <c r="F88" s="348">
        <v>0</v>
      </c>
      <c r="G88" s="331">
        <v>9</v>
      </c>
      <c r="H88" s="348">
        <v>15.517241379310345</v>
      </c>
      <c r="I88" s="331">
        <v>48</v>
      </c>
      <c r="J88" s="348">
        <v>82.758620689655174</v>
      </c>
      <c r="K88" s="331">
        <v>1</v>
      </c>
      <c r="L88" s="348">
        <v>1.7241379310344827</v>
      </c>
      <c r="M88" s="331">
        <v>0</v>
      </c>
      <c r="N88" s="348">
        <v>0</v>
      </c>
      <c r="O88" s="331">
        <v>0</v>
      </c>
      <c r="P88" s="348">
        <v>0</v>
      </c>
      <c r="Q88" s="331">
        <v>58</v>
      </c>
      <c r="R88"/>
      <c r="S88"/>
      <c r="T88"/>
      <c r="U88"/>
      <c r="V88"/>
    </row>
    <row r="89" spans="1:22" x14ac:dyDescent="0.25">
      <c r="A89" s="347">
        <v>318</v>
      </c>
      <c r="B89" s="347" t="s">
        <v>480</v>
      </c>
      <c r="C89" s="331">
        <v>0</v>
      </c>
      <c r="D89" s="348">
        <v>0</v>
      </c>
      <c r="E89" s="331">
        <v>5</v>
      </c>
      <c r="F89" s="348">
        <v>0.49067713444553485</v>
      </c>
      <c r="G89" s="331">
        <v>151</v>
      </c>
      <c r="H89" s="348">
        <v>14.818449460255151</v>
      </c>
      <c r="I89" s="331">
        <v>732</v>
      </c>
      <c r="J89" s="348">
        <v>71.835132482826296</v>
      </c>
      <c r="K89" s="331">
        <v>118</v>
      </c>
      <c r="L89" s="348">
        <v>11.579980372914623</v>
      </c>
      <c r="M89" s="331">
        <v>12</v>
      </c>
      <c r="N89" s="348">
        <v>1.1776251226692835</v>
      </c>
      <c r="O89" s="331">
        <v>1</v>
      </c>
      <c r="P89" s="348">
        <v>9.8135426889106966E-2</v>
      </c>
      <c r="Q89" s="331">
        <v>1019</v>
      </c>
      <c r="R89"/>
      <c r="S89"/>
      <c r="T89"/>
      <c r="U89"/>
      <c r="V89"/>
    </row>
    <row r="90" spans="1:22" x14ac:dyDescent="0.25">
      <c r="A90" s="347">
        <v>321</v>
      </c>
      <c r="B90" s="347" t="s">
        <v>481</v>
      </c>
      <c r="C90" s="331">
        <v>0</v>
      </c>
      <c r="D90" s="348">
        <v>0</v>
      </c>
      <c r="E90" s="331">
        <v>2</v>
      </c>
      <c r="F90" s="348">
        <v>1.0101010101010102</v>
      </c>
      <c r="G90" s="331">
        <v>21</v>
      </c>
      <c r="H90" s="348">
        <v>10.606060606060606</v>
      </c>
      <c r="I90" s="331">
        <v>136</v>
      </c>
      <c r="J90" s="348">
        <v>68.686868686868678</v>
      </c>
      <c r="K90" s="331">
        <v>36</v>
      </c>
      <c r="L90" s="348">
        <v>18.181818181818183</v>
      </c>
      <c r="M90" s="331">
        <v>3</v>
      </c>
      <c r="N90" s="348">
        <v>1.5151515151515151</v>
      </c>
      <c r="O90" s="331">
        <v>0</v>
      </c>
      <c r="P90" s="348">
        <v>0</v>
      </c>
      <c r="Q90" s="331">
        <v>198</v>
      </c>
      <c r="R90"/>
      <c r="S90"/>
      <c r="T90"/>
      <c r="U90"/>
      <c r="V90"/>
    </row>
    <row r="91" spans="1:22" x14ac:dyDescent="0.25">
      <c r="A91" s="347">
        <v>376</v>
      </c>
      <c r="B91" s="347" t="s">
        <v>482</v>
      </c>
      <c r="C91" s="331">
        <v>0</v>
      </c>
      <c r="D91" s="348">
        <v>0</v>
      </c>
      <c r="E91" s="331">
        <v>6</v>
      </c>
      <c r="F91" s="348">
        <v>0.54995417048579287</v>
      </c>
      <c r="G91" s="331">
        <v>146</v>
      </c>
      <c r="H91" s="348">
        <v>13.382218148487626</v>
      </c>
      <c r="I91" s="331">
        <v>797</v>
      </c>
      <c r="J91" s="348">
        <v>73.052245646196141</v>
      </c>
      <c r="K91" s="331">
        <v>120</v>
      </c>
      <c r="L91" s="348">
        <v>10.999083409715857</v>
      </c>
      <c r="M91" s="331">
        <v>22</v>
      </c>
      <c r="N91" s="348">
        <v>2.0164986251145738</v>
      </c>
      <c r="O91" s="331">
        <v>0</v>
      </c>
      <c r="P91" s="348">
        <v>0</v>
      </c>
      <c r="Q91" s="331">
        <v>1091</v>
      </c>
      <c r="R91"/>
      <c r="S91"/>
      <c r="T91"/>
      <c r="U91"/>
      <c r="V91"/>
    </row>
    <row r="92" spans="1:22" x14ac:dyDescent="0.25">
      <c r="A92" s="347">
        <v>400</v>
      </c>
      <c r="B92" s="347" t="s">
        <v>483</v>
      </c>
      <c r="C92" s="331">
        <v>0</v>
      </c>
      <c r="D92" s="348">
        <v>0</v>
      </c>
      <c r="E92" s="331">
        <v>1</v>
      </c>
      <c r="F92" s="348">
        <v>0.62893081761006298</v>
      </c>
      <c r="G92" s="331">
        <v>27</v>
      </c>
      <c r="H92" s="348">
        <v>16.981132075471699</v>
      </c>
      <c r="I92" s="331">
        <v>113</v>
      </c>
      <c r="J92" s="348">
        <v>71.069182389937097</v>
      </c>
      <c r="K92" s="331">
        <v>17</v>
      </c>
      <c r="L92" s="348">
        <v>10.691823899371069</v>
      </c>
      <c r="M92" s="331">
        <v>1</v>
      </c>
      <c r="N92" s="348">
        <v>0.62893081761006298</v>
      </c>
      <c r="O92" s="331">
        <v>0</v>
      </c>
      <c r="P92" s="348">
        <v>0</v>
      </c>
      <c r="Q92" s="331">
        <v>159</v>
      </c>
      <c r="R92"/>
      <c r="S92"/>
      <c r="T92"/>
      <c r="U92"/>
      <c r="V92"/>
    </row>
    <row r="93" spans="1:22" x14ac:dyDescent="0.25">
      <c r="A93" s="347">
        <v>440</v>
      </c>
      <c r="B93" s="347" t="s">
        <v>484</v>
      </c>
      <c r="C93" s="331">
        <v>0</v>
      </c>
      <c r="D93" s="348">
        <v>0</v>
      </c>
      <c r="E93" s="331">
        <v>8</v>
      </c>
      <c r="F93" s="348">
        <v>0.41515308770108977</v>
      </c>
      <c r="G93" s="331">
        <v>284</v>
      </c>
      <c r="H93" s="348">
        <v>14.737934613388687</v>
      </c>
      <c r="I93" s="331">
        <v>1381</v>
      </c>
      <c r="J93" s="348">
        <v>71.665801764400626</v>
      </c>
      <c r="K93" s="331">
        <v>223</v>
      </c>
      <c r="L93" s="348">
        <v>11.572392319667877</v>
      </c>
      <c r="M93" s="331">
        <v>31</v>
      </c>
      <c r="N93" s="348">
        <v>1.6087182148417227</v>
      </c>
      <c r="O93" s="331">
        <v>0</v>
      </c>
      <c r="P93" s="348">
        <v>0</v>
      </c>
      <c r="Q93" s="331">
        <v>1927</v>
      </c>
      <c r="R93"/>
      <c r="S93"/>
      <c r="T93"/>
      <c r="U93"/>
      <c r="V93"/>
    </row>
    <row r="94" spans="1:22" x14ac:dyDescent="0.25">
      <c r="A94" s="347">
        <v>483</v>
      </c>
      <c r="B94" s="347" t="s">
        <v>485</v>
      </c>
      <c r="C94" s="331">
        <v>0</v>
      </c>
      <c r="D94" s="348">
        <v>0</v>
      </c>
      <c r="E94" s="331">
        <v>0</v>
      </c>
      <c r="F94" s="348">
        <v>0</v>
      </c>
      <c r="G94" s="331">
        <v>0</v>
      </c>
      <c r="H94" s="348">
        <v>0</v>
      </c>
      <c r="I94" s="331">
        <v>0</v>
      </c>
      <c r="J94" s="348">
        <v>0</v>
      </c>
      <c r="K94" s="331">
        <v>0</v>
      </c>
      <c r="L94" s="348">
        <v>0</v>
      </c>
      <c r="M94" s="331">
        <v>0</v>
      </c>
      <c r="N94" s="348">
        <v>0</v>
      </c>
      <c r="O94" s="331">
        <v>0</v>
      </c>
      <c r="P94" s="348">
        <v>0</v>
      </c>
      <c r="Q94" s="331">
        <v>0</v>
      </c>
      <c r="R94"/>
      <c r="S94"/>
      <c r="T94"/>
      <c r="U94"/>
      <c r="V94"/>
    </row>
    <row r="95" spans="1:22" x14ac:dyDescent="0.25">
      <c r="A95" s="347">
        <v>541</v>
      </c>
      <c r="B95" s="347" t="s">
        <v>486</v>
      </c>
      <c r="C95" s="331">
        <v>0</v>
      </c>
      <c r="D95" s="348">
        <v>0</v>
      </c>
      <c r="E95" s="331">
        <v>1</v>
      </c>
      <c r="F95" s="348">
        <v>0.43103448275862066</v>
      </c>
      <c r="G95" s="331">
        <v>33</v>
      </c>
      <c r="H95" s="348">
        <v>14.224137931034484</v>
      </c>
      <c r="I95" s="331">
        <v>159</v>
      </c>
      <c r="J95" s="348">
        <v>68.534482758620683</v>
      </c>
      <c r="K95" s="331">
        <v>34</v>
      </c>
      <c r="L95" s="348">
        <v>14.655172413793101</v>
      </c>
      <c r="M95" s="331">
        <v>5</v>
      </c>
      <c r="N95" s="348">
        <v>2.1551724137931036</v>
      </c>
      <c r="O95" s="331">
        <v>0</v>
      </c>
      <c r="P95" s="348">
        <v>0</v>
      </c>
      <c r="Q95" s="331">
        <v>232</v>
      </c>
      <c r="R95"/>
      <c r="S95"/>
      <c r="T95"/>
      <c r="U95"/>
      <c r="V95"/>
    </row>
    <row r="96" spans="1:22" x14ac:dyDescent="0.25">
      <c r="A96" s="347">
        <v>607</v>
      </c>
      <c r="B96" s="347" t="s">
        <v>487</v>
      </c>
      <c r="C96" s="331">
        <v>0</v>
      </c>
      <c r="D96" s="348">
        <v>0</v>
      </c>
      <c r="E96" s="331">
        <v>4</v>
      </c>
      <c r="F96" s="348">
        <v>0.94117647058823517</v>
      </c>
      <c r="G96" s="331">
        <v>80</v>
      </c>
      <c r="H96" s="348">
        <v>18.823529411764707</v>
      </c>
      <c r="I96" s="331">
        <v>267</v>
      </c>
      <c r="J96" s="348">
        <v>62.82352941176471</v>
      </c>
      <c r="K96" s="331">
        <v>64</v>
      </c>
      <c r="L96" s="348">
        <v>15.058823529411763</v>
      </c>
      <c r="M96" s="331">
        <v>10</v>
      </c>
      <c r="N96" s="348">
        <v>2.3529411764705883</v>
      </c>
      <c r="O96" s="331">
        <v>0</v>
      </c>
      <c r="P96" s="348">
        <v>0</v>
      </c>
      <c r="Q96" s="331">
        <v>425</v>
      </c>
      <c r="R96"/>
      <c r="S96"/>
      <c r="T96"/>
      <c r="U96"/>
      <c r="V96"/>
    </row>
    <row r="97" spans="1:22" x14ac:dyDescent="0.25">
      <c r="A97" s="347">
        <v>615</v>
      </c>
      <c r="B97" s="347" t="s">
        <v>488</v>
      </c>
      <c r="C97" s="331">
        <v>0</v>
      </c>
      <c r="D97" s="348">
        <v>0</v>
      </c>
      <c r="E97" s="331">
        <v>16</v>
      </c>
      <c r="F97" s="348">
        <v>0.36396724294813471</v>
      </c>
      <c r="G97" s="331">
        <v>602</v>
      </c>
      <c r="H97" s="348">
        <v>13.694267515923567</v>
      </c>
      <c r="I97" s="331">
        <v>3067</v>
      </c>
      <c r="J97" s="348">
        <v>69.767970882620574</v>
      </c>
      <c r="K97" s="331">
        <v>599</v>
      </c>
      <c r="L97" s="348">
        <v>13.626023657870793</v>
      </c>
      <c r="M97" s="331">
        <v>108</v>
      </c>
      <c r="N97" s="348">
        <v>2.4567788898999092</v>
      </c>
      <c r="O97" s="331">
        <v>4</v>
      </c>
      <c r="P97" s="348">
        <v>9.0991810737033677E-2</v>
      </c>
      <c r="Q97" s="331">
        <v>4396</v>
      </c>
      <c r="R97"/>
      <c r="S97"/>
      <c r="T97"/>
      <c r="U97"/>
      <c r="V97"/>
    </row>
    <row r="98" spans="1:22" x14ac:dyDescent="0.25">
      <c r="A98" s="347">
        <v>649</v>
      </c>
      <c r="B98" s="347" t="s">
        <v>489</v>
      </c>
      <c r="C98" s="331">
        <v>0</v>
      </c>
      <c r="D98" s="348">
        <v>0</v>
      </c>
      <c r="E98" s="331">
        <v>0</v>
      </c>
      <c r="F98" s="348">
        <v>0</v>
      </c>
      <c r="G98" s="331">
        <v>1</v>
      </c>
      <c r="H98" s="348">
        <v>20</v>
      </c>
      <c r="I98" s="331">
        <v>4</v>
      </c>
      <c r="J98" s="348">
        <v>80</v>
      </c>
      <c r="K98" s="331">
        <v>0</v>
      </c>
      <c r="L98" s="348">
        <v>0</v>
      </c>
      <c r="M98" s="331">
        <v>0</v>
      </c>
      <c r="N98" s="348">
        <v>0</v>
      </c>
      <c r="O98" s="331">
        <v>0</v>
      </c>
      <c r="P98" s="348">
        <v>0</v>
      </c>
      <c r="Q98" s="331">
        <v>5</v>
      </c>
      <c r="R98"/>
      <c r="S98"/>
      <c r="T98"/>
      <c r="U98"/>
      <c r="V98"/>
    </row>
    <row r="99" spans="1:22" x14ac:dyDescent="0.25">
      <c r="A99" s="347">
        <v>652</v>
      </c>
      <c r="B99" s="347" t="s">
        <v>490</v>
      </c>
      <c r="C99" s="331">
        <v>0</v>
      </c>
      <c r="D99" s="348">
        <v>0</v>
      </c>
      <c r="E99" s="331">
        <v>0</v>
      </c>
      <c r="F99" s="348">
        <v>0</v>
      </c>
      <c r="G99" s="331">
        <v>0</v>
      </c>
      <c r="H99" s="348">
        <v>0</v>
      </c>
      <c r="I99" s="331">
        <v>2</v>
      </c>
      <c r="J99" s="348">
        <v>66.666666666666657</v>
      </c>
      <c r="K99" s="331">
        <v>1</v>
      </c>
      <c r="L99" s="348">
        <v>33.333333333333329</v>
      </c>
      <c r="M99" s="331">
        <v>0</v>
      </c>
      <c r="N99" s="348">
        <v>0</v>
      </c>
      <c r="O99" s="331">
        <v>0</v>
      </c>
      <c r="P99" s="348">
        <v>0</v>
      </c>
      <c r="Q99" s="331">
        <v>3</v>
      </c>
      <c r="R99"/>
      <c r="S99"/>
      <c r="T99"/>
      <c r="U99"/>
      <c r="V99"/>
    </row>
    <row r="100" spans="1:22" x14ac:dyDescent="0.25">
      <c r="A100" s="347">
        <v>660</v>
      </c>
      <c r="B100" s="347" t="s">
        <v>491</v>
      </c>
      <c r="C100" s="331">
        <v>0</v>
      </c>
      <c r="D100" s="348">
        <v>0</v>
      </c>
      <c r="E100" s="331">
        <v>0</v>
      </c>
      <c r="F100" s="348">
        <v>0</v>
      </c>
      <c r="G100" s="331">
        <v>6</v>
      </c>
      <c r="H100" s="348">
        <v>21.428571428571427</v>
      </c>
      <c r="I100" s="331">
        <v>18</v>
      </c>
      <c r="J100" s="348">
        <v>64.285714285714292</v>
      </c>
      <c r="K100" s="331">
        <v>4</v>
      </c>
      <c r="L100" s="348">
        <v>14.285714285714285</v>
      </c>
      <c r="M100" s="331">
        <v>0</v>
      </c>
      <c r="N100" s="348">
        <v>0</v>
      </c>
      <c r="O100" s="331">
        <v>0</v>
      </c>
      <c r="P100" s="348">
        <v>0</v>
      </c>
      <c r="Q100" s="331">
        <v>28</v>
      </c>
      <c r="R100"/>
      <c r="S100"/>
      <c r="T100"/>
      <c r="U100"/>
      <c r="V100"/>
    </row>
    <row r="101" spans="1:22" x14ac:dyDescent="0.25">
      <c r="A101" s="347">
        <v>667</v>
      </c>
      <c r="B101" s="347" t="s">
        <v>492</v>
      </c>
      <c r="C101" s="331">
        <v>0</v>
      </c>
      <c r="D101" s="348">
        <v>0</v>
      </c>
      <c r="E101" s="331">
        <v>0</v>
      </c>
      <c r="F101" s="348">
        <v>0</v>
      </c>
      <c r="G101" s="331">
        <v>1</v>
      </c>
      <c r="H101" s="348">
        <v>8.3333333333333321</v>
      </c>
      <c r="I101" s="331">
        <v>9</v>
      </c>
      <c r="J101" s="348">
        <v>75</v>
      </c>
      <c r="K101" s="331">
        <v>2</v>
      </c>
      <c r="L101" s="348">
        <v>16.666666666666664</v>
      </c>
      <c r="M101" s="331">
        <v>0</v>
      </c>
      <c r="N101" s="348">
        <v>0</v>
      </c>
      <c r="O101" s="331">
        <v>0</v>
      </c>
      <c r="P101" s="348">
        <v>0</v>
      </c>
      <c r="Q101" s="331">
        <v>12</v>
      </c>
      <c r="R101"/>
      <c r="S101"/>
      <c r="T101"/>
      <c r="U101"/>
      <c r="V101"/>
    </row>
    <row r="102" spans="1:22" x14ac:dyDescent="0.25">
      <c r="A102" s="347">
        <v>674</v>
      </c>
      <c r="B102" s="347" t="s">
        <v>493</v>
      </c>
      <c r="C102" s="331">
        <v>0</v>
      </c>
      <c r="D102" s="348">
        <v>0</v>
      </c>
      <c r="E102" s="331">
        <v>0</v>
      </c>
      <c r="F102" s="348">
        <v>0</v>
      </c>
      <c r="G102" s="331">
        <v>2</v>
      </c>
      <c r="H102" s="348">
        <v>4.7619047619047619</v>
      </c>
      <c r="I102" s="331">
        <v>36</v>
      </c>
      <c r="J102" s="348">
        <v>85.714285714285708</v>
      </c>
      <c r="K102" s="331">
        <v>3</v>
      </c>
      <c r="L102" s="348">
        <v>7.1428571428571423</v>
      </c>
      <c r="M102" s="331">
        <v>1</v>
      </c>
      <c r="N102" s="348">
        <v>2.3809523809523809</v>
      </c>
      <c r="O102" s="331">
        <v>0</v>
      </c>
      <c r="P102" s="348">
        <v>0</v>
      </c>
      <c r="Q102" s="331">
        <v>42</v>
      </c>
      <c r="R102"/>
      <c r="S102"/>
      <c r="T102"/>
      <c r="U102"/>
      <c r="V102"/>
    </row>
    <row r="103" spans="1:22" x14ac:dyDescent="0.25">
      <c r="A103" s="347">
        <v>697</v>
      </c>
      <c r="B103" s="347" t="s">
        <v>494</v>
      </c>
      <c r="C103" s="331">
        <v>0</v>
      </c>
      <c r="D103" s="348">
        <v>0</v>
      </c>
      <c r="E103" s="331">
        <v>9</v>
      </c>
      <c r="F103" s="348">
        <v>1.386748844375963</v>
      </c>
      <c r="G103" s="331">
        <v>83</v>
      </c>
      <c r="H103" s="348">
        <v>12.788906009244993</v>
      </c>
      <c r="I103" s="331">
        <v>477</v>
      </c>
      <c r="J103" s="348">
        <v>73.497688751926034</v>
      </c>
      <c r="K103" s="331">
        <v>74</v>
      </c>
      <c r="L103" s="348">
        <v>11.402157164869029</v>
      </c>
      <c r="M103" s="331">
        <v>6</v>
      </c>
      <c r="N103" s="348">
        <v>0.92449922958397546</v>
      </c>
      <c r="O103" s="331">
        <v>0</v>
      </c>
      <c r="P103" s="348">
        <v>0</v>
      </c>
      <c r="Q103" s="331">
        <v>649</v>
      </c>
      <c r="R103"/>
      <c r="S103"/>
      <c r="T103"/>
      <c r="U103"/>
      <c r="V103"/>
    </row>
    <row r="104" spans="1:22" x14ac:dyDescent="0.25">
      <c r="A104" s="347">
        <v>756</v>
      </c>
      <c r="B104" s="347" t="s">
        <v>495</v>
      </c>
      <c r="C104" s="331">
        <v>0</v>
      </c>
      <c r="D104" s="348">
        <v>0</v>
      </c>
      <c r="E104" s="331">
        <v>0</v>
      </c>
      <c r="F104" s="348">
        <v>0</v>
      </c>
      <c r="G104" s="331">
        <v>5</v>
      </c>
      <c r="H104" s="348">
        <v>8.1967213114754092</v>
      </c>
      <c r="I104" s="331">
        <v>49</v>
      </c>
      <c r="J104" s="348">
        <v>80.327868852459019</v>
      </c>
      <c r="K104" s="331">
        <v>7</v>
      </c>
      <c r="L104" s="348">
        <v>11.475409836065573</v>
      </c>
      <c r="M104" s="331">
        <v>0</v>
      </c>
      <c r="N104" s="348">
        <v>0</v>
      </c>
      <c r="O104" s="331">
        <v>0</v>
      </c>
      <c r="P104" s="348">
        <v>0</v>
      </c>
      <c r="Q104" s="331">
        <v>61</v>
      </c>
      <c r="R104"/>
      <c r="S104"/>
      <c r="T104"/>
      <c r="U104"/>
      <c r="V104"/>
    </row>
    <row r="105" spans="1:22" x14ac:dyDescent="0.25">
      <c r="A105" s="343">
        <v>8</v>
      </c>
      <c r="B105" s="344" t="s">
        <v>496</v>
      </c>
      <c r="C105" s="353">
        <v>0</v>
      </c>
      <c r="D105" s="349">
        <v>0</v>
      </c>
      <c r="E105" s="353">
        <v>4</v>
      </c>
      <c r="F105" s="349">
        <v>0.60331825037707398</v>
      </c>
      <c r="G105" s="353">
        <v>66</v>
      </c>
      <c r="H105" s="349">
        <v>9.9547511312217196</v>
      </c>
      <c r="I105" s="353">
        <v>505</v>
      </c>
      <c r="J105" s="349">
        <v>76.16892911010558</v>
      </c>
      <c r="K105" s="353">
        <v>83</v>
      </c>
      <c r="L105" s="349">
        <v>12.518853695324283</v>
      </c>
      <c r="M105" s="353">
        <v>5</v>
      </c>
      <c r="N105" s="350">
        <v>0.75414781297134237</v>
      </c>
      <c r="O105" s="353">
        <v>0</v>
      </c>
      <c r="P105" s="350">
        <v>0</v>
      </c>
      <c r="Q105" s="351">
        <v>663</v>
      </c>
      <c r="R105"/>
      <c r="S105"/>
      <c r="T105"/>
      <c r="U105"/>
      <c r="V105"/>
    </row>
    <row r="106" spans="1:22" x14ac:dyDescent="0.25">
      <c r="A106" s="352">
        <v>30</v>
      </c>
      <c r="B106" s="347" t="s">
        <v>497</v>
      </c>
      <c r="C106" s="331">
        <v>0</v>
      </c>
      <c r="D106" s="348">
        <v>0</v>
      </c>
      <c r="E106" s="331">
        <v>4</v>
      </c>
      <c r="F106" s="348">
        <v>1.1594202898550725</v>
      </c>
      <c r="G106" s="331">
        <v>47</v>
      </c>
      <c r="H106" s="348">
        <v>13.623188405797102</v>
      </c>
      <c r="I106" s="331">
        <v>251</v>
      </c>
      <c r="J106" s="348">
        <v>72.753623188405797</v>
      </c>
      <c r="K106" s="331">
        <v>42</v>
      </c>
      <c r="L106" s="348">
        <v>12.173913043478262</v>
      </c>
      <c r="M106" s="331">
        <v>1</v>
      </c>
      <c r="N106" s="348">
        <v>0.28985507246376813</v>
      </c>
      <c r="O106" s="331">
        <v>0</v>
      </c>
      <c r="P106" s="348">
        <v>0</v>
      </c>
      <c r="Q106" s="331">
        <v>345</v>
      </c>
      <c r="R106"/>
      <c r="S106"/>
      <c r="T106"/>
      <c r="U106"/>
      <c r="V106"/>
    </row>
    <row r="107" spans="1:22" x14ac:dyDescent="0.25">
      <c r="A107" s="352">
        <v>34</v>
      </c>
      <c r="B107" s="347" t="s">
        <v>498</v>
      </c>
      <c r="C107" s="331">
        <v>0</v>
      </c>
      <c r="D107" s="348">
        <v>0</v>
      </c>
      <c r="E107" s="331">
        <v>0</v>
      </c>
      <c r="F107" s="348">
        <v>0</v>
      </c>
      <c r="G107" s="331">
        <v>4</v>
      </c>
      <c r="H107" s="348">
        <v>6.557377049180328</v>
      </c>
      <c r="I107" s="331">
        <v>47</v>
      </c>
      <c r="J107" s="348">
        <v>77.049180327868854</v>
      </c>
      <c r="K107" s="331">
        <v>10</v>
      </c>
      <c r="L107" s="348">
        <v>16.393442622950818</v>
      </c>
      <c r="M107" s="331">
        <v>0</v>
      </c>
      <c r="N107" s="348">
        <v>0</v>
      </c>
      <c r="O107" s="331">
        <v>0</v>
      </c>
      <c r="P107" s="348">
        <v>0</v>
      </c>
      <c r="Q107" s="331">
        <v>61</v>
      </c>
      <c r="R107"/>
      <c r="S107"/>
      <c r="T107"/>
      <c r="U107"/>
      <c r="V107"/>
    </row>
    <row r="108" spans="1:22" x14ac:dyDescent="0.25">
      <c r="A108" s="352">
        <v>36</v>
      </c>
      <c r="B108" s="347" t="s">
        <v>499</v>
      </c>
      <c r="C108" s="331">
        <v>0</v>
      </c>
      <c r="D108" s="348">
        <v>0</v>
      </c>
      <c r="E108" s="331">
        <v>0</v>
      </c>
      <c r="F108" s="348">
        <v>0</v>
      </c>
      <c r="G108" s="331">
        <v>1</v>
      </c>
      <c r="H108" s="348">
        <v>3.8461538461538463</v>
      </c>
      <c r="I108" s="331">
        <v>24</v>
      </c>
      <c r="J108" s="348">
        <v>92.307692307692307</v>
      </c>
      <c r="K108" s="331">
        <v>1</v>
      </c>
      <c r="L108" s="348">
        <v>3.8461538461538463</v>
      </c>
      <c r="M108" s="331">
        <v>0</v>
      </c>
      <c r="N108" s="348">
        <v>0</v>
      </c>
      <c r="O108" s="331">
        <v>0</v>
      </c>
      <c r="P108" s="348">
        <v>0</v>
      </c>
      <c r="Q108" s="331">
        <v>26</v>
      </c>
      <c r="R108"/>
      <c r="S108"/>
      <c r="T108"/>
      <c r="U108"/>
      <c r="V108"/>
    </row>
    <row r="109" spans="1:22" x14ac:dyDescent="0.25">
      <c r="A109" s="352">
        <v>91</v>
      </c>
      <c r="B109" s="347" t="s">
        <v>500</v>
      </c>
      <c r="C109" s="331">
        <v>0</v>
      </c>
      <c r="D109" s="348">
        <v>0</v>
      </c>
      <c r="E109" s="331">
        <v>0</v>
      </c>
      <c r="F109" s="348">
        <v>0</v>
      </c>
      <c r="G109" s="331">
        <v>0</v>
      </c>
      <c r="H109" s="348">
        <v>0</v>
      </c>
      <c r="I109" s="331">
        <v>1</v>
      </c>
      <c r="J109" s="348">
        <v>100</v>
      </c>
      <c r="K109" s="331">
        <v>0</v>
      </c>
      <c r="L109" s="348">
        <v>0</v>
      </c>
      <c r="M109" s="331">
        <v>0</v>
      </c>
      <c r="N109" s="348">
        <v>0</v>
      </c>
      <c r="O109" s="331">
        <v>0</v>
      </c>
      <c r="P109" s="348">
        <v>0</v>
      </c>
      <c r="Q109" s="331">
        <v>1</v>
      </c>
      <c r="R109"/>
      <c r="S109"/>
      <c r="T109"/>
      <c r="U109"/>
      <c r="V109"/>
    </row>
    <row r="110" spans="1:22" x14ac:dyDescent="0.25">
      <c r="A110" s="352">
        <v>93</v>
      </c>
      <c r="B110" s="347" t="s">
        <v>501</v>
      </c>
      <c r="C110" s="331">
        <v>0</v>
      </c>
      <c r="D110" s="348">
        <v>0</v>
      </c>
      <c r="E110" s="331">
        <v>0</v>
      </c>
      <c r="F110" s="348">
        <v>0</v>
      </c>
      <c r="G110" s="331">
        <v>0</v>
      </c>
      <c r="H110" s="348">
        <v>0</v>
      </c>
      <c r="I110" s="331">
        <v>5</v>
      </c>
      <c r="J110" s="348">
        <v>100</v>
      </c>
      <c r="K110" s="331">
        <v>0</v>
      </c>
      <c r="L110" s="348">
        <v>0</v>
      </c>
      <c r="M110" s="331">
        <v>0</v>
      </c>
      <c r="N110" s="348">
        <v>0</v>
      </c>
      <c r="O110" s="331">
        <v>0</v>
      </c>
      <c r="P110" s="348">
        <v>0</v>
      </c>
      <c r="Q110" s="331">
        <v>5</v>
      </c>
      <c r="R110"/>
      <c r="S110"/>
      <c r="T110"/>
      <c r="U110"/>
      <c r="V110"/>
    </row>
    <row r="111" spans="1:22" x14ac:dyDescent="0.25">
      <c r="A111" s="352">
        <v>101</v>
      </c>
      <c r="B111" s="347" t="s">
        <v>502</v>
      </c>
      <c r="C111" s="331">
        <v>0</v>
      </c>
      <c r="D111" s="348">
        <v>0</v>
      </c>
      <c r="E111" s="331">
        <v>0</v>
      </c>
      <c r="F111" s="348">
        <v>0</v>
      </c>
      <c r="G111" s="331">
        <v>1</v>
      </c>
      <c r="H111" s="348">
        <v>4.3478260869565215</v>
      </c>
      <c r="I111" s="331">
        <v>19</v>
      </c>
      <c r="J111" s="348">
        <v>82.608695652173907</v>
      </c>
      <c r="K111" s="331">
        <v>3</v>
      </c>
      <c r="L111" s="348">
        <v>13.043478260869565</v>
      </c>
      <c r="M111" s="331">
        <v>0</v>
      </c>
      <c r="N111" s="348">
        <v>0</v>
      </c>
      <c r="O111" s="331">
        <v>0</v>
      </c>
      <c r="P111" s="348">
        <v>0</v>
      </c>
      <c r="Q111" s="331">
        <v>23</v>
      </c>
      <c r="R111"/>
      <c r="S111"/>
      <c r="T111"/>
      <c r="U111"/>
      <c r="V111"/>
    </row>
    <row r="112" spans="1:22" x14ac:dyDescent="0.25">
      <c r="A112" s="352">
        <v>145</v>
      </c>
      <c r="B112" s="347" t="s">
        <v>503</v>
      </c>
      <c r="C112" s="331">
        <v>0</v>
      </c>
      <c r="D112" s="348">
        <v>0</v>
      </c>
      <c r="E112" s="331">
        <v>0</v>
      </c>
      <c r="F112" s="348">
        <v>0</v>
      </c>
      <c r="G112" s="331">
        <v>0</v>
      </c>
      <c r="H112" s="348">
        <v>0</v>
      </c>
      <c r="I112" s="331">
        <v>0</v>
      </c>
      <c r="J112" s="348">
        <v>0</v>
      </c>
      <c r="K112" s="331">
        <v>1</v>
      </c>
      <c r="L112" s="348">
        <v>100</v>
      </c>
      <c r="M112" s="331">
        <v>0</v>
      </c>
      <c r="N112" s="348">
        <v>0</v>
      </c>
      <c r="O112" s="331">
        <v>0</v>
      </c>
      <c r="P112" s="348">
        <v>0</v>
      </c>
      <c r="Q112" s="331">
        <v>1</v>
      </c>
      <c r="R112"/>
      <c r="S112"/>
      <c r="T112"/>
      <c r="U112"/>
      <c r="V112"/>
    </row>
    <row r="113" spans="1:22" x14ac:dyDescent="0.25">
      <c r="A113" s="352">
        <v>209</v>
      </c>
      <c r="B113" s="347" t="s">
        <v>504</v>
      </c>
      <c r="C113" s="331">
        <v>0</v>
      </c>
      <c r="D113" s="348">
        <v>0</v>
      </c>
      <c r="E113" s="331">
        <v>0</v>
      </c>
      <c r="F113" s="348">
        <v>0</v>
      </c>
      <c r="G113" s="331">
        <v>2</v>
      </c>
      <c r="H113" s="348">
        <v>28.571428571428569</v>
      </c>
      <c r="I113" s="331">
        <v>5</v>
      </c>
      <c r="J113" s="348">
        <v>71.428571428571431</v>
      </c>
      <c r="K113" s="331">
        <v>0</v>
      </c>
      <c r="L113" s="348">
        <v>0</v>
      </c>
      <c r="M113" s="331">
        <v>0</v>
      </c>
      <c r="N113" s="348">
        <v>0</v>
      </c>
      <c r="O113" s="331">
        <v>0</v>
      </c>
      <c r="P113" s="348">
        <v>0</v>
      </c>
      <c r="Q113" s="331">
        <v>7</v>
      </c>
      <c r="R113"/>
      <c r="S113"/>
      <c r="T113"/>
      <c r="U113"/>
      <c r="V113"/>
    </row>
    <row r="114" spans="1:22" x14ac:dyDescent="0.25">
      <c r="A114" s="352">
        <v>282</v>
      </c>
      <c r="B114" s="347" t="s">
        <v>505</v>
      </c>
      <c r="C114" s="331">
        <v>0</v>
      </c>
      <c r="D114" s="348">
        <v>0</v>
      </c>
      <c r="E114" s="331">
        <v>0</v>
      </c>
      <c r="F114" s="348">
        <v>0</v>
      </c>
      <c r="G114" s="331">
        <v>3</v>
      </c>
      <c r="H114" s="348">
        <v>8.8235294117647065</v>
      </c>
      <c r="I114" s="331">
        <v>29</v>
      </c>
      <c r="J114" s="348">
        <v>85.294117647058826</v>
      </c>
      <c r="K114" s="331">
        <v>2</v>
      </c>
      <c r="L114" s="348">
        <v>5.8823529411764701</v>
      </c>
      <c r="M114" s="331">
        <v>0</v>
      </c>
      <c r="N114" s="348">
        <v>0</v>
      </c>
      <c r="O114" s="331">
        <v>0</v>
      </c>
      <c r="P114" s="348">
        <v>0</v>
      </c>
      <c r="Q114" s="331">
        <v>34</v>
      </c>
      <c r="R114"/>
      <c r="S114"/>
      <c r="T114"/>
      <c r="U114"/>
      <c r="V114"/>
    </row>
    <row r="115" spans="1:22" x14ac:dyDescent="0.25">
      <c r="A115" s="352">
        <v>353</v>
      </c>
      <c r="B115" s="347" t="s">
        <v>506</v>
      </c>
      <c r="C115" s="331">
        <v>0</v>
      </c>
      <c r="D115" s="348">
        <v>0</v>
      </c>
      <c r="E115" s="331">
        <v>0</v>
      </c>
      <c r="F115" s="348">
        <v>0</v>
      </c>
      <c r="G115" s="331">
        <v>0</v>
      </c>
      <c r="H115" s="348">
        <v>0</v>
      </c>
      <c r="I115" s="331">
        <v>4</v>
      </c>
      <c r="J115" s="348">
        <v>80</v>
      </c>
      <c r="K115" s="331">
        <v>1</v>
      </c>
      <c r="L115" s="348">
        <v>20</v>
      </c>
      <c r="M115" s="331">
        <v>0</v>
      </c>
      <c r="N115" s="348">
        <v>0</v>
      </c>
      <c r="O115" s="331">
        <v>0</v>
      </c>
      <c r="P115" s="348">
        <v>0</v>
      </c>
      <c r="Q115" s="331">
        <v>5</v>
      </c>
      <c r="R115"/>
      <c r="S115"/>
      <c r="T115"/>
      <c r="U115"/>
      <c r="V115"/>
    </row>
    <row r="116" spans="1:22" x14ac:dyDescent="0.25">
      <c r="A116" s="352">
        <v>364</v>
      </c>
      <c r="B116" s="347" t="s">
        <v>507</v>
      </c>
      <c r="C116" s="331">
        <v>0</v>
      </c>
      <c r="D116" s="348">
        <v>0</v>
      </c>
      <c r="E116" s="331">
        <v>0</v>
      </c>
      <c r="F116" s="348">
        <v>0</v>
      </c>
      <c r="G116" s="331">
        <v>4</v>
      </c>
      <c r="H116" s="348">
        <v>14.285714285714285</v>
      </c>
      <c r="I116" s="331">
        <v>18</v>
      </c>
      <c r="J116" s="348">
        <v>64.285714285714292</v>
      </c>
      <c r="K116" s="331">
        <v>5</v>
      </c>
      <c r="L116" s="348">
        <v>17.857142857142858</v>
      </c>
      <c r="M116" s="331">
        <v>1</v>
      </c>
      <c r="N116" s="348">
        <v>3.5714285714285712</v>
      </c>
      <c r="O116" s="331">
        <v>0</v>
      </c>
      <c r="P116" s="348">
        <v>0</v>
      </c>
      <c r="Q116" s="331">
        <v>28</v>
      </c>
      <c r="R116"/>
      <c r="S116"/>
      <c r="T116"/>
      <c r="U116"/>
      <c r="V116"/>
    </row>
    <row r="117" spans="1:22" x14ac:dyDescent="0.25">
      <c r="A117" s="352">
        <v>368</v>
      </c>
      <c r="B117" s="347" t="s">
        <v>508</v>
      </c>
      <c r="C117" s="331">
        <v>0</v>
      </c>
      <c r="D117" s="348">
        <v>0</v>
      </c>
      <c r="E117" s="331">
        <v>0</v>
      </c>
      <c r="F117" s="348">
        <v>0</v>
      </c>
      <c r="G117" s="331">
        <v>3</v>
      </c>
      <c r="H117" s="348">
        <v>10.344827586206897</v>
      </c>
      <c r="I117" s="331">
        <v>22</v>
      </c>
      <c r="J117" s="348">
        <v>75.862068965517238</v>
      </c>
      <c r="K117" s="331">
        <v>4</v>
      </c>
      <c r="L117" s="348">
        <v>13.793103448275861</v>
      </c>
      <c r="M117" s="331">
        <v>0</v>
      </c>
      <c r="N117" s="348">
        <v>0</v>
      </c>
      <c r="O117" s="331">
        <v>0</v>
      </c>
      <c r="P117" s="348">
        <v>0</v>
      </c>
      <c r="Q117" s="331">
        <v>29</v>
      </c>
      <c r="R117"/>
      <c r="S117"/>
      <c r="T117"/>
      <c r="U117"/>
      <c r="V117"/>
    </row>
    <row r="118" spans="1:22" x14ac:dyDescent="0.25">
      <c r="A118" s="352">
        <v>390</v>
      </c>
      <c r="B118" s="347" t="s">
        <v>509</v>
      </c>
      <c r="C118" s="331">
        <v>0</v>
      </c>
      <c r="D118" s="348">
        <v>0</v>
      </c>
      <c r="E118" s="331">
        <v>0</v>
      </c>
      <c r="F118" s="348">
        <v>0</v>
      </c>
      <c r="G118" s="331">
        <v>0</v>
      </c>
      <c r="H118" s="348">
        <v>0</v>
      </c>
      <c r="I118" s="331">
        <v>15</v>
      </c>
      <c r="J118" s="348">
        <v>100</v>
      </c>
      <c r="K118" s="331">
        <v>0</v>
      </c>
      <c r="L118" s="348">
        <v>0</v>
      </c>
      <c r="M118" s="331">
        <v>0</v>
      </c>
      <c r="N118" s="348">
        <v>0</v>
      </c>
      <c r="O118" s="331">
        <v>0</v>
      </c>
      <c r="P118" s="348">
        <v>0</v>
      </c>
      <c r="Q118" s="331">
        <v>15</v>
      </c>
      <c r="R118"/>
      <c r="S118"/>
      <c r="T118"/>
      <c r="U118"/>
      <c r="V118"/>
    </row>
    <row r="119" spans="1:22" x14ac:dyDescent="0.25">
      <c r="A119" s="352">
        <v>467</v>
      </c>
      <c r="B119" s="347" t="s">
        <v>510</v>
      </c>
      <c r="C119" s="331">
        <v>0</v>
      </c>
      <c r="D119" s="348">
        <v>0</v>
      </c>
      <c r="E119" s="331">
        <v>0</v>
      </c>
      <c r="F119" s="348">
        <v>0</v>
      </c>
      <c r="G119" s="331">
        <v>0</v>
      </c>
      <c r="H119" s="348">
        <v>0</v>
      </c>
      <c r="I119" s="331">
        <v>3</v>
      </c>
      <c r="J119" s="348">
        <v>50</v>
      </c>
      <c r="K119" s="331">
        <v>2</v>
      </c>
      <c r="L119" s="348">
        <v>33.333333333333329</v>
      </c>
      <c r="M119" s="331">
        <v>1</v>
      </c>
      <c r="N119" s="348">
        <v>16.666666666666664</v>
      </c>
      <c r="O119" s="331">
        <v>0</v>
      </c>
      <c r="P119" s="348">
        <v>0</v>
      </c>
      <c r="Q119" s="331">
        <v>6</v>
      </c>
      <c r="R119"/>
      <c r="S119"/>
      <c r="T119"/>
      <c r="U119"/>
      <c r="V119"/>
    </row>
    <row r="120" spans="1:22" x14ac:dyDescent="0.25">
      <c r="A120" s="352">
        <v>576</v>
      </c>
      <c r="B120" s="347" t="s">
        <v>511</v>
      </c>
      <c r="C120" s="331">
        <v>0</v>
      </c>
      <c r="D120" s="348">
        <v>0</v>
      </c>
      <c r="E120" s="331">
        <v>0</v>
      </c>
      <c r="F120" s="348">
        <v>0</v>
      </c>
      <c r="G120" s="331">
        <v>0</v>
      </c>
      <c r="H120" s="348">
        <v>0</v>
      </c>
      <c r="I120" s="331">
        <v>2</v>
      </c>
      <c r="J120" s="348">
        <v>100</v>
      </c>
      <c r="K120" s="331">
        <v>0</v>
      </c>
      <c r="L120" s="348">
        <v>0</v>
      </c>
      <c r="M120" s="331">
        <v>0</v>
      </c>
      <c r="N120" s="348">
        <v>0</v>
      </c>
      <c r="O120" s="331">
        <v>0</v>
      </c>
      <c r="P120" s="348">
        <v>0</v>
      </c>
      <c r="Q120" s="331">
        <v>2</v>
      </c>
      <c r="R120"/>
      <c r="S120"/>
      <c r="T120"/>
      <c r="U120"/>
      <c r="V120"/>
    </row>
    <row r="121" spans="1:22" x14ac:dyDescent="0.25">
      <c r="A121" s="352">
        <v>642</v>
      </c>
      <c r="B121" s="347" t="s">
        <v>512</v>
      </c>
      <c r="C121" s="331">
        <v>0</v>
      </c>
      <c r="D121" s="348">
        <v>0</v>
      </c>
      <c r="E121" s="331">
        <v>0</v>
      </c>
      <c r="F121" s="348">
        <v>0</v>
      </c>
      <c r="G121" s="331">
        <v>0</v>
      </c>
      <c r="H121" s="348">
        <v>0</v>
      </c>
      <c r="I121" s="331">
        <v>9</v>
      </c>
      <c r="J121" s="348">
        <v>75</v>
      </c>
      <c r="K121" s="331">
        <v>2</v>
      </c>
      <c r="L121" s="348">
        <v>16.666666666666664</v>
      </c>
      <c r="M121" s="331">
        <v>1</v>
      </c>
      <c r="N121" s="348">
        <v>8.3333333333333321</v>
      </c>
      <c r="O121" s="331">
        <v>0</v>
      </c>
      <c r="P121" s="348">
        <v>0</v>
      </c>
      <c r="Q121" s="331">
        <v>12</v>
      </c>
      <c r="R121"/>
      <c r="S121"/>
      <c r="T121"/>
      <c r="U121"/>
      <c r="V121"/>
    </row>
    <row r="122" spans="1:22" x14ac:dyDescent="0.25">
      <c r="A122" s="352">
        <v>679</v>
      </c>
      <c r="B122" s="347" t="s">
        <v>513</v>
      </c>
      <c r="C122" s="331">
        <v>0</v>
      </c>
      <c r="D122" s="348">
        <v>0</v>
      </c>
      <c r="E122" s="331">
        <v>0</v>
      </c>
      <c r="F122" s="348">
        <v>0</v>
      </c>
      <c r="G122" s="331">
        <v>0</v>
      </c>
      <c r="H122" s="348">
        <v>0</v>
      </c>
      <c r="I122" s="331">
        <v>7</v>
      </c>
      <c r="J122" s="348">
        <v>63.636363636363633</v>
      </c>
      <c r="K122" s="331">
        <v>4</v>
      </c>
      <c r="L122" s="348">
        <v>36.363636363636367</v>
      </c>
      <c r="M122" s="331">
        <v>0</v>
      </c>
      <c r="N122" s="348">
        <v>0</v>
      </c>
      <c r="O122" s="331">
        <v>0</v>
      </c>
      <c r="P122" s="348">
        <v>0</v>
      </c>
      <c r="Q122" s="331">
        <v>11</v>
      </c>
      <c r="R122"/>
      <c r="S122"/>
      <c r="T122"/>
      <c r="U122"/>
      <c r="V122"/>
    </row>
    <row r="123" spans="1:22" x14ac:dyDescent="0.25">
      <c r="A123" s="352">
        <v>789</v>
      </c>
      <c r="B123" s="347" t="s">
        <v>514</v>
      </c>
      <c r="C123" s="331">
        <v>0</v>
      </c>
      <c r="D123" s="348">
        <v>0</v>
      </c>
      <c r="E123" s="331">
        <v>0</v>
      </c>
      <c r="F123" s="348">
        <v>0</v>
      </c>
      <c r="G123" s="331">
        <v>0</v>
      </c>
      <c r="H123" s="348">
        <v>0</v>
      </c>
      <c r="I123" s="331">
        <v>12</v>
      </c>
      <c r="J123" s="348">
        <v>92.307692307692307</v>
      </c>
      <c r="K123" s="331">
        <v>1</v>
      </c>
      <c r="L123" s="348">
        <v>7.6923076923076925</v>
      </c>
      <c r="M123" s="331">
        <v>0</v>
      </c>
      <c r="N123" s="348">
        <v>0</v>
      </c>
      <c r="O123" s="331">
        <v>0</v>
      </c>
      <c r="P123" s="348">
        <v>0</v>
      </c>
      <c r="Q123" s="331">
        <v>13</v>
      </c>
      <c r="R123"/>
      <c r="S123"/>
      <c r="T123"/>
      <c r="U123"/>
      <c r="V123"/>
    </row>
    <row r="124" spans="1:22" x14ac:dyDescent="0.25">
      <c r="A124" s="352">
        <v>792</v>
      </c>
      <c r="B124" s="347" t="s">
        <v>515</v>
      </c>
      <c r="C124" s="331">
        <v>0</v>
      </c>
      <c r="D124" s="348">
        <v>0</v>
      </c>
      <c r="E124" s="331">
        <v>0</v>
      </c>
      <c r="F124" s="348">
        <v>0</v>
      </c>
      <c r="G124" s="331">
        <v>0</v>
      </c>
      <c r="H124" s="348">
        <v>0</v>
      </c>
      <c r="I124" s="331">
        <v>0</v>
      </c>
      <c r="J124" s="348">
        <v>0</v>
      </c>
      <c r="K124" s="331">
        <v>0</v>
      </c>
      <c r="L124" s="348">
        <v>0</v>
      </c>
      <c r="M124" s="331">
        <v>0</v>
      </c>
      <c r="N124" s="348">
        <v>0</v>
      </c>
      <c r="O124" s="331">
        <v>0</v>
      </c>
      <c r="P124" s="348">
        <v>0</v>
      </c>
      <c r="Q124" s="331">
        <v>0</v>
      </c>
      <c r="R124"/>
      <c r="S124"/>
      <c r="T124"/>
      <c r="U124"/>
      <c r="V124"/>
    </row>
    <row r="125" spans="1:22" x14ac:dyDescent="0.25">
      <c r="A125" s="352">
        <v>809</v>
      </c>
      <c r="B125" s="347" t="s">
        <v>516</v>
      </c>
      <c r="C125" s="331">
        <v>0</v>
      </c>
      <c r="D125" s="348">
        <v>0</v>
      </c>
      <c r="E125" s="331">
        <v>0</v>
      </c>
      <c r="F125" s="348">
        <v>0</v>
      </c>
      <c r="G125" s="331">
        <v>1</v>
      </c>
      <c r="H125" s="348">
        <v>9.0909090909090917</v>
      </c>
      <c r="I125" s="331">
        <v>7</v>
      </c>
      <c r="J125" s="348">
        <v>63.636363636363633</v>
      </c>
      <c r="K125" s="331">
        <v>3</v>
      </c>
      <c r="L125" s="348">
        <v>27.27272727272727</v>
      </c>
      <c r="M125" s="331">
        <v>0</v>
      </c>
      <c r="N125" s="348">
        <v>0</v>
      </c>
      <c r="O125" s="331">
        <v>0</v>
      </c>
      <c r="P125" s="348">
        <v>0</v>
      </c>
      <c r="Q125" s="331">
        <v>11</v>
      </c>
      <c r="R125"/>
      <c r="S125"/>
      <c r="T125"/>
      <c r="U125"/>
      <c r="V125"/>
    </row>
    <row r="126" spans="1:22" x14ac:dyDescent="0.25">
      <c r="A126" s="352">
        <v>847</v>
      </c>
      <c r="B126" s="347" t="s">
        <v>517</v>
      </c>
      <c r="C126" s="331">
        <v>0</v>
      </c>
      <c r="D126" s="348">
        <v>0</v>
      </c>
      <c r="E126" s="331">
        <v>0</v>
      </c>
      <c r="F126" s="348">
        <v>0</v>
      </c>
      <c r="G126" s="331">
        <v>0</v>
      </c>
      <c r="H126" s="348">
        <v>0</v>
      </c>
      <c r="I126" s="331">
        <v>8</v>
      </c>
      <c r="J126" s="348">
        <v>100</v>
      </c>
      <c r="K126" s="331">
        <v>0</v>
      </c>
      <c r="L126" s="348">
        <v>0</v>
      </c>
      <c r="M126" s="331">
        <v>0</v>
      </c>
      <c r="N126" s="348">
        <v>0</v>
      </c>
      <c r="O126" s="331">
        <v>0</v>
      </c>
      <c r="P126" s="348">
        <v>0</v>
      </c>
      <c r="Q126" s="331">
        <v>8</v>
      </c>
      <c r="R126"/>
      <c r="S126"/>
      <c r="T126"/>
      <c r="U126"/>
      <c r="V126"/>
    </row>
    <row r="127" spans="1:22" x14ac:dyDescent="0.25">
      <c r="A127" s="352">
        <v>856</v>
      </c>
      <c r="B127" s="347" t="s">
        <v>518</v>
      </c>
      <c r="C127" s="331">
        <v>0</v>
      </c>
      <c r="D127" s="348">
        <v>0</v>
      </c>
      <c r="E127" s="331">
        <v>0</v>
      </c>
      <c r="F127" s="348">
        <v>0</v>
      </c>
      <c r="G127" s="331">
        <v>0</v>
      </c>
      <c r="H127" s="348">
        <v>0</v>
      </c>
      <c r="I127" s="331">
        <v>1</v>
      </c>
      <c r="J127" s="348">
        <v>50</v>
      </c>
      <c r="K127" s="331">
        <v>1</v>
      </c>
      <c r="L127" s="348">
        <v>50</v>
      </c>
      <c r="M127" s="331">
        <v>0</v>
      </c>
      <c r="N127" s="348">
        <v>0</v>
      </c>
      <c r="O127" s="331">
        <v>0</v>
      </c>
      <c r="P127" s="348">
        <v>0</v>
      </c>
      <c r="Q127" s="331">
        <v>2</v>
      </c>
      <c r="R127"/>
      <c r="S127"/>
      <c r="T127"/>
      <c r="U127"/>
      <c r="V127"/>
    </row>
    <row r="128" spans="1:22" x14ac:dyDescent="0.25">
      <c r="A128" s="352">
        <v>861</v>
      </c>
      <c r="B128" s="347" t="s">
        <v>519</v>
      </c>
      <c r="C128" s="331">
        <v>0</v>
      </c>
      <c r="D128" s="348">
        <v>0</v>
      </c>
      <c r="E128" s="331">
        <v>0</v>
      </c>
      <c r="F128" s="348">
        <v>0</v>
      </c>
      <c r="G128" s="331">
        <v>0</v>
      </c>
      <c r="H128" s="348">
        <v>0</v>
      </c>
      <c r="I128" s="331">
        <v>16</v>
      </c>
      <c r="J128" s="348">
        <v>88.888888888888886</v>
      </c>
      <c r="K128" s="331">
        <v>1</v>
      </c>
      <c r="L128" s="348">
        <v>5.5555555555555554</v>
      </c>
      <c r="M128" s="331">
        <v>1</v>
      </c>
      <c r="N128" s="348">
        <v>5.5555555555555554</v>
      </c>
      <c r="O128" s="331">
        <v>0</v>
      </c>
      <c r="P128" s="348">
        <v>0</v>
      </c>
      <c r="Q128" s="331">
        <v>18</v>
      </c>
      <c r="R128"/>
      <c r="S128"/>
      <c r="T128"/>
      <c r="U128"/>
      <c r="V128"/>
    </row>
    <row r="129" spans="1:22" x14ac:dyDescent="0.25">
      <c r="A129" s="343">
        <v>9</v>
      </c>
      <c r="B129" s="344" t="s">
        <v>520</v>
      </c>
      <c r="C129" s="353">
        <v>0</v>
      </c>
      <c r="D129" s="349">
        <v>0</v>
      </c>
      <c r="E129" s="353">
        <v>248</v>
      </c>
      <c r="F129" s="349">
        <v>0.4051757940138544</v>
      </c>
      <c r="G129" s="353">
        <v>8482</v>
      </c>
      <c r="H129" s="349">
        <v>13.857665664619004</v>
      </c>
      <c r="I129" s="353">
        <v>43455</v>
      </c>
      <c r="J129" s="349">
        <v>70.995621487387268</v>
      </c>
      <c r="K129" s="353">
        <v>7204</v>
      </c>
      <c r="L129" s="349">
        <v>11.769703306757288</v>
      </c>
      <c r="M129" s="353">
        <v>1736</v>
      </c>
      <c r="N129" s="350">
        <v>2.8362305580969807</v>
      </c>
      <c r="O129" s="353">
        <v>83</v>
      </c>
      <c r="P129" s="350">
        <v>0.13560318912560451</v>
      </c>
      <c r="Q129" s="351">
        <v>61208</v>
      </c>
      <c r="R129"/>
      <c r="S129"/>
      <c r="T129"/>
      <c r="U129"/>
      <c r="V129"/>
    </row>
    <row r="130" spans="1:22" x14ac:dyDescent="0.25">
      <c r="A130" s="347">
        <v>1</v>
      </c>
      <c r="B130" s="347" t="s">
        <v>521</v>
      </c>
      <c r="C130" s="331">
        <v>0</v>
      </c>
      <c r="D130" s="348">
        <v>0</v>
      </c>
      <c r="E130" s="331">
        <v>174</v>
      </c>
      <c r="F130" s="348">
        <v>0.42676346512312374</v>
      </c>
      <c r="G130" s="331">
        <v>5526</v>
      </c>
      <c r="H130" s="348">
        <v>13.55341901304817</v>
      </c>
      <c r="I130" s="331">
        <v>29164</v>
      </c>
      <c r="J130" s="348">
        <v>71.529481016383784</v>
      </c>
      <c r="K130" s="331">
        <v>4779</v>
      </c>
      <c r="L130" s="348">
        <v>11.721279309329931</v>
      </c>
      <c r="M130" s="331">
        <v>1077</v>
      </c>
      <c r="N130" s="348">
        <v>2.6415186892965759</v>
      </c>
      <c r="O130" s="331">
        <v>52</v>
      </c>
      <c r="P130" s="348">
        <v>0.12753850681840478</v>
      </c>
      <c r="Q130" s="331">
        <v>40772</v>
      </c>
      <c r="R130"/>
      <c r="S130"/>
      <c r="T130"/>
      <c r="U130"/>
      <c r="V130"/>
    </row>
    <row r="131" spans="1:22" x14ac:dyDescent="0.25">
      <c r="A131" s="347">
        <v>79</v>
      </c>
      <c r="B131" s="347" t="s">
        <v>522</v>
      </c>
      <c r="C131" s="331">
        <v>0</v>
      </c>
      <c r="D131" s="348">
        <v>0</v>
      </c>
      <c r="E131" s="331">
        <v>2</v>
      </c>
      <c r="F131" s="348">
        <v>0.71684587813620071</v>
      </c>
      <c r="G131" s="331">
        <v>39</v>
      </c>
      <c r="H131" s="348">
        <v>13.978494623655912</v>
      </c>
      <c r="I131" s="331">
        <v>197</v>
      </c>
      <c r="J131" s="348">
        <v>70.609318996415766</v>
      </c>
      <c r="K131" s="331">
        <v>40</v>
      </c>
      <c r="L131" s="348">
        <v>14.336917562724013</v>
      </c>
      <c r="M131" s="331">
        <v>1</v>
      </c>
      <c r="N131" s="348">
        <v>0.35842293906810035</v>
      </c>
      <c r="O131" s="331">
        <v>0</v>
      </c>
      <c r="P131" s="348">
        <v>0</v>
      </c>
      <c r="Q131" s="331">
        <v>279</v>
      </c>
    </row>
    <row r="132" spans="1:22" x14ac:dyDescent="0.25">
      <c r="A132" s="347">
        <v>88</v>
      </c>
      <c r="B132" s="347" t="s">
        <v>523</v>
      </c>
      <c r="C132" s="331">
        <v>0</v>
      </c>
      <c r="D132" s="348">
        <v>0</v>
      </c>
      <c r="E132" s="331">
        <v>31</v>
      </c>
      <c r="F132" s="348">
        <v>0.43308186644314051</v>
      </c>
      <c r="G132" s="331">
        <v>1145</v>
      </c>
      <c r="H132" s="348">
        <v>15.996088292819225</v>
      </c>
      <c r="I132" s="331">
        <v>4949</v>
      </c>
      <c r="J132" s="348">
        <v>69.139424420229119</v>
      </c>
      <c r="K132" s="331">
        <v>856</v>
      </c>
      <c r="L132" s="348">
        <v>11.958647666946074</v>
      </c>
      <c r="M132" s="331">
        <v>170</v>
      </c>
      <c r="N132" s="348">
        <v>2.3749650740430286</v>
      </c>
      <c r="O132" s="331">
        <v>7</v>
      </c>
      <c r="P132" s="348">
        <v>9.7792679519418835E-2</v>
      </c>
      <c r="Q132" s="331">
        <v>7158</v>
      </c>
    </row>
    <row r="133" spans="1:22" x14ac:dyDescent="0.25">
      <c r="A133" s="347">
        <v>129</v>
      </c>
      <c r="B133" s="347" t="s">
        <v>524</v>
      </c>
      <c r="C133" s="331">
        <v>0</v>
      </c>
      <c r="D133" s="348">
        <v>0</v>
      </c>
      <c r="E133" s="331">
        <v>6</v>
      </c>
      <c r="F133" s="348">
        <v>0.52677787532923614</v>
      </c>
      <c r="G133" s="331">
        <v>185</v>
      </c>
      <c r="H133" s="348">
        <v>16.242317822651447</v>
      </c>
      <c r="I133" s="331">
        <v>815</v>
      </c>
      <c r="J133" s="348">
        <v>71.553994732221256</v>
      </c>
      <c r="K133" s="331">
        <v>119</v>
      </c>
      <c r="L133" s="348">
        <v>10.44776119402985</v>
      </c>
      <c r="M133" s="331">
        <v>13</v>
      </c>
      <c r="N133" s="348">
        <v>1.1413520632133449</v>
      </c>
      <c r="O133" s="331">
        <v>1</v>
      </c>
      <c r="P133" s="348">
        <v>8.7796312554872691E-2</v>
      </c>
      <c r="Q133" s="331">
        <v>1139</v>
      </c>
    </row>
    <row r="134" spans="1:22" x14ac:dyDescent="0.25">
      <c r="A134" s="347">
        <v>212</v>
      </c>
      <c r="B134" s="347" t="s">
        <v>525</v>
      </c>
      <c r="C134" s="331">
        <v>0</v>
      </c>
      <c r="D134" s="348">
        <v>0</v>
      </c>
      <c r="E134" s="331">
        <v>0</v>
      </c>
      <c r="F134" s="348">
        <v>0</v>
      </c>
      <c r="G134" s="331">
        <v>73</v>
      </c>
      <c r="H134" s="348">
        <v>15.176715176715177</v>
      </c>
      <c r="I134" s="331">
        <v>355</v>
      </c>
      <c r="J134" s="348">
        <v>73.804573804573806</v>
      </c>
      <c r="K134" s="331">
        <v>44</v>
      </c>
      <c r="L134" s="348">
        <v>9.147609147609149</v>
      </c>
      <c r="M134" s="331">
        <v>9</v>
      </c>
      <c r="N134" s="348">
        <v>1.8711018711018712</v>
      </c>
      <c r="O134" s="331">
        <v>0</v>
      </c>
      <c r="P134" s="348">
        <v>0</v>
      </c>
      <c r="Q134" s="331">
        <v>481</v>
      </c>
    </row>
    <row r="135" spans="1:22" x14ac:dyDescent="0.25">
      <c r="A135" s="347">
        <v>266</v>
      </c>
      <c r="B135" s="347" t="s">
        <v>526</v>
      </c>
      <c r="C135" s="331">
        <v>0</v>
      </c>
      <c r="D135" s="348">
        <v>0</v>
      </c>
      <c r="E135" s="331">
        <v>7</v>
      </c>
      <c r="F135" s="348">
        <v>0.33557046979865773</v>
      </c>
      <c r="G135" s="331">
        <v>263</v>
      </c>
      <c r="H135" s="348">
        <v>12.607861936720996</v>
      </c>
      <c r="I135" s="331">
        <v>1388</v>
      </c>
      <c r="J135" s="348">
        <v>66.538830297219562</v>
      </c>
      <c r="K135" s="331">
        <v>277</v>
      </c>
      <c r="L135" s="348">
        <v>13.279002876318312</v>
      </c>
      <c r="M135" s="331">
        <v>140</v>
      </c>
      <c r="N135" s="348">
        <v>6.7114093959731544</v>
      </c>
      <c r="O135" s="331">
        <v>11</v>
      </c>
      <c r="P135" s="348">
        <v>0.52732502396931924</v>
      </c>
      <c r="Q135" s="331">
        <v>2086</v>
      </c>
    </row>
    <row r="136" spans="1:22" x14ac:dyDescent="0.25">
      <c r="A136" s="347">
        <v>308</v>
      </c>
      <c r="B136" s="347" t="s">
        <v>527</v>
      </c>
      <c r="C136" s="331">
        <v>0</v>
      </c>
      <c r="D136" s="348">
        <v>0</v>
      </c>
      <c r="E136" s="331">
        <v>2</v>
      </c>
      <c r="F136" s="348">
        <v>0.38022813688212925</v>
      </c>
      <c r="G136" s="331">
        <v>79</v>
      </c>
      <c r="H136" s="348">
        <v>15.019011406844108</v>
      </c>
      <c r="I136" s="331">
        <v>382</v>
      </c>
      <c r="J136" s="348">
        <v>72.623574144486696</v>
      </c>
      <c r="K136" s="331">
        <v>54</v>
      </c>
      <c r="L136" s="348">
        <v>10.266159695817491</v>
      </c>
      <c r="M136" s="331">
        <v>9</v>
      </c>
      <c r="N136" s="348">
        <v>1.7110266159695817</v>
      </c>
      <c r="O136" s="331">
        <v>0</v>
      </c>
      <c r="P136" s="348">
        <v>0</v>
      </c>
      <c r="Q136" s="331">
        <v>526</v>
      </c>
    </row>
    <row r="137" spans="1:22" x14ac:dyDescent="0.25">
      <c r="A137" s="347">
        <v>360</v>
      </c>
      <c r="B137" s="347" t="s">
        <v>528</v>
      </c>
      <c r="C137" s="331">
        <v>0</v>
      </c>
      <c r="D137" s="348">
        <v>0</v>
      </c>
      <c r="E137" s="331">
        <v>22</v>
      </c>
      <c r="F137" s="348">
        <v>0.33934906679006632</v>
      </c>
      <c r="G137" s="331">
        <v>917</v>
      </c>
      <c r="H137" s="348">
        <v>14.144686102113219</v>
      </c>
      <c r="I137" s="331">
        <v>4622</v>
      </c>
      <c r="J137" s="348">
        <v>71.294153941076672</v>
      </c>
      <c r="K137" s="331">
        <v>749</v>
      </c>
      <c r="L137" s="348">
        <v>11.553293228443621</v>
      </c>
      <c r="M137" s="331">
        <v>167</v>
      </c>
      <c r="N137" s="348">
        <v>2.5759679160882309</v>
      </c>
      <c r="O137" s="331">
        <v>6</v>
      </c>
      <c r="P137" s="348">
        <v>9.2549745488199914E-2</v>
      </c>
      <c r="Q137" s="331">
        <v>6483</v>
      </c>
    </row>
    <row r="138" spans="1:22" x14ac:dyDescent="0.25">
      <c r="A138" s="347">
        <v>380</v>
      </c>
      <c r="B138" s="347" t="s">
        <v>529</v>
      </c>
      <c r="C138" s="331">
        <v>0</v>
      </c>
      <c r="D138" s="348">
        <v>0</v>
      </c>
      <c r="E138" s="331">
        <v>1</v>
      </c>
      <c r="F138" s="348">
        <v>0.12936610608020699</v>
      </c>
      <c r="G138" s="331">
        <v>109</v>
      </c>
      <c r="H138" s="348">
        <v>14.100905562742561</v>
      </c>
      <c r="I138" s="331">
        <v>521</v>
      </c>
      <c r="J138" s="348">
        <v>67.399741267787832</v>
      </c>
      <c r="K138" s="331">
        <v>105</v>
      </c>
      <c r="L138" s="348">
        <v>13.583441138421733</v>
      </c>
      <c r="M138" s="331">
        <v>36</v>
      </c>
      <c r="N138" s="348">
        <v>4.6571798188874514</v>
      </c>
      <c r="O138" s="331">
        <v>1</v>
      </c>
      <c r="P138" s="348">
        <v>0.12936610608020699</v>
      </c>
      <c r="Q138" s="331">
        <v>773</v>
      </c>
    </row>
    <row r="139" spans="1:22" x14ac:dyDescent="0.25">
      <c r="A139" s="347">
        <v>631</v>
      </c>
      <c r="B139" s="347" t="s">
        <v>530</v>
      </c>
      <c r="C139" s="331">
        <v>0</v>
      </c>
      <c r="D139" s="348">
        <v>0</v>
      </c>
      <c r="E139" s="331">
        <v>3</v>
      </c>
      <c r="F139" s="348">
        <v>0.19854401058901389</v>
      </c>
      <c r="G139" s="331">
        <v>146</v>
      </c>
      <c r="H139" s="348">
        <v>9.6624751819986763</v>
      </c>
      <c r="I139" s="331">
        <v>1062</v>
      </c>
      <c r="J139" s="348">
        <v>70.284579748510922</v>
      </c>
      <c r="K139" s="331">
        <v>181</v>
      </c>
      <c r="L139" s="348">
        <v>11.978821972203839</v>
      </c>
      <c r="M139" s="331">
        <v>114</v>
      </c>
      <c r="N139" s="348">
        <v>7.5446724023825285</v>
      </c>
      <c r="O139" s="331">
        <v>5</v>
      </c>
      <c r="P139" s="348">
        <v>0.33090668431502318</v>
      </c>
      <c r="Q139" s="331">
        <v>1511</v>
      </c>
    </row>
    <row r="140" spans="1:22" x14ac:dyDescent="0.25">
      <c r="B140" s="1"/>
    </row>
    <row r="141" spans="1:22" x14ac:dyDescent="0.25">
      <c r="B141" s="326" t="s">
        <v>212</v>
      </c>
      <c r="C141" s="356" t="s">
        <v>566</v>
      </c>
      <c r="D141" s="354"/>
      <c r="E141" s="354"/>
      <c r="F141" s="354"/>
      <c r="G141" s="327" t="s">
        <v>574</v>
      </c>
      <c r="H141" s="354"/>
      <c r="I141" s="354"/>
      <c r="J141" s="354"/>
      <c r="K141" s="354"/>
      <c r="L141" s="354"/>
      <c r="M141" s="355"/>
    </row>
    <row r="142" spans="1:22" x14ac:dyDescent="0.25">
      <c r="B142" s="328" t="s">
        <v>567</v>
      </c>
      <c r="C142" s="356" t="s">
        <v>533</v>
      </c>
      <c r="D142" s="357"/>
      <c r="E142" s="357"/>
      <c r="F142" s="357"/>
      <c r="G142" s="357"/>
      <c r="H142" s="357"/>
      <c r="I142" s="357"/>
      <c r="J142" s="357"/>
      <c r="K142" s="357"/>
      <c r="L142" s="357"/>
      <c r="M142" s="357"/>
    </row>
    <row r="143" spans="1:22" x14ac:dyDescent="0.25">
      <c r="B143" s="325" t="s">
        <v>534</v>
      </c>
      <c r="C143" s="357" t="s">
        <v>33</v>
      </c>
      <c r="D143" s="357"/>
      <c r="E143" s="357"/>
      <c r="F143" s="357"/>
      <c r="G143" s="357"/>
      <c r="H143" s="357"/>
      <c r="I143" s="357"/>
      <c r="J143" s="357"/>
      <c r="K143" s="357"/>
      <c r="L143" s="357"/>
      <c r="M143" s="357"/>
    </row>
    <row r="144" spans="1:22" x14ac:dyDescent="0.25">
      <c r="B144" s="329"/>
    </row>
  </sheetData>
  <mergeCells count="5">
    <mergeCell ref="Q2:Q4"/>
    <mergeCell ref="C1:P1"/>
    <mergeCell ref="A2:A5"/>
    <mergeCell ref="B2:B4"/>
    <mergeCell ref="C2:P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FD59-FCEB-46CC-BF38-24A8F3538513}">
  <sheetPr>
    <tabColor rgb="FFFFFF00"/>
  </sheetPr>
  <dimension ref="A1:V144"/>
  <sheetViews>
    <sheetView workbookViewId="0">
      <selection activeCell="R1" sqref="R1:Y1048576"/>
    </sheetView>
  </sheetViews>
  <sheetFormatPr baseColWidth="10" defaultColWidth="8.7109375" defaultRowHeight="15" x14ac:dyDescent="0.25"/>
  <cols>
    <col min="2" max="2" width="32.7109375" style="330" customWidth="1"/>
    <col min="3" max="15" width="8.7109375" style="324"/>
    <col min="16" max="16" width="10" style="324" customWidth="1"/>
    <col min="17" max="17" width="13.85546875" style="324" customWidth="1"/>
    <col min="18" max="16384" width="8.7109375" style="324"/>
  </cols>
  <sheetData>
    <row r="1" spans="1:22" ht="90.75" customHeight="1" x14ac:dyDescent="0.2">
      <c r="A1" s="333"/>
      <c r="B1" s="334"/>
      <c r="C1" s="526" t="s">
        <v>568</v>
      </c>
      <c r="D1" s="526"/>
      <c r="E1" s="526"/>
      <c r="F1" s="526"/>
      <c r="G1" s="526"/>
      <c r="H1" s="526"/>
      <c r="I1" s="526"/>
      <c r="J1" s="526"/>
      <c r="K1" s="526"/>
      <c r="L1" s="526"/>
      <c r="M1" s="526"/>
      <c r="N1" s="526"/>
      <c r="O1" s="526"/>
      <c r="P1" s="527"/>
      <c r="Q1" s="335" t="s">
        <v>574</v>
      </c>
    </row>
    <row r="2" spans="1:22" ht="15" customHeight="1" x14ac:dyDescent="0.2">
      <c r="A2" s="528"/>
      <c r="B2" s="529" t="s">
        <v>387</v>
      </c>
      <c r="C2" s="530" t="s">
        <v>558</v>
      </c>
      <c r="D2" s="531"/>
      <c r="E2" s="531"/>
      <c r="F2" s="531"/>
      <c r="G2" s="531"/>
      <c r="H2" s="531"/>
      <c r="I2" s="531"/>
      <c r="J2" s="531"/>
      <c r="K2" s="531"/>
      <c r="L2" s="531"/>
      <c r="M2" s="531"/>
      <c r="N2" s="531"/>
      <c r="O2" s="531"/>
      <c r="P2" s="532"/>
      <c r="Q2" s="525" t="s">
        <v>389</v>
      </c>
    </row>
    <row r="3" spans="1:22" ht="12.75" customHeight="1" x14ac:dyDescent="0.2">
      <c r="A3" s="528"/>
      <c r="B3" s="529"/>
      <c r="C3" s="533"/>
      <c r="D3" s="534"/>
      <c r="E3" s="534"/>
      <c r="F3" s="534"/>
      <c r="G3" s="534"/>
      <c r="H3" s="534"/>
      <c r="I3" s="534"/>
      <c r="J3" s="534"/>
      <c r="K3" s="534"/>
      <c r="L3" s="534"/>
      <c r="M3" s="534"/>
      <c r="N3" s="534"/>
      <c r="O3" s="534"/>
      <c r="P3" s="535"/>
      <c r="Q3" s="525"/>
    </row>
    <row r="4" spans="1:22" ht="18.75" customHeight="1" x14ac:dyDescent="0.2">
      <c r="A4" s="528"/>
      <c r="B4" s="529"/>
      <c r="C4" s="336" t="s">
        <v>559</v>
      </c>
      <c r="D4" s="336" t="s">
        <v>331</v>
      </c>
      <c r="E4" s="336" t="s">
        <v>560</v>
      </c>
      <c r="F4" s="336" t="s">
        <v>331</v>
      </c>
      <c r="G4" s="336" t="s">
        <v>561</v>
      </c>
      <c r="H4" s="336" t="s">
        <v>331</v>
      </c>
      <c r="I4" s="336" t="s">
        <v>562</v>
      </c>
      <c r="J4" s="336" t="s">
        <v>331</v>
      </c>
      <c r="K4" s="336" t="s">
        <v>563</v>
      </c>
      <c r="L4" s="336" t="s">
        <v>331</v>
      </c>
      <c r="M4" s="336" t="s">
        <v>564</v>
      </c>
      <c r="N4" s="336" t="s">
        <v>331</v>
      </c>
      <c r="O4" s="336" t="s">
        <v>565</v>
      </c>
      <c r="P4" s="336" t="s">
        <v>331</v>
      </c>
      <c r="Q4" s="525"/>
    </row>
    <row r="5" spans="1:22" ht="20.25" customHeight="1" x14ac:dyDescent="0.2">
      <c r="A5" s="528"/>
      <c r="B5" s="337" t="s">
        <v>396</v>
      </c>
      <c r="C5" s="338">
        <v>9</v>
      </c>
      <c r="D5" s="339">
        <v>6.2972292191435762E-3</v>
      </c>
      <c r="E5" s="338">
        <v>2544</v>
      </c>
      <c r="F5" s="339">
        <v>1.7800167926112511</v>
      </c>
      <c r="G5" s="338">
        <v>33776</v>
      </c>
      <c r="H5" s="339">
        <v>23.632801567310384</v>
      </c>
      <c r="I5" s="338">
        <v>84003</v>
      </c>
      <c r="J5" s="340">
        <v>58.776238455079763</v>
      </c>
      <c r="K5" s="338">
        <v>16742</v>
      </c>
      <c r="L5" s="340">
        <v>11.714245731877973</v>
      </c>
      <c r="M5" s="338">
        <v>5663</v>
      </c>
      <c r="N5" s="341">
        <v>3.9623565631122308</v>
      </c>
      <c r="O5" s="338">
        <v>183</v>
      </c>
      <c r="P5" s="339">
        <v>0.12804366078925272</v>
      </c>
      <c r="Q5" s="342">
        <v>142920</v>
      </c>
    </row>
    <row r="6" spans="1:22" ht="24.75" customHeight="1" x14ac:dyDescent="0.25">
      <c r="A6" s="343">
        <v>1</v>
      </c>
      <c r="B6" s="344" t="s">
        <v>397</v>
      </c>
      <c r="C6" s="314">
        <v>0</v>
      </c>
      <c r="D6" s="345">
        <v>0</v>
      </c>
      <c r="E6" s="314">
        <v>22</v>
      </c>
      <c r="F6" s="345">
        <v>1.2629161882893225</v>
      </c>
      <c r="G6" s="314">
        <v>399</v>
      </c>
      <c r="H6" s="345">
        <v>22.904707233065441</v>
      </c>
      <c r="I6" s="314">
        <v>1099</v>
      </c>
      <c r="J6" s="345">
        <v>63.088404133180255</v>
      </c>
      <c r="K6" s="314">
        <v>182</v>
      </c>
      <c r="L6" s="345">
        <v>10.44776119402985</v>
      </c>
      <c r="M6" s="314">
        <v>39</v>
      </c>
      <c r="N6" s="345">
        <v>2.2388059701492535</v>
      </c>
      <c r="O6" s="314">
        <v>1</v>
      </c>
      <c r="P6" s="345">
        <v>5.7405281285878303E-2</v>
      </c>
      <c r="Q6" s="346">
        <v>1742</v>
      </c>
      <c r="R6"/>
      <c r="S6"/>
      <c r="T6"/>
      <c r="U6"/>
      <c r="V6"/>
    </row>
    <row r="7" spans="1:22" x14ac:dyDescent="0.25">
      <c r="A7" s="347">
        <v>142</v>
      </c>
      <c r="B7" s="347" t="s">
        <v>398</v>
      </c>
      <c r="C7" s="331">
        <v>0</v>
      </c>
      <c r="D7" s="348">
        <v>0</v>
      </c>
      <c r="E7" s="331">
        <v>0</v>
      </c>
      <c r="F7" s="348">
        <v>0</v>
      </c>
      <c r="G7" s="331">
        <v>3</v>
      </c>
      <c r="H7" s="348">
        <v>14.285714285714285</v>
      </c>
      <c r="I7" s="331">
        <v>16</v>
      </c>
      <c r="J7" s="348">
        <v>76.19047619047619</v>
      </c>
      <c r="K7" s="331">
        <v>2</v>
      </c>
      <c r="L7" s="348">
        <v>9.5238095238095237</v>
      </c>
      <c r="M7" s="331">
        <v>0</v>
      </c>
      <c r="N7" s="348">
        <v>0</v>
      </c>
      <c r="O7" s="331">
        <v>0</v>
      </c>
      <c r="P7" s="348">
        <v>0</v>
      </c>
      <c r="Q7" s="331">
        <v>21</v>
      </c>
      <c r="R7"/>
      <c r="S7"/>
      <c r="T7"/>
      <c r="U7"/>
      <c r="V7"/>
    </row>
    <row r="8" spans="1:22" x14ac:dyDescent="0.25">
      <c r="A8" s="347">
        <v>425</v>
      </c>
      <c r="B8" s="347" t="s">
        <v>399</v>
      </c>
      <c r="C8" s="331">
        <v>0</v>
      </c>
      <c r="D8" s="348">
        <v>0</v>
      </c>
      <c r="E8" s="331">
        <v>2</v>
      </c>
      <c r="F8" s="348">
        <v>2.083333333333333</v>
      </c>
      <c r="G8" s="331">
        <v>23</v>
      </c>
      <c r="H8" s="348">
        <v>23.958333333333336</v>
      </c>
      <c r="I8" s="331">
        <v>58</v>
      </c>
      <c r="J8" s="348">
        <v>60.416666666666664</v>
      </c>
      <c r="K8" s="331">
        <v>10</v>
      </c>
      <c r="L8" s="348">
        <v>10.416666666666668</v>
      </c>
      <c r="M8" s="331">
        <v>3</v>
      </c>
      <c r="N8" s="348">
        <v>3.125</v>
      </c>
      <c r="O8" s="331">
        <v>0</v>
      </c>
      <c r="P8" s="348">
        <v>0</v>
      </c>
      <c r="Q8" s="331">
        <v>96</v>
      </c>
      <c r="R8"/>
      <c r="S8"/>
      <c r="T8"/>
      <c r="U8"/>
      <c r="V8"/>
    </row>
    <row r="9" spans="1:22" x14ac:dyDescent="0.25">
      <c r="A9" s="347">
        <v>579</v>
      </c>
      <c r="B9" s="347" t="s">
        <v>400</v>
      </c>
      <c r="C9" s="331">
        <v>0</v>
      </c>
      <c r="D9" s="348">
        <v>0</v>
      </c>
      <c r="E9" s="331">
        <v>11</v>
      </c>
      <c r="F9" s="348">
        <v>1.5027322404371584</v>
      </c>
      <c r="G9" s="331">
        <v>177</v>
      </c>
      <c r="H9" s="348">
        <v>24.180327868852459</v>
      </c>
      <c r="I9" s="331">
        <v>451</v>
      </c>
      <c r="J9" s="348">
        <v>61.612021857923494</v>
      </c>
      <c r="K9" s="331">
        <v>74</v>
      </c>
      <c r="L9" s="348">
        <v>10.10928961748634</v>
      </c>
      <c r="M9" s="331">
        <v>19</v>
      </c>
      <c r="N9" s="348">
        <v>2.5956284153005464</v>
      </c>
      <c r="O9" s="331">
        <v>0</v>
      </c>
      <c r="P9" s="348">
        <v>0</v>
      </c>
      <c r="Q9" s="331">
        <v>732</v>
      </c>
      <c r="R9"/>
      <c r="S9"/>
      <c r="T9"/>
      <c r="U9"/>
      <c r="V9"/>
    </row>
    <row r="10" spans="1:22" x14ac:dyDescent="0.25">
      <c r="A10" s="347">
        <v>585</v>
      </c>
      <c r="B10" s="347" t="s">
        <v>401</v>
      </c>
      <c r="C10" s="331">
        <v>0</v>
      </c>
      <c r="D10" s="348">
        <v>0</v>
      </c>
      <c r="E10" s="331">
        <v>0</v>
      </c>
      <c r="F10" s="348">
        <v>0</v>
      </c>
      <c r="G10" s="331">
        <v>11</v>
      </c>
      <c r="H10" s="348">
        <v>28.947368421052634</v>
      </c>
      <c r="I10" s="331">
        <v>24</v>
      </c>
      <c r="J10" s="348">
        <v>63.157894736842103</v>
      </c>
      <c r="K10" s="331">
        <v>3</v>
      </c>
      <c r="L10" s="348">
        <v>7.8947368421052628</v>
      </c>
      <c r="M10" s="331">
        <v>0</v>
      </c>
      <c r="N10" s="348">
        <v>0</v>
      </c>
      <c r="O10" s="331">
        <v>0</v>
      </c>
      <c r="P10" s="348">
        <v>0</v>
      </c>
      <c r="Q10" s="331">
        <v>38</v>
      </c>
      <c r="R10"/>
      <c r="S10"/>
      <c r="T10"/>
      <c r="U10"/>
      <c r="V10"/>
    </row>
    <row r="11" spans="1:22" x14ac:dyDescent="0.25">
      <c r="A11" s="347">
        <v>591</v>
      </c>
      <c r="B11" s="347" t="s">
        <v>402</v>
      </c>
      <c r="C11" s="331">
        <v>0</v>
      </c>
      <c r="D11" s="348">
        <v>0</v>
      </c>
      <c r="E11" s="331">
        <v>7</v>
      </c>
      <c r="F11" s="348">
        <v>1.06544901065449</v>
      </c>
      <c r="G11" s="331">
        <v>133</v>
      </c>
      <c r="H11" s="348">
        <v>20.24353120243531</v>
      </c>
      <c r="I11" s="331">
        <v>432</v>
      </c>
      <c r="J11" s="348">
        <v>65.753424657534239</v>
      </c>
      <c r="K11" s="331">
        <v>70</v>
      </c>
      <c r="L11" s="348">
        <v>10.6544901065449</v>
      </c>
      <c r="M11" s="331">
        <v>14</v>
      </c>
      <c r="N11" s="348">
        <v>2.1308980213089801</v>
      </c>
      <c r="O11" s="331">
        <v>1</v>
      </c>
      <c r="P11" s="348">
        <v>0.15220700152207001</v>
      </c>
      <c r="Q11" s="331">
        <v>657</v>
      </c>
      <c r="R11"/>
      <c r="S11"/>
      <c r="T11"/>
      <c r="U11"/>
      <c r="V11"/>
    </row>
    <row r="12" spans="1:22" x14ac:dyDescent="0.25">
      <c r="A12" s="347">
        <v>893</v>
      </c>
      <c r="B12" s="347" t="s">
        <v>403</v>
      </c>
      <c r="C12" s="331">
        <v>0</v>
      </c>
      <c r="D12" s="348">
        <v>0</v>
      </c>
      <c r="E12" s="331">
        <v>2</v>
      </c>
      <c r="F12" s="348">
        <v>1.0101010101010102</v>
      </c>
      <c r="G12" s="331">
        <v>52</v>
      </c>
      <c r="H12" s="348">
        <v>26.262626262626267</v>
      </c>
      <c r="I12" s="331">
        <v>118</v>
      </c>
      <c r="J12" s="348">
        <v>59.595959595959592</v>
      </c>
      <c r="K12" s="331">
        <v>23</v>
      </c>
      <c r="L12" s="348">
        <v>11.616161616161616</v>
      </c>
      <c r="M12" s="331">
        <v>3</v>
      </c>
      <c r="N12" s="348">
        <v>1.5151515151515151</v>
      </c>
      <c r="O12" s="331">
        <v>0</v>
      </c>
      <c r="P12" s="348">
        <v>0</v>
      </c>
      <c r="Q12" s="331">
        <v>198</v>
      </c>
      <c r="R12"/>
      <c r="S12"/>
      <c r="T12"/>
      <c r="U12"/>
      <c r="V12"/>
    </row>
    <row r="13" spans="1:22" x14ac:dyDescent="0.25">
      <c r="A13" s="343">
        <v>2</v>
      </c>
      <c r="B13" s="344" t="s">
        <v>404</v>
      </c>
      <c r="C13" s="353">
        <v>0</v>
      </c>
      <c r="D13" s="349">
        <v>0</v>
      </c>
      <c r="E13" s="353">
        <v>35</v>
      </c>
      <c r="F13" s="349">
        <v>1.6973811833171679</v>
      </c>
      <c r="G13" s="353">
        <v>509</v>
      </c>
      <c r="H13" s="349">
        <v>24.684772065955382</v>
      </c>
      <c r="I13" s="353">
        <v>1229</v>
      </c>
      <c r="J13" s="349">
        <v>59.602327837051405</v>
      </c>
      <c r="K13" s="353">
        <v>235</v>
      </c>
      <c r="L13" s="349">
        <v>11.396702230843841</v>
      </c>
      <c r="M13" s="353">
        <v>53</v>
      </c>
      <c r="N13" s="350">
        <v>2.5703200775945687</v>
      </c>
      <c r="O13" s="353">
        <v>1</v>
      </c>
      <c r="P13" s="350">
        <v>4.849660523763337E-2</v>
      </c>
      <c r="Q13" s="351">
        <v>2062</v>
      </c>
      <c r="R13"/>
      <c r="S13"/>
      <c r="T13"/>
      <c r="U13"/>
      <c r="V13"/>
    </row>
    <row r="14" spans="1:22" x14ac:dyDescent="0.25">
      <c r="A14" s="347">
        <v>120</v>
      </c>
      <c r="B14" s="347" t="s">
        <v>405</v>
      </c>
      <c r="C14" s="331">
        <v>0</v>
      </c>
      <c r="D14" s="348">
        <v>0</v>
      </c>
      <c r="E14" s="331">
        <v>1</v>
      </c>
      <c r="F14" s="348">
        <v>2.3809523809523809</v>
      </c>
      <c r="G14" s="331">
        <v>12</v>
      </c>
      <c r="H14" s="348">
        <v>28.571428571428569</v>
      </c>
      <c r="I14" s="331">
        <v>23</v>
      </c>
      <c r="J14" s="348">
        <v>54.761904761904766</v>
      </c>
      <c r="K14" s="331">
        <v>3</v>
      </c>
      <c r="L14" s="348">
        <v>7.1428571428571423</v>
      </c>
      <c r="M14" s="331">
        <v>3</v>
      </c>
      <c r="N14" s="348">
        <v>7.1428571428571423</v>
      </c>
      <c r="O14" s="331">
        <v>0</v>
      </c>
      <c r="P14" s="348">
        <v>0</v>
      </c>
      <c r="Q14" s="331">
        <v>42</v>
      </c>
      <c r="R14"/>
      <c r="S14"/>
      <c r="T14"/>
      <c r="U14"/>
      <c r="V14"/>
    </row>
    <row r="15" spans="1:22" x14ac:dyDescent="0.25">
      <c r="A15" s="347">
        <v>154</v>
      </c>
      <c r="B15" s="347" t="s">
        <v>406</v>
      </c>
      <c r="C15" s="331">
        <v>0</v>
      </c>
      <c r="D15" s="348">
        <v>0</v>
      </c>
      <c r="E15" s="331">
        <v>28</v>
      </c>
      <c r="F15" s="348">
        <v>1.8158236057068744</v>
      </c>
      <c r="G15" s="331">
        <v>382</v>
      </c>
      <c r="H15" s="348">
        <v>24.773022049286642</v>
      </c>
      <c r="I15" s="331">
        <v>910</v>
      </c>
      <c r="J15" s="348">
        <v>59.014267185473415</v>
      </c>
      <c r="K15" s="331">
        <v>173</v>
      </c>
      <c r="L15" s="348">
        <v>11.219195849546045</v>
      </c>
      <c r="M15" s="331">
        <v>48</v>
      </c>
      <c r="N15" s="348">
        <v>3.1128404669260701</v>
      </c>
      <c r="O15" s="331">
        <v>1</v>
      </c>
      <c r="P15" s="348">
        <v>6.4850843060959784E-2</v>
      </c>
      <c r="Q15" s="331">
        <v>1542</v>
      </c>
      <c r="R15"/>
      <c r="S15"/>
      <c r="T15"/>
      <c r="U15"/>
      <c r="V15"/>
    </row>
    <row r="16" spans="1:22" x14ac:dyDescent="0.25">
      <c r="A16" s="347">
        <v>250</v>
      </c>
      <c r="B16" s="347" t="s">
        <v>407</v>
      </c>
      <c r="C16" s="331">
        <v>0</v>
      </c>
      <c r="D16" s="348">
        <v>0</v>
      </c>
      <c r="E16" s="331">
        <v>1</v>
      </c>
      <c r="F16" s="348">
        <v>0.52083333333333326</v>
      </c>
      <c r="G16" s="331">
        <v>47</v>
      </c>
      <c r="H16" s="348">
        <v>24.479166666666664</v>
      </c>
      <c r="I16" s="331">
        <v>114</v>
      </c>
      <c r="J16" s="348">
        <v>59.375</v>
      </c>
      <c r="K16" s="331">
        <v>28</v>
      </c>
      <c r="L16" s="348">
        <v>14.583333333333334</v>
      </c>
      <c r="M16" s="331">
        <v>2</v>
      </c>
      <c r="N16" s="348">
        <v>1.0416666666666665</v>
      </c>
      <c r="O16" s="331">
        <v>0</v>
      </c>
      <c r="P16" s="348">
        <v>0</v>
      </c>
      <c r="Q16" s="331">
        <v>192</v>
      </c>
      <c r="R16"/>
      <c r="S16"/>
      <c r="T16"/>
      <c r="U16"/>
      <c r="V16"/>
    </row>
    <row r="17" spans="1:22" x14ac:dyDescent="0.25">
      <c r="A17" s="347">
        <v>495</v>
      </c>
      <c r="B17" s="347" t="s">
        <v>408</v>
      </c>
      <c r="C17" s="331">
        <v>0</v>
      </c>
      <c r="D17" s="348">
        <v>0</v>
      </c>
      <c r="E17" s="331">
        <v>0</v>
      </c>
      <c r="F17" s="348">
        <v>0</v>
      </c>
      <c r="G17" s="331">
        <v>7</v>
      </c>
      <c r="H17" s="348">
        <v>15.909090909090908</v>
      </c>
      <c r="I17" s="331">
        <v>35</v>
      </c>
      <c r="J17" s="348">
        <v>79.545454545454547</v>
      </c>
      <c r="K17" s="331">
        <v>2</v>
      </c>
      <c r="L17" s="348">
        <v>4.5454545454545459</v>
      </c>
      <c r="M17" s="331">
        <v>0</v>
      </c>
      <c r="N17" s="348">
        <v>0</v>
      </c>
      <c r="O17" s="331">
        <v>0</v>
      </c>
      <c r="P17" s="348">
        <v>0</v>
      </c>
      <c r="Q17" s="331">
        <v>44</v>
      </c>
      <c r="R17"/>
      <c r="S17"/>
      <c r="T17"/>
      <c r="U17"/>
      <c r="V17"/>
    </row>
    <row r="18" spans="1:22" x14ac:dyDescent="0.25">
      <c r="A18" s="347">
        <v>790</v>
      </c>
      <c r="B18" s="347" t="s">
        <v>409</v>
      </c>
      <c r="C18" s="331">
        <v>0</v>
      </c>
      <c r="D18" s="348">
        <v>0</v>
      </c>
      <c r="E18" s="331">
        <v>1</v>
      </c>
      <c r="F18" s="348">
        <v>1.0869565217391304</v>
      </c>
      <c r="G18" s="331">
        <v>24</v>
      </c>
      <c r="H18" s="348">
        <v>26.086956521739129</v>
      </c>
      <c r="I18" s="331">
        <v>55</v>
      </c>
      <c r="J18" s="348">
        <v>59.782608695652172</v>
      </c>
      <c r="K18" s="331">
        <v>12</v>
      </c>
      <c r="L18" s="348">
        <v>13.043478260869565</v>
      </c>
      <c r="M18" s="331">
        <v>0</v>
      </c>
      <c r="N18" s="348">
        <v>0</v>
      </c>
      <c r="O18" s="331">
        <v>0</v>
      </c>
      <c r="P18" s="348">
        <v>0</v>
      </c>
      <c r="Q18" s="331">
        <v>92</v>
      </c>
      <c r="R18"/>
      <c r="S18"/>
      <c r="T18"/>
      <c r="U18"/>
      <c r="V18"/>
    </row>
    <row r="19" spans="1:22" x14ac:dyDescent="0.25">
      <c r="A19" s="347">
        <v>895</v>
      </c>
      <c r="B19" s="347" t="s">
        <v>410</v>
      </c>
      <c r="C19" s="331">
        <v>0</v>
      </c>
      <c r="D19" s="348">
        <v>0</v>
      </c>
      <c r="E19" s="331">
        <v>4</v>
      </c>
      <c r="F19" s="348">
        <v>2.666666666666667</v>
      </c>
      <c r="G19" s="331">
        <v>37</v>
      </c>
      <c r="H19" s="348">
        <v>24.666666666666668</v>
      </c>
      <c r="I19" s="331">
        <v>92</v>
      </c>
      <c r="J19" s="348">
        <v>61.333333333333329</v>
      </c>
      <c r="K19" s="331">
        <v>17</v>
      </c>
      <c r="L19" s="348">
        <v>11.333333333333332</v>
      </c>
      <c r="M19" s="331">
        <v>0</v>
      </c>
      <c r="N19" s="348">
        <v>0</v>
      </c>
      <c r="O19" s="331">
        <v>0</v>
      </c>
      <c r="P19" s="348">
        <v>0</v>
      </c>
      <c r="Q19" s="331">
        <v>150</v>
      </c>
      <c r="R19"/>
      <c r="S19"/>
      <c r="T19"/>
      <c r="U19"/>
      <c r="V19"/>
    </row>
    <row r="20" spans="1:22" x14ac:dyDescent="0.25">
      <c r="A20" s="343">
        <v>3</v>
      </c>
      <c r="B20" s="344" t="s">
        <v>411</v>
      </c>
      <c r="C20" s="353">
        <v>0</v>
      </c>
      <c r="D20" s="349">
        <v>0</v>
      </c>
      <c r="E20" s="353">
        <v>131</v>
      </c>
      <c r="F20" s="349">
        <v>1.5737626141278234</v>
      </c>
      <c r="G20" s="353">
        <v>2029</v>
      </c>
      <c r="H20" s="349">
        <v>24.375300336376743</v>
      </c>
      <c r="I20" s="353">
        <v>5077</v>
      </c>
      <c r="J20" s="349">
        <v>60.992311388755404</v>
      </c>
      <c r="K20" s="353">
        <v>885</v>
      </c>
      <c r="L20" s="349">
        <v>10.631907736665065</v>
      </c>
      <c r="M20" s="353">
        <v>197</v>
      </c>
      <c r="N20" s="350">
        <v>2.3666506487265737</v>
      </c>
      <c r="O20" s="353">
        <v>5</v>
      </c>
      <c r="P20" s="350">
        <v>6.0067275348390202E-2</v>
      </c>
      <c r="Q20" s="351">
        <v>8324</v>
      </c>
      <c r="R20"/>
      <c r="S20"/>
      <c r="T20"/>
      <c r="U20"/>
      <c r="V20"/>
    </row>
    <row r="21" spans="1:22" x14ac:dyDescent="0.25">
      <c r="A21" s="347">
        <v>45</v>
      </c>
      <c r="B21" s="347" t="s">
        <v>412</v>
      </c>
      <c r="C21" s="331">
        <v>0</v>
      </c>
      <c r="D21" s="348">
        <v>0</v>
      </c>
      <c r="E21" s="331">
        <v>59</v>
      </c>
      <c r="F21" s="348">
        <v>1.7549077929803689</v>
      </c>
      <c r="G21" s="331">
        <v>813</v>
      </c>
      <c r="H21" s="348">
        <v>24.182034503271861</v>
      </c>
      <c r="I21" s="331">
        <v>2034</v>
      </c>
      <c r="J21" s="348">
        <v>60.499702558001189</v>
      </c>
      <c r="K21" s="331">
        <v>363</v>
      </c>
      <c r="L21" s="348">
        <v>10.797144556811421</v>
      </c>
      <c r="M21" s="331">
        <v>93</v>
      </c>
      <c r="N21" s="348">
        <v>2.7662105889351576</v>
      </c>
      <c r="O21" s="331">
        <v>0</v>
      </c>
      <c r="P21" s="348">
        <v>0</v>
      </c>
      <c r="Q21" s="331">
        <v>3362</v>
      </c>
      <c r="R21"/>
      <c r="S21"/>
      <c r="T21"/>
      <c r="U21"/>
      <c r="V21"/>
    </row>
    <row r="22" spans="1:22" x14ac:dyDescent="0.25">
      <c r="A22" s="347">
        <v>51</v>
      </c>
      <c r="B22" s="347" t="s">
        <v>413</v>
      </c>
      <c r="C22" s="331">
        <v>0</v>
      </c>
      <c r="D22" s="348">
        <v>0</v>
      </c>
      <c r="E22" s="331">
        <v>2</v>
      </c>
      <c r="F22" s="348">
        <v>0.96618357487922701</v>
      </c>
      <c r="G22" s="331">
        <v>47</v>
      </c>
      <c r="H22" s="348">
        <v>22.705314009661837</v>
      </c>
      <c r="I22" s="331">
        <v>135</v>
      </c>
      <c r="J22" s="348">
        <v>65.217391304347828</v>
      </c>
      <c r="K22" s="331">
        <v>20</v>
      </c>
      <c r="L22" s="348">
        <v>9.6618357487922708</v>
      </c>
      <c r="M22" s="331">
        <v>3</v>
      </c>
      <c r="N22" s="348">
        <v>1.4492753623188406</v>
      </c>
      <c r="O22" s="331">
        <v>0</v>
      </c>
      <c r="P22" s="348">
        <v>0</v>
      </c>
      <c r="Q22" s="331">
        <v>207</v>
      </c>
      <c r="R22"/>
      <c r="S22"/>
      <c r="T22"/>
      <c r="U22"/>
      <c r="V22"/>
    </row>
    <row r="23" spans="1:22" x14ac:dyDescent="0.25">
      <c r="A23" s="347">
        <v>147</v>
      </c>
      <c r="B23" s="347" t="s">
        <v>414</v>
      </c>
      <c r="C23" s="331">
        <v>0</v>
      </c>
      <c r="D23" s="348">
        <v>0</v>
      </c>
      <c r="E23" s="331">
        <v>13</v>
      </c>
      <c r="F23" s="348">
        <v>1.3541666666666667</v>
      </c>
      <c r="G23" s="331">
        <v>229</v>
      </c>
      <c r="H23" s="348">
        <v>23.854166666666668</v>
      </c>
      <c r="I23" s="331">
        <v>596</v>
      </c>
      <c r="J23" s="348">
        <v>62.083333333333336</v>
      </c>
      <c r="K23" s="331">
        <v>101</v>
      </c>
      <c r="L23" s="348">
        <v>10.520833333333334</v>
      </c>
      <c r="M23" s="331">
        <v>20</v>
      </c>
      <c r="N23" s="348">
        <v>2.083333333333333</v>
      </c>
      <c r="O23" s="331">
        <v>1</v>
      </c>
      <c r="P23" s="348">
        <v>0.10416666666666667</v>
      </c>
      <c r="Q23" s="331">
        <v>960</v>
      </c>
      <c r="R23"/>
      <c r="S23"/>
      <c r="T23"/>
      <c r="U23"/>
      <c r="V23"/>
    </row>
    <row r="24" spans="1:22" x14ac:dyDescent="0.25">
      <c r="A24" s="347">
        <v>172</v>
      </c>
      <c r="B24" s="347" t="s">
        <v>415</v>
      </c>
      <c r="C24" s="331">
        <v>0</v>
      </c>
      <c r="D24" s="348">
        <v>0</v>
      </c>
      <c r="E24" s="331">
        <v>8</v>
      </c>
      <c r="F24" s="348">
        <v>1.1065006915629323</v>
      </c>
      <c r="G24" s="331">
        <v>185</v>
      </c>
      <c r="H24" s="348">
        <v>25.587828492392806</v>
      </c>
      <c r="I24" s="331">
        <v>444</v>
      </c>
      <c r="J24" s="348">
        <v>61.410788381742741</v>
      </c>
      <c r="K24" s="331">
        <v>66</v>
      </c>
      <c r="L24" s="348">
        <v>9.1286307053941904</v>
      </c>
      <c r="M24" s="331">
        <v>17</v>
      </c>
      <c r="N24" s="348">
        <v>2.3513139695712311</v>
      </c>
      <c r="O24" s="331">
        <v>3</v>
      </c>
      <c r="P24" s="348">
        <v>0.41493775933609961</v>
      </c>
      <c r="Q24" s="331">
        <v>723</v>
      </c>
      <c r="R24"/>
      <c r="S24"/>
      <c r="T24"/>
      <c r="U24"/>
      <c r="V24"/>
    </row>
    <row r="25" spans="1:22" x14ac:dyDescent="0.25">
      <c r="A25" s="347">
        <v>475</v>
      </c>
      <c r="B25" s="347" t="s">
        <v>416</v>
      </c>
      <c r="C25" s="331">
        <v>0</v>
      </c>
      <c r="D25" s="348">
        <v>0</v>
      </c>
      <c r="E25" s="331">
        <v>0</v>
      </c>
      <c r="F25" s="348">
        <v>0</v>
      </c>
      <c r="G25" s="331">
        <v>0</v>
      </c>
      <c r="H25" s="348">
        <v>0</v>
      </c>
      <c r="I25" s="331">
        <v>1</v>
      </c>
      <c r="J25" s="348">
        <v>100</v>
      </c>
      <c r="K25" s="331">
        <v>0</v>
      </c>
      <c r="L25" s="348">
        <v>0</v>
      </c>
      <c r="M25" s="331">
        <v>0</v>
      </c>
      <c r="N25" s="348">
        <v>0</v>
      </c>
      <c r="O25" s="331">
        <v>0</v>
      </c>
      <c r="P25" s="348">
        <v>0</v>
      </c>
      <c r="Q25" s="331">
        <v>1</v>
      </c>
      <c r="R25"/>
      <c r="S25"/>
      <c r="T25"/>
      <c r="U25"/>
      <c r="V25"/>
    </row>
    <row r="26" spans="1:22" x14ac:dyDescent="0.25">
      <c r="A26" s="347">
        <v>480</v>
      </c>
      <c r="B26" s="347" t="s">
        <v>417</v>
      </c>
      <c r="C26" s="331">
        <v>0</v>
      </c>
      <c r="D26" s="348">
        <v>0</v>
      </c>
      <c r="E26" s="331">
        <v>4</v>
      </c>
      <c r="F26" s="348">
        <v>1.4035087719298245</v>
      </c>
      <c r="G26" s="331">
        <v>60</v>
      </c>
      <c r="H26" s="348">
        <v>21.052631578947366</v>
      </c>
      <c r="I26" s="331">
        <v>190</v>
      </c>
      <c r="J26" s="348">
        <v>66.666666666666657</v>
      </c>
      <c r="K26" s="331">
        <v>27</v>
      </c>
      <c r="L26" s="348">
        <v>9.4736842105263168</v>
      </c>
      <c r="M26" s="331">
        <v>4</v>
      </c>
      <c r="N26" s="348">
        <v>1.4035087719298245</v>
      </c>
      <c r="O26" s="331">
        <v>0</v>
      </c>
      <c r="P26" s="348">
        <v>0</v>
      </c>
      <c r="Q26" s="331">
        <v>285</v>
      </c>
      <c r="R26"/>
      <c r="S26"/>
      <c r="T26"/>
      <c r="U26"/>
      <c r="V26"/>
    </row>
    <row r="27" spans="1:22" x14ac:dyDescent="0.25">
      <c r="A27" s="347">
        <v>490</v>
      </c>
      <c r="B27" s="347" t="s">
        <v>418</v>
      </c>
      <c r="C27" s="331">
        <v>0</v>
      </c>
      <c r="D27" s="348">
        <v>0</v>
      </c>
      <c r="E27" s="331">
        <v>7</v>
      </c>
      <c r="F27" s="348">
        <v>1.6587677725118484</v>
      </c>
      <c r="G27" s="331">
        <v>116</v>
      </c>
      <c r="H27" s="348">
        <v>27.488151658767773</v>
      </c>
      <c r="I27" s="331">
        <v>235</v>
      </c>
      <c r="J27" s="348">
        <v>55.687203791469194</v>
      </c>
      <c r="K27" s="331">
        <v>54</v>
      </c>
      <c r="L27" s="348">
        <v>12.796208530805686</v>
      </c>
      <c r="M27" s="331">
        <v>10</v>
      </c>
      <c r="N27" s="348">
        <v>2.3696682464454977</v>
      </c>
      <c r="O27" s="331">
        <v>0</v>
      </c>
      <c r="P27" s="348">
        <v>0</v>
      </c>
      <c r="Q27" s="331">
        <v>422</v>
      </c>
      <c r="R27"/>
      <c r="S27"/>
      <c r="T27"/>
      <c r="U27"/>
      <c r="V27"/>
    </row>
    <row r="28" spans="1:22" x14ac:dyDescent="0.25">
      <c r="A28" s="347">
        <v>659</v>
      </c>
      <c r="B28" s="347" t="s">
        <v>419</v>
      </c>
      <c r="C28" s="331">
        <v>0</v>
      </c>
      <c r="D28" s="348">
        <v>0</v>
      </c>
      <c r="E28" s="331">
        <v>1</v>
      </c>
      <c r="F28" s="348">
        <v>0.70921985815602839</v>
      </c>
      <c r="G28" s="331">
        <v>27</v>
      </c>
      <c r="H28" s="348">
        <v>19.148936170212767</v>
      </c>
      <c r="I28" s="331">
        <v>94</v>
      </c>
      <c r="J28" s="348">
        <v>66.666666666666657</v>
      </c>
      <c r="K28" s="331">
        <v>15</v>
      </c>
      <c r="L28" s="348">
        <v>10.638297872340425</v>
      </c>
      <c r="M28" s="331">
        <v>4</v>
      </c>
      <c r="N28" s="348">
        <v>2.8368794326241136</v>
      </c>
      <c r="O28" s="331">
        <v>0</v>
      </c>
      <c r="P28" s="348">
        <v>0</v>
      </c>
      <c r="Q28" s="331">
        <v>141</v>
      </c>
      <c r="R28"/>
      <c r="S28"/>
      <c r="T28"/>
      <c r="U28"/>
      <c r="V28"/>
    </row>
    <row r="29" spans="1:22" x14ac:dyDescent="0.25">
      <c r="A29" s="347">
        <v>665</v>
      </c>
      <c r="B29" s="347" t="s">
        <v>420</v>
      </c>
      <c r="C29" s="331">
        <v>0</v>
      </c>
      <c r="D29" s="348">
        <v>0</v>
      </c>
      <c r="E29" s="331">
        <v>0</v>
      </c>
      <c r="F29" s="348">
        <v>0</v>
      </c>
      <c r="G29" s="331">
        <v>26</v>
      </c>
      <c r="H29" s="348">
        <v>28.888888888888886</v>
      </c>
      <c r="I29" s="331">
        <v>54</v>
      </c>
      <c r="J29" s="348">
        <v>60</v>
      </c>
      <c r="K29" s="331">
        <v>9</v>
      </c>
      <c r="L29" s="348">
        <v>10</v>
      </c>
      <c r="M29" s="331">
        <v>1</v>
      </c>
      <c r="N29" s="348">
        <v>1.1111111111111112</v>
      </c>
      <c r="O29" s="331">
        <v>0</v>
      </c>
      <c r="P29" s="348">
        <v>0</v>
      </c>
      <c r="Q29" s="331">
        <v>90</v>
      </c>
      <c r="R29"/>
      <c r="S29"/>
      <c r="T29"/>
      <c r="U29"/>
      <c r="V29"/>
    </row>
    <row r="30" spans="1:22" x14ac:dyDescent="0.25">
      <c r="A30" s="347">
        <v>837</v>
      </c>
      <c r="B30" s="347" t="s">
        <v>421</v>
      </c>
      <c r="C30" s="331">
        <v>0</v>
      </c>
      <c r="D30" s="348">
        <v>0</v>
      </c>
      <c r="E30" s="331">
        <v>37</v>
      </c>
      <c r="F30" s="348">
        <v>1.7395392571697226</v>
      </c>
      <c r="G30" s="331">
        <v>525</v>
      </c>
      <c r="H30" s="348">
        <v>24.682651622002822</v>
      </c>
      <c r="I30" s="331">
        <v>1290</v>
      </c>
      <c r="J30" s="348">
        <v>60.648801128349781</v>
      </c>
      <c r="K30" s="331">
        <v>229</v>
      </c>
      <c r="L30" s="348">
        <v>10.76633756464504</v>
      </c>
      <c r="M30" s="331">
        <v>45</v>
      </c>
      <c r="N30" s="348">
        <v>2.1156558533145273</v>
      </c>
      <c r="O30" s="331">
        <v>1</v>
      </c>
      <c r="P30" s="348">
        <v>4.7014574518100608E-2</v>
      </c>
      <c r="Q30" s="331">
        <v>2127</v>
      </c>
      <c r="R30"/>
      <c r="S30"/>
      <c r="T30"/>
      <c r="U30"/>
      <c r="V30"/>
    </row>
    <row r="31" spans="1:22" x14ac:dyDescent="0.25">
      <c r="A31" s="347">
        <v>873</v>
      </c>
      <c r="B31" s="347" t="s">
        <v>422</v>
      </c>
      <c r="C31" s="331">
        <v>0</v>
      </c>
      <c r="D31" s="348">
        <v>0</v>
      </c>
      <c r="E31" s="331">
        <v>0</v>
      </c>
      <c r="F31" s="348">
        <v>0</v>
      </c>
      <c r="G31" s="331">
        <v>1</v>
      </c>
      <c r="H31" s="348">
        <v>16.666666666666664</v>
      </c>
      <c r="I31" s="331">
        <v>4</v>
      </c>
      <c r="J31" s="348">
        <v>66.666666666666657</v>
      </c>
      <c r="K31" s="331">
        <v>1</v>
      </c>
      <c r="L31" s="348">
        <v>16.666666666666664</v>
      </c>
      <c r="M31" s="331">
        <v>0</v>
      </c>
      <c r="N31" s="348">
        <v>0</v>
      </c>
      <c r="O31" s="331">
        <v>0</v>
      </c>
      <c r="P31" s="348">
        <v>0</v>
      </c>
      <c r="Q31" s="331">
        <v>6</v>
      </c>
      <c r="R31"/>
      <c r="S31"/>
      <c r="T31"/>
      <c r="U31"/>
      <c r="V31"/>
    </row>
    <row r="32" spans="1:22" x14ac:dyDescent="0.25">
      <c r="A32" s="343">
        <v>4</v>
      </c>
      <c r="B32" s="344" t="s">
        <v>423</v>
      </c>
      <c r="C32" s="353">
        <v>0</v>
      </c>
      <c r="D32" s="349">
        <v>0</v>
      </c>
      <c r="E32" s="353">
        <v>37</v>
      </c>
      <c r="F32" s="349">
        <v>1.5028432168968318</v>
      </c>
      <c r="G32" s="353">
        <v>566</v>
      </c>
      <c r="H32" s="349">
        <v>22.989439480097481</v>
      </c>
      <c r="I32" s="353">
        <v>1557</v>
      </c>
      <c r="J32" s="349">
        <v>63.241267262388298</v>
      </c>
      <c r="K32" s="353">
        <v>248</v>
      </c>
      <c r="L32" s="349">
        <v>10.07311129163282</v>
      </c>
      <c r="M32" s="353">
        <v>53</v>
      </c>
      <c r="N32" s="350">
        <v>2.1527213647441106</v>
      </c>
      <c r="O32" s="353">
        <v>1</v>
      </c>
      <c r="P32" s="350">
        <v>4.0617384240454912E-2</v>
      </c>
      <c r="Q32" s="351">
        <v>2462</v>
      </c>
      <c r="R32"/>
      <c r="S32"/>
      <c r="T32"/>
      <c r="U32"/>
      <c r="V32"/>
    </row>
    <row r="33" spans="1:22" x14ac:dyDescent="0.25">
      <c r="A33" s="347">
        <v>31</v>
      </c>
      <c r="B33" s="347" t="s">
        <v>424</v>
      </c>
      <c r="C33" s="331">
        <v>0</v>
      </c>
      <c r="D33" s="348">
        <v>0</v>
      </c>
      <c r="E33" s="331">
        <v>2</v>
      </c>
      <c r="F33" s="348">
        <v>2.2222222222222223</v>
      </c>
      <c r="G33" s="331">
        <v>19</v>
      </c>
      <c r="H33" s="348">
        <v>21.111111111111111</v>
      </c>
      <c r="I33" s="331">
        <v>57</v>
      </c>
      <c r="J33" s="348">
        <v>63.333333333333329</v>
      </c>
      <c r="K33" s="331">
        <v>7</v>
      </c>
      <c r="L33" s="348">
        <v>7.7777777777777777</v>
      </c>
      <c r="M33" s="331">
        <v>5</v>
      </c>
      <c r="N33" s="348">
        <v>5.5555555555555554</v>
      </c>
      <c r="O33" s="331">
        <v>0</v>
      </c>
      <c r="P33" s="348">
        <v>0</v>
      </c>
      <c r="Q33" s="331">
        <v>90</v>
      </c>
      <c r="R33"/>
      <c r="S33"/>
      <c r="T33"/>
      <c r="U33"/>
      <c r="V33"/>
    </row>
    <row r="34" spans="1:22" x14ac:dyDescent="0.25">
      <c r="A34" s="347">
        <v>40</v>
      </c>
      <c r="B34" s="347" t="s">
        <v>425</v>
      </c>
      <c r="C34" s="331">
        <v>0</v>
      </c>
      <c r="D34" s="348">
        <v>0</v>
      </c>
      <c r="E34" s="331">
        <v>2</v>
      </c>
      <c r="F34" s="348">
        <v>2.9411764705882351</v>
      </c>
      <c r="G34" s="331">
        <v>13</v>
      </c>
      <c r="H34" s="348">
        <v>19.117647058823529</v>
      </c>
      <c r="I34" s="331">
        <v>37</v>
      </c>
      <c r="J34" s="348">
        <v>54.411764705882348</v>
      </c>
      <c r="K34" s="331">
        <v>15</v>
      </c>
      <c r="L34" s="348">
        <v>22.058823529411764</v>
      </c>
      <c r="M34" s="331">
        <v>0</v>
      </c>
      <c r="N34" s="348">
        <v>0</v>
      </c>
      <c r="O34" s="331">
        <v>1</v>
      </c>
      <c r="P34" s="348">
        <v>1.4705882352941175</v>
      </c>
      <c r="Q34" s="331">
        <v>68</v>
      </c>
      <c r="R34"/>
      <c r="S34"/>
      <c r="T34"/>
      <c r="U34"/>
      <c r="V34"/>
    </row>
    <row r="35" spans="1:22" x14ac:dyDescent="0.25">
      <c r="A35" s="347">
        <v>190</v>
      </c>
      <c r="B35" s="347" t="s">
        <v>426</v>
      </c>
      <c r="C35" s="331">
        <v>0</v>
      </c>
      <c r="D35" s="348">
        <v>0</v>
      </c>
      <c r="E35" s="331">
        <v>2</v>
      </c>
      <c r="F35" s="348">
        <v>1.1049723756906076</v>
      </c>
      <c r="G35" s="331">
        <v>44</v>
      </c>
      <c r="H35" s="348">
        <v>24.30939226519337</v>
      </c>
      <c r="I35" s="331">
        <v>114</v>
      </c>
      <c r="J35" s="348">
        <v>62.983425414364632</v>
      </c>
      <c r="K35" s="331">
        <v>14</v>
      </c>
      <c r="L35" s="348">
        <v>7.7348066298342539</v>
      </c>
      <c r="M35" s="331">
        <v>7</v>
      </c>
      <c r="N35" s="348">
        <v>3.867403314917127</v>
      </c>
      <c r="O35" s="331">
        <v>0</v>
      </c>
      <c r="P35" s="348">
        <v>0</v>
      </c>
      <c r="Q35" s="331">
        <v>181</v>
      </c>
      <c r="R35"/>
      <c r="S35"/>
      <c r="T35"/>
      <c r="U35"/>
      <c r="V35"/>
    </row>
    <row r="36" spans="1:22" x14ac:dyDescent="0.25">
      <c r="A36" s="347">
        <v>604</v>
      </c>
      <c r="B36" s="347" t="s">
        <v>427</v>
      </c>
      <c r="C36" s="331">
        <v>0</v>
      </c>
      <c r="D36" s="348">
        <v>0</v>
      </c>
      <c r="E36" s="331">
        <v>9</v>
      </c>
      <c r="F36" s="348">
        <v>1.8711018711018712</v>
      </c>
      <c r="G36" s="331">
        <v>114</v>
      </c>
      <c r="H36" s="348">
        <v>23.700623700623701</v>
      </c>
      <c r="I36" s="331">
        <v>304</v>
      </c>
      <c r="J36" s="348">
        <v>63.201663201663209</v>
      </c>
      <c r="K36" s="331">
        <v>42</v>
      </c>
      <c r="L36" s="348">
        <v>8.7318087318087318</v>
      </c>
      <c r="M36" s="331">
        <v>12</v>
      </c>
      <c r="N36" s="348">
        <v>2.4948024948024949</v>
      </c>
      <c r="O36" s="331">
        <v>0</v>
      </c>
      <c r="P36" s="348">
        <v>0</v>
      </c>
      <c r="Q36" s="331">
        <v>481</v>
      </c>
      <c r="R36"/>
      <c r="S36"/>
      <c r="T36"/>
      <c r="U36"/>
      <c r="V36"/>
    </row>
    <row r="37" spans="1:22" x14ac:dyDescent="0.25">
      <c r="A37" s="347">
        <v>670</v>
      </c>
      <c r="B37" s="347" t="s">
        <v>428</v>
      </c>
      <c r="C37" s="331">
        <v>0</v>
      </c>
      <c r="D37" s="348">
        <v>0</v>
      </c>
      <c r="E37" s="331">
        <v>4</v>
      </c>
      <c r="F37" s="348">
        <v>1.5810276679841897</v>
      </c>
      <c r="G37" s="331">
        <v>55</v>
      </c>
      <c r="H37" s="348">
        <v>21.739130434782609</v>
      </c>
      <c r="I37" s="331">
        <v>156</v>
      </c>
      <c r="J37" s="348">
        <v>61.660079051383399</v>
      </c>
      <c r="K37" s="331">
        <v>32</v>
      </c>
      <c r="L37" s="348">
        <v>12.648221343873518</v>
      </c>
      <c r="M37" s="331">
        <v>6</v>
      </c>
      <c r="N37" s="348">
        <v>2.3715415019762842</v>
      </c>
      <c r="O37" s="331">
        <v>0</v>
      </c>
      <c r="P37" s="348">
        <v>0</v>
      </c>
      <c r="Q37" s="331">
        <v>253</v>
      </c>
      <c r="R37"/>
      <c r="S37"/>
      <c r="T37"/>
      <c r="U37"/>
      <c r="V37"/>
    </row>
    <row r="38" spans="1:22" x14ac:dyDescent="0.25">
      <c r="A38" s="347">
        <v>690</v>
      </c>
      <c r="B38" s="347" t="s">
        <v>429</v>
      </c>
      <c r="C38" s="331">
        <v>0</v>
      </c>
      <c r="D38" s="348">
        <v>0</v>
      </c>
      <c r="E38" s="331">
        <v>1</v>
      </c>
      <c r="F38" s="348">
        <v>0.69930069930069927</v>
      </c>
      <c r="G38" s="331">
        <v>38</v>
      </c>
      <c r="H38" s="348">
        <v>26.573426573426573</v>
      </c>
      <c r="I38" s="331">
        <v>87</v>
      </c>
      <c r="J38" s="348">
        <v>60.839160839160847</v>
      </c>
      <c r="K38" s="331">
        <v>14</v>
      </c>
      <c r="L38" s="348">
        <v>9.79020979020979</v>
      </c>
      <c r="M38" s="331">
        <v>3</v>
      </c>
      <c r="N38" s="348">
        <v>2.0979020979020979</v>
      </c>
      <c r="O38" s="331">
        <v>0</v>
      </c>
      <c r="P38" s="348">
        <v>0</v>
      </c>
      <c r="Q38" s="331">
        <v>143</v>
      </c>
      <c r="R38"/>
      <c r="S38"/>
      <c r="T38"/>
      <c r="U38"/>
      <c r="V38"/>
    </row>
    <row r="39" spans="1:22" x14ac:dyDescent="0.25">
      <c r="A39" s="347">
        <v>736</v>
      </c>
      <c r="B39" s="347" t="s">
        <v>430</v>
      </c>
      <c r="C39" s="331">
        <v>0</v>
      </c>
      <c r="D39" s="348">
        <v>0</v>
      </c>
      <c r="E39" s="331">
        <v>8</v>
      </c>
      <c r="F39" s="348">
        <v>1.0037641154328731</v>
      </c>
      <c r="G39" s="331">
        <v>182</v>
      </c>
      <c r="H39" s="348">
        <v>22.835633626097867</v>
      </c>
      <c r="I39" s="331">
        <v>524</v>
      </c>
      <c r="J39" s="348">
        <v>65.746549560853197</v>
      </c>
      <c r="K39" s="331">
        <v>73</v>
      </c>
      <c r="L39" s="348">
        <v>9.1593475533249684</v>
      </c>
      <c r="M39" s="331">
        <v>10</v>
      </c>
      <c r="N39" s="348">
        <v>1.2547051442910917</v>
      </c>
      <c r="O39" s="331">
        <v>0</v>
      </c>
      <c r="P39" s="348">
        <v>0</v>
      </c>
      <c r="Q39" s="331">
        <v>797</v>
      </c>
      <c r="R39"/>
      <c r="S39"/>
      <c r="T39"/>
      <c r="U39"/>
      <c r="V39"/>
    </row>
    <row r="40" spans="1:22" x14ac:dyDescent="0.25">
      <c r="A40" s="347">
        <v>858</v>
      </c>
      <c r="B40" s="347" t="s">
        <v>431</v>
      </c>
      <c r="C40" s="331">
        <v>0</v>
      </c>
      <c r="D40" s="348">
        <v>0</v>
      </c>
      <c r="E40" s="331">
        <v>3</v>
      </c>
      <c r="F40" s="348">
        <v>1.5706806282722512</v>
      </c>
      <c r="G40" s="331">
        <v>41</v>
      </c>
      <c r="H40" s="348">
        <v>21.465968586387437</v>
      </c>
      <c r="I40" s="331">
        <v>124</v>
      </c>
      <c r="J40" s="348">
        <v>64.921465968586389</v>
      </c>
      <c r="K40" s="331">
        <v>18</v>
      </c>
      <c r="L40" s="348">
        <v>9.4240837696335085</v>
      </c>
      <c r="M40" s="331">
        <v>5</v>
      </c>
      <c r="N40" s="348">
        <v>2.6178010471204187</v>
      </c>
      <c r="O40" s="331">
        <v>0</v>
      </c>
      <c r="P40" s="348">
        <v>0</v>
      </c>
      <c r="Q40" s="331">
        <v>191</v>
      </c>
      <c r="R40"/>
      <c r="S40"/>
      <c r="T40"/>
      <c r="U40"/>
      <c r="V40"/>
    </row>
    <row r="41" spans="1:22" x14ac:dyDescent="0.25">
      <c r="A41" s="347">
        <v>885</v>
      </c>
      <c r="B41" s="347" t="s">
        <v>432</v>
      </c>
      <c r="C41" s="331">
        <v>0</v>
      </c>
      <c r="D41" s="348">
        <v>0</v>
      </c>
      <c r="E41" s="331">
        <v>0</v>
      </c>
      <c r="F41" s="348">
        <v>0</v>
      </c>
      <c r="G41" s="331">
        <v>12</v>
      </c>
      <c r="H41" s="348">
        <v>26.086956521739129</v>
      </c>
      <c r="I41" s="331">
        <v>26</v>
      </c>
      <c r="J41" s="348">
        <v>56.521739130434781</v>
      </c>
      <c r="K41" s="331">
        <v>6</v>
      </c>
      <c r="L41" s="348">
        <v>13.043478260869565</v>
      </c>
      <c r="M41" s="331">
        <v>2</v>
      </c>
      <c r="N41" s="348">
        <v>4.3478260869565215</v>
      </c>
      <c r="O41" s="331">
        <v>0</v>
      </c>
      <c r="P41" s="348">
        <v>0</v>
      </c>
      <c r="Q41" s="331">
        <v>46</v>
      </c>
      <c r="R41"/>
      <c r="S41"/>
      <c r="T41"/>
      <c r="U41"/>
      <c r="V41"/>
    </row>
    <row r="42" spans="1:22" x14ac:dyDescent="0.25">
      <c r="A42" s="347">
        <v>890</v>
      </c>
      <c r="B42" s="347" t="s">
        <v>433</v>
      </c>
      <c r="C42" s="331">
        <v>0</v>
      </c>
      <c r="D42" s="348">
        <v>0</v>
      </c>
      <c r="E42" s="331">
        <v>6</v>
      </c>
      <c r="F42" s="348">
        <v>2.8301886792452833</v>
      </c>
      <c r="G42" s="331">
        <v>48</v>
      </c>
      <c r="H42" s="348">
        <v>22.641509433962266</v>
      </c>
      <c r="I42" s="331">
        <v>128</v>
      </c>
      <c r="J42" s="348">
        <v>60.377358490566039</v>
      </c>
      <c r="K42" s="331">
        <v>27</v>
      </c>
      <c r="L42" s="348">
        <v>12.735849056603774</v>
      </c>
      <c r="M42" s="331">
        <v>3</v>
      </c>
      <c r="N42" s="348">
        <v>1.4150943396226416</v>
      </c>
      <c r="O42" s="331">
        <v>0</v>
      </c>
      <c r="P42" s="348">
        <v>0</v>
      </c>
      <c r="Q42" s="331">
        <v>212</v>
      </c>
      <c r="R42"/>
      <c r="S42"/>
      <c r="T42"/>
      <c r="U42"/>
      <c r="V42"/>
    </row>
    <row r="43" spans="1:22" x14ac:dyDescent="0.25">
      <c r="A43" s="343">
        <v>5</v>
      </c>
      <c r="B43" s="344" t="s">
        <v>434</v>
      </c>
      <c r="C43" s="353">
        <v>0</v>
      </c>
      <c r="D43" s="349">
        <v>0</v>
      </c>
      <c r="E43" s="353">
        <v>39</v>
      </c>
      <c r="F43" s="349">
        <v>1.3180128421764108</v>
      </c>
      <c r="G43" s="353">
        <v>717</v>
      </c>
      <c r="H43" s="349">
        <v>24.231159175397092</v>
      </c>
      <c r="I43" s="353">
        <v>1767</v>
      </c>
      <c r="J43" s="349">
        <v>59.716120310915855</v>
      </c>
      <c r="K43" s="353">
        <v>344</v>
      </c>
      <c r="L43" s="349">
        <v>11.625549172017575</v>
      </c>
      <c r="M43" s="353">
        <v>89</v>
      </c>
      <c r="N43" s="350">
        <v>3.0077728962487327</v>
      </c>
      <c r="O43" s="353">
        <v>3</v>
      </c>
      <c r="P43" s="350">
        <v>0.1013856032443393</v>
      </c>
      <c r="Q43" s="351">
        <v>2959</v>
      </c>
      <c r="R43"/>
      <c r="S43"/>
      <c r="T43"/>
      <c r="U43"/>
      <c r="V43"/>
    </row>
    <row r="44" spans="1:22" x14ac:dyDescent="0.25">
      <c r="A44" s="347">
        <v>4</v>
      </c>
      <c r="B44" s="347" t="s">
        <v>435</v>
      </c>
      <c r="C44" s="331">
        <v>0</v>
      </c>
      <c r="D44" s="348">
        <v>0</v>
      </c>
      <c r="E44" s="331">
        <v>0</v>
      </c>
      <c r="F44" s="348">
        <v>0</v>
      </c>
      <c r="G44" s="331">
        <v>3</v>
      </c>
      <c r="H44" s="348">
        <v>60</v>
      </c>
      <c r="I44" s="331">
        <v>2</v>
      </c>
      <c r="J44" s="348">
        <v>40</v>
      </c>
      <c r="K44" s="331">
        <v>0</v>
      </c>
      <c r="L44" s="348">
        <v>0</v>
      </c>
      <c r="M44" s="331">
        <v>0</v>
      </c>
      <c r="N44" s="348">
        <v>0</v>
      </c>
      <c r="O44" s="331">
        <v>0</v>
      </c>
      <c r="P44" s="348">
        <v>0</v>
      </c>
      <c r="Q44" s="331">
        <v>5</v>
      </c>
      <c r="R44"/>
      <c r="S44"/>
      <c r="T44"/>
      <c r="U44"/>
      <c r="V44"/>
    </row>
    <row r="45" spans="1:22" x14ac:dyDescent="0.25">
      <c r="A45" s="347">
        <v>42</v>
      </c>
      <c r="B45" s="347" t="s">
        <v>436</v>
      </c>
      <c r="C45" s="331">
        <v>0</v>
      </c>
      <c r="D45" s="348">
        <v>0</v>
      </c>
      <c r="E45" s="331">
        <v>9</v>
      </c>
      <c r="F45" s="348">
        <v>1.6791044776119404</v>
      </c>
      <c r="G45" s="331">
        <v>109</v>
      </c>
      <c r="H45" s="348">
        <v>20.335820895522389</v>
      </c>
      <c r="I45" s="331">
        <v>340</v>
      </c>
      <c r="J45" s="348">
        <v>63.432835820895527</v>
      </c>
      <c r="K45" s="331">
        <v>57</v>
      </c>
      <c r="L45" s="348">
        <v>10.634328358208956</v>
      </c>
      <c r="M45" s="331">
        <v>20</v>
      </c>
      <c r="N45" s="348">
        <v>3.7313432835820892</v>
      </c>
      <c r="O45" s="331">
        <v>1</v>
      </c>
      <c r="P45" s="348">
        <v>0.18656716417910446</v>
      </c>
      <c r="Q45" s="331">
        <v>536</v>
      </c>
      <c r="R45"/>
      <c r="S45"/>
      <c r="T45"/>
      <c r="U45"/>
      <c r="V45"/>
    </row>
    <row r="46" spans="1:22" x14ac:dyDescent="0.25">
      <c r="A46" s="347">
        <v>44</v>
      </c>
      <c r="B46" s="347" t="s">
        <v>437</v>
      </c>
      <c r="C46" s="331">
        <v>0</v>
      </c>
      <c r="D46" s="348">
        <v>0</v>
      </c>
      <c r="E46" s="331">
        <v>0</v>
      </c>
      <c r="F46" s="348">
        <v>0</v>
      </c>
      <c r="G46" s="331">
        <v>3</v>
      </c>
      <c r="H46" s="348">
        <v>13.043478260869565</v>
      </c>
      <c r="I46" s="331">
        <v>17</v>
      </c>
      <c r="J46" s="348">
        <v>73.91304347826086</v>
      </c>
      <c r="K46" s="331">
        <v>3</v>
      </c>
      <c r="L46" s="348">
        <v>13.043478260869565</v>
      </c>
      <c r="M46" s="331">
        <v>0</v>
      </c>
      <c r="N46" s="348">
        <v>0</v>
      </c>
      <c r="O46" s="331">
        <v>0</v>
      </c>
      <c r="P46" s="348">
        <v>0</v>
      </c>
      <c r="Q46" s="331">
        <v>23</v>
      </c>
      <c r="R46"/>
      <c r="S46"/>
      <c r="T46"/>
      <c r="U46"/>
      <c r="V46"/>
    </row>
    <row r="47" spans="1:22" x14ac:dyDescent="0.25">
      <c r="A47" s="347">
        <v>59</v>
      </c>
      <c r="B47" s="347" t="s">
        <v>438</v>
      </c>
      <c r="C47" s="331">
        <v>0</v>
      </c>
      <c r="D47" s="348">
        <v>0</v>
      </c>
      <c r="E47" s="331">
        <v>1</v>
      </c>
      <c r="F47" s="348">
        <v>3.8461538461538463</v>
      </c>
      <c r="G47" s="331">
        <v>10</v>
      </c>
      <c r="H47" s="348">
        <v>38.461538461538467</v>
      </c>
      <c r="I47" s="331">
        <v>12</v>
      </c>
      <c r="J47" s="348">
        <v>46.153846153846153</v>
      </c>
      <c r="K47" s="331">
        <v>2</v>
      </c>
      <c r="L47" s="348">
        <v>7.6923076923076925</v>
      </c>
      <c r="M47" s="331">
        <v>1</v>
      </c>
      <c r="N47" s="348">
        <v>3.8461538461538463</v>
      </c>
      <c r="O47" s="331">
        <v>0</v>
      </c>
      <c r="P47" s="348">
        <v>0</v>
      </c>
      <c r="Q47" s="331">
        <v>26</v>
      </c>
      <c r="R47"/>
      <c r="S47"/>
      <c r="T47"/>
      <c r="U47"/>
      <c r="V47"/>
    </row>
    <row r="48" spans="1:22" x14ac:dyDescent="0.25">
      <c r="A48" s="347">
        <v>113</v>
      </c>
      <c r="B48" s="347" t="s">
        <v>439</v>
      </c>
      <c r="C48" s="331">
        <v>0</v>
      </c>
      <c r="D48" s="348">
        <v>0</v>
      </c>
      <c r="E48" s="331">
        <v>0</v>
      </c>
      <c r="F48" s="348">
        <v>0</v>
      </c>
      <c r="G48" s="331">
        <v>14</v>
      </c>
      <c r="H48" s="348">
        <v>24.137931034482758</v>
      </c>
      <c r="I48" s="331">
        <v>40</v>
      </c>
      <c r="J48" s="348">
        <v>68.965517241379317</v>
      </c>
      <c r="K48" s="331">
        <v>4</v>
      </c>
      <c r="L48" s="348">
        <v>6.8965517241379306</v>
      </c>
      <c r="M48" s="331">
        <v>0</v>
      </c>
      <c r="N48" s="348">
        <v>0</v>
      </c>
      <c r="O48" s="331">
        <v>0</v>
      </c>
      <c r="P48" s="348">
        <v>0</v>
      </c>
      <c r="Q48" s="331">
        <v>58</v>
      </c>
      <c r="R48"/>
      <c r="S48"/>
      <c r="T48"/>
      <c r="U48"/>
      <c r="V48"/>
    </row>
    <row r="49" spans="1:22" x14ac:dyDescent="0.25">
      <c r="A49" s="347">
        <v>125</v>
      </c>
      <c r="B49" s="347" t="s">
        <v>440</v>
      </c>
      <c r="C49" s="331">
        <v>0</v>
      </c>
      <c r="D49" s="348">
        <v>0</v>
      </c>
      <c r="E49" s="331">
        <v>1</v>
      </c>
      <c r="F49" s="348">
        <v>1.3888888888888888</v>
      </c>
      <c r="G49" s="331">
        <v>20</v>
      </c>
      <c r="H49" s="348">
        <v>27.777777777777779</v>
      </c>
      <c r="I49" s="331">
        <v>44</v>
      </c>
      <c r="J49" s="348">
        <v>61.111111111111114</v>
      </c>
      <c r="K49" s="331">
        <v>6</v>
      </c>
      <c r="L49" s="348">
        <v>8.3333333333333321</v>
      </c>
      <c r="M49" s="331">
        <v>1</v>
      </c>
      <c r="N49" s="348">
        <v>1.3888888888888888</v>
      </c>
      <c r="O49" s="331">
        <v>0</v>
      </c>
      <c r="P49" s="348">
        <v>0</v>
      </c>
      <c r="Q49" s="331">
        <v>72</v>
      </c>
      <c r="R49"/>
      <c r="S49"/>
      <c r="T49"/>
      <c r="U49"/>
      <c r="V49"/>
    </row>
    <row r="50" spans="1:22" x14ac:dyDescent="0.25">
      <c r="A50" s="347">
        <v>138</v>
      </c>
      <c r="B50" s="347" t="s">
        <v>441</v>
      </c>
      <c r="C50" s="331">
        <v>0</v>
      </c>
      <c r="D50" s="348">
        <v>0</v>
      </c>
      <c r="E50" s="331">
        <v>3</v>
      </c>
      <c r="F50" s="348">
        <v>3.0927835051546393</v>
      </c>
      <c r="G50" s="331">
        <v>18</v>
      </c>
      <c r="H50" s="348">
        <v>18.556701030927837</v>
      </c>
      <c r="I50" s="331">
        <v>58</v>
      </c>
      <c r="J50" s="348">
        <v>59.793814432989691</v>
      </c>
      <c r="K50" s="331">
        <v>16</v>
      </c>
      <c r="L50" s="348">
        <v>16.494845360824741</v>
      </c>
      <c r="M50" s="331">
        <v>2</v>
      </c>
      <c r="N50" s="348">
        <v>2.0618556701030926</v>
      </c>
      <c r="O50" s="331">
        <v>0</v>
      </c>
      <c r="P50" s="348">
        <v>0</v>
      </c>
      <c r="Q50" s="331">
        <v>97</v>
      </c>
      <c r="R50"/>
      <c r="S50"/>
      <c r="T50"/>
      <c r="U50"/>
      <c r="V50"/>
    </row>
    <row r="51" spans="1:22" x14ac:dyDescent="0.25">
      <c r="A51" s="347">
        <v>234</v>
      </c>
      <c r="B51" s="347" t="s">
        <v>442</v>
      </c>
      <c r="C51" s="331">
        <v>0</v>
      </c>
      <c r="D51" s="348">
        <v>0</v>
      </c>
      <c r="E51" s="331">
        <v>3</v>
      </c>
      <c r="F51" s="348">
        <v>2.1582733812949639</v>
      </c>
      <c r="G51" s="331">
        <v>33</v>
      </c>
      <c r="H51" s="348">
        <v>23.741007194244602</v>
      </c>
      <c r="I51" s="331">
        <v>84</v>
      </c>
      <c r="J51" s="348">
        <v>60.431654676258994</v>
      </c>
      <c r="K51" s="331">
        <v>14</v>
      </c>
      <c r="L51" s="348">
        <v>10.071942446043165</v>
      </c>
      <c r="M51" s="331">
        <v>5</v>
      </c>
      <c r="N51" s="348">
        <v>3.5971223021582732</v>
      </c>
      <c r="O51" s="331">
        <v>0</v>
      </c>
      <c r="P51" s="348">
        <v>0</v>
      </c>
      <c r="Q51" s="331">
        <v>139</v>
      </c>
      <c r="R51"/>
      <c r="S51"/>
      <c r="T51"/>
      <c r="U51"/>
      <c r="V51"/>
    </row>
    <row r="52" spans="1:22" x14ac:dyDescent="0.25">
      <c r="A52" s="347">
        <v>240</v>
      </c>
      <c r="B52" s="347" t="s">
        <v>443</v>
      </c>
      <c r="C52" s="331">
        <v>0</v>
      </c>
      <c r="D52" s="348">
        <v>0</v>
      </c>
      <c r="E52" s="331">
        <v>0</v>
      </c>
      <c r="F52" s="348">
        <v>0</v>
      </c>
      <c r="G52" s="331">
        <v>5</v>
      </c>
      <c r="H52" s="348">
        <v>29.411764705882355</v>
      </c>
      <c r="I52" s="331">
        <v>10</v>
      </c>
      <c r="J52" s="348">
        <v>58.82352941176471</v>
      </c>
      <c r="K52" s="331">
        <v>1</v>
      </c>
      <c r="L52" s="348">
        <v>5.8823529411764701</v>
      </c>
      <c r="M52" s="331">
        <v>1</v>
      </c>
      <c r="N52" s="348">
        <v>5.8823529411764701</v>
      </c>
      <c r="O52" s="331">
        <v>0</v>
      </c>
      <c r="P52" s="348">
        <v>0</v>
      </c>
      <c r="Q52" s="331">
        <v>17</v>
      </c>
      <c r="R52"/>
      <c r="S52"/>
      <c r="T52"/>
      <c r="U52"/>
      <c r="V52"/>
    </row>
    <row r="53" spans="1:22" x14ac:dyDescent="0.25">
      <c r="A53" s="347">
        <v>284</v>
      </c>
      <c r="B53" s="347" t="s">
        <v>444</v>
      </c>
      <c r="C53" s="331">
        <v>0</v>
      </c>
      <c r="D53" s="348">
        <v>0</v>
      </c>
      <c r="E53" s="331">
        <v>4</v>
      </c>
      <c r="F53" s="348">
        <v>4.4943820224719104</v>
      </c>
      <c r="G53" s="331">
        <v>23</v>
      </c>
      <c r="H53" s="348">
        <v>25.842696629213485</v>
      </c>
      <c r="I53" s="331">
        <v>53</v>
      </c>
      <c r="J53" s="348">
        <v>59.550561797752813</v>
      </c>
      <c r="K53" s="331">
        <v>8</v>
      </c>
      <c r="L53" s="348">
        <v>8.9887640449438209</v>
      </c>
      <c r="M53" s="331">
        <v>1</v>
      </c>
      <c r="N53" s="348">
        <v>1.1235955056179776</v>
      </c>
      <c r="O53" s="331">
        <v>0</v>
      </c>
      <c r="P53" s="348">
        <v>0</v>
      </c>
      <c r="Q53" s="331">
        <v>89</v>
      </c>
      <c r="R53"/>
      <c r="S53"/>
      <c r="T53"/>
      <c r="U53"/>
      <c r="V53"/>
    </row>
    <row r="54" spans="1:22" x14ac:dyDescent="0.25">
      <c r="A54" s="347">
        <v>306</v>
      </c>
      <c r="B54" s="347" t="s">
        <v>445</v>
      </c>
      <c r="C54" s="331">
        <v>0</v>
      </c>
      <c r="D54" s="348">
        <v>0</v>
      </c>
      <c r="E54" s="331">
        <v>0</v>
      </c>
      <c r="F54" s="348">
        <v>0</v>
      </c>
      <c r="G54" s="331">
        <v>24</v>
      </c>
      <c r="H54" s="348">
        <v>26.966292134831459</v>
      </c>
      <c r="I54" s="331">
        <v>48</v>
      </c>
      <c r="J54" s="348">
        <v>53.932584269662918</v>
      </c>
      <c r="K54" s="331">
        <v>11</v>
      </c>
      <c r="L54" s="348">
        <v>12.359550561797752</v>
      </c>
      <c r="M54" s="331">
        <v>6</v>
      </c>
      <c r="N54" s="348">
        <v>6.7415730337078648</v>
      </c>
      <c r="O54" s="331">
        <v>0</v>
      </c>
      <c r="P54" s="348">
        <v>0</v>
      </c>
      <c r="Q54" s="331">
        <v>89</v>
      </c>
      <c r="R54"/>
      <c r="S54"/>
      <c r="T54"/>
      <c r="U54"/>
      <c r="V54"/>
    </row>
    <row r="55" spans="1:22" x14ac:dyDescent="0.25">
      <c r="A55" s="347">
        <v>347</v>
      </c>
      <c r="B55" s="347" t="s">
        <v>446</v>
      </c>
      <c r="C55" s="331">
        <v>0</v>
      </c>
      <c r="D55" s="348">
        <v>0</v>
      </c>
      <c r="E55" s="331">
        <v>0</v>
      </c>
      <c r="F55" s="348">
        <v>0</v>
      </c>
      <c r="G55" s="331">
        <v>6</v>
      </c>
      <c r="H55" s="348">
        <v>21.428571428571427</v>
      </c>
      <c r="I55" s="331">
        <v>15</v>
      </c>
      <c r="J55" s="348">
        <v>53.571428571428569</v>
      </c>
      <c r="K55" s="331">
        <v>5</v>
      </c>
      <c r="L55" s="348">
        <v>17.857142857142858</v>
      </c>
      <c r="M55" s="331">
        <v>2</v>
      </c>
      <c r="N55" s="348">
        <v>7.1428571428571423</v>
      </c>
      <c r="O55" s="331">
        <v>0</v>
      </c>
      <c r="P55" s="348">
        <v>0</v>
      </c>
      <c r="Q55" s="331">
        <v>28</v>
      </c>
      <c r="R55"/>
      <c r="S55"/>
      <c r="T55"/>
      <c r="U55"/>
      <c r="V55"/>
    </row>
    <row r="56" spans="1:22" x14ac:dyDescent="0.25">
      <c r="A56" s="347">
        <v>411</v>
      </c>
      <c r="B56" s="347" t="s">
        <v>447</v>
      </c>
      <c r="C56" s="331">
        <v>0</v>
      </c>
      <c r="D56" s="348">
        <v>0</v>
      </c>
      <c r="E56" s="331">
        <v>3</v>
      </c>
      <c r="F56" s="348">
        <v>12</v>
      </c>
      <c r="G56" s="331">
        <v>6</v>
      </c>
      <c r="H56" s="348">
        <v>24</v>
      </c>
      <c r="I56" s="331">
        <v>14</v>
      </c>
      <c r="J56" s="348">
        <v>56.000000000000007</v>
      </c>
      <c r="K56" s="331">
        <v>2</v>
      </c>
      <c r="L56" s="348">
        <v>8</v>
      </c>
      <c r="M56" s="331">
        <v>0</v>
      </c>
      <c r="N56" s="348">
        <v>0</v>
      </c>
      <c r="O56" s="331">
        <v>0</v>
      </c>
      <c r="P56" s="348">
        <v>0</v>
      </c>
      <c r="Q56" s="331">
        <v>25</v>
      </c>
      <c r="R56"/>
      <c r="S56"/>
      <c r="T56"/>
      <c r="U56"/>
      <c r="V56"/>
    </row>
    <row r="57" spans="1:22" x14ac:dyDescent="0.25">
      <c r="A57" s="347">
        <v>501</v>
      </c>
      <c r="B57" s="347" t="s">
        <v>448</v>
      </c>
      <c r="C57" s="331">
        <v>0</v>
      </c>
      <c r="D57" s="348">
        <v>0</v>
      </c>
      <c r="E57" s="331">
        <v>0</v>
      </c>
      <c r="F57" s="348">
        <v>0</v>
      </c>
      <c r="G57" s="331">
        <v>7</v>
      </c>
      <c r="H57" s="348">
        <v>20.588235294117645</v>
      </c>
      <c r="I57" s="331">
        <v>23</v>
      </c>
      <c r="J57" s="348">
        <v>67.64705882352942</v>
      </c>
      <c r="K57" s="331">
        <v>3</v>
      </c>
      <c r="L57" s="348">
        <v>8.8235294117647065</v>
      </c>
      <c r="M57" s="331">
        <v>1</v>
      </c>
      <c r="N57" s="348">
        <v>2.9411764705882351</v>
      </c>
      <c r="O57" s="331">
        <v>0</v>
      </c>
      <c r="P57" s="348">
        <v>0</v>
      </c>
      <c r="Q57" s="331">
        <v>34</v>
      </c>
      <c r="R57"/>
      <c r="S57"/>
      <c r="T57"/>
      <c r="U57"/>
      <c r="V57"/>
    </row>
    <row r="58" spans="1:22" x14ac:dyDescent="0.25">
      <c r="A58" s="347">
        <v>543</v>
      </c>
      <c r="B58" s="347" t="s">
        <v>449</v>
      </c>
      <c r="C58" s="331">
        <v>0</v>
      </c>
      <c r="D58" s="348">
        <v>0</v>
      </c>
      <c r="E58" s="331">
        <v>0</v>
      </c>
      <c r="F58" s="348">
        <v>0</v>
      </c>
      <c r="G58" s="331">
        <v>5</v>
      </c>
      <c r="H58" s="348">
        <v>27.777777777777779</v>
      </c>
      <c r="I58" s="331">
        <v>10</v>
      </c>
      <c r="J58" s="348">
        <v>55.555555555555557</v>
      </c>
      <c r="K58" s="331">
        <v>3</v>
      </c>
      <c r="L58" s="348">
        <v>16.666666666666664</v>
      </c>
      <c r="M58" s="331">
        <v>0</v>
      </c>
      <c r="N58" s="348">
        <v>0</v>
      </c>
      <c r="O58" s="331">
        <v>0</v>
      </c>
      <c r="P58" s="348">
        <v>0</v>
      </c>
      <c r="Q58" s="331">
        <v>18</v>
      </c>
      <c r="R58"/>
      <c r="S58"/>
      <c r="T58"/>
      <c r="U58"/>
      <c r="V58"/>
    </row>
    <row r="59" spans="1:22" x14ac:dyDescent="0.25">
      <c r="A59" s="347">
        <v>628</v>
      </c>
      <c r="B59" s="347" t="s">
        <v>450</v>
      </c>
      <c r="C59" s="331">
        <v>0</v>
      </c>
      <c r="D59" s="348">
        <v>0</v>
      </c>
      <c r="E59" s="331">
        <v>0</v>
      </c>
      <c r="F59" s="348">
        <v>0</v>
      </c>
      <c r="G59" s="331">
        <v>4</v>
      </c>
      <c r="H59" s="348">
        <v>50</v>
      </c>
      <c r="I59" s="331">
        <v>2</v>
      </c>
      <c r="J59" s="348">
        <v>25</v>
      </c>
      <c r="K59" s="331">
        <v>2</v>
      </c>
      <c r="L59" s="348">
        <v>25</v>
      </c>
      <c r="M59" s="331">
        <v>0</v>
      </c>
      <c r="N59" s="348">
        <v>0</v>
      </c>
      <c r="O59" s="331">
        <v>0</v>
      </c>
      <c r="P59" s="348">
        <v>0</v>
      </c>
      <c r="Q59" s="331">
        <v>8</v>
      </c>
      <c r="R59"/>
      <c r="S59"/>
      <c r="T59"/>
      <c r="U59"/>
      <c r="V59"/>
    </row>
    <row r="60" spans="1:22" x14ac:dyDescent="0.25">
      <c r="A60" s="347">
        <v>656</v>
      </c>
      <c r="B60" s="347" t="s">
        <v>451</v>
      </c>
      <c r="C60" s="331">
        <v>0</v>
      </c>
      <c r="D60" s="348">
        <v>0</v>
      </c>
      <c r="E60" s="331">
        <v>5</v>
      </c>
      <c r="F60" s="348">
        <v>0.53475935828876997</v>
      </c>
      <c r="G60" s="331">
        <v>219</v>
      </c>
      <c r="H60" s="348">
        <v>23.422459893048128</v>
      </c>
      <c r="I60" s="331">
        <v>555</v>
      </c>
      <c r="J60" s="348">
        <v>59.358288770053477</v>
      </c>
      <c r="K60" s="331">
        <v>125</v>
      </c>
      <c r="L60" s="348">
        <v>13.368983957219251</v>
      </c>
      <c r="M60" s="331">
        <v>30</v>
      </c>
      <c r="N60" s="348">
        <v>3.2085561497326207</v>
      </c>
      <c r="O60" s="331">
        <v>1</v>
      </c>
      <c r="P60" s="348">
        <v>0.10695187165775401</v>
      </c>
      <c r="Q60" s="331">
        <v>935</v>
      </c>
      <c r="R60"/>
      <c r="S60"/>
      <c r="T60"/>
      <c r="U60"/>
      <c r="V60"/>
    </row>
    <row r="61" spans="1:22" x14ac:dyDescent="0.25">
      <c r="A61" s="347">
        <v>761</v>
      </c>
      <c r="B61" s="347" t="s">
        <v>452</v>
      </c>
      <c r="C61" s="331">
        <v>0</v>
      </c>
      <c r="D61" s="348">
        <v>0</v>
      </c>
      <c r="E61" s="331">
        <v>9</v>
      </c>
      <c r="F61" s="348">
        <v>1.2048192771084338</v>
      </c>
      <c r="G61" s="331">
        <v>205</v>
      </c>
      <c r="H61" s="348">
        <v>27.443105756358772</v>
      </c>
      <c r="I61" s="331">
        <v>432</v>
      </c>
      <c r="J61" s="348">
        <v>57.831325301204814</v>
      </c>
      <c r="K61" s="331">
        <v>81</v>
      </c>
      <c r="L61" s="348">
        <v>10.843373493975903</v>
      </c>
      <c r="M61" s="331">
        <v>19</v>
      </c>
      <c r="N61" s="348">
        <v>2.5435073627844713</v>
      </c>
      <c r="O61" s="331">
        <v>1</v>
      </c>
      <c r="P61" s="348">
        <v>0.13386880856760375</v>
      </c>
      <c r="Q61" s="331">
        <v>747</v>
      </c>
      <c r="R61"/>
      <c r="S61"/>
      <c r="T61"/>
      <c r="U61"/>
      <c r="V61"/>
    </row>
    <row r="62" spans="1:22" x14ac:dyDescent="0.25">
      <c r="A62" s="347">
        <v>842</v>
      </c>
      <c r="B62" s="347" t="s">
        <v>453</v>
      </c>
      <c r="C62" s="331">
        <v>0</v>
      </c>
      <c r="D62" s="348">
        <v>0</v>
      </c>
      <c r="E62" s="331">
        <v>1</v>
      </c>
      <c r="F62" s="348">
        <v>7.6923076923076925</v>
      </c>
      <c r="G62" s="331">
        <v>3</v>
      </c>
      <c r="H62" s="348">
        <v>23.076923076923077</v>
      </c>
      <c r="I62" s="331">
        <v>8</v>
      </c>
      <c r="J62" s="348">
        <v>61.53846153846154</v>
      </c>
      <c r="K62" s="331">
        <v>1</v>
      </c>
      <c r="L62" s="348">
        <v>7.6923076923076925</v>
      </c>
      <c r="M62" s="331">
        <v>0</v>
      </c>
      <c r="N62" s="348">
        <v>0</v>
      </c>
      <c r="O62" s="331">
        <v>0</v>
      </c>
      <c r="P62" s="348">
        <v>0</v>
      </c>
      <c r="Q62" s="331">
        <v>13</v>
      </c>
      <c r="R62"/>
      <c r="S62"/>
      <c r="T62"/>
      <c r="U62"/>
      <c r="V62"/>
    </row>
    <row r="63" spans="1:22" x14ac:dyDescent="0.25">
      <c r="A63" s="343">
        <v>6</v>
      </c>
      <c r="B63" s="344" t="s">
        <v>454</v>
      </c>
      <c r="C63" s="353">
        <v>0</v>
      </c>
      <c r="D63" s="349">
        <v>0</v>
      </c>
      <c r="E63" s="353">
        <v>22</v>
      </c>
      <c r="F63" s="349">
        <v>1.0036496350364963</v>
      </c>
      <c r="G63" s="353">
        <v>598</v>
      </c>
      <c r="H63" s="349">
        <v>27.28102189781022</v>
      </c>
      <c r="I63" s="353">
        <v>1274</v>
      </c>
      <c r="J63" s="349">
        <v>58.120437956204384</v>
      </c>
      <c r="K63" s="353">
        <v>240</v>
      </c>
      <c r="L63" s="349">
        <v>10.948905109489052</v>
      </c>
      <c r="M63" s="353">
        <v>56</v>
      </c>
      <c r="N63" s="350">
        <v>2.5547445255474455</v>
      </c>
      <c r="O63" s="353">
        <v>2</v>
      </c>
      <c r="P63" s="350">
        <v>9.1240875912408759E-2</v>
      </c>
      <c r="Q63" s="351">
        <v>2192</v>
      </c>
      <c r="R63"/>
      <c r="S63"/>
      <c r="T63"/>
      <c r="U63"/>
      <c r="V63"/>
    </row>
    <row r="64" spans="1:22" x14ac:dyDescent="0.25">
      <c r="A64" s="347">
        <v>38</v>
      </c>
      <c r="B64" s="347" t="s">
        <v>455</v>
      </c>
      <c r="C64" s="331">
        <v>0</v>
      </c>
      <c r="D64" s="348">
        <v>0</v>
      </c>
      <c r="E64" s="331">
        <v>0</v>
      </c>
      <c r="F64" s="348">
        <v>0</v>
      </c>
      <c r="G64" s="331">
        <v>1</v>
      </c>
      <c r="H64" s="348">
        <v>25</v>
      </c>
      <c r="I64" s="331">
        <v>2</v>
      </c>
      <c r="J64" s="348">
        <v>50</v>
      </c>
      <c r="K64" s="331">
        <v>1</v>
      </c>
      <c r="L64" s="348">
        <v>25</v>
      </c>
      <c r="M64" s="331">
        <v>0</v>
      </c>
      <c r="N64" s="348">
        <v>0</v>
      </c>
      <c r="O64" s="331">
        <v>0</v>
      </c>
      <c r="P64" s="348">
        <v>0</v>
      </c>
      <c r="Q64" s="331">
        <v>4</v>
      </c>
      <c r="R64"/>
      <c r="S64"/>
      <c r="T64"/>
      <c r="U64"/>
      <c r="V64"/>
    </row>
    <row r="65" spans="1:22" x14ac:dyDescent="0.25">
      <c r="A65" s="347">
        <v>86</v>
      </c>
      <c r="B65" s="347" t="s">
        <v>456</v>
      </c>
      <c r="C65" s="331">
        <v>0</v>
      </c>
      <c r="D65" s="348">
        <v>0</v>
      </c>
      <c r="E65" s="331">
        <v>0</v>
      </c>
      <c r="F65" s="348">
        <v>0</v>
      </c>
      <c r="G65" s="331">
        <v>8</v>
      </c>
      <c r="H65" s="348">
        <v>32</v>
      </c>
      <c r="I65" s="331">
        <v>13</v>
      </c>
      <c r="J65" s="348">
        <v>52</v>
      </c>
      <c r="K65" s="331">
        <v>4</v>
      </c>
      <c r="L65" s="348">
        <v>16</v>
      </c>
      <c r="M65" s="331">
        <v>0</v>
      </c>
      <c r="N65" s="348">
        <v>0</v>
      </c>
      <c r="O65" s="331">
        <v>0</v>
      </c>
      <c r="P65" s="348">
        <v>0</v>
      </c>
      <c r="Q65" s="331">
        <v>25</v>
      </c>
      <c r="R65"/>
      <c r="S65"/>
      <c r="T65"/>
      <c r="U65"/>
      <c r="V65"/>
    </row>
    <row r="66" spans="1:22" x14ac:dyDescent="0.25">
      <c r="A66" s="347">
        <v>107</v>
      </c>
      <c r="B66" s="347" t="s">
        <v>457</v>
      </c>
      <c r="C66" s="331">
        <v>0</v>
      </c>
      <c r="D66" s="348">
        <v>0</v>
      </c>
      <c r="E66" s="331">
        <v>0</v>
      </c>
      <c r="F66" s="348">
        <v>0</v>
      </c>
      <c r="G66" s="331">
        <v>0</v>
      </c>
      <c r="H66" s="348">
        <v>0</v>
      </c>
      <c r="I66" s="331">
        <v>0</v>
      </c>
      <c r="J66" s="348">
        <v>0</v>
      </c>
      <c r="K66" s="331">
        <v>0</v>
      </c>
      <c r="L66" s="348">
        <v>0</v>
      </c>
      <c r="M66" s="331">
        <v>0</v>
      </c>
      <c r="N66" s="348">
        <v>0</v>
      </c>
      <c r="O66" s="331">
        <v>0</v>
      </c>
      <c r="P66" s="348">
        <v>0</v>
      </c>
      <c r="Q66" s="331">
        <v>0</v>
      </c>
      <c r="R66"/>
      <c r="S66"/>
      <c r="T66"/>
      <c r="U66"/>
      <c r="V66"/>
    </row>
    <row r="67" spans="1:22" x14ac:dyDescent="0.25">
      <c r="A67" s="347">
        <v>134</v>
      </c>
      <c r="B67" s="347" t="s">
        <v>458</v>
      </c>
      <c r="C67" s="331">
        <v>0</v>
      </c>
      <c r="D67" s="348">
        <v>0</v>
      </c>
      <c r="E67" s="331">
        <v>0</v>
      </c>
      <c r="F67" s="348">
        <v>0</v>
      </c>
      <c r="G67" s="331">
        <v>2</v>
      </c>
      <c r="H67" s="348">
        <v>18.181818181818183</v>
      </c>
      <c r="I67" s="331">
        <v>9</v>
      </c>
      <c r="J67" s="348">
        <v>81.818181818181827</v>
      </c>
      <c r="K67" s="331">
        <v>0</v>
      </c>
      <c r="L67" s="348">
        <v>0</v>
      </c>
      <c r="M67" s="331">
        <v>0</v>
      </c>
      <c r="N67" s="348">
        <v>0</v>
      </c>
      <c r="O67" s="331">
        <v>0</v>
      </c>
      <c r="P67" s="348">
        <v>0</v>
      </c>
      <c r="Q67" s="331">
        <v>11</v>
      </c>
      <c r="R67"/>
      <c r="S67"/>
      <c r="T67"/>
      <c r="U67"/>
      <c r="V67"/>
    </row>
    <row r="68" spans="1:22" x14ac:dyDescent="0.25">
      <c r="A68" s="347">
        <v>150</v>
      </c>
      <c r="B68" s="347" t="s">
        <v>459</v>
      </c>
      <c r="C68" s="331">
        <v>0</v>
      </c>
      <c r="D68" s="348">
        <v>0</v>
      </c>
      <c r="E68" s="331">
        <v>0</v>
      </c>
      <c r="F68" s="348">
        <v>0</v>
      </c>
      <c r="G68" s="331">
        <v>16</v>
      </c>
      <c r="H68" s="348">
        <v>32</v>
      </c>
      <c r="I68" s="331">
        <v>28</v>
      </c>
      <c r="J68" s="348">
        <v>56.000000000000007</v>
      </c>
      <c r="K68" s="331">
        <v>5</v>
      </c>
      <c r="L68" s="348">
        <v>10</v>
      </c>
      <c r="M68" s="331">
        <v>0</v>
      </c>
      <c r="N68" s="348">
        <v>0</v>
      </c>
      <c r="O68" s="331">
        <v>1</v>
      </c>
      <c r="P68" s="348">
        <v>2</v>
      </c>
      <c r="Q68" s="331">
        <v>50</v>
      </c>
      <c r="R68"/>
      <c r="S68"/>
      <c r="T68"/>
      <c r="U68"/>
      <c r="V68"/>
    </row>
    <row r="69" spans="1:22" x14ac:dyDescent="0.25">
      <c r="A69" s="347">
        <v>237</v>
      </c>
      <c r="B69" s="347" t="s">
        <v>460</v>
      </c>
      <c r="C69" s="331">
        <v>0</v>
      </c>
      <c r="D69" s="348">
        <v>0</v>
      </c>
      <c r="E69" s="331">
        <v>11</v>
      </c>
      <c r="F69" s="348">
        <v>2.2044088176352705</v>
      </c>
      <c r="G69" s="331">
        <v>120</v>
      </c>
      <c r="H69" s="348">
        <v>24.048096192384769</v>
      </c>
      <c r="I69" s="331">
        <v>297</v>
      </c>
      <c r="J69" s="348">
        <v>59.519038076152306</v>
      </c>
      <c r="K69" s="331">
        <v>52</v>
      </c>
      <c r="L69" s="348">
        <v>10.420841683366733</v>
      </c>
      <c r="M69" s="331">
        <v>19</v>
      </c>
      <c r="N69" s="348">
        <v>3.8076152304609221</v>
      </c>
      <c r="O69" s="331">
        <v>0</v>
      </c>
      <c r="P69" s="348">
        <v>0</v>
      </c>
      <c r="Q69" s="331">
        <v>499</v>
      </c>
      <c r="R69"/>
      <c r="S69"/>
      <c r="T69"/>
      <c r="U69"/>
      <c r="V69"/>
    </row>
    <row r="70" spans="1:22" x14ac:dyDescent="0.25">
      <c r="A70" s="347">
        <v>264</v>
      </c>
      <c r="B70" s="347" t="s">
        <v>461</v>
      </c>
      <c r="C70" s="331">
        <v>0</v>
      </c>
      <c r="D70" s="348">
        <v>0</v>
      </c>
      <c r="E70" s="331">
        <v>1</v>
      </c>
      <c r="F70" s="348">
        <v>0.62893081761006298</v>
      </c>
      <c r="G70" s="331">
        <v>45</v>
      </c>
      <c r="H70" s="348">
        <v>28.30188679245283</v>
      </c>
      <c r="I70" s="331">
        <v>87</v>
      </c>
      <c r="J70" s="348">
        <v>54.716981132075468</v>
      </c>
      <c r="K70" s="331">
        <v>20</v>
      </c>
      <c r="L70" s="348">
        <v>12.578616352201259</v>
      </c>
      <c r="M70" s="331">
        <v>6</v>
      </c>
      <c r="N70" s="348">
        <v>3.7735849056603774</v>
      </c>
      <c r="O70" s="331">
        <v>0</v>
      </c>
      <c r="P70" s="348">
        <v>0</v>
      </c>
      <c r="Q70" s="331">
        <v>159</v>
      </c>
      <c r="R70"/>
      <c r="S70"/>
      <c r="T70"/>
      <c r="U70"/>
      <c r="V70"/>
    </row>
    <row r="71" spans="1:22" x14ac:dyDescent="0.25">
      <c r="A71" s="347">
        <v>310</v>
      </c>
      <c r="B71" s="347" t="s">
        <v>462</v>
      </c>
      <c r="C71" s="331">
        <v>0</v>
      </c>
      <c r="D71" s="348">
        <v>0</v>
      </c>
      <c r="E71" s="331">
        <v>0</v>
      </c>
      <c r="F71" s="348">
        <v>0</v>
      </c>
      <c r="G71" s="331">
        <v>15</v>
      </c>
      <c r="H71" s="348">
        <v>26.315789473684209</v>
      </c>
      <c r="I71" s="331">
        <v>34</v>
      </c>
      <c r="J71" s="348">
        <v>59.649122807017541</v>
      </c>
      <c r="K71" s="331">
        <v>6</v>
      </c>
      <c r="L71" s="348">
        <v>10.526315789473683</v>
      </c>
      <c r="M71" s="331">
        <v>2</v>
      </c>
      <c r="N71" s="348">
        <v>3.5087719298245612</v>
      </c>
      <c r="O71" s="331">
        <v>0</v>
      </c>
      <c r="P71" s="348">
        <v>0</v>
      </c>
      <c r="Q71" s="331">
        <v>57</v>
      </c>
      <c r="R71"/>
      <c r="S71"/>
      <c r="T71"/>
      <c r="U71"/>
      <c r="V71"/>
    </row>
    <row r="72" spans="1:22" x14ac:dyDescent="0.25">
      <c r="A72" s="347">
        <v>315</v>
      </c>
      <c r="B72" s="347" t="s">
        <v>463</v>
      </c>
      <c r="C72" s="331">
        <v>0</v>
      </c>
      <c r="D72" s="348">
        <v>0</v>
      </c>
      <c r="E72" s="331">
        <v>0</v>
      </c>
      <c r="F72" s="348">
        <v>0</v>
      </c>
      <c r="G72" s="331">
        <v>0</v>
      </c>
      <c r="H72" s="348">
        <v>0</v>
      </c>
      <c r="I72" s="331">
        <v>1</v>
      </c>
      <c r="J72" s="348">
        <v>100</v>
      </c>
      <c r="K72" s="331">
        <v>0</v>
      </c>
      <c r="L72" s="348">
        <v>0</v>
      </c>
      <c r="M72" s="331">
        <v>0</v>
      </c>
      <c r="N72" s="348">
        <v>0</v>
      </c>
      <c r="O72" s="331">
        <v>0</v>
      </c>
      <c r="P72" s="348">
        <v>0</v>
      </c>
      <c r="Q72" s="331">
        <v>1</v>
      </c>
      <c r="R72"/>
      <c r="S72"/>
      <c r="T72"/>
      <c r="U72"/>
      <c r="V72"/>
    </row>
    <row r="73" spans="1:22" x14ac:dyDescent="0.25">
      <c r="A73" s="347">
        <v>361</v>
      </c>
      <c r="B73" s="347" t="s">
        <v>464</v>
      </c>
      <c r="C73" s="331">
        <v>0</v>
      </c>
      <c r="D73" s="348">
        <v>0</v>
      </c>
      <c r="E73" s="331">
        <v>0</v>
      </c>
      <c r="F73" s="348">
        <v>0</v>
      </c>
      <c r="G73" s="331">
        <v>8</v>
      </c>
      <c r="H73" s="348">
        <v>28.571428571428569</v>
      </c>
      <c r="I73" s="331">
        <v>16</v>
      </c>
      <c r="J73" s="348">
        <v>57.142857142857139</v>
      </c>
      <c r="K73" s="331">
        <v>3</v>
      </c>
      <c r="L73" s="348">
        <v>10.714285714285714</v>
      </c>
      <c r="M73" s="331">
        <v>1</v>
      </c>
      <c r="N73" s="348">
        <v>3.5714285714285712</v>
      </c>
      <c r="O73" s="331">
        <v>0</v>
      </c>
      <c r="P73" s="348">
        <v>0</v>
      </c>
      <c r="Q73" s="331">
        <v>28</v>
      </c>
      <c r="R73"/>
      <c r="S73"/>
      <c r="T73"/>
      <c r="U73"/>
      <c r="V73"/>
    </row>
    <row r="74" spans="1:22" x14ac:dyDescent="0.25">
      <c r="A74" s="347">
        <v>647</v>
      </c>
      <c r="B74" s="347" t="s">
        <v>465</v>
      </c>
      <c r="C74" s="331">
        <v>0</v>
      </c>
      <c r="D74" s="348">
        <v>0</v>
      </c>
      <c r="E74" s="331">
        <v>0</v>
      </c>
      <c r="F74" s="348">
        <v>0</v>
      </c>
      <c r="G74" s="331">
        <v>13</v>
      </c>
      <c r="H74" s="348">
        <v>20</v>
      </c>
      <c r="I74" s="331">
        <v>43</v>
      </c>
      <c r="J74" s="348">
        <v>66.153846153846146</v>
      </c>
      <c r="K74" s="331">
        <v>9</v>
      </c>
      <c r="L74" s="348">
        <v>13.846153846153847</v>
      </c>
      <c r="M74" s="331">
        <v>0</v>
      </c>
      <c r="N74" s="348">
        <v>0</v>
      </c>
      <c r="O74" s="331">
        <v>0</v>
      </c>
      <c r="P74" s="348">
        <v>0</v>
      </c>
      <c r="Q74" s="331">
        <v>65</v>
      </c>
      <c r="R74"/>
      <c r="S74"/>
      <c r="T74"/>
      <c r="U74"/>
      <c r="V74"/>
    </row>
    <row r="75" spans="1:22" x14ac:dyDescent="0.25">
      <c r="A75" s="347">
        <v>658</v>
      </c>
      <c r="B75" s="347" t="s">
        <v>466</v>
      </c>
      <c r="C75" s="331">
        <v>0</v>
      </c>
      <c r="D75" s="348">
        <v>0</v>
      </c>
      <c r="E75" s="331">
        <v>0</v>
      </c>
      <c r="F75" s="348">
        <v>0</v>
      </c>
      <c r="G75" s="331">
        <v>0</v>
      </c>
      <c r="H75" s="348">
        <v>0</v>
      </c>
      <c r="I75" s="331">
        <v>0</v>
      </c>
      <c r="J75" s="348">
        <v>0</v>
      </c>
      <c r="K75" s="331">
        <v>1</v>
      </c>
      <c r="L75" s="348">
        <v>100</v>
      </c>
      <c r="M75" s="331">
        <v>0</v>
      </c>
      <c r="N75" s="348">
        <v>0</v>
      </c>
      <c r="O75" s="331">
        <v>0</v>
      </c>
      <c r="P75" s="348">
        <v>0</v>
      </c>
      <c r="Q75" s="331">
        <v>1</v>
      </c>
      <c r="R75"/>
      <c r="S75"/>
      <c r="T75"/>
      <c r="U75"/>
      <c r="V75"/>
    </row>
    <row r="76" spans="1:22" x14ac:dyDescent="0.25">
      <c r="A76" s="347">
        <v>664</v>
      </c>
      <c r="B76" s="347" t="s">
        <v>467</v>
      </c>
      <c r="C76" s="331">
        <v>0</v>
      </c>
      <c r="D76" s="348">
        <v>0</v>
      </c>
      <c r="E76" s="331">
        <v>4</v>
      </c>
      <c r="F76" s="348">
        <v>0.57636887608069165</v>
      </c>
      <c r="G76" s="331">
        <v>193</v>
      </c>
      <c r="H76" s="348">
        <v>27.809798270893371</v>
      </c>
      <c r="I76" s="331">
        <v>394</v>
      </c>
      <c r="J76" s="348">
        <v>56.77233429394812</v>
      </c>
      <c r="K76" s="331">
        <v>83</v>
      </c>
      <c r="L76" s="348">
        <v>11.959654178674352</v>
      </c>
      <c r="M76" s="331">
        <v>20</v>
      </c>
      <c r="N76" s="348">
        <v>2.8818443804034581</v>
      </c>
      <c r="O76" s="331">
        <v>0</v>
      </c>
      <c r="P76" s="348">
        <v>0</v>
      </c>
      <c r="Q76" s="331">
        <v>694</v>
      </c>
      <c r="R76"/>
      <c r="S76"/>
      <c r="T76"/>
      <c r="U76"/>
      <c r="V76"/>
    </row>
    <row r="77" spans="1:22" x14ac:dyDescent="0.25">
      <c r="A77" s="347">
        <v>686</v>
      </c>
      <c r="B77" s="347" t="s">
        <v>468</v>
      </c>
      <c r="C77" s="331">
        <v>0</v>
      </c>
      <c r="D77" s="348">
        <v>0</v>
      </c>
      <c r="E77" s="331">
        <v>6</v>
      </c>
      <c r="F77" s="348">
        <v>1.6713091922005572</v>
      </c>
      <c r="G77" s="331">
        <v>112</v>
      </c>
      <c r="H77" s="348">
        <v>31.197771587743734</v>
      </c>
      <c r="I77" s="331">
        <v>205</v>
      </c>
      <c r="J77" s="348">
        <v>57.103064066852369</v>
      </c>
      <c r="K77" s="331">
        <v>33</v>
      </c>
      <c r="L77" s="348">
        <v>9.1922005571030638</v>
      </c>
      <c r="M77" s="331">
        <v>3</v>
      </c>
      <c r="N77" s="348">
        <v>0.83565459610027859</v>
      </c>
      <c r="O77" s="331">
        <v>0</v>
      </c>
      <c r="P77" s="348">
        <v>0</v>
      </c>
      <c r="Q77" s="331">
        <v>359</v>
      </c>
      <c r="R77"/>
      <c r="S77"/>
      <c r="T77"/>
      <c r="U77"/>
      <c r="V77"/>
    </row>
    <row r="78" spans="1:22" x14ac:dyDescent="0.25">
      <c r="A78" s="347">
        <v>819</v>
      </c>
      <c r="B78" s="347" t="s">
        <v>469</v>
      </c>
      <c r="C78" s="331">
        <v>0</v>
      </c>
      <c r="D78" s="348">
        <v>0</v>
      </c>
      <c r="E78" s="331">
        <v>0</v>
      </c>
      <c r="F78" s="348">
        <v>0</v>
      </c>
      <c r="G78" s="331">
        <v>3</v>
      </c>
      <c r="H78" s="348">
        <v>21.428571428571427</v>
      </c>
      <c r="I78" s="331">
        <v>10</v>
      </c>
      <c r="J78" s="348">
        <v>71.428571428571431</v>
      </c>
      <c r="K78" s="331">
        <v>1</v>
      </c>
      <c r="L78" s="348">
        <v>7.1428571428571423</v>
      </c>
      <c r="M78" s="331">
        <v>0</v>
      </c>
      <c r="N78" s="348">
        <v>0</v>
      </c>
      <c r="O78" s="331">
        <v>0</v>
      </c>
      <c r="P78" s="348">
        <v>0</v>
      </c>
      <c r="Q78" s="331">
        <v>14</v>
      </c>
      <c r="R78"/>
      <c r="S78"/>
      <c r="T78"/>
      <c r="U78"/>
      <c r="V78"/>
    </row>
    <row r="79" spans="1:22" x14ac:dyDescent="0.25">
      <c r="A79" s="347">
        <v>854</v>
      </c>
      <c r="B79" s="347" t="s">
        <v>470</v>
      </c>
      <c r="C79" s="331">
        <v>0</v>
      </c>
      <c r="D79" s="348">
        <v>0</v>
      </c>
      <c r="E79" s="331">
        <v>0</v>
      </c>
      <c r="F79" s="348">
        <v>0</v>
      </c>
      <c r="G79" s="331">
        <v>5</v>
      </c>
      <c r="H79" s="348">
        <v>38.461538461538467</v>
      </c>
      <c r="I79" s="331">
        <v>7</v>
      </c>
      <c r="J79" s="348">
        <v>53.846153846153847</v>
      </c>
      <c r="K79" s="331">
        <v>1</v>
      </c>
      <c r="L79" s="348">
        <v>7.6923076923076925</v>
      </c>
      <c r="M79" s="331">
        <v>0</v>
      </c>
      <c r="N79" s="348">
        <v>0</v>
      </c>
      <c r="O79" s="331">
        <v>0</v>
      </c>
      <c r="P79" s="348">
        <v>0</v>
      </c>
      <c r="Q79" s="331">
        <v>13</v>
      </c>
      <c r="R79"/>
      <c r="S79"/>
      <c r="T79"/>
      <c r="U79"/>
      <c r="V79"/>
    </row>
    <row r="80" spans="1:22" x14ac:dyDescent="0.25">
      <c r="A80" s="347">
        <v>887</v>
      </c>
      <c r="B80" s="347" t="s">
        <v>471</v>
      </c>
      <c r="C80" s="331">
        <v>0</v>
      </c>
      <c r="D80" s="348">
        <v>0</v>
      </c>
      <c r="E80" s="331">
        <v>0</v>
      </c>
      <c r="F80" s="348">
        <v>0</v>
      </c>
      <c r="G80" s="331">
        <v>57</v>
      </c>
      <c r="H80" s="348">
        <v>26.886792452830189</v>
      </c>
      <c r="I80" s="331">
        <v>128</v>
      </c>
      <c r="J80" s="348">
        <v>60.377358490566039</v>
      </c>
      <c r="K80" s="331">
        <v>21</v>
      </c>
      <c r="L80" s="348">
        <v>9.9056603773584904</v>
      </c>
      <c r="M80" s="331">
        <v>5</v>
      </c>
      <c r="N80" s="348">
        <v>2.358490566037736</v>
      </c>
      <c r="O80" s="331">
        <v>1</v>
      </c>
      <c r="P80" s="348">
        <v>0.47169811320754718</v>
      </c>
      <c r="Q80" s="331">
        <v>212</v>
      </c>
      <c r="R80"/>
      <c r="S80"/>
      <c r="T80"/>
      <c r="U80"/>
      <c r="V80"/>
    </row>
    <row r="81" spans="1:22" x14ac:dyDescent="0.25">
      <c r="A81" s="343">
        <v>7</v>
      </c>
      <c r="B81" s="344" t="s">
        <v>472</v>
      </c>
      <c r="C81" s="353">
        <v>2</v>
      </c>
      <c r="D81" s="349">
        <v>1.0328977947632082E-2</v>
      </c>
      <c r="E81" s="353">
        <v>366</v>
      </c>
      <c r="F81" s="349">
        <v>1.8902029644166711</v>
      </c>
      <c r="G81" s="353">
        <v>4594</v>
      </c>
      <c r="H81" s="349">
        <v>23.725662345710891</v>
      </c>
      <c r="I81" s="353">
        <v>11263</v>
      </c>
      <c r="J81" s="349">
        <v>58.167639312090067</v>
      </c>
      <c r="K81" s="353">
        <v>2312</v>
      </c>
      <c r="L81" s="349">
        <v>11.940298507462686</v>
      </c>
      <c r="M81" s="353">
        <v>806</v>
      </c>
      <c r="N81" s="350">
        <v>4.1625781128957291</v>
      </c>
      <c r="O81" s="353">
        <v>20</v>
      </c>
      <c r="P81" s="350">
        <v>0.10328977947632083</v>
      </c>
      <c r="Q81" s="351">
        <v>19363</v>
      </c>
      <c r="R81"/>
      <c r="S81"/>
      <c r="T81"/>
      <c r="U81"/>
      <c r="V81"/>
    </row>
    <row r="82" spans="1:22" x14ac:dyDescent="0.25">
      <c r="A82" s="347">
        <v>2</v>
      </c>
      <c r="B82" s="347" t="s">
        <v>473</v>
      </c>
      <c r="C82" s="331">
        <v>0</v>
      </c>
      <c r="D82" s="348">
        <v>0</v>
      </c>
      <c r="E82" s="331">
        <v>2</v>
      </c>
      <c r="F82" s="348">
        <v>2.5316455696202533</v>
      </c>
      <c r="G82" s="331">
        <v>19</v>
      </c>
      <c r="H82" s="348">
        <v>24.050632911392405</v>
      </c>
      <c r="I82" s="331">
        <v>47</v>
      </c>
      <c r="J82" s="348">
        <v>59.493670886075947</v>
      </c>
      <c r="K82" s="331">
        <v>10</v>
      </c>
      <c r="L82" s="348">
        <v>12.658227848101266</v>
      </c>
      <c r="M82" s="331">
        <v>1</v>
      </c>
      <c r="N82" s="348">
        <v>1.2658227848101267</v>
      </c>
      <c r="O82" s="331">
        <v>0</v>
      </c>
      <c r="P82" s="348">
        <v>0</v>
      </c>
      <c r="Q82" s="331">
        <v>79</v>
      </c>
      <c r="R82"/>
      <c r="S82"/>
      <c r="T82"/>
      <c r="U82"/>
      <c r="V82"/>
    </row>
    <row r="83" spans="1:22" x14ac:dyDescent="0.25">
      <c r="A83" s="347">
        <v>21</v>
      </c>
      <c r="B83" s="347" t="s">
        <v>474</v>
      </c>
      <c r="C83" s="331">
        <v>0</v>
      </c>
      <c r="D83" s="348">
        <v>0</v>
      </c>
      <c r="E83" s="331">
        <v>1</v>
      </c>
      <c r="F83" s="348">
        <v>4.3478260869565215</v>
      </c>
      <c r="G83" s="331">
        <v>7</v>
      </c>
      <c r="H83" s="348">
        <v>30.434782608695656</v>
      </c>
      <c r="I83" s="331">
        <v>15</v>
      </c>
      <c r="J83" s="348">
        <v>65.217391304347828</v>
      </c>
      <c r="K83" s="331">
        <v>0</v>
      </c>
      <c r="L83" s="348">
        <v>0</v>
      </c>
      <c r="M83" s="331">
        <v>0</v>
      </c>
      <c r="N83" s="348">
        <v>0</v>
      </c>
      <c r="O83" s="331">
        <v>0</v>
      </c>
      <c r="P83" s="348">
        <v>0</v>
      </c>
      <c r="Q83" s="331">
        <v>23</v>
      </c>
      <c r="R83"/>
      <c r="S83"/>
      <c r="T83"/>
      <c r="U83"/>
      <c r="V83"/>
    </row>
    <row r="84" spans="1:22" x14ac:dyDescent="0.25">
      <c r="A84" s="347">
        <v>55</v>
      </c>
      <c r="B84" s="347" t="s">
        <v>475</v>
      </c>
      <c r="C84" s="331">
        <v>0</v>
      </c>
      <c r="D84" s="348">
        <v>0</v>
      </c>
      <c r="E84" s="331">
        <v>0</v>
      </c>
      <c r="F84" s="348">
        <v>0</v>
      </c>
      <c r="G84" s="331">
        <v>7</v>
      </c>
      <c r="H84" s="348">
        <v>36.84210526315789</v>
      </c>
      <c r="I84" s="331">
        <v>10</v>
      </c>
      <c r="J84" s="348">
        <v>52.631578947368418</v>
      </c>
      <c r="K84" s="331">
        <v>2</v>
      </c>
      <c r="L84" s="348">
        <v>10.526315789473683</v>
      </c>
      <c r="M84" s="331">
        <v>0</v>
      </c>
      <c r="N84" s="348">
        <v>0</v>
      </c>
      <c r="O84" s="331">
        <v>0</v>
      </c>
      <c r="P84" s="348">
        <v>0</v>
      </c>
      <c r="Q84" s="331">
        <v>19</v>
      </c>
      <c r="R84"/>
      <c r="S84"/>
      <c r="T84"/>
      <c r="U84"/>
      <c r="V84"/>
    </row>
    <row r="85" spans="1:22" x14ac:dyDescent="0.25">
      <c r="A85" s="347">
        <v>148</v>
      </c>
      <c r="B85" s="347" t="s">
        <v>476</v>
      </c>
      <c r="C85" s="331">
        <v>0</v>
      </c>
      <c r="D85" s="348">
        <v>0</v>
      </c>
      <c r="E85" s="331">
        <v>37</v>
      </c>
      <c r="F85" s="348">
        <v>2.1461716937354987</v>
      </c>
      <c r="G85" s="331">
        <v>409</v>
      </c>
      <c r="H85" s="348">
        <v>23.723897911832946</v>
      </c>
      <c r="I85" s="331">
        <v>1012</v>
      </c>
      <c r="J85" s="348">
        <v>58.700696055684453</v>
      </c>
      <c r="K85" s="331">
        <v>199</v>
      </c>
      <c r="L85" s="348">
        <v>11.54292343387471</v>
      </c>
      <c r="M85" s="331">
        <v>67</v>
      </c>
      <c r="N85" s="348">
        <v>3.8863109048723898</v>
      </c>
      <c r="O85" s="331">
        <v>0</v>
      </c>
      <c r="P85" s="348">
        <v>0</v>
      </c>
      <c r="Q85" s="331">
        <v>1724</v>
      </c>
      <c r="R85"/>
      <c r="S85"/>
      <c r="T85"/>
      <c r="U85"/>
      <c r="V85"/>
    </row>
    <row r="86" spans="1:22" x14ac:dyDescent="0.25">
      <c r="A86" s="347">
        <v>197</v>
      </c>
      <c r="B86" s="347" t="s">
        <v>477</v>
      </c>
      <c r="C86" s="331">
        <v>0</v>
      </c>
      <c r="D86" s="348">
        <v>0</v>
      </c>
      <c r="E86" s="331">
        <v>5</v>
      </c>
      <c r="F86" s="348">
        <v>1.5527950310559007</v>
      </c>
      <c r="G86" s="331">
        <v>85</v>
      </c>
      <c r="H86" s="348">
        <v>26.397515527950311</v>
      </c>
      <c r="I86" s="331">
        <v>189</v>
      </c>
      <c r="J86" s="348">
        <v>58.695652173913047</v>
      </c>
      <c r="K86" s="331">
        <v>34</v>
      </c>
      <c r="L86" s="348">
        <v>10.559006211180124</v>
      </c>
      <c r="M86" s="331">
        <v>9</v>
      </c>
      <c r="N86" s="348">
        <v>2.7950310559006213</v>
      </c>
      <c r="O86" s="331">
        <v>0</v>
      </c>
      <c r="P86" s="348">
        <v>0</v>
      </c>
      <c r="Q86" s="331">
        <v>322</v>
      </c>
      <c r="R86"/>
      <c r="S86"/>
      <c r="T86"/>
      <c r="U86"/>
      <c r="V86"/>
    </row>
    <row r="87" spans="1:22" x14ac:dyDescent="0.25">
      <c r="A87" s="347">
        <v>206</v>
      </c>
      <c r="B87" s="347" t="s">
        <v>478</v>
      </c>
      <c r="C87" s="331">
        <v>0</v>
      </c>
      <c r="D87" s="348">
        <v>0</v>
      </c>
      <c r="E87" s="331">
        <v>0</v>
      </c>
      <c r="F87" s="348">
        <v>0</v>
      </c>
      <c r="G87" s="331">
        <v>4</v>
      </c>
      <c r="H87" s="348">
        <v>23.52941176470588</v>
      </c>
      <c r="I87" s="331">
        <v>10</v>
      </c>
      <c r="J87" s="348">
        <v>58.82352941176471</v>
      </c>
      <c r="K87" s="331">
        <v>3</v>
      </c>
      <c r="L87" s="348">
        <v>17.647058823529413</v>
      </c>
      <c r="M87" s="331">
        <v>0</v>
      </c>
      <c r="N87" s="348">
        <v>0</v>
      </c>
      <c r="O87" s="331">
        <v>0</v>
      </c>
      <c r="P87" s="348">
        <v>0</v>
      </c>
      <c r="Q87" s="331">
        <v>17</v>
      </c>
      <c r="R87"/>
      <c r="S87"/>
      <c r="T87"/>
      <c r="U87"/>
      <c r="V87"/>
    </row>
    <row r="88" spans="1:22" x14ac:dyDescent="0.25">
      <c r="A88" s="347">
        <v>313</v>
      </c>
      <c r="B88" s="347" t="s">
        <v>479</v>
      </c>
      <c r="C88" s="331">
        <v>0</v>
      </c>
      <c r="D88" s="348">
        <v>0</v>
      </c>
      <c r="E88" s="331">
        <v>9</v>
      </c>
      <c r="F88" s="348">
        <v>4.2857142857142856</v>
      </c>
      <c r="G88" s="331">
        <v>58</v>
      </c>
      <c r="H88" s="348">
        <v>27.61904761904762</v>
      </c>
      <c r="I88" s="331">
        <v>116</v>
      </c>
      <c r="J88" s="348">
        <v>55.238095238095241</v>
      </c>
      <c r="K88" s="331">
        <v>21</v>
      </c>
      <c r="L88" s="348">
        <v>10</v>
      </c>
      <c r="M88" s="331">
        <v>6</v>
      </c>
      <c r="N88" s="348">
        <v>2.8571428571428572</v>
      </c>
      <c r="O88" s="331">
        <v>0</v>
      </c>
      <c r="P88" s="348">
        <v>0</v>
      </c>
      <c r="Q88" s="331">
        <v>210</v>
      </c>
      <c r="R88"/>
      <c r="S88"/>
      <c r="T88"/>
      <c r="U88"/>
      <c r="V88"/>
    </row>
    <row r="89" spans="1:22" x14ac:dyDescent="0.25">
      <c r="A89" s="347">
        <v>318</v>
      </c>
      <c r="B89" s="347" t="s">
        <v>480</v>
      </c>
      <c r="C89" s="331">
        <v>0</v>
      </c>
      <c r="D89" s="348">
        <v>0</v>
      </c>
      <c r="E89" s="331">
        <v>25</v>
      </c>
      <c r="F89" s="348">
        <v>1.5105740181268883</v>
      </c>
      <c r="G89" s="331">
        <v>371</v>
      </c>
      <c r="H89" s="348">
        <v>22.416918429003022</v>
      </c>
      <c r="I89" s="331">
        <v>1008</v>
      </c>
      <c r="J89" s="348">
        <v>60.906344410876137</v>
      </c>
      <c r="K89" s="331">
        <v>187</v>
      </c>
      <c r="L89" s="348">
        <v>11.299093655589123</v>
      </c>
      <c r="M89" s="331">
        <v>63</v>
      </c>
      <c r="N89" s="348">
        <v>3.8066465256797586</v>
      </c>
      <c r="O89" s="331">
        <v>1</v>
      </c>
      <c r="P89" s="348">
        <v>6.0422960725075525E-2</v>
      </c>
      <c r="Q89" s="331">
        <v>1655</v>
      </c>
      <c r="R89"/>
      <c r="S89"/>
      <c r="T89"/>
      <c r="U89"/>
      <c r="V89"/>
    </row>
    <row r="90" spans="1:22" x14ac:dyDescent="0.25">
      <c r="A90" s="347">
        <v>321</v>
      </c>
      <c r="B90" s="347" t="s">
        <v>481</v>
      </c>
      <c r="C90" s="331">
        <v>0</v>
      </c>
      <c r="D90" s="348">
        <v>0</v>
      </c>
      <c r="E90" s="331">
        <v>11</v>
      </c>
      <c r="F90" s="348">
        <v>1.4511873350923483</v>
      </c>
      <c r="G90" s="331">
        <v>161</v>
      </c>
      <c r="H90" s="348">
        <v>21.240105540897098</v>
      </c>
      <c r="I90" s="331">
        <v>431</v>
      </c>
      <c r="J90" s="348">
        <v>56.860158311345643</v>
      </c>
      <c r="K90" s="331">
        <v>107</v>
      </c>
      <c r="L90" s="348">
        <v>14.116094986807386</v>
      </c>
      <c r="M90" s="331">
        <v>47</v>
      </c>
      <c r="N90" s="348">
        <v>6.2005277044854878</v>
      </c>
      <c r="O90" s="331">
        <v>1</v>
      </c>
      <c r="P90" s="348">
        <v>0.13192612137203166</v>
      </c>
      <c r="Q90" s="331">
        <v>758</v>
      </c>
      <c r="R90"/>
      <c r="S90"/>
      <c r="T90"/>
      <c r="U90"/>
      <c r="V90"/>
    </row>
    <row r="91" spans="1:22" x14ac:dyDescent="0.25">
      <c r="A91" s="347">
        <v>376</v>
      </c>
      <c r="B91" s="347" t="s">
        <v>482</v>
      </c>
      <c r="C91" s="331">
        <v>0</v>
      </c>
      <c r="D91" s="348">
        <v>0</v>
      </c>
      <c r="E91" s="331">
        <v>26</v>
      </c>
      <c r="F91" s="348">
        <v>1.8772563176895307</v>
      </c>
      <c r="G91" s="331">
        <v>333</v>
      </c>
      <c r="H91" s="348">
        <v>24.04332129963899</v>
      </c>
      <c r="I91" s="331">
        <v>785</v>
      </c>
      <c r="J91" s="348">
        <v>56.678700361010826</v>
      </c>
      <c r="K91" s="331">
        <v>165</v>
      </c>
      <c r="L91" s="348">
        <v>11.913357400722022</v>
      </c>
      <c r="M91" s="331">
        <v>75</v>
      </c>
      <c r="N91" s="348">
        <v>5.4151624548736459</v>
      </c>
      <c r="O91" s="331">
        <v>1</v>
      </c>
      <c r="P91" s="348">
        <v>7.2202166064981949E-2</v>
      </c>
      <c r="Q91" s="331">
        <v>1385</v>
      </c>
      <c r="R91"/>
      <c r="S91"/>
      <c r="T91"/>
      <c r="U91"/>
      <c r="V91"/>
    </row>
    <row r="92" spans="1:22" x14ac:dyDescent="0.25">
      <c r="A92" s="347">
        <v>400</v>
      </c>
      <c r="B92" s="347" t="s">
        <v>483</v>
      </c>
      <c r="C92" s="331">
        <v>0</v>
      </c>
      <c r="D92" s="348">
        <v>0</v>
      </c>
      <c r="E92" s="331">
        <v>6</v>
      </c>
      <c r="F92" s="348">
        <v>2.1897810218978102</v>
      </c>
      <c r="G92" s="331">
        <v>64</v>
      </c>
      <c r="H92" s="348">
        <v>23.357664233576642</v>
      </c>
      <c r="I92" s="331">
        <v>158</v>
      </c>
      <c r="J92" s="348">
        <v>57.664233576642332</v>
      </c>
      <c r="K92" s="331">
        <v>38</v>
      </c>
      <c r="L92" s="348">
        <v>13.868613138686131</v>
      </c>
      <c r="M92" s="331">
        <v>7</v>
      </c>
      <c r="N92" s="348">
        <v>2.5547445255474455</v>
      </c>
      <c r="O92" s="331">
        <v>1</v>
      </c>
      <c r="P92" s="348">
        <v>0.36496350364963503</v>
      </c>
      <c r="Q92" s="331">
        <v>274</v>
      </c>
      <c r="R92"/>
      <c r="S92"/>
      <c r="T92"/>
      <c r="U92"/>
      <c r="V92"/>
    </row>
    <row r="93" spans="1:22" x14ac:dyDescent="0.25">
      <c r="A93" s="347">
        <v>440</v>
      </c>
      <c r="B93" s="347" t="s">
        <v>484</v>
      </c>
      <c r="C93" s="331">
        <v>1</v>
      </c>
      <c r="D93" s="348">
        <v>2.2825838849577722E-2</v>
      </c>
      <c r="E93" s="331">
        <v>74</v>
      </c>
      <c r="F93" s="348">
        <v>1.6891120748687514</v>
      </c>
      <c r="G93" s="331">
        <v>1028</v>
      </c>
      <c r="H93" s="348">
        <v>23.4649623373659</v>
      </c>
      <c r="I93" s="331">
        <v>2608</v>
      </c>
      <c r="J93" s="348">
        <v>59.529787719698703</v>
      </c>
      <c r="K93" s="331">
        <v>503</v>
      </c>
      <c r="L93" s="348">
        <v>11.481396941337595</v>
      </c>
      <c r="M93" s="331">
        <v>165</v>
      </c>
      <c r="N93" s="348">
        <v>3.7662634101803238</v>
      </c>
      <c r="O93" s="331">
        <v>2</v>
      </c>
      <c r="P93" s="348">
        <v>4.5651677699155443E-2</v>
      </c>
      <c r="Q93" s="331">
        <v>4381</v>
      </c>
      <c r="R93"/>
      <c r="S93"/>
      <c r="T93"/>
      <c r="U93"/>
      <c r="V93"/>
    </row>
    <row r="94" spans="1:22" x14ac:dyDescent="0.25">
      <c r="A94" s="347">
        <v>483</v>
      </c>
      <c r="B94" s="347" t="s">
        <v>485</v>
      </c>
      <c r="C94" s="331">
        <v>0</v>
      </c>
      <c r="D94" s="348">
        <v>0</v>
      </c>
      <c r="E94" s="331">
        <v>0</v>
      </c>
      <c r="F94" s="348">
        <v>0</v>
      </c>
      <c r="G94" s="331">
        <v>4</v>
      </c>
      <c r="H94" s="348">
        <v>30.76923076923077</v>
      </c>
      <c r="I94" s="331">
        <v>8</v>
      </c>
      <c r="J94" s="348">
        <v>61.53846153846154</v>
      </c>
      <c r="K94" s="331">
        <v>1</v>
      </c>
      <c r="L94" s="348">
        <v>7.6923076923076925</v>
      </c>
      <c r="M94" s="331">
        <v>0</v>
      </c>
      <c r="N94" s="348">
        <v>0</v>
      </c>
      <c r="O94" s="331">
        <v>0</v>
      </c>
      <c r="P94" s="348">
        <v>0</v>
      </c>
      <c r="Q94" s="331">
        <v>13</v>
      </c>
      <c r="R94"/>
      <c r="S94"/>
      <c r="T94"/>
      <c r="U94"/>
      <c r="V94"/>
    </row>
    <row r="95" spans="1:22" x14ac:dyDescent="0.25">
      <c r="A95" s="347">
        <v>541</v>
      </c>
      <c r="B95" s="347" t="s">
        <v>486</v>
      </c>
      <c r="C95" s="331">
        <v>0</v>
      </c>
      <c r="D95" s="348">
        <v>0</v>
      </c>
      <c r="E95" s="331">
        <v>20</v>
      </c>
      <c r="F95" s="348">
        <v>2.1367521367521367</v>
      </c>
      <c r="G95" s="331">
        <v>269</v>
      </c>
      <c r="H95" s="348">
        <v>28.739316239316238</v>
      </c>
      <c r="I95" s="331">
        <v>515</v>
      </c>
      <c r="J95" s="348">
        <v>55.021367521367523</v>
      </c>
      <c r="K95" s="331">
        <v>101</v>
      </c>
      <c r="L95" s="348">
        <v>10.790598290598291</v>
      </c>
      <c r="M95" s="331">
        <v>30</v>
      </c>
      <c r="N95" s="348">
        <v>3.2051282051282048</v>
      </c>
      <c r="O95" s="331">
        <v>1</v>
      </c>
      <c r="P95" s="348">
        <v>0.10683760683760685</v>
      </c>
      <c r="Q95" s="331">
        <v>936</v>
      </c>
      <c r="R95"/>
      <c r="S95"/>
      <c r="T95"/>
      <c r="U95"/>
      <c r="V95"/>
    </row>
    <row r="96" spans="1:22" x14ac:dyDescent="0.25">
      <c r="A96" s="347">
        <v>607</v>
      </c>
      <c r="B96" s="347" t="s">
        <v>487</v>
      </c>
      <c r="C96" s="331">
        <v>0</v>
      </c>
      <c r="D96" s="348">
        <v>0</v>
      </c>
      <c r="E96" s="331">
        <v>11</v>
      </c>
      <c r="F96" s="348">
        <v>2.6252983293556085</v>
      </c>
      <c r="G96" s="331">
        <v>102</v>
      </c>
      <c r="H96" s="348">
        <v>24.3436754176611</v>
      </c>
      <c r="I96" s="331">
        <v>237</v>
      </c>
      <c r="J96" s="348">
        <v>56.563245823389018</v>
      </c>
      <c r="K96" s="331">
        <v>52</v>
      </c>
      <c r="L96" s="348">
        <v>12.410501193317423</v>
      </c>
      <c r="M96" s="331">
        <v>17</v>
      </c>
      <c r="N96" s="348">
        <v>4.0572792362768499</v>
      </c>
      <c r="O96" s="331">
        <v>0</v>
      </c>
      <c r="P96" s="348">
        <v>0</v>
      </c>
      <c r="Q96" s="331">
        <v>419</v>
      </c>
      <c r="R96"/>
      <c r="S96"/>
      <c r="T96"/>
      <c r="U96"/>
      <c r="V96"/>
    </row>
    <row r="97" spans="1:22" x14ac:dyDescent="0.25">
      <c r="A97" s="347">
        <v>615</v>
      </c>
      <c r="B97" s="347" t="s">
        <v>488</v>
      </c>
      <c r="C97" s="331">
        <v>1</v>
      </c>
      <c r="D97" s="348">
        <v>2.4348672997321647E-2</v>
      </c>
      <c r="E97" s="331">
        <v>87</v>
      </c>
      <c r="F97" s="348">
        <v>2.1183345507669831</v>
      </c>
      <c r="G97" s="331">
        <v>978</v>
      </c>
      <c r="H97" s="348">
        <v>23.813002191380569</v>
      </c>
      <c r="I97" s="331">
        <v>2281</v>
      </c>
      <c r="J97" s="348">
        <v>55.53932310689067</v>
      </c>
      <c r="K97" s="331">
        <v>548</v>
      </c>
      <c r="L97" s="348">
        <v>13.343072802532262</v>
      </c>
      <c r="M97" s="331">
        <v>204</v>
      </c>
      <c r="N97" s="348">
        <v>4.9671292914536158</v>
      </c>
      <c r="O97" s="331">
        <v>8</v>
      </c>
      <c r="P97" s="348">
        <v>0.19478938397857318</v>
      </c>
      <c r="Q97" s="331">
        <v>4107</v>
      </c>
      <c r="R97"/>
      <c r="S97"/>
      <c r="T97"/>
      <c r="U97"/>
      <c r="V97"/>
    </row>
    <row r="98" spans="1:22" x14ac:dyDescent="0.25">
      <c r="A98" s="347">
        <v>649</v>
      </c>
      <c r="B98" s="347" t="s">
        <v>489</v>
      </c>
      <c r="C98" s="331">
        <v>0</v>
      </c>
      <c r="D98" s="348">
        <v>0</v>
      </c>
      <c r="E98" s="331">
        <v>3</v>
      </c>
      <c r="F98" s="348">
        <v>2.7272727272727271</v>
      </c>
      <c r="G98" s="331">
        <v>21</v>
      </c>
      <c r="H98" s="348">
        <v>19.090909090909093</v>
      </c>
      <c r="I98" s="331">
        <v>68</v>
      </c>
      <c r="J98" s="348">
        <v>61.818181818181813</v>
      </c>
      <c r="K98" s="331">
        <v>15</v>
      </c>
      <c r="L98" s="348">
        <v>13.636363636363635</v>
      </c>
      <c r="M98" s="331">
        <v>3</v>
      </c>
      <c r="N98" s="348">
        <v>2.7272727272727271</v>
      </c>
      <c r="O98" s="331">
        <v>0</v>
      </c>
      <c r="P98" s="348">
        <v>0</v>
      </c>
      <c r="Q98" s="331">
        <v>110</v>
      </c>
      <c r="R98"/>
      <c r="S98"/>
      <c r="T98"/>
      <c r="U98"/>
      <c r="V98"/>
    </row>
    <row r="99" spans="1:22" x14ac:dyDescent="0.25">
      <c r="A99" s="347">
        <v>652</v>
      </c>
      <c r="B99" s="347" t="s">
        <v>490</v>
      </c>
      <c r="C99" s="331">
        <v>0</v>
      </c>
      <c r="D99" s="348">
        <v>0</v>
      </c>
      <c r="E99" s="331">
        <v>0</v>
      </c>
      <c r="F99" s="348">
        <v>0</v>
      </c>
      <c r="G99" s="331">
        <v>1</v>
      </c>
      <c r="H99" s="348">
        <v>7.1428571428571423</v>
      </c>
      <c r="I99" s="331">
        <v>11</v>
      </c>
      <c r="J99" s="348">
        <v>78.571428571428569</v>
      </c>
      <c r="K99" s="331">
        <v>2</v>
      </c>
      <c r="L99" s="348">
        <v>14.285714285714285</v>
      </c>
      <c r="M99" s="331">
        <v>0</v>
      </c>
      <c r="N99" s="348">
        <v>0</v>
      </c>
      <c r="O99" s="331">
        <v>0</v>
      </c>
      <c r="P99" s="348">
        <v>0</v>
      </c>
      <c r="Q99" s="331">
        <v>14</v>
      </c>
      <c r="R99"/>
      <c r="S99"/>
      <c r="T99"/>
      <c r="U99"/>
      <c r="V99"/>
    </row>
    <row r="100" spans="1:22" x14ac:dyDescent="0.25">
      <c r="A100" s="347">
        <v>660</v>
      </c>
      <c r="B100" s="347" t="s">
        <v>491</v>
      </c>
      <c r="C100" s="331">
        <v>0</v>
      </c>
      <c r="D100" s="348">
        <v>0</v>
      </c>
      <c r="E100" s="331">
        <v>4</v>
      </c>
      <c r="F100" s="348">
        <v>1.6736401673640167</v>
      </c>
      <c r="G100" s="331">
        <v>62</v>
      </c>
      <c r="H100" s="348">
        <v>25.94142259414226</v>
      </c>
      <c r="I100" s="331">
        <v>144</v>
      </c>
      <c r="J100" s="348">
        <v>60.251046025104607</v>
      </c>
      <c r="K100" s="331">
        <v>26</v>
      </c>
      <c r="L100" s="348">
        <v>10.87866108786611</v>
      </c>
      <c r="M100" s="331">
        <v>3</v>
      </c>
      <c r="N100" s="348">
        <v>1.2552301255230125</v>
      </c>
      <c r="O100" s="331">
        <v>0</v>
      </c>
      <c r="P100" s="348">
        <v>0</v>
      </c>
      <c r="Q100" s="331">
        <v>239</v>
      </c>
      <c r="R100"/>
      <c r="S100"/>
      <c r="T100"/>
      <c r="U100"/>
      <c r="V100"/>
    </row>
    <row r="101" spans="1:22" x14ac:dyDescent="0.25">
      <c r="A101" s="347">
        <v>667</v>
      </c>
      <c r="B101" s="347" t="s">
        <v>492</v>
      </c>
      <c r="C101" s="331">
        <v>0</v>
      </c>
      <c r="D101" s="348">
        <v>0</v>
      </c>
      <c r="E101" s="331">
        <v>1</v>
      </c>
      <c r="F101" s="348">
        <v>0.52083333333333326</v>
      </c>
      <c r="G101" s="331">
        <v>38</v>
      </c>
      <c r="H101" s="348">
        <v>19.791666666666664</v>
      </c>
      <c r="I101" s="331">
        <v>124</v>
      </c>
      <c r="J101" s="348">
        <v>64.583333333333343</v>
      </c>
      <c r="K101" s="331">
        <v>22</v>
      </c>
      <c r="L101" s="348">
        <v>11.458333333333332</v>
      </c>
      <c r="M101" s="331">
        <v>7</v>
      </c>
      <c r="N101" s="348">
        <v>3.6458333333333335</v>
      </c>
      <c r="O101" s="331">
        <v>0</v>
      </c>
      <c r="P101" s="348">
        <v>0</v>
      </c>
      <c r="Q101" s="331">
        <v>192</v>
      </c>
      <c r="R101"/>
      <c r="S101"/>
      <c r="T101"/>
      <c r="U101"/>
      <c r="V101"/>
    </row>
    <row r="102" spans="1:22" x14ac:dyDescent="0.25">
      <c r="A102" s="347">
        <v>674</v>
      </c>
      <c r="B102" s="347" t="s">
        <v>493</v>
      </c>
      <c r="C102" s="331">
        <v>0</v>
      </c>
      <c r="D102" s="348">
        <v>0</v>
      </c>
      <c r="E102" s="331">
        <v>6</v>
      </c>
      <c r="F102" s="348">
        <v>1.8633540372670807</v>
      </c>
      <c r="G102" s="331">
        <v>77</v>
      </c>
      <c r="H102" s="348">
        <v>23.913043478260871</v>
      </c>
      <c r="I102" s="331">
        <v>203</v>
      </c>
      <c r="J102" s="348">
        <v>63.04347826086957</v>
      </c>
      <c r="K102" s="331">
        <v>26</v>
      </c>
      <c r="L102" s="348">
        <v>8.0745341614906838</v>
      </c>
      <c r="M102" s="331">
        <v>10</v>
      </c>
      <c r="N102" s="348">
        <v>3.1055900621118013</v>
      </c>
      <c r="O102" s="331">
        <v>0</v>
      </c>
      <c r="P102" s="348">
        <v>0</v>
      </c>
      <c r="Q102" s="331">
        <v>322</v>
      </c>
      <c r="R102"/>
      <c r="S102"/>
      <c r="T102"/>
      <c r="U102"/>
      <c r="V102"/>
    </row>
    <row r="103" spans="1:22" x14ac:dyDescent="0.25">
      <c r="A103" s="347">
        <v>697</v>
      </c>
      <c r="B103" s="347" t="s">
        <v>494</v>
      </c>
      <c r="C103" s="331">
        <v>0</v>
      </c>
      <c r="D103" s="348">
        <v>0</v>
      </c>
      <c r="E103" s="331">
        <v>26</v>
      </c>
      <c r="F103" s="348">
        <v>1.6894087069525665</v>
      </c>
      <c r="G103" s="331">
        <v>347</v>
      </c>
      <c r="H103" s="348">
        <v>22.547108512020792</v>
      </c>
      <c r="I103" s="331">
        <v>888</v>
      </c>
      <c r="J103" s="348">
        <v>57.699805068226119</v>
      </c>
      <c r="K103" s="331">
        <v>190</v>
      </c>
      <c r="L103" s="348">
        <v>12.345679012345679</v>
      </c>
      <c r="M103" s="331">
        <v>84</v>
      </c>
      <c r="N103" s="348">
        <v>5.4580896686159841</v>
      </c>
      <c r="O103" s="331">
        <v>4</v>
      </c>
      <c r="P103" s="348">
        <v>0.25990903183885639</v>
      </c>
      <c r="Q103" s="331">
        <v>1539</v>
      </c>
      <c r="R103"/>
      <c r="S103"/>
      <c r="T103"/>
      <c r="U103"/>
      <c r="V103"/>
    </row>
    <row r="104" spans="1:22" x14ac:dyDescent="0.25">
      <c r="A104" s="347">
        <v>756</v>
      </c>
      <c r="B104" s="347" t="s">
        <v>495</v>
      </c>
      <c r="C104" s="331">
        <v>0</v>
      </c>
      <c r="D104" s="348">
        <v>0</v>
      </c>
      <c r="E104" s="331">
        <v>12</v>
      </c>
      <c r="F104" s="348">
        <v>1.92</v>
      </c>
      <c r="G104" s="331">
        <v>149</v>
      </c>
      <c r="H104" s="348">
        <v>23.84</v>
      </c>
      <c r="I104" s="331">
        <v>395</v>
      </c>
      <c r="J104" s="348">
        <v>63.2</v>
      </c>
      <c r="K104" s="331">
        <v>60</v>
      </c>
      <c r="L104" s="348">
        <v>9.6</v>
      </c>
      <c r="M104" s="331">
        <v>8</v>
      </c>
      <c r="N104" s="348">
        <v>1.28</v>
      </c>
      <c r="O104" s="331">
        <v>1</v>
      </c>
      <c r="P104" s="348">
        <v>0.16</v>
      </c>
      <c r="Q104" s="331">
        <v>625</v>
      </c>
      <c r="R104"/>
      <c r="S104"/>
      <c r="T104"/>
      <c r="U104"/>
      <c r="V104"/>
    </row>
    <row r="105" spans="1:22" x14ac:dyDescent="0.25">
      <c r="A105" s="343">
        <v>8</v>
      </c>
      <c r="B105" s="344" t="s">
        <v>496</v>
      </c>
      <c r="C105" s="353">
        <v>0</v>
      </c>
      <c r="D105" s="349">
        <v>0</v>
      </c>
      <c r="E105" s="353">
        <v>47</v>
      </c>
      <c r="F105" s="349">
        <v>1.6654854712969525</v>
      </c>
      <c r="G105" s="353">
        <v>655</v>
      </c>
      <c r="H105" s="349">
        <v>23.210489014883063</v>
      </c>
      <c r="I105" s="353">
        <v>1708</v>
      </c>
      <c r="J105" s="349">
        <v>60.524450744153079</v>
      </c>
      <c r="K105" s="353">
        <v>345</v>
      </c>
      <c r="L105" s="349">
        <v>12.22537207654146</v>
      </c>
      <c r="M105" s="353">
        <v>66</v>
      </c>
      <c r="N105" s="350">
        <v>2.3387668320340187</v>
      </c>
      <c r="O105" s="353">
        <v>1</v>
      </c>
      <c r="P105" s="350">
        <v>3.543586109142452E-2</v>
      </c>
      <c r="Q105" s="351">
        <v>2822</v>
      </c>
      <c r="R105"/>
      <c r="S105"/>
      <c r="T105"/>
      <c r="U105"/>
      <c r="V105"/>
    </row>
    <row r="106" spans="1:22" x14ac:dyDescent="0.25">
      <c r="A106" s="352">
        <v>30</v>
      </c>
      <c r="B106" s="347" t="s">
        <v>497</v>
      </c>
      <c r="C106" s="331">
        <v>0</v>
      </c>
      <c r="D106" s="348">
        <v>0</v>
      </c>
      <c r="E106" s="331">
        <v>7</v>
      </c>
      <c r="F106" s="348">
        <v>1.1093502377179081</v>
      </c>
      <c r="G106" s="331">
        <v>162</v>
      </c>
      <c r="H106" s="348">
        <v>25.673534072900157</v>
      </c>
      <c r="I106" s="331">
        <v>356</v>
      </c>
      <c r="J106" s="348">
        <v>56.418383518225035</v>
      </c>
      <c r="K106" s="331">
        <v>89</v>
      </c>
      <c r="L106" s="348">
        <v>14.104595879556259</v>
      </c>
      <c r="M106" s="331">
        <v>17</v>
      </c>
      <c r="N106" s="348">
        <v>2.6941362916006342</v>
      </c>
      <c r="O106" s="331">
        <v>0</v>
      </c>
      <c r="P106" s="348">
        <v>0</v>
      </c>
      <c r="Q106" s="331">
        <v>631</v>
      </c>
      <c r="R106"/>
      <c r="S106"/>
      <c r="T106"/>
      <c r="U106"/>
      <c r="V106"/>
    </row>
    <row r="107" spans="1:22" x14ac:dyDescent="0.25">
      <c r="A107" s="352">
        <v>34</v>
      </c>
      <c r="B107" s="347" t="s">
        <v>498</v>
      </c>
      <c r="C107" s="331">
        <v>0</v>
      </c>
      <c r="D107" s="348">
        <v>0</v>
      </c>
      <c r="E107" s="331">
        <v>6</v>
      </c>
      <c r="F107" s="348">
        <v>1.4778325123152709</v>
      </c>
      <c r="G107" s="331">
        <v>80</v>
      </c>
      <c r="H107" s="348">
        <v>19.704433497536947</v>
      </c>
      <c r="I107" s="331">
        <v>266</v>
      </c>
      <c r="J107" s="348">
        <v>65.517241379310349</v>
      </c>
      <c r="K107" s="331">
        <v>46</v>
      </c>
      <c r="L107" s="348">
        <v>11.330049261083744</v>
      </c>
      <c r="M107" s="331">
        <v>7</v>
      </c>
      <c r="N107" s="348">
        <v>1.7241379310344827</v>
      </c>
      <c r="O107" s="331">
        <v>1</v>
      </c>
      <c r="P107" s="348">
        <v>0.24630541871921183</v>
      </c>
      <c r="Q107" s="331">
        <v>406</v>
      </c>
      <c r="R107"/>
      <c r="S107"/>
      <c r="T107"/>
      <c r="U107"/>
      <c r="V107"/>
    </row>
    <row r="108" spans="1:22" x14ac:dyDescent="0.25">
      <c r="A108" s="352">
        <v>36</v>
      </c>
      <c r="B108" s="347" t="s">
        <v>499</v>
      </c>
      <c r="C108" s="331">
        <v>0</v>
      </c>
      <c r="D108" s="348">
        <v>0</v>
      </c>
      <c r="E108" s="331">
        <v>3</v>
      </c>
      <c r="F108" s="348">
        <v>4.4776119402985071</v>
      </c>
      <c r="G108" s="331">
        <v>13</v>
      </c>
      <c r="H108" s="348">
        <v>19.402985074626866</v>
      </c>
      <c r="I108" s="331">
        <v>41</v>
      </c>
      <c r="J108" s="348">
        <v>61.194029850746269</v>
      </c>
      <c r="K108" s="331">
        <v>5</v>
      </c>
      <c r="L108" s="348">
        <v>7.4626865671641784</v>
      </c>
      <c r="M108" s="331">
        <v>5</v>
      </c>
      <c r="N108" s="348">
        <v>7.4626865671641784</v>
      </c>
      <c r="O108" s="331">
        <v>0</v>
      </c>
      <c r="P108" s="348">
        <v>0</v>
      </c>
      <c r="Q108" s="331">
        <v>67</v>
      </c>
      <c r="R108"/>
      <c r="S108"/>
      <c r="T108"/>
      <c r="U108"/>
      <c r="V108"/>
    </row>
    <row r="109" spans="1:22" x14ac:dyDescent="0.25">
      <c r="A109" s="352">
        <v>91</v>
      </c>
      <c r="B109" s="347" t="s">
        <v>500</v>
      </c>
      <c r="C109" s="331">
        <v>0</v>
      </c>
      <c r="D109" s="348">
        <v>0</v>
      </c>
      <c r="E109" s="331">
        <v>1</v>
      </c>
      <c r="F109" s="348">
        <v>1.6666666666666667</v>
      </c>
      <c r="G109" s="331">
        <v>17</v>
      </c>
      <c r="H109" s="348">
        <v>28.333333333333332</v>
      </c>
      <c r="I109" s="331">
        <v>37</v>
      </c>
      <c r="J109" s="348">
        <v>61.666666666666671</v>
      </c>
      <c r="K109" s="331">
        <v>4</v>
      </c>
      <c r="L109" s="348">
        <v>6.666666666666667</v>
      </c>
      <c r="M109" s="331">
        <v>1</v>
      </c>
      <c r="N109" s="348">
        <v>1.6666666666666667</v>
      </c>
      <c r="O109" s="331">
        <v>0</v>
      </c>
      <c r="P109" s="348">
        <v>0</v>
      </c>
      <c r="Q109" s="331">
        <v>60</v>
      </c>
      <c r="R109"/>
      <c r="S109"/>
      <c r="T109"/>
      <c r="U109"/>
      <c r="V109"/>
    </row>
    <row r="110" spans="1:22" x14ac:dyDescent="0.25">
      <c r="A110" s="352">
        <v>93</v>
      </c>
      <c r="B110" s="347" t="s">
        <v>501</v>
      </c>
      <c r="C110" s="331">
        <v>0</v>
      </c>
      <c r="D110" s="348">
        <v>0</v>
      </c>
      <c r="E110" s="331">
        <v>2</v>
      </c>
      <c r="F110" s="348">
        <v>2.5</v>
      </c>
      <c r="G110" s="331">
        <v>31</v>
      </c>
      <c r="H110" s="348">
        <v>38.75</v>
      </c>
      <c r="I110" s="331">
        <v>38</v>
      </c>
      <c r="J110" s="348">
        <v>47.5</v>
      </c>
      <c r="K110" s="331">
        <v>9</v>
      </c>
      <c r="L110" s="348">
        <v>11.25</v>
      </c>
      <c r="M110" s="331">
        <v>0</v>
      </c>
      <c r="N110" s="348">
        <v>0</v>
      </c>
      <c r="O110" s="331">
        <v>0</v>
      </c>
      <c r="P110" s="348">
        <v>0</v>
      </c>
      <c r="Q110" s="331">
        <v>80</v>
      </c>
      <c r="R110"/>
      <c r="S110"/>
      <c r="T110"/>
      <c r="U110"/>
      <c r="V110"/>
    </row>
    <row r="111" spans="1:22" x14ac:dyDescent="0.25">
      <c r="A111" s="352">
        <v>101</v>
      </c>
      <c r="B111" s="347" t="s">
        <v>502</v>
      </c>
      <c r="C111" s="331">
        <v>0</v>
      </c>
      <c r="D111" s="348">
        <v>0</v>
      </c>
      <c r="E111" s="331">
        <v>3</v>
      </c>
      <c r="F111" s="348">
        <v>0.92307692307692313</v>
      </c>
      <c r="G111" s="331">
        <v>76</v>
      </c>
      <c r="H111" s="348">
        <v>23.384615384615383</v>
      </c>
      <c r="I111" s="331">
        <v>205</v>
      </c>
      <c r="J111" s="348">
        <v>63.076923076923073</v>
      </c>
      <c r="K111" s="331">
        <v>33</v>
      </c>
      <c r="L111" s="348">
        <v>10.153846153846153</v>
      </c>
      <c r="M111" s="331">
        <v>8</v>
      </c>
      <c r="N111" s="348">
        <v>2.4615384615384617</v>
      </c>
      <c r="O111" s="331">
        <v>0</v>
      </c>
      <c r="P111" s="348">
        <v>0</v>
      </c>
      <c r="Q111" s="331">
        <v>325</v>
      </c>
      <c r="R111"/>
      <c r="S111"/>
      <c r="T111"/>
      <c r="U111"/>
      <c r="V111"/>
    </row>
    <row r="112" spans="1:22" x14ac:dyDescent="0.25">
      <c r="A112" s="352">
        <v>145</v>
      </c>
      <c r="B112" s="347" t="s">
        <v>503</v>
      </c>
      <c r="C112" s="331">
        <v>0</v>
      </c>
      <c r="D112" s="348">
        <v>0</v>
      </c>
      <c r="E112" s="331">
        <v>3</v>
      </c>
      <c r="F112" s="348">
        <v>12.5</v>
      </c>
      <c r="G112" s="331">
        <v>5</v>
      </c>
      <c r="H112" s="348">
        <v>20.833333333333336</v>
      </c>
      <c r="I112" s="331">
        <v>15</v>
      </c>
      <c r="J112" s="348">
        <v>62.5</v>
      </c>
      <c r="K112" s="331">
        <v>0</v>
      </c>
      <c r="L112" s="348">
        <v>0</v>
      </c>
      <c r="M112" s="331">
        <v>1</v>
      </c>
      <c r="N112" s="348">
        <v>4.1666666666666661</v>
      </c>
      <c r="O112" s="331">
        <v>0</v>
      </c>
      <c r="P112" s="348">
        <v>0</v>
      </c>
      <c r="Q112" s="331">
        <v>24</v>
      </c>
      <c r="R112"/>
      <c r="S112"/>
      <c r="T112"/>
      <c r="U112"/>
      <c r="V112"/>
    </row>
    <row r="113" spans="1:22" x14ac:dyDescent="0.25">
      <c r="A113" s="352">
        <v>209</v>
      </c>
      <c r="B113" s="347" t="s">
        <v>504</v>
      </c>
      <c r="C113" s="331">
        <v>0</v>
      </c>
      <c r="D113" s="348">
        <v>0</v>
      </c>
      <c r="E113" s="331">
        <v>3</v>
      </c>
      <c r="F113" s="348">
        <v>3.0612244897959182</v>
      </c>
      <c r="G113" s="331">
        <v>21</v>
      </c>
      <c r="H113" s="348">
        <v>21.428571428571427</v>
      </c>
      <c r="I113" s="331">
        <v>65</v>
      </c>
      <c r="J113" s="348">
        <v>66.326530612244895</v>
      </c>
      <c r="K113" s="331">
        <v>7</v>
      </c>
      <c r="L113" s="348">
        <v>7.1428571428571423</v>
      </c>
      <c r="M113" s="331">
        <v>2</v>
      </c>
      <c r="N113" s="348">
        <v>2.0408163265306123</v>
      </c>
      <c r="O113" s="331">
        <v>0</v>
      </c>
      <c r="P113" s="348">
        <v>0</v>
      </c>
      <c r="Q113" s="331">
        <v>98</v>
      </c>
      <c r="R113"/>
      <c r="S113"/>
      <c r="T113"/>
      <c r="U113"/>
      <c r="V113"/>
    </row>
    <row r="114" spans="1:22" x14ac:dyDescent="0.25">
      <c r="A114" s="352">
        <v>282</v>
      </c>
      <c r="B114" s="347" t="s">
        <v>505</v>
      </c>
      <c r="C114" s="331">
        <v>0</v>
      </c>
      <c r="D114" s="348">
        <v>0</v>
      </c>
      <c r="E114" s="331">
        <v>4</v>
      </c>
      <c r="F114" s="348">
        <v>2.4390243902439024</v>
      </c>
      <c r="G114" s="331">
        <v>45</v>
      </c>
      <c r="H114" s="348">
        <v>27.439024390243905</v>
      </c>
      <c r="I114" s="331">
        <v>97</v>
      </c>
      <c r="J114" s="348">
        <v>59.146341463414629</v>
      </c>
      <c r="K114" s="331">
        <v>18</v>
      </c>
      <c r="L114" s="348">
        <v>10.975609756097562</v>
      </c>
      <c r="M114" s="331">
        <v>0</v>
      </c>
      <c r="N114" s="348">
        <v>0</v>
      </c>
      <c r="O114" s="331">
        <v>0</v>
      </c>
      <c r="P114" s="348">
        <v>0</v>
      </c>
      <c r="Q114" s="331">
        <v>164</v>
      </c>
      <c r="R114"/>
      <c r="S114"/>
      <c r="T114"/>
      <c r="U114"/>
      <c r="V114"/>
    </row>
    <row r="115" spans="1:22" x14ac:dyDescent="0.25">
      <c r="A115" s="352">
        <v>353</v>
      </c>
      <c r="B115" s="347" t="s">
        <v>506</v>
      </c>
      <c r="C115" s="331">
        <v>0</v>
      </c>
      <c r="D115" s="348">
        <v>0</v>
      </c>
      <c r="E115" s="331">
        <v>0</v>
      </c>
      <c r="F115" s="348">
        <v>0</v>
      </c>
      <c r="G115" s="331">
        <v>6</v>
      </c>
      <c r="H115" s="348">
        <v>35.294117647058826</v>
      </c>
      <c r="I115" s="331">
        <v>9</v>
      </c>
      <c r="J115" s="348">
        <v>52.941176470588239</v>
      </c>
      <c r="K115" s="331">
        <v>2</v>
      </c>
      <c r="L115" s="348">
        <v>11.76470588235294</v>
      </c>
      <c r="M115" s="331">
        <v>0</v>
      </c>
      <c r="N115" s="348">
        <v>0</v>
      </c>
      <c r="O115" s="331">
        <v>0</v>
      </c>
      <c r="P115" s="348">
        <v>0</v>
      </c>
      <c r="Q115" s="331">
        <v>17</v>
      </c>
      <c r="R115"/>
      <c r="S115"/>
      <c r="T115"/>
      <c r="U115"/>
      <c r="V115"/>
    </row>
    <row r="116" spans="1:22" x14ac:dyDescent="0.25">
      <c r="A116" s="352">
        <v>364</v>
      </c>
      <c r="B116" s="347" t="s">
        <v>507</v>
      </c>
      <c r="C116" s="331">
        <v>0</v>
      </c>
      <c r="D116" s="348">
        <v>0</v>
      </c>
      <c r="E116" s="331">
        <v>2</v>
      </c>
      <c r="F116" s="348">
        <v>2.3809523809523809</v>
      </c>
      <c r="G116" s="331">
        <v>15</v>
      </c>
      <c r="H116" s="348">
        <v>17.857142857142858</v>
      </c>
      <c r="I116" s="331">
        <v>46</v>
      </c>
      <c r="J116" s="348">
        <v>54.761904761904766</v>
      </c>
      <c r="K116" s="331">
        <v>15</v>
      </c>
      <c r="L116" s="348">
        <v>17.857142857142858</v>
      </c>
      <c r="M116" s="331">
        <v>6</v>
      </c>
      <c r="N116" s="348">
        <v>7.1428571428571423</v>
      </c>
      <c r="O116" s="331">
        <v>0</v>
      </c>
      <c r="P116" s="348">
        <v>0</v>
      </c>
      <c r="Q116" s="331">
        <v>84</v>
      </c>
      <c r="R116"/>
      <c r="S116"/>
      <c r="T116"/>
      <c r="U116"/>
      <c r="V116"/>
    </row>
    <row r="117" spans="1:22" x14ac:dyDescent="0.25">
      <c r="A117" s="352">
        <v>368</v>
      </c>
      <c r="B117" s="347" t="s">
        <v>508</v>
      </c>
      <c r="C117" s="331">
        <v>0</v>
      </c>
      <c r="D117" s="348">
        <v>0</v>
      </c>
      <c r="E117" s="331">
        <v>0</v>
      </c>
      <c r="F117" s="348">
        <v>0</v>
      </c>
      <c r="G117" s="331">
        <v>14</v>
      </c>
      <c r="H117" s="348">
        <v>21.212121212121211</v>
      </c>
      <c r="I117" s="331">
        <v>38</v>
      </c>
      <c r="J117" s="348">
        <v>57.575757575757578</v>
      </c>
      <c r="K117" s="331">
        <v>11</v>
      </c>
      <c r="L117" s="348">
        <v>16.666666666666664</v>
      </c>
      <c r="M117" s="331">
        <v>3</v>
      </c>
      <c r="N117" s="348">
        <v>4.5454545454545459</v>
      </c>
      <c r="O117" s="331">
        <v>0</v>
      </c>
      <c r="P117" s="348">
        <v>0</v>
      </c>
      <c r="Q117" s="331">
        <v>66</v>
      </c>
      <c r="R117"/>
      <c r="S117"/>
      <c r="T117"/>
      <c r="U117"/>
      <c r="V117"/>
    </row>
    <row r="118" spans="1:22" x14ac:dyDescent="0.25">
      <c r="A118" s="352">
        <v>390</v>
      </c>
      <c r="B118" s="347" t="s">
        <v>509</v>
      </c>
      <c r="C118" s="331">
        <v>0</v>
      </c>
      <c r="D118" s="348">
        <v>0</v>
      </c>
      <c r="E118" s="331">
        <v>0</v>
      </c>
      <c r="F118" s="348">
        <v>0</v>
      </c>
      <c r="G118" s="331">
        <v>32</v>
      </c>
      <c r="H118" s="348">
        <v>24.615384615384617</v>
      </c>
      <c r="I118" s="331">
        <v>81</v>
      </c>
      <c r="J118" s="348">
        <v>62.307692307692307</v>
      </c>
      <c r="K118" s="331">
        <v>13</v>
      </c>
      <c r="L118" s="348">
        <v>10</v>
      </c>
      <c r="M118" s="331">
        <v>4</v>
      </c>
      <c r="N118" s="348">
        <v>3.0769230769230771</v>
      </c>
      <c r="O118" s="331">
        <v>0</v>
      </c>
      <c r="P118" s="348">
        <v>0</v>
      </c>
      <c r="Q118" s="331">
        <v>130</v>
      </c>
      <c r="R118"/>
      <c r="S118"/>
      <c r="T118"/>
      <c r="U118"/>
      <c r="V118"/>
    </row>
    <row r="119" spans="1:22" x14ac:dyDescent="0.25">
      <c r="A119" s="352">
        <v>467</v>
      </c>
      <c r="B119" s="347" t="s">
        <v>510</v>
      </c>
      <c r="C119" s="331">
        <v>0</v>
      </c>
      <c r="D119" s="348">
        <v>0</v>
      </c>
      <c r="E119" s="331">
        <v>0</v>
      </c>
      <c r="F119" s="348">
        <v>0</v>
      </c>
      <c r="G119" s="331">
        <v>1</v>
      </c>
      <c r="H119" s="348">
        <v>16.666666666666664</v>
      </c>
      <c r="I119" s="331">
        <v>4</v>
      </c>
      <c r="J119" s="348">
        <v>66.666666666666657</v>
      </c>
      <c r="K119" s="331">
        <v>1</v>
      </c>
      <c r="L119" s="348">
        <v>16.666666666666664</v>
      </c>
      <c r="M119" s="331">
        <v>0</v>
      </c>
      <c r="N119" s="348">
        <v>0</v>
      </c>
      <c r="O119" s="331">
        <v>0</v>
      </c>
      <c r="P119" s="348">
        <v>0</v>
      </c>
      <c r="Q119" s="331">
        <v>6</v>
      </c>
      <c r="R119"/>
      <c r="S119"/>
      <c r="T119"/>
      <c r="U119"/>
      <c r="V119"/>
    </row>
    <row r="120" spans="1:22" x14ac:dyDescent="0.25">
      <c r="A120" s="352">
        <v>576</v>
      </c>
      <c r="B120" s="347" t="s">
        <v>511</v>
      </c>
      <c r="C120" s="331">
        <v>0</v>
      </c>
      <c r="D120" s="348">
        <v>0</v>
      </c>
      <c r="E120" s="331">
        <v>1</v>
      </c>
      <c r="F120" s="348">
        <v>7.6923076923076925</v>
      </c>
      <c r="G120" s="331">
        <v>2</v>
      </c>
      <c r="H120" s="348">
        <v>15.384615384615385</v>
      </c>
      <c r="I120" s="331">
        <v>9</v>
      </c>
      <c r="J120" s="348">
        <v>69.230769230769226</v>
      </c>
      <c r="K120" s="331">
        <v>1</v>
      </c>
      <c r="L120" s="348">
        <v>7.6923076923076925</v>
      </c>
      <c r="M120" s="331">
        <v>0</v>
      </c>
      <c r="N120" s="348">
        <v>0</v>
      </c>
      <c r="O120" s="331">
        <v>0</v>
      </c>
      <c r="P120" s="348">
        <v>0</v>
      </c>
      <c r="Q120" s="331">
        <v>13</v>
      </c>
      <c r="R120"/>
      <c r="S120"/>
      <c r="T120"/>
      <c r="U120"/>
      <c r="V120"/>
    </row>
    <row r="121" spans="1:22" x14ac:dyDescent="0.25">
      <c r="A121" s="352">
        <v>642</v>
      </c>
      <c r="B121" s="347" t="s">
        <v>512</v>
      </c>
      <c r="C121" s="331">
        <v>0</v>
      </c>
      <c r="D121" s="348">
        <v>0</v>
      </c>
      <c r="E121" s="331">
        <v>5</v>
      </c>
      <c r="F121" s="348">
        <v>3.3557046979865772</v>
      </c>
      <c r="G121" s="331">
        <v>26</v>
      </c>
      <c r="H121" s="348">
        <v>17.449664429530202</v>
      </c>
      <c r="I121" s="331">
        <v>93</v>
      </c>
      <c r="J121" s="348">
        <v>62.416107382550337</v>
      </c>
      <c r="K121" s="331">
        <v>23</v>
      </c>
      <c r="L121" s="348">
        <v>15.436241610738255</v>
      </c>
      <c r="M121" s="331">
        <v>2</v>
      </c>
      <c r="N121" s="348">
        <v>1.3422818791946309</v>
      </c>
      <c r="O121" s="331">
        <v>0</v>
      </c>
      <c r="P121" s="348">
        <v>0</v>
      </c>
      <c r="Q121" s="331">
        <v>149</v>
      </c>
      <c r="R121"/>
      <c r="S121"/>
      <c r="T121"/>
      <c r="U121"/>
      <c r="V121"/>
    </row>
    <row r="122" spans="1:22" x14ac:dyDescent="0.25">
      <c r="A122" s="352">
        <v>679</v>
      </c>
      <c r="B122" s="347" t="s">
        <v>513</v>
      </c>
      <c r="C122" s="331">
        <v>0</v>
      </c>
      <c r="D122" s="348">
        <v>0</v>
      </c>
      <c r="E122" s="331">
        <v>1</v>
      </c>
      <c r="F122" s="348">
        <v>0.59523809523809523</v>
      </c>
      <c r="G122" s="331">
        <v>37</v>
      </c>
      <c r="H122" s="348">
        <v>22.023809523809522</v>
      </c>
      <c r="I122" s="331">
        <v>101</v>
      </c>
      <c r="J122" s="348">
        <v>60.119047619047613</v>
      </c>
      <c r="K122" s="331">
        <v>26</v>
      </c>
      <c r="L122" s="348">
        <v>15.476190476190476</v>
      </c>
      <c r="M122" s="331">
        <v>3</v>
      </c>
      <c r="N122" s="348">
        <v>1.7857142857142856</v>
      </c>
      <c r="O122" s="331">
        <v>0</v>
      </c>
      <c r="P122" s="348">
        <v>0</v>
      </c>
      <c r="Q122" s="331">
        <v>168</v>
      </c>
      <c r="R122"/>
      <c r="S122"/>
      <c r="T122"/>
      <c r="U122"/>
      <c r="V122"/>
    </row>
    <row r="123" spans="1:22" x14ac:dyDescent="0.25">
      <c r="A123" s="352">
        <v>789</v>
      </c>
      <c r="B123" s="347" t="s">
        <v>514</v>
      </c>
      <c r="C123" s="331">
        <v>0</v>
      </c>
      <c r="D123" s="348">
        <v>0</v>
      </c>
      <c r="E123" s="331">
        <v>2</v>
      </c>
      <c r="F123" s="348">
        <v>2.1052631578947367</v>
      </c>
      <c r="G123" s="331">
        <v>21</v>
      </c>
      <c r="H123" s="348">
        <v>22.105263157894736</v>
      </c>
      <c r="I123" s="331">
        <v>59</v>
      </c>
      <c r="J123" s="348">
        <v>62.10526315789474</v>
      </c>
      <c r="K123" s="331">
        <v>10</v>
      </c>
      <c r="L123" s="348">
        <v>10.526315789473683</v>
      </c>
      <c r="M123" s="331">
        <v>3</v>
      </c>
      <c r="N123" s="348">
        <v>3.1578947368421053</v>
      </c>
      <c r="O123" s="331">
        <v>0</v>
      </c>
      <c r="P123" s="348">
        <v>0</v>
      </c>
      <c r="Q123" s="331">
        <v>95</v>
      </c>
      <c r="R123"/>
      <c r="S123"/>
      <c r="T123"/>
      <c r="U123"/>
      <c r="V123"/>
    </row>
    <row r="124" spans="1:22" x14ac:dyDescent="0.25">
      <c r="A124" s="352">
        <v>792</v>
      </c>
      <c r="B124" s="347" t="s">
        <v>515</v>
      </c>
      <c r="C124" s="331">
        <v>0</v>
      </c>
      <c r="D124" s="348">
        <v>0</v>
      </c>
      <c r="E124" s="331">
        <v>1</v>
      </c>
      <c r="F124" s="348">
        <v>4.1666666666666661</v>
      </c>
      <c r="G124" s="331">
        <v>7</v>
      </c>
      <c r="H124" s="348">
        <v>29.166666666666668</v>
      </c>
      <c r="I124" s="331">
        <v>13</v>
      </c>
      <c r="J124" s="348">
        <v>54.166666666666664</v>
      </c>
      <c r="K124" s="331">
        <v>2</v>
      </c>
      <c r="L124" s="348">
        <v>8.3333333333333321</v>
      </c>
      <c r="M124" s="331">
        <v>1</v>
      </c>
      <c r="N124" s="348">
        <v>4.1666666666666661</v>
      </c>
      <c r="O124" s="331">
        <v>0</v>
      </c>
      <c r="P124" s="348">
        <v>0</v>
      </c>
      <c r="Q124" s="331">
        <v>24</v>
      </c>
      <c r="R124"/>
      <c r="S124"/>
      <c r="T124"/>
      <c r="U124"/>
      <c r="V124"/>
    </row>
    <row r="125" spans="1:22" x14ac:dyDescent="0.25">
      <c r="A125" s="352">
        <v>809</v>
      </c>
      <c r="B125" s="347" t="s">
        <v>516</v>
      </c>
      <c r="C125" s="331">
        <v>0</v>
      </c>
      <c r="D125" s="348">
        <v>0</v>
      </c>
      <c r="E125" s="331">
        <v>0</v>
      </c>
      <c r="F125" s="348">
        <v>0</v>
      </c>
      <c r="G125" s="331">
        <v>3</v>
      </c>
      <c r="H125" s="348">
        <v>20</v>
      </c>
      <c r="I125" s="331">
        <v>9</v>
      </c>
      <c r="J125" s="348">
        <v>60</v>
      </c>
      <c r="K125" s="331">
        <v>3</v>
      </c>
      <c r="L125" s="348">
        <v>20</v>
      </c>
      <c r="M125" s="331">
        <v>0</v>
      </c>
      <c r="N125" s="348">
        <v>0</v>
      </c>
      <c r="O125" s="331">
        <v>0</v>
      </c>
      <c r="P125" s="348">
        <v>0</v>
      </c>
      <c r="Q125" s="331">
        <v>15</v>
      </c>
      <c r="R125"/>
      <c r="S125"/>
      <c r="T125"/>
      <c r="U125"/>
      <c r="V125"/>
    </row>
    <row r="126" spans="1:22" x14ac:dyDescent="0.25">
      <c r="A126" s="352">
        <v>847</v>
      </c>
      <c r="B126" s="347" t="s">
        <v>517</v>
      </c>
      <c r="C126" s="331">
        <v>0</v>
      </c>
      <c r="D126" s="348">
        <v>0</v>
      </c>
      <c r="E126" s="331">
        <v>1</v>
      </c>
      <c r="F126" s="348">
        <v>0.8771929824561403</v>
      </c>
      <c r="G126" s="331">
        <v>18</v>
      </c>
      <c r="H126" s="348">
        <v>15.789473684210526</v>
      </c>
      <c r="I126" s="331">
        <v>73</v>
      </c>
      <c r="J126" s="348">
        <v>64.035087719298247</v>
      </c>
      <c r="K126" s="331">
        <v>20</v>
      </c>
      <c r="L126" s="348">
        <v>17.543859649122805</v>
      </c>
      <c r="M126" s="331">
        <v>2</v>
      </c>
      <c r="N126" s="348">
        <v>1.7543859649122806</v>
      </c>
      <c r="O126" s="331">
        <v>0</v>
      </c>
      <c r="P126" s="348">
        <v>0</v>
      </c>
      <c r="Q126" s="331">
        <v>114</v>
      </c>
      <c r="R126"/>
      <c r="S126"/>
      <c r="T126"/>
      <c r="U126"/>
      <c r="V126"/>
    </row>
    <row r="127" spans="1:22" x14ac:dyDescent="0.25">
      <c r="A127" s="352">
        <v>856</v>
      </c>
      <c r="B127" s="347" t="s">
        <v>518</v>
      </c>
      <c r="C127" s="331">
        <v>0</v>
      </c>
      <c r="D127" s="348">
        <v>0</v>
      </c>
      <c r="E127" s="331">
        <v>0</v>
      </c>
      <c r="F127" s="348">
        <v>0</v>
      </c>
      <c r="G127" s="331">
        <v>3</v>
      </c>
      <c r="H127" s="348">
        <v>23.076923076923077</v>
      </c>
      <c r="I127" s="331">
        <v>8</v>
      </c>
      <c r="J127" s="348">
        <v>61.53846153846154</v>
      </c>
      <c r="K127" s="331">
        <v>2</v>
      </c>
      <c r="L127" s="348">
        <v>15.384615384615385</v>
      </c>
      <c r="M127" s="331">
        <v>0</v>
      </c>
      <c r="N127" s="348">
        <v>0</v>
      </c>
      <c r="O127" s="331">
        <v>0</v>
      </c>
      <c r="P127" s="348">
        <v>0</v>
      </c>
      <c r="Q127" s="331">
        <v>13</v>
      </c>
      <c r="R127"/>
      <c r="S127"/>
      <c r="T127"/>
      <c r="U127"/>
      <c r="V127"/>
    </row>
    <row r="128" spans="1:22" x14ac:dyDescent="0.25">
      <c r="A128" s="352">
        <v>861</v>
      </c>
      <c r="B128" s="347" t="s">
        <v>519</v>
      </c>
      <c r="C128" s="331">
        <v>0</v>
      </c>
      <c r="D128" s="348">
        <v>0</v>
      </c>
      <c r="E128" s="331">
        <v>2</v>
      </c>
      <c r="F128" s="348">
        <v>2.7397260273972601</v>
      </c>
      <c r="G128" s="331">
        <v>20</v>
      </c>
      <c r="H128" s="348">
        <v>27.397260273972602</v>
      </c>
      <c r="I128" s="331">
        <v>45</v>
      </c>
      <c r="J128" s="348">
        <v>61.643835616438359</v>
      </c>
      <c r="K128" s="331">
        <v>5</v>
      </c>
      <c r="L128" s="348">
        <v>6.8493150684931505</v>
      </c>
      <c r="M128" s="331">
        <v>1</v>
      </c>
      <c r="N128" s="348">
        <v>1.3698630136986301</v>
      </c>
      <c r="O128" s="331">
        <v>0</v>
      </c>
      <c r="P128" s="348">
        <v>0</v>
      </c>
      <c r="Q128" s="331">
        <v>73</v>
      </c>
      <c r="R128"/>
      <c r="S128"/>
      <c r="T128"/>
      <c r="U128"/>
      <c r="V128"/>
    </row>
    <row r="129" spans="1:22" x14ac:dyDescent="0.25">
      <c r="A129" s="343">
        <v>9</v>
      </c>
      <c r="B129" s="344" t="s">
        <v>520</v>
      </c>
      <c r="C129" s="353">
        <v>7</v>
      </c>
      <c r="D129" s="349">
        <v>6.9311048181080054E-3</v>
      </c>
      <c r="E129" s="353">
        <v>1845</v>
      </c>
      <c r="F129" s="349">
        <v>1.8268411984870387</v>
      </c>
      <c r="G129" s="353">
        <v>23709</v>
      </c>
      <c r="H129" s="349">
        <v>23.475652018931818</v>
      </c>
      <c r="I129" s="353">
        <v>59029</v>
      </c>
      <c r="J129" s="349">
        <v>58.448026615442508</v>
      </c>
      <c r="K129" s="353">
        <v>11951</v>
      </c>
      <c r="L129" s="349">
        <v>11.833376240172685</v>
      </c>
      <c r="M129" s="353">
        <v>4304</v>
      </c>
      <c r="N129" s="350">
        <v>4.2616393053052652</v>
      </c>
      <c r="O129" s="353">
        <v>149</v>
      </c>
      <c r="P129" s="350">
        <v>0.1475335168425847</v>
      </c>
      <c r="Q129" s="351">
        <v>100994</v>
      </c>
      <c r="R129"/>
      <c r="S129"/>
      <c r="T129"/>
      <c r="U129"/>
      <c r="V129"/>
    </row>
    <row r="130" spans="1:22" x14ac:dyDescent="0.25">
      <c r="A130" s="347">
        <v>1</v>
      </c>
      <c r="B130" s="347" t="s">
        <v>521</v>
      </c>
      <c r="C130" s="331">
        <v>5</v>
      </c>
      <c r="D130" s="348">
        <v>7.2314946053050246E-3</v>
      </c>
      <c r="E130" s="331">
        <v>1364</v>
      </c>
      <c r="F130" s="348">
        <v>1.9727517283272107</v>
      </c>
      <c r="G130" s="331">
        <v>16447</v>
      </c>
      <c r="H130" s="348">
        <v>23.787278354690347</v>
      </c>
      <c r="I130" s="331">
        <v>40650</v>
      </c>
      <c r="J130" s="348">
        <v>58.792051141129853</v>
      </c>
      <c r="K130" s="331">
        <v>7935</v>
      </c>
      <c r="L130" s="348">
        <v>11.476381938619074</v>
      </c>
      <c r="M130" s="331">
        <v>2651</v>
      </c>
      <c r="N130" s="348">
        <v>3.8341384397327238</v>
      </c>
      <c r="O130" s="331">
        <v>90</v>
      </c>
      <c r="P130" s="348">
        <v>0.13016690289549043</v>
      </c>
      <c r="Q130" s="331">
        <v>69142</v>
      </c>
      <c r="R130"/>
      <c r="S130"/>
      <c r="T130"/>
      <c r="U130"/>
      <c r="V130"/>
    </row>
    <row r="131" spans="1:22" x14ac:dyDescent="0.25">
      <c r="A131" s="347">
        <v>79</v>
      </c>
      <c r="B131" s="347" t="s">
        <v>522</v>
      </c>
      <c r="C131" s="331">
        <v>1</v>
      </c>
      <c r="D131" s="348">
        <v>8.7950747581354446E-2</v>
      </c>
      <c r="E131" s="331">
        <v>28</v>
      </c>
      <c r="F131" s="348">
        <v>2.4626209322779244</v>
      </c>
      <c r="G131" s="331">
        <v>280</v>
      </c>
      <c r="H131" s="348">
        <v>24.626209322779243</v>
      </c>
      <c r="I131" s="331">
        <v>655</v>
      </c>
      <c r="J131" s="348">
        <v>57.607739665787165</v>
      </c>
      <c r="K131" s="331">
        <v>133</v>
      </c>
      <c r="L131" s="348">
        <v>11.697449428320141</v>
      </c>
      <c r="M131" s="331">
        <v>40</v>
      </c>
      <c r="N131" s="348">
        <v>3.518029903254178</v>
      </c>
      <c r="O131" s="331">
        <v>0</v>
      </c>
      <c r="P131" s="348">
        <v>0</v>
      </c>
      <c r="Q131" s="331">
        <v>1137</v>
      </c>
    </row>
    <row r="132" spans="1:22" x14ac:dyDescent="0.25">
      <c r="A132" s="347">
        <v>88</v>
      </c>
      <c r="B132" s="347" t="s">
        <v>523</v>
      </c>
      <c r="C132" s="331">
        <v>1</v>
      </c>
      <c r="D132" s="348">
        <v>7.1291081485706145E-3</v>
      </c>
      <c r="E132" s="331">
        <v>219</v>
      </c>
      <c r="F132" s="348">
        <v>1.5612746845369645</v>
      </c>
      <c r="G132" s="331">
        <v>3356</v>
      </c>
      <c r="H132" s="348">
        <v>23.925286946602981</v>
      </c>
      <c r="I132" s="331">
        <v>8103</v>
      </c>
      <c r="J132" s="348">
        <v>57.767163327867685</v>
      </c>
      <c r="K132" s="331">
        <v>1740</v>
      </c>
      <c r="L132" s="348">
        <v>12.404648178512868</v>
      </c>
      <c r="M132" s="331">
        <v>588</v>
      </c>
      <c r="N132" s="348">
        <v>4.1919155913595203</v>
      </c>
      <c r="O132" s="331">
        <v>20</v>
      </c>
      <c r="P132" s="348">
        <v>0.14258216297141227</v>
      </c>
      <c r="Q132" s="331">
        <v>14027</v>
      </c>
    </row>
    <row r="133" spans="1:22" x14ac:dyDescent="0.25">
      <c r="A133" s="347">
        <v>129</v>
      </c>
      <c r="B133" s="347" t="s">
        <v>524</v>
      </c>
      <c r="C133" s="331">
        <v>0</v>
      </c>
      <c r="D133" s="348">
        <v>0</v>
      </c>
      <c r="E133" s="331">
        <v>27</v>
      </c>
      <c r="F133" s="348">
        <v>1.9867549668874174</v>
      </c>
      <c r="G133" s="331">
        <v>367</v>
      </c>
      <c r="H133" s="348">
        <v>27.005150846210448</v>
      </c>
      <c r="I133" s="331">
        <v>749</v>
      </c>
      <c r="J133" s="348">
        <v>55.114054451802794</v>
      </c>
      <c r="K133" s="331">
        <v>151</v>
      </c>
      <c r="L133" s="348">
        <v>11.111111111111111</v>
      </c>
      <c r="M133" s="331">
        <v>64</v>
      </c>
      <c r="N133" s="348">
        <v>4.7093451066960998</v>
      </c>
      <c r="O133" s="331">
        <v>1</v>
      </c>
      <c r="P133" s="348">
        <v>7.358351729212656E-2</v>
      </c>
      <c r="Q133" s="331">
        <v>1359</v>
      </c>
    </row>
    <row r="134" spans="1:22" x14ac:dyDescent="0.25">
      <c r="A134" s="347">
        <v>212</v>
      </c>
      <c r="B134" s="347" t="s">
        <v>525</v>
      </c>
      <c r="C134" s="331">
        <v>0</v>
      </c>
      <c r="D134" s="348">
        <v>0</v>
      </c>
      <c r="E134" s="331">
        <v>22</v>
      </c>
      <c r="F134" s="348">
        <v>1.9909502262443437</v>
      </c>
      <c r="G134" s="331">
        <v>253</v>
      </c>
      <c r="H134" s="348">
        <v>22.895927601809955</v>
      </c>
      <c r="I134" s="331">
        <v>635</v>
      </c>
      <c r="J134" s="348">
        <v>57.466063348416284</v>
      </c>
      <c r="K134" s="331">
        <v>141</v>
      </c>
      <c r="L134" s="348">
        <v>12.760180995475112</v>
      </c>
      <c r="M134" s="331">
        <v>50</v>
      </c>
      <c r="N134" s="348">
        <v>4.5248868778280542</v>
      </c>
      <c r="O134" s="331">
        <v>4</v>
      </c>
      <c r="P134" s="348">
        <v>0.36199095022624433</v>
      </c>
      <c r="Q134" s="331">
        <v>1105</v>
      </c>
    </row>
    <row r="135" spans="1:22" x14ac:dyDescent="0.25">
      <c r="A135" s="347">
        <v>266</v>
      </c>
      <c r="B135" s="347" t="s">
        <v>526</v>
      </c>
      <c r="C135" s="331">
        <v>0</v>
      </c>
      <c r="D135" s="348">
        <v>0</v>
      </c>
      <c r="E135" s="331">
        <v>20</v>
      </c>
      <c r="F135" s="348">
        <v>1.1273957158962795</v>
      </c>
      <c r="G135" s="331">
        <v>345</v>
      </c>
      <c r="H135" s="348">
        <v>19.447576099210824</v>
      </c>
      <c r="I135" s="331">
        <v>1016</v>
      </c>
      <c r="J135" s="348">
        <v>57.271702367531006</v>
      </c>
      <c r="K135" s="331">
        <v>258</v>
      </c>
      <c r="L135" s="348">
        <v>14.543404735062007</v>
      </c>
      <c r="M135" s="331">
        <v>131</v>
      </c>
      <c r="N135" s="348">
        <v>7.3844419391206308</v>
      </c>
      <c r="O135" s="331">
        <v>4</v>
      </c>
      <c r="P135" s="348">
        <v>0.22547914317925591</v>
      </c>
      <c r="Q135" s="331">
        <v>1774</v>
      </c>
    </row>
    <row r="136" spans="1:22" x14ac:dyDescent="0.25">
      <c r="A136" s="347">
        <v>308</v>
      </c>
      <c r="B136" s="347" t="s">
        <v>527</v>
      </c>
      <c r="C136" s="331">
        <v>0</v>
      </c>
      <c r="D136" s="348">
        <v>0</v>
      </c>
      <c r="E136" s="331">
        <v>13</v>
      </c>
      <c r="F136" s="348">
        <v>1.2609117361784674</v>
      </c>
      <c r="G136" s="331">
        <v>256</v>
      </c>
      <c r="H136" s="348">
        <v>24.830261881668285</v>
      </c>
      <c r="I136" s="331">
        <v>587</v>
      </c>
      <c r="J136" s="348">
        <v>56.935014548981563</v>
      </c>
      <c r="K136" s="331">
        <v>132</v>
      </c>
      <c r="L136" s="348">
        <v>12.803103782735208</v>
      </c>
      <c r="M136" s="331">
        <v>42</v>
      </c>
      <c r="N136" s="348">
        <v>4.0737148399612026</v>
      </c>
      <c r="O136" s="331">
        <v>1</v>
      </c>
      <c r="P136" s="348">
        <v>9.6993210475266739E-2</v>
      </c>
      <c r="Q136" s="331">
        <v>1031</v>
      </c>
    </row>
    <row r="137" spans="1:22" x14ac:dyDescent="0.25">
      <c r="A137" s="347">
        <v>360</v>
      </c>
      <c r="B137" s="347" t="s">
        <v>528</v>
      </c>
      <c r="C137" s="331">
        <v>0</v>
      </c>
      <c r="D137" s="348">
        <v>0</v>
      </c>
      <c r="E137" s="331">
        <v>107</v>
      </c>
      <c r="F137" s="348">
        <v>1.381536475145255</v>
      </c>
      <c r="G137" s="331">
        <v>1712</v>
      </c>
      <c r="H137" s="348">
        <v>22.10458360232408</v>
      </c>
      <c r="I137" s="331">
        <v>4541</v>
      </c>
      <c r="J137" s="348">
        <v>58.631375080697225</v>
      </c>
      <c r="K137" s="331">
        <v>957</v>
      </c>
      <c r="L137" s="348">
        <v>12.35635894125242</v>
      </c>
      <c r="M137" s="331">
        <v>415</v>
      </c>
      <c r="N137" s="348">
        <v>5.3582956746287929</v>
      </c>
      <c r="O137" s="331">
        <v>13</v>
      </c>
      <c r="P137" s="348">
        <v>0.16785022595222726</v>
      </c>
      <c r="Q137" s="331">
        <v>7745</v>
      </c>
    </row>
    <row r="138" spans="1:22" x14ac:dyDescent="0.25">
      <c r="A138" s="347">
        <v>380</v>
      </c>
      <c r="B138" s="347" t="s">
        <v>529</v>
      </c>
      <c r="C138" s="331">
        <v>0</v>
      </c>
      <c r="D138" s="348">
        <v>0</v>
      </c>
      <c r="E138" s="331">
        <v>17</v>
      </c>
      <c r="F138" s="348">
        <v>1.4480408858603067</v>
      </c>
      <c r="G138" s="331">
        <v>279</v>
      </c>
      <c r="H138" s="348">
        <v>23.764906303236796</v>
      </c>
      <c r="I138" s="331">
        <v>635</v>
      </c>
      <c r="J138" s="348">
        <v>54.088586030664402</v>
      </c>
      <c r="K138" s="331">
        <v>157</v>
      </c>
      <c r="L138" s="348">
        <v>13.373083475298126</v>
      </c>
      <c r="M138" s="331">
        <v>83</v>
      </c>
      <c r="N138" s="348">
        <v>7.0698466780238505</v>
      </c>
      <c r="O138" s="331">
        <v>3</v>
      </c>
      <c r="P138" s="348">
        <v>0.25553662691652468</v>
      </c>
      <c r="Q138" s="331">
        <v>1174</v>
      </c>
    </row>
    <row r="139" spans="1:22" x14ac:dyDescent="0.25">
      <c r="A139" s="347">
        <v>631</v>
      </c>
      <c r="B139" s="347" t="s">
        <v>530</v>
      </c>
      <c r="C139" s="331">
        <v>0</v>
      </c>
      <c r="D139" s="348">
        <v>0</v>
      </c>
      <c r="E139" s="331">
        <v>28</v>
      </c>
      <c r="F139" s="348">
        <v>1.1199999999999999</v>
      </c>
      <c r="G139" s="331">
        <v>414</v>
      </c>
      <c r="H139" s="348">
        <v>16.559999999999999</v>
      </c>
      <c r="I139" s="331">
        <v>1458</v>
      </c>
      <c r="J139" s="348">
        <v>58.320000000000007</v>
      </c>
      <c r="K139" s="331">
        <v>347</v>
      </c>
      <c r="L139" s="348">
        <v>13.88</v>
      </c>
      <c r="M139" s="331">
        <v>240</v>
      </c>
      <c r="N139" s="348">
        <v>9.6</v>
      </c>
      <c r="O139" s="331">
        <v>13</v>
      </c>
      <c r="P139" s="348">
        <v>0.52</v>
      </c>
      <c r="Q139" s="331">
        <v>2500</v>
      </c>
    </row>
    <row r="140" spans="1:22" x14ac:dyDescent="0.25">
      <c r="B140" s="1"/>
    </row>
    <row r="141" spans="1:22" x14ac:dyDescent="0.25">
      <c r="B141" s="326" t="s">
        <v>212</v>
      </c>
      <c r="C141" s="356" t="s">
        <v>566</v>
      </c>
      <c r="D141" s="354"/>
      <c r="E141" s="354"/>
      <c r="F141" s="354"/>
      <c r="G141" s="327" t="s">
        <v>574</v>
      </c>
      <c r="H141" s="354"/>
      <c r="I141" s="354"/>
      <c r="J141" s="354"/>
      <c r="K141" s="354"/>
      <c r="L141" s="354"/>
      <c r="M141" s="355"/>
    </row>
    <row r="142" spans="1:22" x14ac:dyDescent="0.25">
      <c r="B142" s="328" t="s">
        <v>567</v>
      </c>
      <c r="C142" s="356" t="s">
        <v>533</v>
      </c>
      <c r="D142" s="357"/>
      <c r="E142" s="357"/>
      <c r="F142" s="357"/>
      <c r="G142" s="357"/>
      <c r="H142" s="357"/>
      <c r="I142" s="357"/>
      <c r="J142" s="357"/>
      <c r="K142" s="357"/>
      <c r="L142" s="357"/>
      <c r="M142" s="357"/>
    </row>
    <row r="143" spans="1:22" x14ac:dyDescent="0.25">
      <c r="B143" s="325" t="s">
        <v>534</v>
      </c>
      <c r="C143" s="357" t="s">
        <v>33</v>
      </c>
      <c r="D143" s="357"/>
      <c r="E143" s="357"/>
      <c r="F143" s="357"/>
      <c r="G143" s="357"/>
      <c r="H143" s="357"/>
      <c r="I143" s="357"/>
      <c r="J143" s="357"/>
      <c r="K143" s="357"/>
      <c r="L143" s="357"/>
      <c r="M143" s="357"/>
    </row>
    <row r="144" spans="1:22" x14ac:dyDescent="0.25">
      <c r="B144" s="329"/>
    </row>
  </sheetData>
  <mergeCells count="5">
    <mergeCell ref="C1:P1"/>
    <mergeCell ref="A2:A5"/>
    <mergeCell ref="B2:B4"/>
    <mergeCell ref="C2:P3"/>
    <mergeCell ref="Q2:Q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46A6-918F-44D2-9E92-2FB53759BDD1}">
  <sheetPr>
    <tabColor rgb="FFFFFF00"/>
  </sheetPr>
  <dimension ref="A1:M148"/>
  <sheetViews>
    <sheetView workbookViewId="0">
      <selection activeCell="F2" sqref="F2:M148"/>
    </sheetView>
  </sheetViews>
  <sheetFormatPr baseColWidth="10" defaultColWidth="11.42578125" defaultRowHeight="15" x14ac:dyDescent="0.25"/>
  <cols>
    <col min="1" max="1" width="28.85546875" customWidth="1"/>
    <col min="2" max="2" width="33.5703125" customWidth="1"/>
    <col min="5" max="5" width="13.5703125" customWidth="1"/>
  </cols>
  <sheetData>
    <row r="1" spans="1:13" ht="49.5" customHeight="1" x14ac:dyDescent="0.25">
      <c r="A1" s="460" t="s">
        <v>591</v>
      </c>
      <c r="B1" s="461"/>
      <c r="C1" s="461"/>
      <c r="D1" s="461"/>
      <c r="E1" s="461"/>
      <c r="F1" s="381" t="s">
        <v>576</v>
      </c>
    </row>
    <row r="2" spans="1:13" x14ac:dyDescent="0.25">
      <c r="A2" s="537" t="s">
        <v>60</v>
      </c>
      <c r="B2" s="537" t="s">
        <v>56</v>
      </c>
      <c r="C2" s="539" t="s">
        <v>569</v>
      </c>
      <c r="D2" s="540"/>
      <c r="E2" s="540"/>
      <c r="F2" s="567"/>
      <c r="G2" s="567"/>
      <c r="H2" s="567"/>
      <c r="I2" s="567"/>
      <c r="J2" s="567"/>
      <c r="K2" s="567"/>
      <c r="L2" s="567"/>
      <c r="M2" s="567"/>
    </row>
    <row r="3" spans="1:13" ht="18" x14ac:dyDescent="0.25">
      <c r="A3" s="538"/>
      <c r="B3" s="538"/>
      <c r="C3" s="367" t="s">
        <v>570</v>
      </c>
      <c r="D3" s="367" t="s">
        <v>571</v>
      </c>
      <c r="E3" s="562" t="s">
        <v>572</v>
      </c>
      <c r="F3" s="568"/>
      <c r="G3" s="567"/>
      <c r="H3" s="567"/>
      <c r="I3" s="567"/>
      <c r="J3" s="567"/>
      <c r="K3" s="567"/>
      <c r="L3" s="567"/>
      <c r="M3" s="567"/>
    </row>
    <row r="4" spans="1:13" x14ac:dyDescent="0.25">
      <c r="A4" s="9"/>
      <c r="B4" s="178" t="s">
        <v>236</v>
      </c>
      <c r="C4" s="368">
        <v>116181</v>
      </c>
      <c r="D4" s="368">
        <v>103100</v>
      </c>
      <c r="E4" s="563">
        <v>219281</v>
      </c>
      <c r="F4" s="567"/>
      <c r="G4" s="567"/>
      <c r="H4" s="567"/>
      <c r="I4" s="567"/>
      <c r="J4" s="567"/>
      <c r="K4" s="567"/>
      <c r="L4" s="567"/>
      <c r="M4" s="567"/>
    </row>
    <row r="5" spans="1:13" x14ac:dyDescent="0.25">
      <c r="A5" s="9"/>
      <c r="B5" s="43" t="s">
        <v>238</v>
      </c>
      <c r="C5" s="374">
        <v>1089</v>
      </c>
      <c r="D5" s="374">
        <v>934</v>
      </c>
      <c r="E5" s="407">
        <v>2023</v>
      </c>
      <c r="F5" s="569"/>
      <c r="G5" s="567"/>
      <c r="H5" s="567"/>
      <c r="I5" s="567"/>
      <c r="J5" s="567"/>
      <c r="K5" s="567"/>
      <c r="L5" s="567"/>
      <c r="M5" s="567"/>
    </row>
    <row r="6" spans="1:13" x14ac:dyDescent="0.25">
      <c r="A6" s="5">
        <v>142</v>
      </c>
      <c r="B6" s="6" t="s">
        <v>79</v>
      </c>
      <c r="C6" s="103">
        <v>11</v>
      </c>
      <c r="D6" s="103">
        <v>12</v>
      </c>
      <c r="E6" s="408">
        <v>23</v>
      </c>
      <c r="F6" s="570"/>
      <c r="G6" s="567"/>
      <c r="H6" s="567"/>
      <c r="I6" s="567"/>
      <c r="J6" s="567"/>
      <c r="K6" s="567"/>
      <c r="L6" s="567"/>
      <c r="M6" s="567"/>
    </row>
    <row r="7" spans="1:13" x14ac:dyDescent="0.25">
      <c r="A7" s="5">
        <v>425</v>
      </c>
      <c r="B7" s="6" t="s">
        <v>80</v>
      </c>
      <c r="C7" s="103">
        <v>75</v>
      </c>
      <c r="D7" s="103">
        <v>55</v>
      </c>
      <c r="E7" s="408">
        <v>130</v>
      </c>
      <c r="F7" s="570"/>
      <c r="G7" s="567"/>
      <c r="H7" s="567"/>
      <c r="I7" s="567"/>
      <c r="J7" s="567"/>
      <c r="K7" s="567"/>
      <c r="L7" s="567"/>
      <c r="M7" s="567"/>
    </row>
    <row r="8" spans="1:13" x14ac:dyDescent="0.25">
      <c r="A8" s="5">
        <v>579</v>
      </c>
      <c r="B8" s="7" t="s">
        <v>81</v>
      </c>
      <c r="C8" s="103">
        <v>477</v>
      </c>
      <c r="D8" s="103">
        <v>376</v>
      </c>
      <c r="E8" s="408">
        <v>853</v>
      </c>
      <c r="F8" s="570"/>
      <c r="G8" s="567"/>
      <c r="H8" s="567"/>
      <c r="I8" s="567"/>
      <c r="J8" s="567"/>
      <c r="K8" s="567"/>
      <c r="L8" s="567"/>
      <c r="M8" s="567"/>
    </row>
    <row r="9" spans="1:13" x14ac:dyDescent="0.25">
      <c r="A9" s="5">
        <v>585</v>
      </c>
      <c r="B9" s="8" t="s">
        <v>82</v>
      </c>
      <c r="C9" s="103">
        <v>22</v>
      </c>
      <c r="D9" s="103">
        <v>21</v>
      </c>
      <c r="E9" s="408">
        <v>43</v>
      </c>
      <c r="F9" s="570"/>
      <c r="G9" s="567"/>
      <c r="H9" s="567"/>
      <c r="I9" s="567"/>
      <c r="J9" s="567"/>
      <c r="K9" s="567"/>
      <c r="L9" s="567"/>
      <c r="M9" s="567"/>
    </row>
    <row r="10" spans="1:13" x14ac:dyDescent="0.25">
      <c r="A10" s="5">
        <v>591</v>
      </c>
      <c r="B10" s="8" t="s">
        <v>83</v>
      </c>
      <c r="C10" s="103">
        <v>397</v>
      </c>
      <c r="D10" s="103">
        <v>377</v>
      </c>
      <c r="E10" s="408">
        <v>774</v>
      </c>
      <c r="F10" s="570"/>
      <c r="G10" s="567"/>
      <c r="H10" s="567"/>
      <c r="I10" s="567"/>
      <c r="J10" s="567"/>
      <c r="K10" s="567"/>
      <c r="L10" s="567"/>
      <c r="M10" s="567"/>
    </row>
    <row r="11" spans="1:13" x14ac:dyDescent="0.25">
      <c r="A11" s="5">
        <v>893</v>
      </c>
      <c r="B11" s="8" t="s">
        <v>84</v>
      </c>
      <c r="C11" s="103">
        <v>107</v>
      </c>
      <c r="D11" s="103">
        <v>93</v>
      </c>
      <c r="E11" s="408">
        <v>200</v>
      </c>
      <c r="F11" s="570"/>
      <c r="G11" s="567"/>
      <c r="H11" s="567"/>
      <c r="I11" s="567"/>
      <c r="J11" s="567"/>
      <c r="K11" s="567"/>
      <c r="L11" s="567"/>
      <c r="M11" s="567"/>
    </row>
    <row r="12" spans="1:13" x14ac:dyDescent="0.25">
      <c r="A12" s="9"/>
      <c r="B12" s="179" t="s">
        <v>239</v>
      </c>
      <c r="C12" s="87">
        <v>1191</v>
      </c>
      <c r="D12" s="87">
        <v>986</v>
      </c>
      <c r="E12" s="84">
        <v>2177</v>
      </c>
      <c r="F12" s="570"/>
      <c r="G12" s="567"/>
      <c r="H12" s="567"/>
      <c r="I12" s="567"/>
      <c r="J12" s="567"/>
      <c r="K12" s="567"/>
      <c r="L12" s="567"/>
      <c r="M12" s="567"/>
    </row>
    <row r="13" spans="1:13" x14ac:dyDescent="0.25">
      <c r="A13" s="5">
        <v>120</v>
      </c>
      <c r="B13" s="8" t="s">
        <v>86</v>
      </c>
      <c r="C13" s="103">
        <v>27</v>
      </c>
      <c r="D13" s="103">
        <v>19</v>
      </c>
      <c r="E13" s="408">
        <v>46</v>
      </c>
      <c r="F13" s="570"/>
      <c r="G13" s="567"/>
      <c r="H13" s="567"/>
      <c r="I13" s="567"/>
      <c r="J13" s="567"/>
      <c r="K13" s="567"/>
      <c r="L13" s="567"/>
      <c r="M13" s="567"/>
    </row>
    <row r="14" spans="1:13" x14ac:dyDescent="0.25">
      <c r="A14" s="5">
        <v>154</v>
      </c>
      <c r="B14" s="8" t="s">
        <v>87</v>
      </c>
      <c r="C14" s="103">
        <v>887</v>
      </c>
      <c r="D14" s="103">
        <v>736</v>
      </c>
      <c r="E14" s="408">
        <v>1623</v>
      </c>
      <c r="F14" s="570"/>
      <c r="G14" s="567"/>
      <c r="H14" s="567"/>
      <c r="I14" s="567"/>
      <c r="J14" s="567"/>
      <c r="K14" s="567"/>
      <c r="L14" s="567"/>
      <c r="M14" s="567"/>
    </row>
    <row r="15" spans="1:13" x14ac:dyDescent="0.25">
      <c r="A15" s="5">
        <v>250</v>
      </c>
      <c r="B15" s="8" t="s">
        <v>88</v>
      </c>
      <c r="C15" s="103">
        <v>108</v>
      </c>
      <c r="D15" s="103">
        <v>99</v>
      </c>
      <c r="E15" s="408">
        <v>207</v>
      </c>
      <c r="F15" s="570"/>
      <c r="G15" s="567"/>
      <c r="H15" s="567"/>
      <c r="I15" s="567"/>
      <c r="J15" s="567"/>
      <c r="K15" s="567"/>
      <c r="L15" s="567"/>
      <c r="M15" s="567"/>
    </row>
    <row r="16" spans="1:13" x14ac:dyDescent="0.25">
      <c r="A16" s="5">
        <v>495</v>
      </c>
      <c r="B16" s="8" t="s">
        <v>89</v>
      </c>
      <c r="C16" s="103">
        <v>31</v>
      </c>
      <c r="D16" s="103">
        <v>15</v>
      </c>
      <c r="E16" s="408">
        <v>46</v>
      </c>
      <c r="F16" s="570"/>
      <c r="G16" s="567"/>
      <c r="H16" s="567"/>
      <c r="I16" s="567"/>
      <c r="J16" s="567"/>
      <c r="K16" s="567"/>
      <c r="L16" s="567"/>
      <c r="M16" s="567"/>
    </row>
    <row r="17" spans="1:13" x14ac:dyDescent="0.25">
      <c r="A17" s="5">
        <v>790</v>
      </c>
      <c r="B17" s="8" t="s">
        <v>90</v>
      </c>
      <c r="C17" s="103">
        <v>50</v>
      </c>
      <c r="D17" s="103">
        <v>45</v>
      </c>
      <c r="E17" s="408">
        <v>95</v>
      </c>
      <c r="F17" s="570"/>
      <c r="G17" s="567"/>
      <c r="H17" s="567"/>
      <c r="I17" s="567"/>
      <c r="J17" s="567"/>
      <c r="K17" s="567"/>
      <c r="L17" s="567"/>
      <c r="M17" s="567"/>
    </row>
    <row r="18" spans="1:13" x14ac:dyDescent="0.25">
      <c r="A18" s="5">
        <v>895</v>
      </c>
      <c r="B18" s="8" t="s">
        <v>91</v>
      </c>
      <c r="C18" s="103">
        <v>88</v>
      </c>
      <c r="D18" s="103">
        <v>72</v>
      </c>
      <c r="E18" s="408">
        <v>160</v>
      </c>
      <c r="F18" s="570"/>
      <c r="G18" s="567"/>
      <c r="H18" s="567"/>
      <c r="I18" s="567"/>
      <c r="J18" s="567"/>
      <c r="K18" s="567"/>
      <c r="L18" s="567"/>
      <c r="M18" s="567"/>
    </row>
    <row r="19" spans="1:13" x14ac:dyDescent="0.25">
      <c r="A19" s="9"/>
      <c r="B19" s="9" t="s">
        <v>240</v>
      </c>
      <c r="C19" s="37">
        <v>4981</v>
      </c>
      <c r="D19" s="37">
        <v>4322</v>
      </c>
      <c r="E19" s="409">
        <v>9303</v>
      </c>
      <c r="F19" s="570"/>
      <c r="G19" s="567"/>
      <c r="H19" s="567"/>
      <c r="I19" s="567"/>
      <c r="J19" s="567"/>
      <c r="K19" s="567"/>
      <c r="L19" s="567"/>
      <c r="M19" s="567"/>
    </row>
    <row r="20" spans="1:13" x14ac:dyDescent="0.25">
      <c r="A20" s="5">
        <v>45</v>
      </c>
      <c r="B20" s="8" t="s">
        <v>93</v>
      </c>
      <c r="C20" s="103">
        <v>2072</v>
      </c>
      <c r="D20" s="103">
        <v>1801</v>
      </c>
      <c r="E20" s="408">
        <v>3873</v>
      </c>
      <c r="F20" s="570"/>
      <c r="G20" s="567"/>
      <c r="H20" s="567"/>
      <c r="I20" s="567"/>
      <c r="J20" s="567"/>
      <c r="K20" s="567"/>
      <c r="L20" s="567"/>
      <c r="M20" s="567"/>
    </row>
    <row r="21" spans="1:13" x14ac:dyDescent="0.25">
      <c r="A21" s="5">
        <v>51</v>
      </c>
      <c r="B21" s="8" t="s">
        <v>94</v>
      </c>
      <c r="C21" s="103">
        <v>119</v>
      </c>
      <c r="D21" s="103">
        <v>103</v>
      </c>
      <c r="E21" s="408">
        <v>222</v>
      </c>
      <c r="F21" s="570"/>
      <c r="G21" s="567"/>
      <c r="H21" s="567"/>
      <c r="I21" s="567"/>
      <c r="J21" s="567"/>
      <c r="K21" s="567"/>
      <c r="L21" s="567"/>
      <c r="M21" s="567"/>
    </row>
    <row r="22" spans="1:13" x14ac:dyDescent="0.25">
      <c r="A22" s="5">
        <v>147</v>
      </c>
      <c r="B22" s="8" t="s">
        <v>95</v>
      </c>
      <c r="C22" s="103">
        <v>556</v>
      </c>
      <c r="D22" s="103">
        <v>514</v>
      </c>
      <c r="E22" s="408">
        <v>1070</v>
      </c>
      <c r="F22" s="570"/>
      <c r="G22" s="567"/>
      <c r="H22" s="567"/>
      <c r="I22" s="567"/>
      <c r="J22" s="567"/>
      <c r="K22" s="567"/>
      <c r="L22" s="567"/>
      <c r="M22" s="567"/>
    </row>
    <row r="23" spans="1:13" x14ac:dyDescent="0.25">
      <c r="A23" s="5">
        <v>172</v>
      </c>
      <c r="B23" s="8" t="s">
        <v>96</v>
      </c>
      <c r="C23" s="103">
        <v>490</v>
      </c>
      <c r="D23" s="103">
        <v>366</v>
      </c>
      <c r="E23" s="408">
        <v>856</v>
      </c>
      <c r="F23" s="570"/>
      <c r="G23" s="567"/>
      <c r="H23" s="567"/>
      <c r="I23" s="567"/>
      <c r="J23" s="567"/>
      <c r="K23" s="567"/>
      <c r="L23" s="567"/>
      <c r="M23" s="567"/>
    </row>
    <row r="24" spans="1:13" x14ac:dyDescent="0.25">
      <c r="A24" s="5">
        <v>475</v>
      </c>
      <c r="B24" s="8" t="s">
        <v>97</v>
      </c>
      <c r="C24" s="103">
        <v>1</v>
      </c>
      <c r="D24" s="103">
        <v>0</v>
      </c>
      <c r="E24" s="408">
        <v>1</v>
      </c>
      <c r="F24" s="570"/>
      <c r="G24" s="567"/>
      <c r="H24" s="567"/>
      <c r="I24" s="567"/>
      <c r="J24" s="567"/>
      <c r="K24" s="567"/>
      <c r="L24" s="567"/>
      <c r="M24" s="567"/>
    </row>
    <row r="25" spans="1:13" x14ac:dyDescent="0.25">
      <c r="A25" s="5">
        <v>480</v>
      </c>
      <c r="B25" s="8" t="s">
        <v>98</v>
      </c>
      <c r="C25" s="103">
        <v>158</v>
      </c>
      <c r="D25" s="103">
        <v>139</v>
      </c>
      <c r="E25" s="408">
        <v>297</v>
      </c>
      <c r="F25" s="570"/>
      <c r="G25" s="567"/>
      <c r="H25" s="567"/>
      <c r="I25" s="567"/>
      <c r="J25" s="567"/>
      <c r="K25" s="567"/>
      <c r="L25" s="567"/>
      <c r="M25" s="567"/>
    </row>
    <row r="26" spans="1:13" x14ac:dyDescent="0.25">
      <c r="A26" s="5">
        <v>490</v>
      </c>
      <c r="B26" s="8" t="s">
        <v>99</v>
      </c>
      <c r="C26" s="103">
        <v>233</v>
      </c>
      <c r="D26" s="103">
        <v>196</v>
      </c>
      <c r="E26" s="408">
        <v>429</v>
      </c>
      <c r="F26" s="570"/>
      <c r="G26" s="567"/>
      <c r="H26" s="567"/>
      <c r="I26" s="567"/>
      <c r="J26" s="567"/>
      <c r="K26" s="567"/>
      <c r="L26" s="567"/>
      <c r="M26" s="567"/>
    </row>
    <row r="27" spans="1:13" x14ac:dyDescent="0.25">
      <c r="A27" s="5">
        <v>659</v>
      </c>
      <c r="B27" s="8" t="s">
        <v>100</v>
      </c>
      <c r="C27" s="103">
        <v>88</v>
      </c>
      <c r="D27" s="103">
        <v>61</v>
      </c>
      <c r="E27" s="408">
        <v>149</v>
      </c>
      <c r="F27" s="570"/>
      <c r="G27" s="567"/>
      <c r="H27" s="567"/>
      <c r="I27" s="567"/>
      <c r="J27" s="567"/>
      <c r="K27" s="567"/>
      <c r="L27" s="567"/>
      <c r="M27" s="567"/>
    </row>
    <row r="28" spans="1:13" x14ac:dyDescent="0.25">
      <c r="A28" s="5">
        <v>665</v>
      </c>
      <c r="B28" s="8" t="s">
        <v>101</v>
      </c>
      <c r="C28" s="103">
        <v>57</v>
      </c>
      <c r="D28" s="103">
        <v>34</v>
      </c>
      <c r="E28" s="408">
        <v>91</v>
      </c>
      <c r="F28" s="570"/>
      <c r="G28" s="567"/>
      <c r="H28" s="567"/>
      <c r="I28" s="567"/>
      <c r="J28" s="567"/>
      <c r="K28" s="567"/>
      <c r="L28" s="567"/>
      <c r="M28" s="567"/>
    </row>
    <row r="29" spans="1:13" x14ac:dyDescent="0.25">
      <c r="A29" s="5">
        <v>837</v>
      </c>
      <c r="B29" s="8" t="s">
        <v>102</v>
      </c>
      <c r="C29" s="103">
        <v>1203</v>
      </c>
      <c r="D29" s="103">
        <v>1106</v>
      </c>
      <c r="E29" s="408">
        <v>2309</v>
      </c>
      <c r="F29" s="570"/>
      <c r="G29" s="567"/>
      <c r="H29" s="567"/>
      <c r="I29" s="567"/>
      <c r="J29" s="567"/>
      <c r="K29" s="567"/>
      <c r="L29" s="567"/>
      <c r="M29" s="567"/>
    </row>
    <row r="30" spans="1:13" x14ac:dyDescent="0.25">
      <c r="A30" s="11">
        <v>873</v>
      </c>
      <c r="B30" s="180" t="s">
        <v>103</v>
      </c>
      <c r="C30" s="103">
        <v>4</v>
      </c>
      <c r="D30" s="103">
        <v>2</v>
      </c>
      <c r="E30" s="564">
        <v>6</v>
      </c>
      <c r="F30" s="570"/>
      <c r="G30" s="567"/>
      <c r="H30" s="567"/>
      <c r="I30" s="567"/>
      <c r="J30" s="567"/>
      <c r="K30" s="567"/>
      <c r="L30" s="567"/>
      <c r="M30" s="567"/>
    </row>
    <row r="31" spans="1:13" x14ac:dyDescent="0.25">
      <c r="A31" s="9"/>
      <c r="B31" s="9" t="s">
        <v>241</v>
      </c>
      <c r="C31" s="37">
        <v>1510</v>
      </c>
      <c r="D31" s="37">
        <v>1253</v>
      </c>
      <c r="E31" s="409">
        <v>2763</v>
      </c>
      <c r="F31" s="570"/>
      <c r="G31" s="567"/>
      <c r="H31" s="567"/>
      <c r="I31" s="567"/>
      <c r="J31" s="567"/>
      <c r="K31" s="567"/>
      <c r="L31" s="567"/>
      <c r="M31" s="567"/>
    </row>
    <row r="32" spans="1:13" x14ac:dyDescent="0.25">
      <c r="A32" s="5">
        <v>31</v>
      </c>
      <c r="B32" s="8" t="s">
        <v>105</v>
      </c>
      <c r="C32" s="103">
        <v>53</v>
      </c>
      <c r="D32" s="103">
        <v>48</v>
      </c>
      <c r="E32" s="408">
        <v>101</v>
      </c>
      <c r="F32" s="570"/>
      <c r="G32" s="567"/>
      <c r="H32" s="567"/>
      <c r="I32" s="567"/>
      <c r="J32" s="567"/>
      <c r="K32" s="567"/>
      <c r="L32" s="567"/>
      <c r="M32" s="567"/>
    </row>
    <row r="33" spans="1:13" x14ac:dyDescent="0.25">
      <c r="A33" s="5">
        <v>40</v>
      </c>
      <c r="B33" s="8" t="s">
        <v>106</v>
      </c>
      <c r="C33" s="103">
        <v>41</v>
      </c>
      <c r="D33" s="103">
        <v>31</v>
      </c>
      <c r="E33" s="408">
        <v>72</v>
      </c>
      <c r="F33" s="570"/>
      <c r="G33" s="567"/>
      <c r="H33" s="567"/>
      <c r="I33" s="567"/>
      <c r="J33" s="567"/>
      <c r="K33" s="567"/>
      <c r="L33" s="567"/>
      <c r="M33" s="567"/>
    </row>
    <row r="34" spans="1:13" x14ac:dyDescent="0.25">
      <c r="A34" s="5">
        <v>190</v>
      </c>
      <c r="B34" s="8" t="s">
        <v>107</v>
      </c>
      <c r="C34" s="103">
        <v>113</v>
      </c>
      <c r="D34" s="103">
        <v>90</v>
      </c>
      <c r="E34" s="408">
        <v>203</v>
      </c>
      <c r="F34" s="570"/>
      <c r="G34" s="567"/>
      <c r="H34" s="567"/>
      <c r="I34" s="567"/>
      <c r="J34" s="567"/>
      <c r="K34" s="567"/>
      <c r="L34" s="567"/>
      <c r="M34" s="567"/>
    </row>
    <row r="35" spans="1:13" x14ac:dyDescent="0.25">
      <c r="A35" s="5">
        <v>604</v>
      </c>
      <c r="B35" s="8" t="s">
        <v>108</v>
      </c>
      <c r="C35" s="103">
        <v>274</v>
      </c>
      <c r="D35" s="103">
        <v>255</v>
      </c>
      <c r="E35" s="408">
        <v>529</v>
      </c>
      <c r="F35" s="570"/>
      <c r="G35" s="567"/>
      <c r="H35" s="567"/>
      <c r="I35" s="567"/>
      <c r="J35" s="567"/>
      <c r="K35" s="567"/>
      <c r="L35" s="567"/>
      <c r="M35" s="567"/>
    </row>
    <row r="36" spans="1:13" x14ac:dyDescent="0.25">
      <c r="A36" s="5">
        <v>670</v>
      </c>
      <c r="B36" s="8" t="s">
        <v>109</v>
      </c>
      <c r="C36" s="103">
        <v>153</v>
      </c>
      <c r="D36" s="103">
        <v>136</v>
      </c>
      <c r="E36" s="408">
        <v>289</v>
      </c>
      <c r="F36" s="570"/>
      <c r="G36" s="567"/>
      <c r="H36" s="567"/>
      <c r="I36" s="567"/>
      <c r="J36" s="567"/>
      <c r="K36" s="567"/>
      <c r="L36" s="567"/>
      <c r="M36" s="567"/>
    </row>
    <row r="37" spans="1:13" x14ac:dyDescent="0.25">
      <c r="A37" s="5">
        <v>690</v>
      </c>
      <c r="B37" s="8" t="s">
        <v>110</v>
      </c>
      <c r="C37" s="103">
        <v>93</v>
      </c>
      <c r="D37" s="103">
        <v>64</v>
      </c>
      <c r="E37" s="408">
        <v>157</v>
      </c>
      <c r="F37" s="570"/>
      <c r="G37" s="567"/>
      <c r="H37" s="567"/>
      <c r="I37" s="567"/>
      <c r="J37" s="567"/>
      <c r="K37" s="567"/>
      <c r="L37" s="567"/>
      <c r="M37" s="567"/>
    </row>
    <row r="38" spans="1:13" x14ac:dyDescent="0.25">
      <c r="A38" s="5">
        <v>736</v>
      </c>
      <c r="B38" s="8" t="s">
        <v>111</v>
      </c>
      <c r="C38" s="103">
        <v>522</v>
      </c>
      <c r="D38" s="103">
        <v>396</v>
      </c>
      <c r="E38" s="408">
        <v>918</v>
      </c>
      <c r="F38" s="570"/>
      <c r="G38" s="567"/>
      <c r="H38" s="567"/>
      <c r="I38" s="567"/>
      <c r="J38" s="567"/>
      <c r="K38" s="567"/>
      <c r="L38" s="567"/>
      <c r="M38" s="567"/>
    </row>
    <row r="39" spans="1:13" x14ac:dyDescent="0.25">
      <c r="A39" s="5">
        <v>858</v>
      </c>
      <c r="B39" s="8" t="s">
        <v>112</v>
      </c>
      <c r="C39" s="103">
        <v>116</v>
      </c>
      <c r="D39" s="103">
        <v>87</v>
      </c>
      <c r="E39" s="408">
        <v>203</v>
      </c>
      <c r="F39" s="570"/>
      <c r="G39" s="567"/>
      <c r="H39" s="567"/>
      <c r="I39" s="567"/>
      <c r="J39" s="567"/>
      <c r="K39" s="567"/>
      <c r="L39" s="567"/>
      <c r="M39" s="567"/>
    </row>
    <row r="40" spans="1:13" x14ac:dyDescent="0.25">
      <c r="A40" s="5">
        <v>885</v>
      </c>
      <c r="B40" s="8" t="s">
        <v>113</v>
      </c>
      <c r="C40" s="103">
        <v>26</v>
      </c>
      <c r="D40" s="103">
        <v>26</v>
      </c>
      <c r="E40" s="408">
        <v>52</v>
      </c>
      <c r="F40" s="570"/>
      <c r="G40" s="567"/>
      <c r="H40" s="567"/>
      <c r="I40" s="567"/>
      <c r="J40" s="567"/>
      <c r="K40" s="567"/>
      <c r="L40" s="567"/>
      <c r="M40" s="567"/>
    </row>
    <row r="41" spans="1:13" x14ac:dyDescent="0.25">
      <c r="A41" s="5">
        <v>890</v>
      </c>
      <c r="B41" s="8" t="s">
        <v>114</v>
      </c>
      <c r="C41" s="103">
        <v>119</v>
      </c>
      <c r="D41" s="103">
        <v>120</v>
      </c>
      <c r="E41" s="408">
        <v>239</v>
      </c>
      <c r="F41" s="570"/>
      <c r="G41" s="567"/>
      <c r="H41" s="567"/>
      <c r="I41" s="567"/>
      <c r="J41" s="567"/>
      <c r="K41" s="567"/>
      <c r="L41" s="567"/>
      <c r="M41" s="567"/>
    </row>
    <row r="42" spans="1:13" x14ac:dyDescent="0.25">
      <c r="A42" s="86">
        <v>6278</v>
      </c>
      <c r="B42" s="9" t="s">
        <v>115</v>
      </c>
      <c r="C42" s="37">
        <v>1752</v>
      </c>
      <c r="D42" s="37">
        <v>1675</v>
      </c>
      <c r="E42" s="409">
        <v>3427</v>
      </c>
      <c r="F42" s="570"/>
      <c r="G42" s="567"/>
      <c r="H42" s="567"/>
      <c r="I42" s="567"/>
      <c r="J42" s="567"/>
      <c r="K42" s="567"/>
      <c r="L42" s="567"/>
      <c r="M42" s="567"/>
    </row>
    <row r="43" spans="1:13" x14ac:dyDescent="0.25">
      <c r="A43" s="5">
        <v>4</v>
      </c>
      <c r="B43" s="8" t="s">
        <v>116</v>
      </c>
      <c r="C43" s="103">
        <v>3</v>
      </c>
      <c r="D43" s="103">
        <v>3</v>
      </c>
      <c r="E43" s="408">
        <v>6</v>
      </c>
      <c r="F43" s="570"/>
      <c r="G43" s="567"/>
      <c r="H43" s="567"/>
      <c r="I43" s="567"/>
      <c r="J43" s="567"/>
      <c r="K43" s="567"/>
      <c r="L43" s="567"/>
      <c r="M43" s="567"/>
    </row>
    <row r="44" spans="1:13" x14ac:dyDescent="0.25">
      <c r="A44" s="5">
        <v>42</v>
      </c>
      <c r="B44" s="102" t="s">
        <v>242</v>
      </c>
      <c r="C44" s="103">
        <v>349</v>
      </c>
      <c r="D44" s="103">
        <v>294</v>
      </c>
      <c r="E44" s="408">
        <v>643</v>
      </c>
      <c r="F44" s="570"/>
      <c r="G44" s="567"/>
      <c r="H44" s="567"/>
      <c r="I44" s="567"/>
      <c r="J44" s="567"/>
      <c r="K44" s="567"/>
      <c r="L44" s="567"/>
      <c r="M44" s="567"/>
    </row>
    <row r="45" spans="1:13" x14ac:dyDescent="0.25">
      <c r="A45" s="5">
        <v>44</v>
      </c>
      <c r="B45" s="8" t="s">
        <v>118</v>
      </c>
      <c r="C45" s="103">
        <v>12</v>
      </c>
      <c r="D45" s="103">
        <v>15</v>
      </c>
      <c r="E45" s="408">
        <v>27</v>
      </c>
      <c r="F45" s="570"/>
      <c r="G45" s="567"/>
      <c r="H45" s="567"/>
      <c r="I45" s="567"/>
      <c r="J45" s="567"/>
      <c r="K45" s="567"/>
      <c r="L45" s="567"/>
      <c r="M45" s="567"/>
    </row>
    <row r="46" spans="1:13" x14ac:dyDescent="0.25">
      <c r="A46" s="5">
        <v>59</v>
      </c>
      <c r="B46" s="8" t="s">
        <v>119</v>
      </c>
      <c r="C46" s="103">
        <v>13</v>
      </c>
      <c r="D46" s="103">
        <v>20</v>
      </c>
      <c r="E46" s="408">
        <v>33</v>
      </c>
      <c r="F46" s="570"/>
      <c r="G46" s="567"/>
      <c r="H46" s="567"/>
      <c r="I46" s="567"/>
      <c r="J46" s="567"/>
      <c r="K46" s="567"/>
      <c r="L46" s="567"/>
      <c r="M46" s="567"/>
    </row>
    <row r="47" spans="1:13" x14ac:dyDescent="0.25">
      <c r="A47" s="5">
        <v>113</v>
      </c>
      <c r="B47" s="8" t="s">
        <v>120</v>
      </c>
      <c r="C47" s="103">
        <v>35</v>
      </c>
      <c r="D47" s="103">
        <v>28</v>
      </c>
      <c r="E47" s="408">
        <v>63</v>
      </c>
      <c r="F47" s="570"/>
      <c r="G47" s="567"/>
      <c r="H47" s="567"/>
      <c r="I47" s="567"/>
      <c r="J47" s="567"/>
      <c r="K47" s="567"/>
      <c r="L47" s="567"/>
      <c r="M47" s="567"/>
    </row>
    <row r="48" spans="1:13" x14ac:dyDescent="0.25">
      <c r="A48" s="5">
        <v>125</v>
      </c>
      <c r="B48" s="8" t="s">
        <v>121</v>
      </c>
      <c r="C48" s="103">
        <v>40</v>
      </c>
      <c r="D48" s="103">
        <v>39</v>
      </c>
      <c r="E48" s="408">
        <v>79</v>
      </c>
      <c r="F48" s="570"/>
      <c r="G48" s="567"/>
      <c r="H48" s="567"/>
      <c r="I48" s="567"/>
      <c r="J48" s="567"/>
      <c r="K48" s="567"/>
      <c r="L48" s="567"/>
      <c r="M48" s="567"/>
    </row>
    <row r="49" spans="1:13" x14ac:dyDescent="0.25">
      <c r="A49" s="5">
        <v>138</v>
      </c>
      <c r="B49" s="8" t="s">
        <v>122</v>
      </c>
      <c r="C49" s="103">
        <v>56</v>
      </c>
      <c r="D49" s="103">
        <v>50</v>
      </c>
      <c r="E49" s="408">
        <v>106</v>
      </c>
      <c r="F49" s="570"/>
      <c r="G49" s="567"/>
      <c r="H49" s="567"/>
      <c r="I49" s="567"/>
      <c r="J49" s="567"/>
      <c r="K49" s="567"/>
      <c r="L49" s="567"/>
      <c r="M49" s="567"/>
    </row>
    <row r="50" spans="1:13" x14ac:dyDescent="0.25">
      <c r="A50" s="5">
        <v>234</v>
      </c>
      <c r="B50" s="8" t="s">
        <v>123</v>
      </c>
      <c r="C50" s="103">
        <v>69</v>
      </c>
      <c r="D50" s="103">
        <v>79</v>
      </c>
      <c r="E50" s="408">
        <v>148</v>
      </c>
      <c r="F50" s="570"/>
      <c r="G50" s="567"/>
      <c r="H50" s="567"/>
      <c r="I50" s="567"/>
      <c r="J50" s="567"/>
      <c r="K50" s="567"/>
      <c r="L50" s="567"/>
      <c r="M50" s="567"/>
    </row>
    <row r="51" spans="1:13" x14ac:dyDescent="0.25">
      <c r="A51" s="5">
        <v>240</v>
      </c>
      <c r="B51" s="8" t="s">
        <v>124</v>
      </c>
      <c r="C51" s="103">
        <v>8</v>
      </c>
      <c r="D51" s="103">
        <v>10</v>
      </c>
      <c r="E51" s="408">
        <v>18</v>
      </c>
      <c r="F51" s="570"/>
      <c r="G51" s="567"/>
      <c r="H51" s="567"/>
      <c r="I51" s="567"/>
      <c r="J51" s="567"/>
      <c r="K51" s="567"/>
      <c r="L51" s="567"/>
      <c r="M51" s="567"/>
    </row>
    <row r="52" spans="1:13" x14ac:dyDescent="0.25">
      <c r="A52" s="5">
        <v>284</v>
      </c>
      <c r="B52" s="8" t="s">
        <v>125</v>
      </c>
      <c r="C52" s="103">
        <v>52</v>
      </c>
      <c r="D52" s="103">
        <v>44</v>
      </c>
      <c r="E52" s="408">
        <v>96</v>
      </c>
      <c r="F52" s="570"/>
      <c r="G52" s="567"/>
      <c r="H52" s="567"/>
      <c r="I52" s="567"/>
      <c r="J52" s="567"/>
      <c r="K52" s="567"/>
      <c r="L52" s="567"/>
      <c r="M52" s="567"/>
    </row>
    <row r="53" spans="1:13" x14ac:dyDescent="0.25">
      <c r="A53" s="5">
        <v>306</v>
      </c>
      <c r="B53" s="8" t="s">
        <v>126</v>
      </c>
      <c r="C53" s="103">
        <v>44</v>
      </c>
      <c r="D53" s="103">
        <v>48</v>
      </c>
      <c r="E53" s="408">
        <v>92</v>
      </c>
      <c r="F53" s="570"/>
      <c r="G53" s="567"/>
      <c r="H53" s="567"/>
      <c r="I53" s="567"/>
      <c r="J53" s="567"/>
      <c r="K53" s="567"/>
      <c r="L53" s="567"/>
      <c r="M53" s="567"/>
    </row>
    <row r="54" spans="1:13" x14ac:dyDescent="0.25">
      <c r="A54" s="5">
        <v>347</v>
      </c>
      <c r="B54" s="8" t="s">
        <v>127</v>
      </c>
      <c r="C54" s="103">
        <v>16</v>
      </c>
      <c r="D54" s="103">
        <v>18</v>
      </c>
      <c r="E54" s="408">
        <v>34</v>
      </c>
      <c r="F54" s="570"/>
      <c r="G54" s="567"/>
      <c r="H54" s="567"/>
      <c r="I54" s="567"/>
      <c r="J54" s="567"/>
      <c r="K54" s="567"/>
      <c r="L54" s="567"/>
      <c r="M54" s="567"/>
    </row>
    <row r="55" spans="1:13" x14ac:dyDescent="0.25">
      <c r="A55" s="5">
        <v>411</v>
      </c>
      <c r="B55" s="8" t="s">
        <v>128</v>
      </c>
      <c r="C55" s="103">
        <v>11</v>
      </c>
      <c r="D55" s="103">
        <v>14</v>
      </c>
      <c r="E55" s="408">
        <v>25</v>
      </c>
      <c r="F55" s="570"/>
      <c r="G55" s="567"/>
      <c r="H55" s="567"/>
      <c r="I55" s="567"/>
      <c r="J55" s="567"/>
      <c r="K55" s="567"/>
      <c r="L55" s="567"/>
      <c r="M55" s="567"/>
    </row>
    <row r="56" spans="1:13" x14ac:dyDescent="0.25">
      <c r="A56" s="5">
        <v>501</v>
      </c>
      <c r="B56" s="8" t="s">
        <v>129</v>
      </c>
      <c r="C56" s="103">
        <v>21</v>
      </c>
      <c r="D56" s="103">
        <v>15</v>
      </c>
      <c r="E56" s="408">
        <v>36</v>
      </c>
      <c r="F56" s="570"/>
      <c r="G56" s="567"/>
      <c r="H56" s="567"/>
      <c r="I56" s="567"/>
      <c r="J56" s="567"/>
      <c r="K56" s="567"/>
      <c r="L56" s="567"/>
      <c r="M56" s="567"/>
    </row>
    <row r="57" spans="1:13" x14ac:dyDescent="0.25">
      <c r="A57" s="5">
        <v>543</v>
      </c>
      <c r="B57" s="8" t="s">
        <v>130</v>
      </c>
      <c r="C57" s="103">
        <v>13</v>
      </c>
      <c r="D57" s="103">
        <v>6</v>
      </c>
      <c r="E57" s="408">
        <v>19</v>
      </c>
      <c r="F57" s="570"/>
      <c r="G57" s="567"/>
      <c r="H57" s="567"/>
      <c r="I57" s="567"/>
      <c r="J57" s="567"/>
      <c r="K57" s="567"/>
      <c r="L57" s="567"/>
      <c r="M57" s="567"/>
    </row>
    <row r="58" spans="1:13" x14ac:dyDescent="0.25">
      <c r="A58" s="5">
        <v>628</v>
      </c>
      <c r="B58" s="8" t="s">
        <v>131</v>
      </c>
      <c r="C58" s="103">
        <v>5</v>
      </c>
      <c r="D58" s="103">
        <v>5</v>
      </c>
      <c r="E58" s="408">
        <v>10</v>
      </c>
      <c r="F58" s="570"/>
      <c r="G58" s="567"/>
      <c r="H58" s="567"/>
      <c r="I58" s="567"/>
      <c r="J58" s="567"/>
      <c r="K58" s="567"/>
      <c r="L58" s="567"/>
      <c r="M58" s="567"/>
    </row>
    <row r="59" spans="1:13" x14ac:dyDescent="0.25">
      <c r="A59" s="5">
        <v>656</v>
      </c>
      <c r="B59" s="8" t="s">
        <v>132</v>
      </c>
      <c r="C59" s="103">
        <v>586</v>
      </c>
      <c r="D59" s="103">
        <v>550</v>
      </c>
      <c r="E59" s="408">
        <v>1136</v>
      </c>
      <c r="F59" s="570"/>
      <c r="G59" s="567"/>
      <c r="H59" s="567"/>
      <c r="I59" s="567"/>
      <c r="J59" s="567"/>
      <c r="K59" s="567"/>
      <c r="L59" s="567"/>
      <c r="M59" s="567"/>
    </row>
    <row r="60" spans="1:13" x14ac:dyDescent="0.25">
      <c r="A60" s="5">
        <v>761</v>
      </c>
      <c r="B60" s="8" t="s">
        <v>133</v>
      </c>
      <c r="C60" s="103">
        <v>408</v>
      </c>
      <c r="D60" s="103">
        <v>427</v>
      </c>
      <c r="E60" s="408">
        <v>835</v>
      </c>
      <c r="F60" s="570"/>
      <c r="G60" s="567"/>
      <c r="H60" s="567"/>
      <c r="I60" s="567"/>
      <c r="J60" s="567"/>
      <c r="K60" s="567"/>
      <c r="L60" s="567"/>
      <c r="M60" s="567"/>
    </row>
    <row r="61" spans="1:13" x14ac:dyDescent="0.25">
      <c r="A61" s="5">
        <v>842</v>
      </c>
      <c r="B61" s="8" t="s">
        <v>134</v>
      </c>
      <c r="C61" s="103">
        <v>11</v>
      </c>
      <c r="D61" s="103">
        <v>10</v>
      </c>
      <c r="E61" s="408">
        <v>21</v>
      </c>
      <c r="F61" s="570"/>
      <c r="G61" s="567"/>
      <c r="H61" s="567"/>
      <c r="I61" s="567"/>
      <c r="J61" s="567"/>
      <c r="K61" s="567"/>
      <c r="L61" s="567"/>
      <c r="M61" s="567"/>
    </row>
    <row r="62" spans="1:13" x14ac:dyDescent="0.25">
      <c r="A62" s="2"/>
      <c r="B62" s="9" t="s">
        <v>135</v>
      </c>
      <c r="C62" s="37">
        <v>1523</v>
      </c>
      <c r="D62" s="37">
        <v>1434</v>
      </c>
      <c r="E62" s="409">
        <v>2957</v>
      </c>
      <c r="F62" s="570"/>
      <c r="G62" s="567"/>
      <c r="H62" s="567"/>
      <c r="I62" s="567"/>
      <c r="J62" s="567"/>
      <c r="K62" s="567"/>
      <c r="L62" s="567"/>
      <c r="M62" s="567"/>
    </row>
    <row r="63" spans="1:13" x14ac:dyDescent="0.25">
      <c r="A63" s="5">
        <v>38</v>
      </c>
      <c r="B63" s="8" t="s">
        <v>136</v>
      </c>
      <c r="C63" s="103">
        <v>2</v>
      </c>
      <c r="D63" s="103">
        <v>2</v>
      </c>
      <c r="E63" s="408">
        <v>4</v>
      </c>
      <c r="F63" s="570"/>
      <c r="G63" s="567"/>
      <c r="H63" s="567"/>
      <c r="I63" s="567"/>
      <c r="J63" s="567"/>
      <c r="K63" s="567"/>
      <c r="L63" s="567"/>
      <c r="M63" s="567"/>
    </row>
    <row r="64" spans="1:13" x14ac:dyDescent="0.25">
      <c r="A64" s="5">
        <v>86</v>
      </c>
      <c r="B64" s="8" t="s">
        <v>137</v>
      </c>
      <c r="C64" s="103">
        <v>13</v>
      </c>
      <c r="D64" s="103">
        <v>22</v>
      </c>
      <c r="E64" s="408">
        <v>35</v>
      </c>
      <c r="F64" s="570"/>
      <c r="G64" s="567"/>
      <c r="H64" s="567"/>
      <c r="I64" s="567"/>
      <c r="J64" s="567"/>
      <c r="K64" s="567"/>
      <c r="L64" s="567"/>
      <c r="M64" s="567"/>
    </row>
    <row r="65" spans="1:13" x14ac:dyDescent="0.25">
      <c r="A65" s="5">
        <v>107</v>
      </c>
      <c r="B65" s="8" t="s">
        <v>138</v>
      </c>
      <c r="C65" s="103">
        <v>0</v>
      </c>
      <c r="D65" s="103">
        <v>2</v>
      </c>
      <c r="E65" s="408">
        <v>2</v>
      </c>
      <c r="F65" s="570"/>
      <c r="G65" s="567"/>
      <c r="H65" s="567"/>
      <c r="I65" s="567"/>
      <c r="J65" s="567"/>
      <c r="K65" s="567"/>
      <c r="L65" s="567"/>
      <c r="M65" s="567"/>
    </row>
    <row r="66" spans="1:13" x14ac:dyDescent="0.25">
      <c r="A66" s="5">
        <v>134</v>
      </c>
      <c r="B66" s="8" t="s">
        <v>139</v>
      </c>
      <c r="C66" s="103">
        <v>5</v>
      </c>
      <c r="D66" s="103">
        <v>6</v>
      </c>
      <c r="E66" s="408">
        <v>11</v>
      </c>
      <c r="F66" s="570"/>
      <c r="G66" s="567"/>
      <c r="H66" s="567"/>
      <c r="I66" s="567"/>
      <c r="J66" s="567"/>
      <c r="K66" s="567"/>
      <c r="L66" s="567"/>
      <c r="M66" s="567"/>
    </row>
    <row r="67" spans="1:13" x14ac:dyDescent="0.25">
      <c r="A67" s="5">
        <v>150</v>
      </c>
      <c r="B67" s="8" t="s">
        <v>140</v>
      </c>
      <c r="C67" s="103">
        <v>28</v>
      </c>
      <c r="D67" s="103">
        <v>29</v>
      </c>
      <c r="E67" s="408">
        <v>57</v>
      </c>
      <c r="F67" s="570"/>
      <c r="G67" s="567"/>
      <c r="H67" s="567"/>
      <c r="I67" s="567"/>
      <c r="J67" s="567"/>
      <c r="K67" s="567"/>
      <c r="L67" s="567"/>
      <c r="M67" s="567"/>
    </row>
    <row r="68" spans="1:13" x14ac:dyDescent="0.25">
      <c r="A68" s="5">
        <v>237</v>
      </c>
      <c r="B68" s="102" t="s">
        <v>243</v>
      </c>
      <c r="C68" s="103">
        <v>364</v>
      </c>
      <c r="D68" s="103">
        <v>314</v>
      </c>
      <c r="E68" s="408">
        <v>678</v>
      </c>
      <c r="F68" s="570"/>
      <c r="G68" s="567"/>
      <c r="H68" s="567"/>
      <c r="I68" s="567"/>
      <c r="J68" s="567"/>
      <c r="K68" s="567"/>
      <c r="L68" s="567"/>
      <c r="M68" s="567"/>
    </row>
    <row r="69" spans="1:13" x14ac:dyDescent="0.25">
      <c r="A69" s="5">
        <v>264</v>
      </c>
      <c r="B69" s="8" t="s">
        <v>142</v>
      </c>
      <c r="C69" s="103">
        <v>145</v>
      </c>
      <c r="D69" s="103">
        <v>127</v>
      </c>
      <c r="E69" s="408">
        <v>272</v>
      </c>
      <c r="F69" s="570"/>
      <c r="G69" s="567"/>
      <c r="H69" s="567"/>
      <c r="I69" s="567"/>
      <c r="J69" s="567"/>
      <c r="K69" s="567"/>
      <c r="L69" s="567"/>
      <c r="M69" s="567"/>
    </row>
    <row r="70" spans="1:13" x14ac:dyDescent="0.25">
      <c r="A70" s="5">
        <v>310</v>
      </c>
      <c r="B70" s="102" t="s">
        <v>244</v>
      </c>
      <c r="C70" s="103">
        <v>30</v>
      </c>
      <c r="D70" s="103">
        <v>40</v>
      </c>
      <c r="E70" s="408">
        <v>70</v>
      </c>
      <c r="F70" s="570"/>
      <c r="G70" s="567"/>
      <c r="H70" s="567"/>
      <c r="I70" s="567"/>
      <c r="J70" s="567"/>
      <c r="K70" s="567"/>
      <c r="L70" s="567"/>
      <c r="M70" s="567"/>
    </row>
    <row r="71" spans="1:13" x14ac:dyDescent="0.25">
      <c r="A71" s="5">
        <v>315</v>
      </c>
      <c r="B71" s="8" t="s">
        <v>144</v>
      </c>
      <c r="C71" s="103">
        <v>1</v>
      </c>
      <c r="D71" s="103">
        <v>3</v>
      </c>
      <c r="E71" s="408">
        <v>4</v>
      </c>
      <c r="F71" s="570"/>
      <c r="G71" s="567"/>
      <c r="H71" s="567"/>
      <c r="I71" s="567"/>
      <c r="J71" s="567"/>
      <c r="K71" s="567"/>
      <c r="L71" s="567"/>
      <c r="M71" s="567"/>
    </row>
    <row r="72" spans="1:13" x14ac:dyDescent="0.25">
      <c r="A72" s="5">
        <v>361</v>
      </c>
      <c r="B72" s="8" t="s">
        <v>145</v>
      </c>
      <c r="C72" s="103">
        <v>16</v>
      </c>
      <c r="D72" s="103">
        <v>17</v>
      </c>
      <c r="E72" s="408">
        <v>33</v>
      </c>
      <c r="F72" s="570"/>
      <c r="G72" s="567"/>
      <c r="H72" s="567"/>
      <c r="I72" s="567"/>
      <c r="J72" s="567"/>
      <c r="K72" s="567"/>
      <c r="L72" s="567"/>
      <c r="M72" s="567"/>
    </row>
    <row r="73" spans="1:13" x14ac:dyDescent="0.25">
      <c r="A73" s="5">
        <v>647</v>
      </c>
      <c r="B73" s="5" t="s">
        <v>146</v>
      </c>
      <c r="C73" s="103">
        <v>43</v>
      </c>
      <c r="D73" s="103">
        <v>30</v>
      </c>
      <c r="E73" s="408">
        <v>73</v>
      </c>
      <c r="F73" s="570"/>
      <c r="G73" s="567"/>
      <c r="H73" s="567"/>
      <c r="I73" s="567"/>
      <c r="J73" s="567"/>
      <c r="K73" s="567"/>
      <c r="L73" s="567"/>
      <c r="M73" s="567"/>
    </row>
    <row r="74" spans="1:13" x14ac:dyDescent="0.25">
      <c r="A74" s="5">
        <v>658</v>
      </c>
      <c r="B74" s="12" t="s">
        <v>147</v>
      </c>
      <c r="C74" s="103">
        <v>0</v>
      </c>
      <c r="D74" s="103">
        <v>2</v>
      </c>
      <c r="E74" s="408">
        <v>2</v>
      </c>
      <c r="F74" s="570"/>
      <c r="G74" s="567"/>
      <c r="H74" s="567"/>
      <c r="I74" s="567"/>
      <c r="J74" s="567"/>
      <c r="K74" s="567"/>
      <c r="L74" s="567"/>
      <c r="M74" s="567"/>
    </row>
    <row r="75" spans="1:13" x14ac:dyDescent="0.25">
      <c r="A75" s="5">
        <v>664</v>
      </c>
      <c r="B75" s="5" t="s">
        <v>148</v>
      </c>
      <c r="C75" s="103">
        <v>475</v>
      </c>
      <c r="D75" s="103">
        <v>449</v>
      </c>
      <c r="E75" s="408">
        <v>924</v>
      </c>
      <c r="F75" s="570"/>
      <c r="G75" s="567"/>
      <c r="H75" s="567"/>
      <c r="I75" s="567"/>
      <c r="J75" s="567"/>
      <c r="K75" s="567"/>
      <c r="L75" s="567"/>
      <c r="M75" s="567"/>
    </row>
    <row r="76" spans="1:13" x14ac:dyDescent="0.25">
      <c r="A76" s="5">
        <v>686</v>
      </c>
      <c r="B76" s="11" t="s">
        <v>149</v>
      </c>
      <c r="C76" s="103">
        <v>257</v>
      </c>
      <c r="D76" s="103">
        <v>253</v>
      </c>
      <c r="E76" s="408">
        <v>510</v>
      </c>
      <c r="F76" s="570"/>
      <c r="G76" s="567"/>
      <c r="H76" s="567"/>
      <c r="I76" s="567"/>
      <c r="J76" s="567"/>
      <c r="K76" s="567"/>
      <c r="L76" s="567"/>
      <c r="M76" s="567"/>
    </row>
    <row r="77" spans="1:13" x14ac:dyDescent="0.25">
      <c r="A77" s="5">
        <v>819</v>
      </c>
      <c r="B77" s="8" t="s">
        <v>150</v>
      </c>
      <c r="C77" s="103">
        <v>12</v>
      </c>
      <c r="D77" s="103">
        <v>5</v>
      </c>
      <c r="E77" s="408">
        <v>17</v>
      </c>
      <c r="F77" s="570"/>
      <c r="G77" s="567"/>
      <c r="H77" s="567"/>
      <c r="I77" s="567"/>
      <c r="J77" s="567"/>
      <c r="K77" s="567"/>
      <c r="L77" s="567"/>
      <c r="M77" s="567"/>
    </row>
    <row r="78" spans="1:13" x14ac:dyDescent="0.25">
      <c r="A78" s="5">
        <v>854</v>
      </c>
      <c r="B78" s="8" t="s">
        <v>151</v>
      </c>
      <c r="C78" s="103">
        <v>9</v>
      </c>
      <c r="D78" s="103">
        <v>12</v>
      </c>
      <c r="E78" s="408">
        <v>21</v>
      </c>
      <c r="F78" s="570"/>
      <c r="G78" s="567"/>
      <c r="H78" s="567"/>
      <c r="I78" s="567"/>
      <c r="J78" s="567"/>
      <c r="K78" s="567"/>
      <c r="L78" s="567"/>
      <c r="M78" s="567"/>
    </row>
    <row r="79" spans="1:13" x14ac:dyDescent="0.25">
      <c r="A79" s="5">
        <v>887</v>
      </c>
      <c r="B79" s="8" t="s">
        <v>152</v>
      </c>
      <c r="C79" s="103">
        <v>123</v>
      </c>
      <c r="D79" s="103">
        <v>121</v>
      </c>
      <c r="E79" s="408">
        <v>244</v>
      </c>
      <c r="F79" s="570"/>
      <c r="G79" s="567"/>
      <c r="H79" s="567"/>
      <c r="I79" s="567"/>
      <c r="J79" s="567"/>
      <c r="K79" s="567"/>
      <c r="L79" s="567"/>
      <c r="M79" s="567"/>
    </row>
    <row r="80" spans="1:13" x14ac:dyDescent="0.25">
      <c r="A80" s="2"/>
      <c r="B80" s="9" t="s">
        <v>153</v>
      </c>
      <c r="C80" s="37">
        <v>15919</v>
      </c>
      <c r="D80" s="37">
        <v>15025</v>
      </c>
      <c r="E80" s="409">
        <v>30944</v>
      </c>
      <c r="F80" s="570"/>
      <c r="G80" s="567"/>
      <c r="H80" s="567"/>
      <c r="I80" s="567"/>
      <c r="J80" s="567"/>
      <c r="K80" s="567"/>
      <c r="L80" s="567"/>
      <c r="M80" s="567"/>
    </row>
    <row r="81" spans="1:13" x14ac:dyDescent="0.25">
      <c r="A81" s="5">
        <v>2</v>
      </c>
      <c r="B81" s="8" t="s">
        <v>154</v>
      </c>
      <c r="C81" s="103">
        <v>64</v>
      </c>
      <c r="D81" s="103">
        <v>51</v>
      </c>
      <c r="E81" s="408">
        <v>115</v>
      </c>
      <c r="F81" s="570"/>
      <c r="G81" s="567"/>
      <c r="H81" s="567"/>
      <c r="I81" s="567"/>
      <c r="J81" s="567"/>
      <c r="K81" s="567"/>
      <c r="L81" s="567"/>
      <c r="M81" s="567"/>
    </row>
    <row r="82" spans="1:13" x14ac:dyDescent="0.25">
      <c r="A82" s="5">
        <v>21</v>
      </c>
      <c r="B82" s="8" t="s">
        <v>155</v>
      </c>
      <c r="C82" s="103">
        <v>14</v>
      </c>
      <c r="D82" s="103">
        <v>10</v>
      </c>
      <c r="E82" s="408">
        <v>24</v>
      </c>
      <c r="F82" s="570"/>
      <c r="G82" s="567"/>
      <c r="H82" s="567"/>
      <c r="I82" s="567"/>
      <c r="J82" s="567"/>
      <c r="K82" s="567"/>
      <c r="L82" s="567"/>
      <c r="M82" s="567"/>
    </row>
    <row r="83" spans="1:13" x14ac:dyDescent="0.25">
      <c r="A83" s="5">
        <v>55</v>
      </c>
      <c r="B83" s="8" t="s">
        <v>156</v>
      </c>
      <c r="C83" s="103">
        <v>14</v>
      </c>
      <c r="D83" s="103">
        <v>13</v>
      </c>
      <c r="E83" s="408">
        <v>27</v>
      </c>
      <c r="F83" s="570"/>
      <c r="G83" s="567"/>
      <c r="H83" s="567"/>
      <c r="I83" s="567"/>
      <c r="J83" s="567"/>
      <c r="K83" s="567"/>
      <c r="L83" s="567"/>
      <c r="M83" s="567"/>
    </row>
    <row r="84" spans="1:13" x14ac:dyDescent="0.25">
      <c r="A84" s="5">
        <v>148</v>
      </c>
      <c r="B84" s="13" t="s">
        <v>157</v>
      </c>
      <c r="C84" s="103">
        <v>1539</v>
      </c>
      <c r="D84" s="103">
        <v>1372</v>
      </c>
      <c r="E84" s="408">
        <v>2911</v>
      </c>
      <c r="F84" s="570"/>
      <c r="G84" s="567"/>
      <c r="H84" s="567"/>
      <c r="I84" s="567"/>
      <c r="J84" s="567"/>
      <c r="K84" s="567"/>
      <c r="L84" s="567"/>
      <c r="M84" s="567"/>
    </row>
    <row r="85" spans="1:13" x14ac:dyDescent="0.25">
      <c r="A85" s="5">
        <v>197</v>
      </c>
      <c r="B85" s="8" t="s">
        <v>158</v>
      </c>
      <c r="C85" s="103">
        <v>188</v>
      </c>
      <c r="D85" s="103">
        <v>173</v>
      </c>
      <c r="E85" s="408">
        <v>361</v>
      </c>
      <c r="F85" s="570"/>
      <c r="G85" s="567"/>
      <c r="H85" s="567"/>
      <c r="I85" s="567"/>
      <c r="J85" s="567"/>
      <c r="K85" s="567"/>
      <c r="L85" s="567"/>
      <c r="M85" s="567"/>
    </row>
    <row r="86" spans="1:13" x14ac:dyDescent="0.25">
      <c r="A86" s="5">
        <v>206</v>
      </c>
      <c r="B86" s="8" t="s">
        <v>159</v>
      </c>
      <c r="C86" s="103">
        <v>10</v>
      </c>
      <c r="D86" s="103">
        <v>12</v>
      </c>
      <c r="E86" s="408">
        <v>22</v>
      </c>
      <c r="F86" s="570"/>
      <c r="G86" s="567"/>
      <c r="H86" s="567"/>
      <c r="I86" s="567"/>
      <c r="J86" s="567"/>
      <c r="K86" s="567"/>
      <c r="L86" s="567"/>
      <c r="M86" s="567"/>
    </row>
    <row r="87" spans="1:13" x14ac:dyDescent="0.25">
      <c r="A87" s="5">
        <v>313</v>
      </c>
      <c r="B87" s="8" t="s">
        <v>160</v>
      </c>
      <c r="C87" s="103">
        <v>135</v>
      </c>
      <c r="D87" s="103">
        <v>133</v>
      </c>
      <c r="E87" s="408">
        <v>268</v>
      </c>
      <c r="F87" s="570"/>
      <c r="G87" s="567"/>
      <c r="H87" s="567"/>
      <c r="I87" s="567"/>
      <c r="J87" s="567"/>
      <c r="K87" s="567"/>
      <c r="L87" s="567"/>
      <c r="M87" s="567"/>
    </row>
    <row r="88" spans="1:13" x14ac:dyDescent="0.25">
      <c r="A88" s="5">
        <v>318</v>
      </c>
      <c r="B88" s="8" t="s">
        <v>161</v>
      </c>
      <c r="C88" s="103">
        <v>1330</v>
      </c>
      <c r="D88" s="103">
        <v>1344</v>
      </c>
      <c r="E88" s="408">
        <v>2674</v>
      </c>
      <c r="F88" s="570"/>
      <c r="G88" s="567"/>
      <c r="H88" s="567"/>
      <c r="I88" s="567"/>
      <c r="J88" s="567"/>
      <c r="K88" s="567"/>
      <c r="L88" s="567"/>
      <c r="M88" s="567"/>
    </row>
    <row r="89" spans="1:13" x14ac:dyDescent="0.25">
      <c r="A89" s="5">
        <v>321</v>
      </c>
      <c r="B89" s="8" t="s">
        <v>162</v>
      </c>
      <c r="C89" s="103">
        <v>466</v>
      </c>
      <c r="D89" s="103">
        <v>490</v>
      </c>
      <c r="E89" s="408">
        <v>956</v>
      </c>
      <c r="F89" s="570"/>
      <c r="G89" s="567"/>
      <c r="H89" s="567"/>
      <c r="I89" s="567"/>
      <c r="J89" s="567"/>
      <c r="K89" s="567"/>
      <c r="L89" s="567"/>
      <c r="M89" s="567"/>
    </row>
    <row r="90" spans="1:13" x14ac:dyDescent="0.25">
      <c r="A90" s="5">
        <v>376</v>
      </c>
      <c r="B90" s="8" t="s">
        <v>163</v>
      </c>
      <c r="C90" s="103">
        <v>1247</v>
      </c>
      <c r="D90" s="103">
        <v>1229</v>
      </c>
      <c r="E90" s="408">
        <v>2476</v>
      </c>
      <c r="F90" s="570"/>
      <c r="G90" s="567"/>
      <c r="H90" s="567"/>
      <c r="I90" s="567"/>
      <c r="J90" s="567"/>
      <c r="K90" s="567"/>
      <c r="L90" s="567"/>
      <c r="M90" s="567"/>
    </row>
    <row r="91" spans="1:13" x14ac:dyDescent="0.25">
      <c r="A91" s="5">
        <v>400</v>
      </c>
      <c r="B91" s="8" t="s">
        <v>164</v>
      </c>
      <c r="C91" s="103">
        <v>229</v>
      </c>
      <c r="D91" s="103">
        <v>204</v>
      </c>
      <c r="E91" s="408">
        <v>433</v>
      </c>
      <c r="F91" s="570"/>
      <c r="G91" s="567"/>
      <c r="H91" s="567"/>
      <c r="I91" s="567"/>
      <c r="J91" s="567"/>
      <c r="K91" s="567"/>
      <c r="L91" s="567"/>
      <c r="M91" s="567"/>
    </row>
    <row r="92" spans="1:13" x14ac:dyDescent="0.25">
      <c r="A92" s="5">
        <v>440</v>
      </c>
      <c r="B92" s="8" t="s">
        <v>165</v>
      </c>
      <c r="C92" s="103">
        <v>3232</v>
      </c>
      <c r="D92" s="103">
        <v>3076</v>
      </c>
      <c r="E92" s="408">
        <v>6308</v>
      </c>
      <c r="F92" s="570"/>
      <c r="G92" s="567"/>
      <c r="H92" s="567"/>
      <c r="I92" s="567"/>
      <c r="J92" s="567"/>
      <c r="K92" s="567"/>
      <c r="L92" s="567"/>
      <c r="M92" s="567"/>
    </row>
    <row r="93" spans="1:13" x14ac:dyDescent="0.25">
      <c r="A93" s="5">
        <v>483</v>
      </c>
      <c r="B93" s="8" t="s">
        <v>166</v>
      </c>
      <c r="C93" s="103">
        <v>6</v>
      </c>
      <c r="D93" s="103">
        <v>7</v>
      </c>
      <c r="E93" s="408">
        <v>13</v>
      </c>
      <c r="F93" s="570"/>
      <c r="G93" s="567"/>
      <c r="H93" s="567"/>
      <c r="I93" s="567"/>
      <c r="J93" s="567"/>
      <c r="K93" s="567"/>
      <c r="L93" s="567"/>
      <c r="M93" s="567"/>
    </row>
    <row r="94" spans="1:13" x14ac:dyDescent="0.25">
      <c r="A94" s="5">
        <v>541</v>
      </c>
      <c r="B94" s="102" t="s">
        <v>245</v>
      </c>
      <c r="C94" s="103">
        <v>637</v>
      </c>
      <c r="D94" s="103">
        <v>531</v>
      </c>
      <c r="E94" s="408">
        <v>1168</v>
      </c>
      <c r="F94" s="570"/>
      <c r="G94" s="567"/>
      <c r="H94" s="567"/>
      <c r="I94" s="567"/>
      <c r="J94" s="567"/>
      <c r="K94" s="567"/>
      <c r="L94" s="567"/>
      <c r="M94" s="567"/>
    </row>
    <row r="95" spans="1:13" x14ac:dyDescent="0.25">
      <c r="A95" s="5">
        <v>607</v>
      </c>
      <c r="B95" s="102" t="s">
        <v>246</v>
      </c>
      <c r="C95" s="103">
        <v>435</v>
      </c>
      <c r="D95" s="103">
        <v>409</v>
      </c>
      <c r="E95" s="408">
        <v>844</v>
      </c>
      <c r="F95" s="570"/>
      <c r="G95" s="567"/>
      <c r="H95" s="567"/>
      <c r="I95" s="567"/>
      <c r="J95" s="567"/>
      <c r="K95" s="567"/>
      <c r="L95" s="567"/>
      <c r="M95" s="567"/>
    </row>
    <row r="96" spans="1:13" x14ac:dyDescent="0.25">
      <c r="A96" s="5">
        <v>615</v>
      </c>
      <c r="B96" s="8" t="s">
        <v>169</v>
      </c>
      <c r="C96" s="103">
        <v>4308</v>
      </c>
      <c r="D96" s="103">
        <v>4195</v>
      </c>
      <c r="E96" s="408">
        <v>8503</v>
      </c>
      <c r="F96" s="570"/>
      <c r="G96" s="567"/>
      <c r="H96" s="567"/>
      <c r="I96" s="567"/>
      <c r="J96" s="567"/>
      <c r="K96" s="567"/>
      <c r="L96" s="567"/>
      <c r="M96" s="567"/>
    </row>
    <row r="97" spans="1:13" x14ac:dyDescent="0.25">
      <c r="A97" s="5">
        <v>649</v>
      </c>
      <c r="B97" s="8" t="s">
        <v>170</v>
      </c>
      <c r="C97" s="103">
        <v>63</v>
      </c>
      <c r="D97" s="103">
        <v>52</v>
      </c>
      <c r="E97" s="408">
        <v>115</v>
      </c>
      <c r="F97" s="570"/>
      <c r="G97" s="567"/>
      <c r="H97" s="567"/>
      <c r="I97" s="567"/>
      <c r="J97" s="567"/>
      <c r="K97" s="567"/>
      <c r="L97" s="567"/>
      <c r="M97" s="567"/>
    </row>
    <row r="98" spans="1:13" x14ac:dyDescent="0.25">
      <c r="A98" s="5">
        <v>652</v>
      </c>
      <c r="B98" s="8" t="s">
        <v>171</v>
      </c>
      <c r="C98" s="103">
        <v>9</v>
      </c>
      <c r="D98" s="103">
        <v>8</v>
      </c>
      <c r="E98" s="408">
        <v>17</v>
      </c>
      <c r="F98" s="570"/>
      <c r="G98" s="567"/>
      <c r="H98" s="567"/>
      <c r="I98" s="567"/>
      <c r="J98" s="567"/>
      <c r="K98" s="567"/>
      <c r="L98" s="567"/>
      <c r="M98" s="567"/>
    </row>
    <row r="99" spans="1:13" x14ac:dyDescent="0.25">
      <c r="A99" s="5">
        <v>660</v>
      </c>
      <c r="B99" s="8" t="s">
        <v>172</v>
      </c>
      <c r="C99" s="103">
        <v>147</v>
      </c>
      <c r="D99" s="103">
        <v>120</v>
      </c>
      <c r="E99" s="408">
        <v>267</v>
      </c>
      <c r="F99" s="570"/>
      <c r="G99" s="567"/>
      <c r="H99" s="567"/>
      <c r="I99" s="567"/>
      <c r="J99" s="567"/>
      <c r="K99" s="567"/>
      <c r="L99" s="567"/>
      <c r="M99" s="567"/>
    </row>
    <row r="100" spans="1:13" x14ac:dyDescent="0.25">
      <c r="A100" s="5">
        <v>667</v>
      </c>
      <c r="B100" s="8" t="s">
        <v>173</v>
      </c>
      <c r="C100" s="103">
        <v>106</v>
      </c>
      <c r="D100" s="103">
        <v>98</v>
      </c>
      <c r="E100" s="408">
        <v>204</v>
      </c>
      <c r="F100" s="570"/>
      <c r="G100" s="567"/>
      <c r="H100" s="567"/>
      <c r="I100" s="567"/>
      <c r="J100" s="567"/>
      <c r="K100" s="567"/>
      <c r="L100" s="567"/>
      <c r="M100" s="567"/>
    </row>
    <row r="101" spans="1:13" x14ac:dyDescent="0.25">
      <c r="A101" s="5">
        <v>674</v>
      </c>
      <c r="B101" s="102" t="s">
        <v>247</v>
      </c>
      <c r="C101" s="103">
        <v>195</v>
      </c>
      <c r="D101" s="103">
        <v>169</v>
      </c>
      <c r="E101" s="408">
        <v>364</v>
      </c>
      <c r="F101" s="570"/>
      <c r="G101" s="567"/>
      <c r="H101" s="567"/>
      <c r="I101" s="567"/>
      <c r="J101" s="567"/>
      <c r="K101" s="567"/>
      <c r="L101" s="567"/>
      <c r="M101" s="567"/>
    </row>
    <row r="102" spans="1:13" x14ac:dyDescent="0.25">
      <c r="A102" s="5">
        <v>697</v>
      </c>
      <c r="B102" s="14" t="s">
        <v>175</v>
      </c>
      <c r="C102" s="103">
        <v>1165</v>
      </c>
      <c r="D102" s="103">
        <v>1023</v>
      </c>
      <c r="E102" s="408">
        <v>2188</v>
      </c>
      <c r="F102" s="570"/>
      <c r="G102" s="567"/>
      <c r="H102" s="567"/>
      <c r="I102" s="567"/>
      <c r="J102" s="567"/>
      <c r="K102" s="567"/>
      <c r="L102" s="567"/>
      <c r="M102" s="567"/>
    </row>
    <row r="103" spans="1:13" x14ac:dyDescent="0.25">
      <c r="A103" s="5">
        <v>756</v>
      </c>
      <c r="B103" s="8" t="s">
        <v>176</v>
      </c>
      <c r="C103" s="103">
        <v>380</v>
      </c>
      <c r="D103" s="103">
        <v>306</v>
      </c>
      <c r="E103" s="408">
        <v>686</v>
      </c>
      <c r="F103" s="570"/>
      <c r="G103" s="567"/>
      <c r="H103" s="567"/>
      <c r="I103" s="567"/>
      <c r="J103" s="567"/>
      <c r="K103" s="567"/>
      <c r="L103" s="567"/>
      <c r="M103" s="567"/>
    </row>
    <row r="104" spans="1:13" x14ac:dyDescent="0.25">
      <c r="A104" s="72">
        <v>9814</v>
      </c>
      <c r="B104" s="178" t="s">
        <v>177</v>
      </c>
      <c r="C104" s="37">
        <v>1677</v>
      </c>
      <c r="D104" s="37">
        <v>1808</v>
      </c>
      <c r="E104" s="409">
        <v>3485</v>
      </c>
      <c r="F104" s="570"/>
      <c r="G104" s="567"/>
      <c r="H104" s="567"/>
      <c r="I104" s="567"/>
      <c r="J104" s="567"/>
      <c r="K104" s="567"/>
      <c r="L104" s="567"/>
      <c r="M104" s="567"/>
    </row>
    <row r="105" spans="1:13" x14ac:dyDescent="0.25">
      <c r="A105" s="5">
        <v>30</v>
      </c>
      <c r="B105" s="8" t="s">
        <v>178</v>
      </c>
      <c r="C105" s="103">
        <v>459</v>
      </c>
      <c r="D105" s="103">
        <v>517</v>
      </c>
      <c r="E105" s="408">
        <v>976</v>
      </c>
      <c r="F105" s="570"/>
      <c r="G105" s="567"/>
      <c r="H105" s="567"/>
      <c r="I105" s="567"/>
      <c r="J105" s="567"/>
      <c r="K105" s="567"/>
      <c r="L105" s="567"/>
      <c r="M105" s="567"/>
    </row>
    <row r="106" spans="1:13" x14ac:dyDescent="0.25">
      <c r="A106" s="5">
        <v>34</v>
      </c>
      <c r="B106" s="8" t="s">
        <v>179</v>
      </c>
      <c r="C106" s="103">
        <v>207</v>
      </c>
      <c r="D106" s="103">
        <v>260</v>
      </c>
      <c r="E106" s="408">
        <v>467</v>
      </c>
      <c r="F106" s="570"/>
      <c r="G106" s="567"/>
      <c r="H106" s="567"/>
      <c r="I106" s="567"/>
      <c r="J106" s="567"/>
      <c r="K106" s="567"/>
      <c r="L106" s="567"/>
      <c r="M106" s="567"/>
    </row>
    <row r="107" spans="1:13" x14ac:dyDescent="0.25">
      <c r="A107" s="5">
        <v>36</v>
      </c>
      <c r="B107" s="8" t="s">
        <v>180</v>
      </c>
      <c r="C107" s="103">
        <v>48</v>
      </c>
      <c r="D107" s="103">
        <v>45</v>
      </c>
      <c r="E107" s="408">
        <v>93</v>
      </c>
      <c r="F107" s="570"/>
      <c r="G107" s="567"/>
      <c r="H107" s="567"/>
      <c r="I107" s="567"/>
      <c r="J107" s="567"/>
      <c r="K107" s="567"/>
      <c r="L107" s="567"/>
      <c r="M107" s="567"/>
    </row>
    <row r="108" spans="1:13" x14ac:dyDescent="0.25">
      <c r="A108" s="5">
        <v>91</v>
      </c>
      <c r="B108" s="8" t="s">
        <v>181</v>
      </c>
      <c r="C108" s="103">
        <v>33</v>
      </c>
      <c r="D108" s="103">
        <v>28</v>
      </c>
      <c r="E108" s="408">
        <v>61</v>
      </c>
      <c r="F108" s="570"/>
      <c r="G108" s="567"/>
      <c r="H108" s="567"/>
      <c r="I108" s="567"/>
      <c r="J108" s="567"/>
      <c r="K108" s="567"/>
      <c r="L108" s="567"/>
      <c r="M108" s="567"/>
    </row>
    <row r="109" spans="1:13" x14ac:dyDescent="0.25">
      <c r="A109" s="5">
        <v>93</v>
      </c>
      <c r="B109" s="8" t="s">
        <v>182</v>
      </c>
      <c r="C109" s="103">
        <v>36</v>
      </c>
      <c r="D109" s="103">
        <v>49</v>
      </c>
      <c r="E109" s="408">
        <v>85</v>
      </c>
      <c r="F109" s="570"/>
      <c r="G109" s="567"/>
      <c r="H109" s="567"/>
      <c r="I109" s="567"/>
      <c r="J109" s="567"/>
      <c r="K109" s="567"/>
      <c r="L109" s="567"/>
      <c r="M109" s="567"/>
    </row>
    <row r="110" spans="1:13" x14ac:dyDescent="0.25">
      <c r="A110" s="5">
        <v>101</v>
      </c>
      <c r="B110" s="5" t="s">
        <v>183</v>
      </c>
      <c r="C110" s="103">
        <v>164</v>
      </c>
      <c r="D110" s="103">
        <v>184</v>
      </c>
      <c r="E110" s="408">
        <v>348</v>
      </c>
      <c r="F110" s="570"/>
      <c r="G110" s="567"/>
      <c r="H110" s="567"/>
      <c r="I110" s="567"/>
      <c r="J110" s="567"/>
      <c r="K110" s="567"/>
      <c r="L110" s="567"/>
      <c r="M110" s="567"/>
    </row>
    <row r="111" spans="1:13" x14ac:dyDescent="0.25">
      <c r="A111" s="5">
        <v>145</v>
      </c>
      <c r="B111" s="8" t="s">
        <v>184</v>
      </c>
      <c r="C111" s="103">
        <v>14</v>
      </c>
      <c r="D111" s="103">
        <v>11</v>
      </c>
      <c r="E111" s="408">
        <v>25</v>
      </c>
      <c r="F111" s="570"/>
      <c r="G111" s="567"/>
      <c r="H111" s="567"/>
      <c r="I111" s="567"/>
      <c r="J111" s="567"/>
      <c r="K111" s="567"/>
      <c r="L111" s="567"/>
      <c r="M111" s="567"/>
    </row>
    <row r="112" spans="1:13" x14ac:dyDescent="0.25">
      <c r="A112" s="5">
        <v>209</v>
      </c>
      <c r="B112" s="8" t="s">
        <v>185</v>
      </c>
      <c r="C112" s="103">
        <v>51</v>
      </c>
      <c r="D112" s="103">
        <v>54</v>
      </c>
      <c r="E112" s="408">
        <v>105</v>
      </c>
      <c r="F112" s="570"/>
      <c r="G112" s="567"/>
      <c r="H112" s="567"/>
      <c r="I112" s="567"/>
      <c r="J112" s="567"/>
      <c r="K112" s="567"/>
      <c r="L112" s="567"/>
      <c r="M112" s="567"/>
    </row>
    <row r="113" spans="1:13" x14ac:dyDescent="0.25">
      <c r="A113" s="5">
        <v>282</v>
      </c>
      <c r="B113" s="8" t="s">
        <v>186</v>
      </c>
      <c r="C113" s="103">
        <v>98</v>
      </c>
      <c r="D113" s="103">
        <v>100</v>
      </c>
      <c r="E113" s="408">
        <v>198</v>
      </c>
      <c r="F113" s="570"/>
      <c r="G113" s="567"/>
      <c r="H113" s="567"/>
      <c r="I113" s="567"/>
      <c r="J113" s="567"/>
      <c r="K113" s="567"/>
      <c r="L113" s="567"/>
      <c r="M113" s="567"/>
    </row>
    <row r="114" spans="1:13" x14ac:dyDescent="0.25">
      <c r="A114" s="5">
        <v>353</v>
      </c>
      <c r="B114" s="8" t="s">
        <v>187</v>
      </c>
      <c r="C114" s="103">
        <v>9</v>
      </c>
      <c r="D114" s="103">
        <v>13</v>
      </c>
      <c r="E114" s="408">
        <v>22</v>
      </c>
      <c r="F114" s="570"/>
      <c r="G114" s="567"/>
      <c r="H114" s="567"/>
      <c r="I114" s="567"/>
      <c r="J114" s="567"/>
      <c r="K114" s="567"/>
      <c r="L114" s="567"/>
      <c r="M114" s="567"/>
    </row>
    <row r="115" spans="1:13" x14ac:dyDescent="0.25">
      <c r="A115" s="5">
        <v>364</v>
      </c>
      <c r="B115" s="8" t="s">
        <v>188</v>
      </c>
      <c r="C115" s="103">
        <v>50</v>
      </c>
      <c r="D115" s="103">
        <v>62</v>
      </c>
      <c r="E115" s="408">
        <v>112</v>
      </c>
      <c r="F115" s="570"/>
      <c r="G115" s="567"/>
      <c r="H115" s="567"/>
      <c r="I115" s="567"/>
      <c r="J115" s="567"/>
      <c r="K115" s="567"/>
      <c r="L115" s="567"/>
      <c r="M115" s="567"/>
    </row>
    <row r="116" spans="1:13" x14ac:dyDescent="0.25">
      <c r="A116" s="5">
        <v>368</v>
      </c>
      <c r="B116" s="8" t="s">
        <v>189</v>
      </c>
      <c r="C116" s="103">
        <v>40</v>
      </c>
      <c r="D116" s="103">
        <v>55</v>
      </c>
      <c r="E116" s="408">
        <v>95</v>
      </c>
      <c r="F116" s="570"/>
      <c r="G116" s="567"/>
      <c r="H116" s="567"/>
      <c r="I116" s="567"/>
      <c r="J116" s="567"/>
      <c r="K116" s="567"/>
      <c r="L116" s="567"/>
      <c r="M116" s="567"/>
    </row>
    <row r="117" spans="1:13" x14ac:dyDescent="0.25">
      <c r="A117" s="5">
        <v>390</v>
      </c>
      <c r="B117" s="8" t="s">
        <v>190</v>
      </c>
      <c r="C117" s="103">
        <v>87</v>
      </c>
      <c r="D117" s="103">
        <v>58</v>
      </c>
      <c r="E117" s="408">
        <v>145</v>
      </c>
      <c r="F117" s="570"/>
      <c r="G117" s="567"/>
      <c r="H117" s="567"/>
      <c r="I117" s="567"/>
      <c r="J117" s="567"/>
      <c r="K117" s="567"/>
      <c r="L117" s="567"/>
      <c r="M117" s="567"/>
    </row>
    <row r="118" spans="1:13" x14ac:dyDescent="0.25">
      <c r="A118" s="5">
        <v>467</v>
      </c>
      <c r="B118" s="8" t="s">
        <v>191</v>
      </c>
      <c r="C118" s="103">
        <v>6</v>
      </c>
      <c r="D118" s="103">
        <v>6</v>
      </c>
      <c r="E118" s="408">
        <v>12</v>
      </c>
      <c r="F118" s="570"/>
      <c r="G118" s="567"/>
      <c r="H118" s="567"/>
      <c r="I118" s="567"/>
      <c r="J118" s="567"/>
      <c r="K118" s="567"/>
      <c r="L118" s="567"/>
      <c r="M118" s="567"/>
    </row>
    <row r="119" spans="1:13" x14ac:dyDescent="0.25">
      <c r="A119" s="5">
        <v>576</v>
      </c>
      <c r="B119" s="8" t="s">
        <v>192</v>
      </c>
      <c r="C119" s="103">
        <v>6</v>
      </c>
      <c r="D119" s="103">
        <v>9</v>
      </c>
      <c r="E119" s="408">
        <v>15</v>
      </c>
      <c r="F119" s="570"/>
      <c r="G119" s="567"/>
      <c r="H119" s="567"/>
      <c r="I119" s="567"/>
      <c r="J119" s="567"/>
      <c r="K119" s="567"/>
      <c r="L119" s="567"/>
      <c r="M119" s="567"/>
    </row>
    <row r="120" spans="1:13" x14ac:dyDescent="0.25">
      <c r="A120" s="5">
        <v>642</v>
      </c>
      <c r="B120" s="8" t="s">
        <v>193</v>
      </c>
      <c r="C120" s="103">
        <v>76</v>
      </c>
      <c r="D120" s="103">
        <v>85</v>
      </c>
      <c r="E120" s="408">
        <v>161</v>
      </c>
      <c r="F120" s="570"/>
      <c r="G120" s="567"/>
      <c r="H120" s="567"/>
      <c r="I120" s="567"/>
      <c r="J120" s="567"/>
      <c r="K120" s="567"/>
      <c r="L120" s="567"/>
      <c r="M120" s="567"/>
    </row>
    <row r="121" spans="1:13" x14ac:dyDescent="0.25">
      <c r="A121" s="5">
        <v>679</v>
      </c>
      <c r="B121" s="8" t="s">
        <v>194</v>
      </c>
      <c r="C121" s="103">
        <v>91</v>
      </c>
      <c r="D121" s="103">
        <v>88</v>
      </c>
      <c r="E121" s="408">
        <v>179</v>
      </c>
      <c r="F121" s="570"/>
      <c r="G121" s="567"/>
      <c r="H121" s="567"/>
      <c r="I121" s="567"/>
      <c r="J121" s="567"/>
      <c r="K121" s="567"/>
      <c r="L121" s="567"/>
      <c r="M121" s="567"/>
    </row>
    <row r="122" spans="1:13" x14ac:dyDescent="0.25">
      <c r="A122" s="5">
        <v>789</v>
      </c>
      <c r="B122" s="8" t="s">
        <v>195</v>
      </c>
      <c r="C122" s="103">
        <v>57</v>
      </c>
      <c r="D122" s="103">
        <v>51</v>
      </c>
      <c r="E122" s="408">
        <v>108</v>
      </c>
      <c r="F122" s="570"/>
      <c r="G122" s="567"/>
      <c r="H122" s="567"/>
      <c r="I122" s="567"/>
      <c r="J122" s="567"/>
      <c r="K122" s="567"/>
      <c r="L122" s="567"/>
      <c r="M122" s="567"/>
    </row>
    <row r="123" spans="1:13" x14ac:dyDescent="0.25">
      <c r="A123" s="5">
        <v>792</v>
      </c>
      <c r="B123" s="8" t="s">
        <v>196</v>
      </c>
      <c r="C123" s="103">
        <v>18</v>
      </c>
      <c r="D123" s="103">
        <v>6</v>
      </c>
      <c r="E123" s="408">
        <v>24</v>
      </c>
      <c r="F123" s="570"/>
      <c r="G123" s="567"/>
      <c r="H123" s="567"/>
      <c r="I123" s="567"/>
      <c r="J123" s="567"/>
      <c r="K123" s="567"/>
      <c r="L123" s="567"/>
      <c r="M123" s="567"/>
    </row>
    <row r="124" spans="1:13" x14ac:dyDescent="0.25">
      <c r="A124" s="5">
        <v>809</v>
      </c>
      <c r="B124" s="8" t="s">
        <v>197</v>
      </c>
      <c r="C124" s="103">
        <v>9</v>
      </c>
      <c r="D124" s="103">
        <v>17</v>
      </c>
      <c r="E124" s="408">
        <v>26</v>
      </c>
      <c r="F124" s="570"/>
      <c r="G124" s="567"/>
      <c r="H124" s="567"/>
      <c r="I124" s="567"/>
      <c r="J124" s="567"/>
      <c r="K124" s="567"/>
      <c r="L124" s="567"/>
      <c r="M124" s="567"/>
    </row>
    <row r="125" spans="1:13" x14ac:dyDescent="0.25">
      <c r="A125" s="5">
        <v>847</v>
      </c>
      <c r="B125" s="8" t="s">
        <v>198</v>
      </c>
      <c r="C125" s="103">
        <v>69</v>
      </c>
      <c r="D125" s="103">
        <v>53</v>
      </c>
      <c r="E125" s="408">
        <v>122</v>
      </c>
      <c r="F125" s="570"/>
      <c r="G125" s="567"/>
      <c r="H125" s="567"/>
      <c r="I125" s="567"/>
      <c r="J125" s="567"/>
      <c r="K125" s="567"/>
      <c r="L125" s="567"/>
      <c r="M125" s="567"/>
    </row>
    <row r="126" spans="1:13" x14ac:dyDescent="0.25">
      <c r="A126" s="5">
        <v>856</v>
      </c>
      <c r="B126" s="8" t="s">
        <v>199</v>
      </c>
      <c r="C126" s="103">
        <v>7</v>
      </c>
      <c r="D126" s="103">
        <v>8</v>
      </c>
      <c r="E126" s="408">
        <v>15</v>
      </c>
      <c r="F126" s="570"/>
      <c r="G126" s="567"/>
      <c r="H126" s="567"/>
      <c r="I126" s="567"/>
      <c r="J126" s="567"/>
      <c r="K126" s="567"/>
      <c r="L126" s="567"/>
      <c r="M126" s="567"/>
    </row>
    <row r="127" spans="1:13" x14ac:dyDescent="0.25">
      <c r="A127" s="5">
        <v>861</v>
      </c>
      <c r="B127" s="8" t="s">
        <v>200</v>
      </c>
      <c r="C127" s="103">
        <v>42</v>
      </c>
      <c r="D127" s="103">
        <v>49</v>
      </c>
      <c r="E127" s="408">
        <v>91</v>
      </c>
      <c r="F127" s="570"/>
      <c r="G127" s="567"/>
      <c r="H127" s="567"/>
      <c r="I127" s="567"/>
      <c r="J127" s="567"/>
      <c r="K127" s="567"/>
      <c r="L127" s="567"/>
      <c r="M127" s="567"/>
    </row>
    <row r="128" spans="1:13" x14ac:dyDescent="0.25">
      <c r="A128" s="86">
        <v>2454</v>
      </c>
      <c r="B128" s="178" t="s">
        <v>201</v>
      </c>
      <c r="C128" s="37">
        <v>86539</v>
      </c>
      <c r="D128" s="37">
        <v>75663</v>
      </c>
      <c r="E128" s="409">
        <v>162202</v>
      </c>
      <c r="F128" s="570"/>
      <c r="G128" s="567"/>
      <c r="H128" s="567"/>
      <c r="I128" s="567"/>
      <c r="J128" s="567"/>
      <c r="K128" s="567"/>
      <c r="L128" s="567"/>
      <c r="M128" s="567"/>
    </row>
    <row r="129" spans="1:13" x14ac:dyDescent="0.25">
      <c r="A129" s="5">
        <v>1</v>
      </c>
      <c r="B129" s="5" t="s">
        <v>202</v>
      </c>
      <c r="C129" s="103">
        <v>58620</v>
      </c>
      <c r="D129" s="103">
        <v>51294</v>
      </c>
      <c r="E129" s="408">
        <v>109914</v>
      </c>
      <c r="F129" s="570"/>
      <c r="G129" s="567"/>
      <c r="H129" s="567"/>
      <c r="I129" s="567"/>
      <c r="J129" s="567"/>
      <c r="K129" s="567"/>
      <c r="L129" s="567"/>
      <c r="M129" s="567"/>
    </row>
    <row r="130" spans="1:13" x14ac:dyDescent="0.25">
      <c r="A130" s="5">
        <v>79</v>
      </c>
      <c r="B130" s="8" t="s">
        <v>203</v>
      </c>
      <c r="C130" s="103">
        <v>736</v>
      </c>
      <c r="D130" s="103">
        <v>680</v>
      </c>
      <c r="E130" s="408">
        <v>1416</v>
      </c>
      <c r="F130" s="570"/>
      <c r="G130" s="567"/>
      <c r="H130" s="567"/>
      <c r="I130" s="567"/>
      <c r="J130" s="567"/>
      <c r="K130" s="567"/>
      <c r="L130" s="567"/>
      <c r="M130" s="567"/>
    </row>
    <row r="131" spans="1:13" x14ac:dyDescent="0.25">
      <c r="A131" s="5">
        <v>88</v>
      </c>
      <c r="B131" s="8" t="s">
        <v>204</v>
      </c>
      <c r="C131" s="103">
        <v>11430</v>
      </c>
      <c r="D131" s="103">
        <v>9755</v>
      </c>
      <c r="E131" s="408">
        <v>21185</v>
      </c>
      <c r="F131" s="571"/>
      <c r="G131" s="567"/>
      <c r="H131" s="567"/>
      <c r="I131" s="567"/>
      <c r="J131" s="567"/>
      <c r="K131" s="567"/>
      <c r="L131" s="567"/>
      <c r="M131" s="567"/>
    </row>
    <row r="132" spans="1:13" x14ac:dyDescent="0.25">
      <c r="A132" s="5">
        <v>129</v>
      </c>
      <c r="B132" s="8" t="s">
        <v>205</v>
      </c>
      <c r="C132" s="103">
        <v>1272</v>
      </c>
      <c r="D132" s="103">
        <v>1226</v>
      </c>
      <c r="E132" s="408">
        <v>2498</v>
      </c>
      <c r="F132" s="571"/>
      <c r="G132" s="567"/>
      <c r="H132" s="567"/>
      <c r="I132" s="567"/>
      <c r="J132" s="567"/>
      <c r="K132" s="567"/>
      <c r="L132" s="567"/>
      <c r="M132" s="567"/>
    </row>
    <row r="133" spans="1:13" x14ac:dyDescent="0.25">
      <c r="A133" s="5">
        <v>212</v>
      </c>
      <c r="B133" s="8" t="s">
        <v>206</v>
      </c>
      <c r="C133" s="103">
        <v>861</v>
      </c>
      <c r="D133" s="103">
        <v>725</v>
      </c>
      <c r="E133" s="408">
        <v>1586</v>
      </c>
      <c r="F133" s="570"/>
      <c r="G133" s="567"/>
      <c r="H133" s="567"/>
      <c r="I133" s="567"/>
      <c r="J133" s="567"/>
      <c r="K133" s="567"/>
      <c r="L133" s="567"/>
      <c r="M133" s="567"/>
    </row>
    <row r="134" spans="1:13" x14ac:dyDescent="0.25">
      <c r="A134" s="5">
        <v>266</v>
      </c>
      <c r="B134" s="8" t="s">
        <v>207</v>
      </c>
      <c r="C134" s="103">
        <v>2108</v>
      </c>
      <c r="D134" s="103">
        <v>1752</v>
      </c>
      <c r="E134" s="408">
        <v>3860</v>
      </c>
      <c r="F134" s="567"/>
      <c r="G134" s="567"/>
      <c r="H134" s="567"/>
      <c r="I134" s="567"/>
      <c r="J134" s="567"/>
      <c r="K134" s="567"/>
      <c r="L134" s="567"/>
      <c r="M134" s="567"/>
    </row>
    <row r="135" spans="1:13" x14ac:dyDescent="0.25">
      <c r="A135" s="5">
        <v>308</v>
      </c>
      <c r="B135" s="8" t="s">
        <v>208</v>
      </c>
      <c r="C135" s="103">
        <v>792</v>
      </c>
      <c r="D135" s="103">
        <v>765</v>
      </c>
      <c r="E135" s="408">
        <v>1557</v>
      </c>
      <c r="F135" s="570"/>
      <c r="G135" s="567"/>
      <c r="H135" s="567"/>
      <c r="I135" s="567"/>
      <c r="J135" s="567"/>
      <c r="K135" s="567"/>
      <c r="L135" s="567"/>
      <c r="M135" s="567"/>
    </row>
    <row r="136" spans="1:13" x14ac:dyDescent="0.25">
      <c r="A136" s="5">
        <v>360</v>
      </c>
      <c r="B136" s="12" t="s">
        <v>209</v>
      </c>
      <c r="C136" s="103">
        <v>7453</v>
      </c>
      <c r="D136" s="103">
        <v>6775</v>
      </c>
      <c r="E136" s="408">
        <v>14228</v>
      </c>
      <c r="F136" s="567"/>
      <c r="G136" s="567"/>
      <c r="H136" s="567"/>
      <c r="I136" s="567"/>
      <c r="J136" s="567"/>
      <c r="K136" s="567"/>
      <c r="L136" s="567"/>
      <c r="M136" s="567"/>
    </row>
    <row r="137" spans="1:13" x14ac:dyDescent="0.25">
      <c r="A137" s="5">
        <v>380</v>
      </c>
      <c r="B137" s="8" t="s">
        <v>210</v>
      </c>
      <c r="C137" s="103">
        <v>1076</v>
      </c>
      <c r="D137" s="103">
        <v>871</v>
      </c>
      <c r="E137" s="408">
        <v>1947</v>
      </c>
      <c r="F137" s="567"/>
      <c r="G137" s="567"/>
      <c r="H137" s="567"/>
      <c r="I137" s="567"/>
      <c r="J137" s="567"/>
      <c r="K137" s="567"/>
      <c r="L137" s="567"/>
      <c r="M137" s="567"/>
    </row>
    <row r="138" spans="1:13" x14ac:dyDescent="0.25">
      <c r="A138" s="5">
        <v>631</v>
      </c>
      <c r="B138" s="8" t="s">
        <v>211</v>
      </c>
      <c r="C138" s="103">
        <v>2191</v>
      </c>
      <c r="D138" s="103">
        <v>1820</v>
      </c>
      <c r="E138" s="408">
        <v>4011</v>
      </c>
      <c r="F138" s="567"/>
      <c r="G138" s="567"/>
      <c r="H138" s="567"/>
      <c r="I138" s="567"/>
      <c r="J138" s="567"/>
      <c r="K138" s="567"/>
      <c r="L138" s="567"/>
      <c r="M138" s="567"/>
    </row>
    <row r="139" spans="1:13" x14ac:dyDescent="0.25">
      <c r="F139" s="567"/>
      <c r="G139" s="567"/>
      <c r="H139" s="567"/>
      <c r="I139" s="567"/>
      <c r="J139" s="567"/>
      <c r="K139" s="567"/>
      <c r="L139" s="567"/>
      <c r="M139" s="567"/>
    </row>
    <row r="140" spans="1:13" ht="26.25" customHeight="1" x14ac:dyDescent="0.25">
      <c r="A140" s="200" t="s">
        <v>212</v>
      </c>
      <c r="B140" s="541" t="s">
        <v>592</v>
      </c>
      <c r="C140" s="542"/>
      <c r="D140" s="542"/>
      <c r="E140" s="542"/>
      <c r="F140" s="567"/>
      <c r="G140" s="572"/>
      <c r="H140" s="572"/>
      <c r="I140" s="572"/>
      <c r="J140" s="572"/>
      <c r="K140" s="572"/>
      <c r="L140" s="572"/>
      <c r="M140" s="572"/>
    </row>
    <row r="141" spans="1:13" x14ac:dyDescent="0.25">
      <c r="A141" s="129" t="s">
        <v>30</v>
      </c>
      <c r="B141" s="543" t="s">
        <v>533</v>
      </c>
      <c r="C141" s="543"/>
      <c r="D141" s="543"/>
      <c r="E141" s="565"/>
      <c r="F141" s="567"/>
      <c r="G141" s="573"/>
      <c r="H141" s="573"/>
      <c r="I141" s="573"/>
      <c r="J141" s="573"/>
      <c r="K141" s="573"/>
      <c r="L141" s="573"/>
      <c r="M141" s="573"/>
    </row>
    <row r="142" spans="1:13" x14ac:dyDescent="0.25">
      <c r="A142" s="129" t="s">
        <v>213</v>
      </c>
      <c r="B142" s="536" t="s">
        <v>33</v>
      </c>
      <c r="C142" s="536"/>
      <c r="D142" s="536"/>
      <c r="E142" s="566"/>
      <c r="F142" s="572"/>
      <c r="G142" s="573"/>
      <c r="H142" s="573"/>
      <c r="I142" s="573"/>
      <c r="J142" s="573"/>
      <c r="K142" s="573"/>
      <c r="L142" s="573"/>
      <c r="M142" s="573"/>
    </row>
    <row r="143" spans="1:13" x14ac:dyDescent="0.25">
      <c r="F143" s="573"/>
      <c r="G143" s="567"/>
      <c r="H143" s="567"/>
      <c r="I143" s="567"/>
      <c r="J143" s="567"/>
      <c r="K143" s="567"/>
      <c r="L143" s="567"/>
      <c r="M143" s="567"/>
    </row>
    <row r="144" spans="1:13" x14ac:dyDescent="0.25">
      <c r="F144" s="573"/>
      <c r="G144" s="567"/>
      <c r="H144" s="567"/>
      <c r="I144" s="567"/>
      <c r="J144" s="567"/>
      <c r="K144" s="567"/>
      <c r="L144" s="567"/>
      <c r="M144" s="567"/>
    </row>
    <row r="145" spans="6:13" x14ac:dyDescent="0.25">
      <c r="F145" s="567"/>
      <c r="G145" s="567"/>
      <c r="H145" s="567"/>
      <c r="I145" s="567"/>
      <c r="J145" s="567"/>
      <c r="K145" s="567"/>
      <c r="L145" s="567"/>
      <c r="M145" s="567"/>
    </row>
    <row r="146" spans="6:13" x14ac:dyDescent="0.25">
      <c r="F146" s="567"/>
      <c r="G146" s="567"/>
      <c r="H146" s="567"/>
      <c r="I146" s="567"/>
      <c r="J146" s="567"/>
      <c r="K146" s="567"/>
      <c r="L146" s="567"/>
      <c r="M146" s="567"/>
    </row>
    <row r="147" spans="6:13" x14ac:dyDescent="0.25">
      <c r="F147" s="567"/>
      <c r="G147" s="567"/>
      <c r="H147" s="567"/>
      <c r="I147" s="567"/>
      <c r="J147" s="567"/>
      <c r="K147" s="567"/>
      <c r="L147" s="567"/>
      <c r="M147" s="567"/>
    </row>
    <row r="148" spans="6:13" x14ac:dyDescent="0.25">
      <c r="F148" s="567"/>
      <c r="G148" s="567"/>
      <c r="H148" s="567"/>
      <c r="I148" s="567"/>
      <c r="J148" s="567"/>
      <c r="K148" s="567"/>
      <c r="L148" s="567"/>
      <c r="M148" s="567"/>
    </row>
  </sheetData>
  <mergeCells count="7">
    <mergeCell ref="B142:E142"/>
    <mergeCell ref="A2:A3"/>
    <mergeCell ref="A1:E1"/>
    <mergeCell ref="C2:E2"/>
    <mergeCell ref="B2:B3"/>
    <mergeCell ref="B140:E140"/>
    <mergeCell ref="B141:E1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6"/>
  <sheetViews>
    <sheetView workbookViewId="0">
      <selection activeCell="O15" sqref="O15"/>
    </sheetView>
  </sheetViews>
  <sheetFormatPr baseColWidth="10" defaultColWidth="11.42578125" defaultRowHeight="15" x14ac:dyDescent="0.25"/>
  <cols>
    <col min="1" max="1" width="20.5703125" style="217" customWidth="1"/>
    <col min="2" max="2" width="16.28515625" style="217" customWidth="1"/>
    <col min="3" max="5" width="11.42578125" style="217"/>
    <col min="6" max="6" width="12.42578125" style="217" customWidth="1"/>
    <col min="7" max="7" width="12" style="217" customWidth="1"/>
    <col min="8" max="9" width="11.42578125" style="217"/>
    <col min="10" max="10" width="12" style="217" customWidth="1"/>
    <col min="11" max="11" width="12.5703125" style="217" customWidth="1"/>
    <col min="12" max="12" width="13.5703125" bestFit="1" customWidth="1"/>
  </cols>
  <sheetData>
    <row r="1" spans="1:12" ht="48" customHeight="1" x14ac:dyDescent="0.25">
      <c r="A1" s="453" t="s">
        <v>34</v>
      </c>
      <c r="B1" s="452" t="s">
        <v>35</v>
      </c>
      <c r="C1" s="452" t="s">
        <v>36</v>
      </c>
      <c r="D1" s="452"/>
      <c r="E1" s="452"/>
      <c r="F1" s="452"/>
      <c r="G1" s="452" t="s">
        <v>37</v>
      </c>
      <c r="H1" s="456" t="s">
        <v>38</v>
      </c>
      <c r="I1" s="456" t="s">
        <v>39</v>
      </c>
      <c r="J1" s="456" t="s">
        <v>40</v>
      </c>
      <c r="K1" s="452" t="s">
        <v>41</v>
      </c>
      <c r="L1" s="452" t="s">
        <v>42</v>
      </c>
    </row>
    <row r="2" spans="1:12" ht="25.5" x14ac:dyDescent="0.25">
      <c r="A2" s="454"/>
      <c r="B2" s="452"/>
      <c r="C2" s="266" t="s">
        <v>43</v>
      </c>
      <c r="D2" s="266">
        <v>1</v>
      </c>
      <c r="E2" s="266">
        <v>2</v>
      </c>
      <c r="F2" s="266" t="s">
        <v>44</v>
      </c>
      <c r="G2" s="452"/>
      <c r="H2" s="457"/>
      <c r="I2" s="457"/>
      <c r="J2" s="457"/>
      <c r="K2" s="452"/>
      <c r="L2" s="452"/>
    </row>
    <row r="3" spans="1:12" ht="24" customHeight="1" x14ac:dyDescent="0.25">
      <c r="A3" s="455"/>
      <c r="B3" s="267">
        <f>SUM(B4:B12)</f>
        <v>247821</v>
      </c>
      <c r="C3" s="267">
        <f t="shared" ref="C3:I3" si="0">SUM(C4:C12)</f>
        <v>125955</v>
      </c>
      <c r="D3" s="267">
        <f t="shared" si="0"/>
        <v>71399</v>
      </c>
      <c r="E3" s="267">
        <f t="shared" si="0"/>
        <v>43987</v>
      </c>
      <c r="F3" s="267">
        <f t="shared" si="0"/>
        <v>10569</v>
      </c>
      <c r="G3" s="267">
        <f t="shared" si="0"/>
        <v>1632</v>
      </c>
      <c r="H3" s="267">
        <f t="shared" si="0"/>
        <v>209</v>
      </c>
      <c r="I3" s="267">
        <f t="shared" si="0"/>
        <v>219072</v>
      </c>
      <c r="J3" s="267">
        <f>+H3+I3</f>
        <v>219281</v>
      </c>
      <c r="K3" s="268">
        <f>+'1MIGRANTES  VEN SISBEN LC AFILI'!AC5</f>
        <v>88.399288195915602</v>
      </c>
      <c r="L3" s="268">
        <f>+L4+L5+L6+L7+L8+L9+L10+L11+L12</f>
        <v>100</v>
      </c>
    </row>
    <row r="4" spans="1:12" ht="20.100000000000001" customHeight="1" x14ac:dyDescent="0.25">
      <c r="A4" s="123" t="s">
        <v>45</v>
      </c>
      <c r="B4" s="68">
        <f>VLOOKUP(A4,'1MIGRANTES  VEN SISBEN LC AFILI'!$C$6:$AD$139,2,0)</f>
        <v>2377</v>
      </c>
      <c r="C4" s="99">
        <f>VLOOKUP(A4,'1MIGRANTES  VEN SISBEN LC AFILI'!C6:$AD$143,11,0)</f>
        <v>1669</v>
      </c>
      <c r="D4" s="99">
        <f>VLOOKUP(A4,'1MIGRANTES  VEN SISBEN LC AFILI'!$C$6:$AD$141,12,0)</f>
        <v>1410</v>
      </c>
      <c r="E4" s="99">
        <f>VLOOKUP(A4,'1MIGRANTES  VEN SISBEN LC AFILI'!$C$6:$AD$142,13,0)</f>
        <v>207</v>
      </c>
      <c r="F4" s="99">
        <f>VLOOKUP(A4,'1MIGRANTES  VEN SISBEN LC AFILI'!$C$6:$AD$142,14,0)</f>
        <v>52</v>
      </c>
      <c r="G4" s="99">
        <f>VLOOKUP(A4,'1MIGRANTES  VEN SISBEN LC AFILI'!$C$6:$AD$141,15,0)</f>
        <v>20</v>
      </c>
      <c r="H4" s="99">
        <f>VLOOKUP(A4,'1MIGRANTES  VEN SISBEN LC AFILI'!$C$6:$AD$141,24,0)</f>
        <v>0</v>
      </c>
      <c r="I4" s="99">
        <f>VLOOKUP(A4,'1MIGRANTES  VEN SISBEN LC AFILI'!$C$6:$AD$142,25,0)</f>
        <v>2023</v>
      </c>
      <c r="J4" s="99">
        <f t="shared" ref="J4:J12" si="1">+H4+I4</f>
        <v>2023</v>
      </c>
      <c r="K4" s="218">
        <f>VLOOKUP(A4,'1MIGRANTES  VEN SISBEN LC AFILI'!$C$6:$AD$141,27,0)</f>
        <v>85.107278081615476</v>
      </c>
      <c r="L4" s="269">
        <f t="shared" ref="L4:L11" si="2">+J4/$J$3*100</f>
        <v>0.92256055016166472</v>
      </c>
    </row>
    <row r="5" spans="1:12" ht="20.100000000000001" customHeight="1" x14ac:dyDescent="0.25">
      <c r="A5" s="82" t="s">
        <v>46</v>
      </c>
      <c r="B5" s="68">
        <f>VLOOKUP(A5,'1MIGRANTES  VEN SISBEN LC AFILI'!$C$6:$AD$139,2,0)</f>
        <v>2199</v>
      </c>
      <c r="C5" s="99">
        <f>VLOOKUP(A5,'1MIGRANTES  VEN SISBEN LC AFILI'!C7:$AD$143,11,0)</f>
        <v>1870</v>
      </c>
      <c r="D5" s="99">
        <f>VLOOKUP(A5,'1MIGRANTES  VEN SISBEN LC AFILI'!$C$6:$AD$141,12,0)</f>
        <v>1687</v>
      </c>
      <c r="E5" s="99">
        <f>VLOOKUP(A5,'1MIGRANTES  VEN SISBEN LC AFILI'!$C$6:$AD$142,13,0)</f>
        <v>165</v>
      </c>
      <c r="F5" s="99">
        <f>VLOOKUP(A5,'1MIGRANTES  VEN SISBEN LC AFILI'!$C$6:$AD$142,14,0)</f>
        <v>18</v>
      </c>
      <c r="G5" s="99">
        <f>VLOOKUP(A5,'1MIGRANTES  VEN SISBEN LC AFILI'!$C$6:$AD$141,15,0)</f>
        <v>29</v>
      </c>
      <c r="H5" s="99">
        <f>VLOOKUP(A5,'1MIGRANTES  VEN SISBEN LC AFILI'!$C$6:$AD$141,24,0)</f>
        <v>0</v>
      </c>
      <c r="I5" s="99">
        <f>VLOOKUP(A5,'1MIGRANTES  VEN SISBEN LC AFILI'!$C$6:$AD$142,25,0)</f>
        <v>2177</v>
      </c>
      <c r="J5" s="99">
        <f t="shared" si="1"/>
        <v>2177</v>
      </c>
      <c r="K5" s="219">
        <v>73.758542141230066</v>
      </c>
      <c r="L5" s="269">
        <f t="shared" si="2"/>
        <v>0.99279007301134159</v>
      </c>
    </row>
    <row r="6" spans="1:12" ht="20.100000000000001" customHeight="1" x14ac:dyDescent="0.25">
      <c r="A6" s="82" t="s">
        <v>47</v>
      </c>
      <c r="B6" s="68">
        <f>VLOOKUP(A6,'1MIGRANTES  VEN SISBEN LC AFILI'!$C$6:$AD$139,2,0)</f>
        <v>10058</v>
      </c>
      <c r="C6" s="99">
        <f>VLOOKUP(A6,'1MIGRANTES  VEN SISBEN LC AFILI'!C8:$AD$143,11,0)</f>
        <v>5172</v>
      </c>
      <c r="D6" s="99">
        <f>VLOOKUP(A6,'1MIGRANTES  VEN SISBEN LC AFILI'!$C$6:$AD$141,12,0)</f>
        <v>4518</v>
      </c>
      <c r="E6" s="99">
        <f>VLOOKUP(A6,'1MIGRANTES  VEN SISBEN LC AFILI'!$C$6:$AD$142,13,0)</f>
        <v>554</v>
      </c>
      <c r="F6" s="99">
        <f>VLOOKUP(A6,'1MIGRANTES  VEN SISBEN LC AFILI'!$C$6:$AD$142,14,0)</f>
        <v>100</v>
      </c>
      <c r="G6" s="99">
        <f>VLOOKUP(A6,'1MIGRANTES  VEN SISBEN LC AFILI'!$C$6:$AD$141,15,0)</f>
        <v>114</v>
      </c>
      <c r="H6" s="99">
        <f>VLOOKUP(A6,'1MIGRANTES  VEN SISBEN LC AFILI'!$C$6:$AD$141,24,0)</f>
        <v>5</v>
      </c>
      <c r="I6" s="99">
        <f>VLOOKUP(A6,'1MIGRANTES  VEN SISBEN LC AFILI'!$C$6:$AD$142,25,0)</f>
        <v>9298</v>
      </c>
      <c r="J6" s="99">
        <f t="shared" si="1"/>
        <v>9303</v>
      </c>
      <c r="K6" s="219">
        <v>77.731384829505913</v>
      </c>
      <c r="L6" s="269">
        <f t="shared" si="2"/>
        <v>4.242501630328209</v>
      </c>
    </row>
    <row r="7" spans="1:12" ht="20.100000000000001" customHeight="1" x14ac:dyDescent="0.25">
      <c r="A7" s="82" t="s">
        <v>48</v>
      </c>
      <c r="B7" s="68">
        <f>VLOOKUP(A7,'1MIGRANTES  VEN SISBEN LC AFILI'!$C$6:$AD$139,2,0)</f>
        <v>2673</v>
      </c>
      <c r="C7" s="99">
        <f>VLOOKUP(A7,'1MIGRANTES  VEN SISBEN LC AFILI'!C9:$AD$143,11,0)</f>
        <v>2140</v>
      </c>
      <c r="D7" s="99">
        <f>VLOOKUP(A7,'1MIGRANTES  VEN SISBEN LC AFILI'!$C$6:$AD$141,12,0)</f>
        <v>1687</v>
      </c>
      <c r="E7" s="99">
        <f>VLOOKUP(A7,'1MIGRANTES  VEN SISBEN LC AFILI'!$C$6:$AD$142,13,0)</f>
        <v>386</v>
      </c>
      <c r="F7" s="99">
        <f>VLOOKUP(A7,'1MIGRANTES  VEN SISBEN LC AFILI'!$C$6:$AD$142,14,0)</f>
        <v>67</v>
      </c>
      <c r="G7" s="99">
        <f>VLOOKUP(A7,'1MIGRANTES  VEN SISBEN LC AFILI'!$C$6:$AD$141,15,0)</f>
        <v>26</v>
      </c>
      <c r="H7" s="99">
        <f>VLOOKUP(A7,'1MIGRANTES  VEN SISBEN LC AFILI'!$C$6:$AD$141,24,0)</f>
        <v>1</v>
      </c>
      <c r="I7" s="99">
        <f>VLOOKUP(A7,'1MIGRANTES  VEN SISBEN LC AFILI'!$C$6:$AD$142,25,0)</f>
        <v>2762</v>
      </c>
      <c r="J7" s="99">
        <f t="shared" si="1"/>
        <v>2763</v>
      </c>
      <c r="K7" s="219">
        <v>98.464419475655433</v>
      </c>
      <c r="L7" s="269">
        <f t="shared" si="2"/>
        <v>1.260027088530242</v>
      </c>
    </row>
    <row r="8" spans="1:12" ht="20.100000000000001" customHeight="1" x14ac:dyDescent="0.25">
      <c r="A8" s="82" t="s">
        <v>49</v>
      </c>
      <c r="B8" s="68">
        <f>VLOOKUP(A8,'1MIGRANTES  VEN SISBEN LC AFILI'!$C$6:$AD$139,2,0)</f>
        <v>3338</v>
      </c>
      <c r="C8" s="99">
        <f>VLOOKUP(A8,'1MIGRANTES  VEN SISBEN LC AFILI'!C10:$AD$143,11,0)</f>
        <v>2878</v>
      </c>
      <c r="D8" s="99">
        <f>VLOOKUP(A8,'1MIGRANTES  VEN SISBEN LC AFILI'!$C$6:$AD$141,12,0)</f>
        <v>2291</v>
      </c>
      <c r="E8" s="99">
        <f>VLOOKUP(A8,'1MIGRANTES  VEN SISBEN LC AFILI'!$C$6:$AD$142,13,0)</f>
        <v>507</v>
      </c>
      <c r="F8" s="99">
        <f>VLOOKUP(A8,'1MIGRANTES  VEN SISBEN LC AFILI'!$C$6:$AD$142,14,0)</f>
        <v>80</v>
      </c>
      <c r="G8" s="99">
        <f>VLOOKUP(A8,'1MIGRANTES  VEN SISBEN LC AFILI'!$C$6:$AD$141,15,0)</f>
        <v>28</v>
      </c>
      <c r="H8" s="99">
        <f>VLOOKUP(A8,'1MIGRANTES  VEN SISBEN LC AFILI'!$C$6:$AD$141,24,0)</f>
        <v>0</v>
      </c>
      <c r="I8" s="99">
        <f>VLOOKUP(A8,'1MIGRANTES  VEN SISBEN LC AFILI'!$C$6:$AD$142,25,0)</f>
        <v>3427</v>
      </c>
      <c r="J8" s="99">
        <f t="shared" si="1"/>
        <v>3427</v>
      </c>
      <c r="K8" s="219">
        <v>114.55582232893158</v>
      </c>
      <c r="L8" s="269">
        <f t="shared" si="2"/>
        <v>1.5628349013366412</v>
      </c>
    </row>
    <row r="9" spans="1:12" ht="20.100000000000001" customHeight="1" x14ac:dyDescent="0.25">
      <c r="A9" s="82" t="s">
        <v>50</v>
      </c>
      <c r="B9" s="68">
        <f>VLOOKUP(A9,'1MIGRANTES  VEN SISBEN LC AFILI'!$C$6:$AD$139,2,0)</f>
        <v>2356</v>
      </c>
      <c r="C9" s="99">
        <f>VLOOKUP(A9,'1MIGRANTES  VEN SISBEN LC AFILI'!C11:$AD$143,11,0)</f>
        <v>2145</v>
      </c>
      <c r="D9" s="99">
        <f>VLOOKUP(A9,'1MIGRANTES  VEN SISBEN LC AFILI'!$C$6:$AD$141,12,0)</f>
        <v>1411</v>
      </c>
      <c r="E9" s="99">
        <f>VLOOKUP(A9,'1MIGRANTES  VEN SISBEN LC AFILI'!$C$6:$AD$142,13,0)</f>
        <v>610</v>
      </c>
      <c r="F9" s="99">
        <f>VLOOKUP(A9,'1MIGRANTES  VEN SISBEN LC AFILI'!$C$6:$AD$142,14,0)</f>
        <v>124</v>
      </c>
      <c r="G9" s="99">
        <f>VLOOKUP(A9,'1MIGRANTES  VEN SISBEN LC AFILI'!$C$6:$AD$141,15,0)</f>
        <v>40</v>
      </c>
      <c r="H9" s="99">
        <f>VLOOKUP(A9,'1MIGRANTES  VEN SISBEN LC AFILI'!$C$6:$AD$141,24,0)</f>
        <v>3</v>
      </c>
      <c r="I9" s="99">
        <f>VLOOKUP(A9,'1MIGRANTES  VEN SISBEN LC AFILI'!$C$6:$AD$142,25,0)</f>
        <v>2954</v>
      </c>
      <c r="J9" s="99">
        <f t="shared" si="1"/>
        <v>2957</v>
      </c>
      <c r="K9" s="219">
        <v>90.587734241908009</v>
      </c>
      <c r="L9" s="269">
        <f t="shared" si="2"/>
        <v>1.3484980458863285</v>
      </c>
    </row>
    <row r="10" spans="1:12" ht="20.100000000000001" customHeight="1" x14ac:dyDescent="0.25">
      <c r="A10" s="82" t="s">
        <v>51</v>
      </c>
      <c r="B10" s="68">
        <f>VLOOKUP(A10,'1MIGRANTES  VEN SISBEN LC AFILI'!$C$6:$AD$139,2,0)</f>
        <v>29153</v>
      </c>
      <c r="C10" s="99">
        <f>VLOOKUP(A10,'1MIGRANTES  VEN SISBEN LC AFILI'!C12:$AD$143,11,0)</f>
        <v>20414</v>
      </c>
      <c r="D10" s="99">
        <f>VLOOKUP(A10,'1MIGRANTES  VEN SISBEN LC AFILI'!$C$6:$AD$141,12,0)</f>
        <v>12289</v>
      </c>
      <c r="E10" s="99">
        <f>VLOOKUP(A10,'1MIGRANTES  VEN SISBEN LC AFILI'!$C$6:$AD$142,13,0)</f>
        <v>6669</v>
      </c>
      <c r="F10" s="99">
        <f>VLOOKUP(A10,'1MIGRANTES  VEN SISBEN LC AFILI'!$C$6:$AD$142,14,0)</f>
        <v>1456</v>
      </c>
      <c r="G10" s="99">
        <f>VLOOKUP(A10,'1MIGRANTES  VEN SISBEN LC AFILI'!$C$6:$AD$141,15,0)</f>
        <v>123</v>
      </c>
      <c r="H10" s="99">
        <f>VLOOKUP(A10,'1MIGRANTES  VEN SISBEN LC AFILI'!$C$6:$AD$141,24,0)</f>
        <v>16</v>
      </c>
      <c r="I10" s="99">
        <f>VLOOKUP(A10,'1MIGRANTES  VEN SISBEN LC AFILI'!$C$6:$AD$142,25,0)</f>
        <v>30928</v>
      </c>
      <c r="J10" s="99">
        <f t="shared" si="1"/>
        <v>30944</v>
      </c>
      <c r="K10" s="219">
        <v>85.334252239834598</v>
      </c>
      <c r="L10" s="269">
        <f t="shared" si="2"/>
        <v>14.111573734158453</v>
      </c>
    </row>
    <row r="11" spans="1:12" ht="20.100000000000001" customHeight="1" x14ac:dyDescent="0.25">
      <c r="A11" s="82" t="s">
        <v>52</v>
      </c>
      <c r="B11" s="68">
        <f>VLOOKUP(A11,'1MIGRANTES  VEN SISBEN LC AFILI'!$C$6:$AD$139,2,0)</f>
        <v>3173</v>
      </c>
      <c r="C11" s="99">
        <f>VLOOKUP(A11,'1MIGRANTES  VEN SISBEN LC AFILI'!C13:$AD$143,11,0)</f>
        <v>2267</v>
      </c>
      <c r="D11" s="99">
        <f>VLOOKUP(A11,'1MIGRANTES  VEN SISBEN LC AFILI'!$C$6:$AD$141,12,0)</f>
        <v>1740</v>
      </c>
      <c r="E11" s="99">
        <f>VLOOKUP(A11,'1MIGRANTES  VEN SISBEN LC AFILI'!$C$6:$AD$142,13,0)</f>
        <v>435</v>
      </c>
      <c r="F11" s="99">
        <f>VLOOKUP(A11,'1MIGRANTES  VEN SISBEN LC AFILI'!$C$6:$AD$142,14,0)</f>
        <v>92</v>
      </c>
      <c r="G11" s="99">
        <f>VLOOKUP(A11,'1MIGRANTES  VEN SISBEN LC AFILI'!$C$6:$AD$141,15,0)</f>
        <v>90</v>
      </c>
      <c r="H11" s="99">
        <f>VLOOKUP(A11,'1MIGRANTES  VEN SISBEN LC AFILI'!$C$6:$AD$141,24,0)</f>
        <v>2</v>
      </c>
      <c r="I11" s="99">
        <f>VLOOKUP(A11,'1MIGRANTES  VEN SISBEN LC AFILI'!$C$6:$AD$142,25,0)</f>
        <v>3483</v>
      </c>
      <c r="J11" s="99">
        <f t="shared" si="1"/>
        <v>3485</v>
      </c>
      <c r="K11" s="219">
        <v>88.292836857052706</v>
      </c>
      <c r="L11" s="269">
        <f t="shared" si="2"/>
        <v>1.5892849813709351</v>
      </c>
    </row>
    <row r="12" spans="1:12" ht="20.100000000000001" customHeight="1" x14ac:dyDescent="0.25">
      <c r="A12" s="83" t="s">
        <v>53</v>
      </c>
      <c r="B12" s="68">
        <f>VLOOKUP(A12,'1MIGRANTES  VEN SISBEN LC AFILI'!$C$6:$AD$139,2,0)</f>
        <v>192494</v>
      </c>
      <c r="C12" s="99">
        <f>VLOOKUP(A12,'1MIGRANTES  VEN SISBEN LC AFILI'!C14:$AD$143,11,0)</f>
        <v>87400</v>
      </c>
      <c r="D12" s="99">
        <f>VLOOKUP(A12,'1MIGRANTES  VEN SISBEN LC AFILI'!$C$6:$AD$141,12,0)</f>
        <v>44366</v>
      </c>
      <c r="E12" s="99">
        <f>VLOOKUP(A12,'1MIGRANTES  VEN SISBEN LC AFILI'!$C$6:$AD$142,13,0)</f>
        <v>34454</v>
      </c>
      <c r="F12" s="99">
        <f>VLOOKUP(A12,'1MIGRANTES  VEN SISBEN LC AFILI'!$C$6:$AD$142,14,0)</f>
        <v>8580</v>
      </c>
      <c r="G12" s="99">
        <f>VLOOKUP(A12,'1MIGRANTES  VEN SISBEN LC AFILI'!$C$6:$AD$141,15,0)</f>
        <v>1162</v>
      </c>
      <c r="H12" s="99">
        <f>VLOOKUP(A12,'1MIGRANTES  VEN SISBEN LC AFILI'!$C$6:$AD$141,24,0)</f>
        <v>182</v>
      </c>
      <c r="I12" s="99">
        <f>VLOOKUP(A12,'1MIGRANTES  VEN SISBEN LC AFILI'!$C$6:$AD$142,25,0)</f>
        <v>162020</v>
      </c>
      <c r="J12" s="99">
        <f t="shared" si="1"/>
        <v>162202</v>
      </c>
      <c r="K12" s="219">
        <v>64.62478940532759</v>
      </c>
      <c r="L12" s="270">
        <f>+J12/$J$3*100</f>
        <v>73.969928995216179</v>
      </c>
    </row>
    <row r="14" spans="1:12" s="102" customFormat="1" x14ac:dyDescent="0.25">
      <c r="A14" s="217"/>
      <c r="B14" s="217"/>
      <c r="C14" s="217"/>
      <c r="D14" s="217"/>
      <c r="E14" s="217"/>
      <c r="F14" s="217"/>
      <c r="G14" s="217"/>
      <c r="H14" s="217"/>
      <c r="I14" s="217"/>
      <c r="J14" s="217"/>
      <c r="K14" s="217"/>
    </row>
    <row r="15" spans="1:12" s="102" customFormat="1" ht="45.75" customHeight="1" x14ac:dyDescent="0.25">
      <c r="A15" s="217"/>
      <c r="B15" s="217"/>
      <c r="C15" s="217"/>
      <c r="D15" s="217"/>
      <c r="E15" s="217"/>
      <c r="F15" s="217"/>
      <c r="G15" s="217"/>
      <c r="H15" s="217"/>
      <c r="I15" s="217"/>
      <c r="J15" s="217"/>
      <c r="K15" s="217"/>
    </row>
    <row r="16" spans="1:12" s="217"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144"/>
  <sheetViews>
    <sheetView tabSelected="1" topLeftCell="N1" workbookViewId="0">
      <selection activeCell="AE4" sqref="AE4:AF142"/>
    </sheetView>
  </sheetViews>
  <sheetFormatPr baseColWidth="10" defaultColWidth="8.85546875" defaultRowHeight="15" x14ac:dyDescent="0.25"/>
  <cols>
    <col min="1" max="1" width="23.7109375" customWidth="1"/>
    <col min="3" max="3" width="32" customWidth="1"/>
    <col min="4" max="4" width="12.42578125" customWidth="1"/>
    <col min="14" max="14" width="7.85546875" customWidth="1"/>
    <col min="15" max="15" width="8.140625" customWidth="1"/>
    <col min="17" max="17" width="11.8554687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31" width="13" customWidth="1"/>
  </cols>
  <sheetData>
    <row r="1" spans="1:32" ht="31.5" customHeight="1" x14ac:dyDescent="0.25">
      <c r="B1" s="460" t="s">
        <v>54</v>
      </c>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381" t="s">
        <v>576</v>
      </c>
    </row>
    <row r="2" spans="1:32" ht="15" customHeight="1" x14ac:dyDescent="0.25">
      <c r="A2" s="458" t="s">
        <v>55</v>
      </c>
      <c r="C2" s="473" t="s">
        <v>56</v>
      </c>
      <c r="D2" s="95"/>
      <c r="E2" s="462" t="s">
        <v>57</v>
      </c>
      <c r="F2" s="463"/>
      <c r="G2" s="463"/>
      <c r="H2" s="463"/>
      <c r="I2" s="463"/>
      <c r="J2" s="463"/>
      <c r="K2" s="463"/>
      <c r="L2" s="463"/>
      <c r="M2" s="463"/>
      <c r="N2" s="463"/>
      <c r="O2" s="463"/>
      <c r="P2" s="464"/>
      <c r="Q2" s="468" t="s">
        <v>37</v>
      </c>
      <c r="R2" s="462" t="s">
        <v>58</v>
      </c>
      <c r="S2" s="463"/>
      <c r="T2" s="463"/>
      <c r="U2" s="463"/>
      <c r="V2" s="463"/>
      <c r="W2" s="463"/>
      <c r="X2" s="463"/>
      <c r="Y2" s="463"/>
      <c r="Z2" s="463"/>
      <c r="AA2" s="463"/>
      <c r="AB2" s="464"/>
      <c r="AC2" s="468" t="s">
        <v>41</v>
      </c>
      <c r="AD2" s="468" t="s">
        <v>59</v>
      </c>
    </row>
    <row r="3" spans="1:32" ht="48" customHeight="1" x14ac:dyDescent="0.25">
      <c r="A3" s="458"/>
      <c r="B3" s="470" t="s">
        <v>60</v>
      </c>
      <c r="C3" s="474"/>
      <c r="D3" s="468" t="s">
        <v>61</v>
      </c>
      <c r="E3" s="465" t="s">
        <v>62</v>
      </c>
      <c r="F3" s="466"/>
      <c r="G3" s="466"/>
      <c r="H3" s="467"/>
      <c r="I3" s="465" t="s">
        <v>63</v>
      </c>
      <c r="J3" s="466"/>
      <c r="K3" s="466"/>
      <c r="L3" s="467"/>
      <c r="M3" s="465" t="s">
        <v>64</v>
      </c>
      <c r="N3" s="466"/>
      <c r="O3" s="466"/>
      <c r="P3" s="467"/>
      <c r="Q3" s="476"/>
      <c r="R3" s="468" t="s">
        <v>65</v>
      </c>
      <c r="S3" s="468" t="s">
        <v>66</v>
      </c>
      <c r="T3" s="468" t="s">
        <v>67</v>
      </c>
      <c r="U3" s="468" t="s">
        <v>68</v>
      </c>
      <c r="V3" s="468" t="s">
        <v>69</v>
      </c>
      <c r="W3" s="468" t="s">
        <v>70</v>
      </c>
      <c r="X3" s="468" t="s">
        <v>71</v>
      </c>
      <c r="Y3" s="468" t="s">
        <v>72</v>
      </c>
      <c r="Z3" s="208" t="s">
        <v>73</v>
      </c>
      <c r="AA3" s="208" t="s">
        <v>74</v>
      </c>
      <c r="AB3" s="208" t="s">
        <v>75</v>
      </c>
      <c r="AC3" s="476"/>
      <c r="AD3" s="476"/>
    </row>
    <row r="4" spans="1:32" s="174" customFormat="1" ht="48" x14ac:dyDescent="0.25">
      <c r="A4" s="458"/>
      <c r="B4" s="470"/>
      <c r="C4" s="474"/>
      <c r="D4" s="469"/>
      <c r="E4" s="111" t="s">
        <v>43</v>
      </c>
      <c r="F4" s="111">
        <v>1</v>
      </c>
      <c r="G4" s="111">
        <v>2</v>
      </c>
      <c r="H4" s="111" t="s">
        <v>44</v>
      </c>
      <c r="I4" s="111" t="s">
        <v>43</v>
      </c>
      <c r="J4" s="111">
        <v>1</v>
      </c>
      <c r="K4" s="111">
        <v>2</v>
      </c>
      <c r="L4" s="111" t="s">
        <v>44</v>
      </c>
      <c r="M4" s="111" t="s">
        <v>43</v>
      </c>
      <c r="N4" s="111">
        <v>1</v>
      </c>
      <c r="O4" s="111">
        <v>2</v>
      </c>
      <c r="P4" s="111" t="s">
        <v>44</v>
      </c>
      <c r="Q4" s="469"/>
      <c r="R4" s="469"/>
      <c r="S4" s="469"/>
      <c r="T4" s="469"/>
      <c r="U4" s="469"/>
      <c r="V4" s="469"/>
      <c r="W4" s="469"/>
      <c r="X4" s="469"/>
      <c r="Y4" s="469"/>
      <c r="Z4" s="209"/>
      <c r="AA4" s="209"/>
      <c r="AB4" s="209"/>
      <c r="AC4" s="469"/>
      <c r="AD4" s="469"/>
      <c r="AE4" s="556"/>
      <c r="AF4" s="556"/>
    </row>
    <row r="5" spans="1:32" x14ac:dyDescent="0.25">
      <c r="A5" s="459"/>
      <c r="B5" s="471"/>
      <c r="C5" s="475"/>
      <c r="D5" s="96">
        <v>247821</v>
      </c>
      <c r="E5" s="96">
        <v>9317</v>
      </c>
      <c r="F5" s="96">
        <v>3374</v>
      </c>
      <c r="G5" s="96">
        <v>4125</v>
      </c>
      <c r="H5" s="96">
        <v>1818</v>
      </c>
      <c r="I5" s="96">
        <v>116638</v>
      </c>
      <c r="J5" s="96">
        <v>68025</v>
      </c>
      <c r="K5" s="96">
        <v>39862</v>
      </c>
      <c r="L5" s="96">
        <v>8751</v>
      </c>
      <c r="M5" s="96">
        <v>125955</v>
      </c>
      <c r="N5" s="96">
        <v>71399</v>
      </c>
      <c r="O5" s="96">
        <v>43987</v>
      </c>
      <c r="P5" s="96">
        <v>10569</v>
      </c>
      <c r="Q5" s="96">
        <v>1632</v>
      </c>
      <c r="R5" s="96">
        <v>3</v>
      </c>
      <c r="S5" s="96">
        <v>142917</v>
      </c>
      <c r="T5" s="96">
        <v>142920</v>
      </c>
      <c r="U5" s="97">
        <v>57.669446899173195</v>
      </c>
      <c r="V5" s="96">
        <v>206</v>
      </c>
      <c r="W5" s="96">
        <v>76155</v>
      </c>
      <c r="X5" s="96">
        <v>76361</v>
      </c>
      <c r="Y5" s="97">
        <v>30.729841296742404</v>
      </c>
      <c r="Z5" s="96">
        <v>209</v>
      </c>
      <c r="AA5" s="96">
        <v>219072</v>
      </c>
      <c r="AB5" s="96">
        <v>219281</v>
      </c>
      <c r="AC5" s="97">
        <v>88.399288195915602</v>
      </c>
      <c r="AD5" s="187">
        <v>88.409063419747611</v>
      </c>
      <c r="AE5" s="557"/>
      <c r="AF5" s="557"/>
    </row>
    <row r="6" spans="1:32" x14ac:dyDescent="0.25">
      <c r="A6" s="98" t="s">
        <v>78</v>
      </c>
      <c r="B6" s="186"/>
      <c r="C6" s="186" t="s">
        <v>45</v>
      </c>
      <c r="D6" s="4">
        <v>2377</v>
      </c>
      <c r="E6" s="96">
        <v>75</v>
      </c>
      <c r="F6" s="96">
        <v>39</v>
      </c>
      <c r="G6" s="96">
        <v>23</v>
      </c>
      <c r="H6" s="96">
        <v>13</v>
      </c>
      <c r="I6" s="96">
        <v>1594</v>
      </c>
      <c r="J6" s="96">
        <v>1371</v>
      </c>
      <c r="K6" s="96">
        <v>184</v>
      </c>
      <c r="L6" s="96">
        <v>39</v>
      </c>
      <c r="M6" s="96">
        <v>1669</v>
      </c>
      <c r="N6" s="96">
        <v>1410</v>
      </c>
      <c r="O6" s="96">
        <v>207</v>
      </c>
      <c r="P6" s="96">
        <v>52</v>
      </c>
      <c r="Q6" s="96">
        <v>20</v>
      </c>
      <c r="R6" s="96">
        <v>0</v>
      </c>
      <c r="S6" s="96">
        <v>1742</v>
      </c>
      <c r="T6" s="96">
        <v>1742</v>
      </c>
      <c r="U6" s="96">
        <v>481.35685827702599</v>
      </c>
      <c r="V6" s="96">
        <v>0</v>
      </c>
      <c r="W6" s="96">
        <v>281</v>
      </c>
      <c r="X6" s="96">
        <v>281</v>
      </c>
      <c r="Y6" s="97">
        <v>11.821623895666807</v>
      </c>
      <c r="Z6" s="96">
        <v>0</v>
      </c>
      <c r="AA6" s="96">
        <v>2023</v>
      </c>
      <c r="AB6" s="96">
        <v>2023</v>
      </c>
      <c r="AC6" s="187">
        <v>85.107278081615476</v>
      </c>
      <c r="AD6" s="185">
        <v>85.107278081615476</v>
      </c>
      <c r="AE6" s="558"/>
      <c r="AF6" s="557"/>
    </row>
    <row r="7" spans="1:32" x14ac:dyDescent="0.25">
      <c r="A7" s="98"/>
      <c r="B7" s="105">
        <v>142</v>
      </c>
      <c r="C7" s="188" t="s">
        <v>79</v>
      </c>
      <c r="D7" s="76">
        <v>27</v>
      </c>
      <c r="E7" s="189">
        <v>2</v>
      </c>
      <c r="F7" s="189">
        <v>2</v>
      </c>
      <c r="G7" s="189">
        <v>0</v>
      </c>
      <c r="H7" s="189">
        <v>0</v>
      </c>
      <c r="I7" s="189">
        <v>20</v>
      </c>
      <c r="J7" s="189">
        <v>18</v>
      </c>
      <c r="K7" s="189">
        <v>2</v>
      </c>
      <c r="L7" s="189">
        <v>0</v>
      </c>
      <c r="M7" s="100">
        <v>22</v>
      </c>
      <c r="N7" s="100">
        <v>20</v>
      </c>
      <c r="O7" s="100">
        <v>2</v>
      </c>
      <c r="P7" s="99">
        <v>0</v>
      </c>
      <c r="Q7" s="189">
        <v>1</v>
      </c>
      <c r="R7" s="103">
        <v>0</v>
      </c>
      <c r="S7" s="103">
        <v>21</v>
      </c>
      <c r="T7" s="103">
        <v>21</v>
      </c>
      <c r="U7" s="104">
        <v>77.777777777777786</v>
      </c>
      <c r="V7" s="103">
        <v>0</v>
      </c>
      <c r="W7" s="103">
        <v>2</v>
      </c>
      <c r="X7" s="103">
        <v>2</v>
      </c>
      <c r="Y7" s="104">
        <v>7.4074074074074066</v>
      </c>
      <c r="Z7" s="103">
        <v>0</v>
      </c>
      <c r="AA7" s="103">
        <v>23</v>
      </c>
      <c r="AB7" s="103">
        <v>23</v>
      </c>
      <c r="AC7" s="190">
        <v>85.18518518518519</v>
      </c>
      <c r="AD7" s="124">
        <v>85.18518518518519</v>
      </c>
      <c r="AE7" s="559"/>
      <c r="AF7" s="557"/>
    </row>
    <row r="8" spans="1:32" x14ac:dyDescent="0.25">
      <c r="A8" s="98"/>
      <c r="B8" s="105">
        <v>425</v>
      </c>
      <c r="C8" s="188" t="s">
        <v>80</v>
      </c>
      <c r="D8" s="76">
        <v>85</v>
      </c>
      <c r="E8" s="189">
        <v>3</v>
      </c>
      <c r="F8" s="189">
        <v>1</v>
      </c>
      <c r="G8" s="189">
        <v>2</v>
      </c>
      <c r="H8" s="189">
        <v>0</v>
      </c>
      <c r="I8" s="189">
        <v>77</v>
      </c>
      <c r="J8" s="189">
        <v>61</v>
      </c>
      <c r="K8" s="189">
        <v>14</v>
      </c>
      <c r="L8" s="189">
        <v>2</v>
      </c>
      <c r="M8" s="100">
        <v>80</v>
      </c>
      <c r="N8" s="100">
        <v>62</v>
      </c>
      <c r="O8" s="100">
        <v>16</v>
      </c>
      <c r="P8" s="99">
        <v>2</v>
      </c>
      <c r="Q8" s="189">
        <v>2</v>
      </c>
      <c r="R8" s="103">
        <v>0</v>
      </c>
      <c r="S8" s="103">
        <v>96</v>
      </c>
      <c r="T8" s="103">
        <v>96</v>
      </c>
      <c r="U8" s="104">
        <v>112.94117647058823</v>
      </c>
      <c r="V8" s="103">
        <v>0</v>
      </c>
      <c r="W8" s="103">
        <v>34</v>
      </c>
      <c r="X8" s="103">
        <v>34</v>
      </c>
      <c r="Y8" s="104">
        <v>40</v>
      </c>
      <c r="Z8" s="103">
        <v>0</v>
      </c>
      <c r="AA8" s="103">
        <v>130</v>
      </c>
      <c r="AB8" s="103">
        <v>130</v>
      </c>
      <c r="AC8" s="190">
        <v>152.94117647058823</v>
      </c>
      <c r="AD8" s="124">
        <v>152.94117647058823</v>
      </c>
      <c r="AE8" s="559"/>
      <c r="AF8" s="557"/>
    </row>
    <row r="9" spans="1:32" x14ac:dyDescent="0.25">
      <c r="A9" s="98"/>
      <c r="B9" s="105">
        <v>579</v>
      </c>
      <c r="C9" s="191" t="s">
        <v>81</v>
      </c>
      <c r="D9" s="76">
        <v>1055</v>
      </c>
      <c r="E9" s="189">
        <v>36</v>
      </c>
      <c r="F9" s="189">
        <v>14</v>
      </c>
      <c r="G9" s="189">
        <v>13</v>
      </c>
      <c r="H9" s="189">
        <v>9</v>
      </c>
      <c r="I9" s="189">
        <v>677</v>
      </c>
      <c r="J9" s="189">
        <v>554</v>
      </c>
      <c r="K9" s="189">
        <v>105</v>
      </c>
      <c r="L9" s="189">
        <v>18</v>
      </c>
      <c r="M9" s="100">
        <v>713</v>
      </c>
      <c r="N9" s="100">
        <v>568</v>
      </c>
      <c r="O9" s="100">
        <v>118</v>
      </c>
      <c r="P9" s="99">
        <v>27</v>
      </c>
      <c r="Q9" s="189">
        <v>4</v>
      </c>
      <c r="R9" s="103">
        <v>0</v>
      </c>
      <c r="S9" s="103">
        <v>732</v>
      </c>
      <c r="T9" s="103">
        <v>732</v>
      </c>
      <c r="U9" s="104">
        <v>69.383886255924168</v>
      </c>
      <c r="V9" s="103">
        <v>0</v>
      </c>
      <c r="W9" s="103">
        <v>121</v>
      </c>
      <c r="X9" s="103">
        <v>121</v>
      </c>
      <c r="Y9" s="104">
        <v>11.469194312796208</v>
      </c>
      <c r="Z9" s="103">
        <v>0</v>
      </c>
      <c r="AA9" s="103">
        <v>853</v>
      </c>
      <c r="AB9" s="103">
        <v>853</v>
      </c>
      <c r="AC9" s="190">
        <v>80.853080568720387</v>
      </c>
      <c r="AD9" s="124">
        <v>80.853080568720387</v>
      </c>
      <c r="AE9" s="559"/>
      <c r="AF9" s="557"/>
    </row>
    <row r="10" spans="1:32" x14ac:dyDescent="0.25">
      <c r="A10" s="98"/>
      <c r="B10" s="105">
        <v>585</v>
      </c>
      <c r="C10" s="192" t="s">
        <v>82</v>
      </c>
      <c r="D10" s="76">
        <v>48</v>
      </c>
      <c r="E10" s="189">
        <v>6</v>
      </c>
      <c r="F10" s="189">
        <v>0</v>
      </c>
      <c r="G10" s="189">
        <v>5</v>
      </c>
      <c r="H10" s="189">
        <v>1</v>
      </c>
      <c r="I10" s="189">
        <v>49</v>
      </c>
      <c r="J10" s="189">
        <v>40</v>
      </c>
      <c r="K10" s="189">
        <v>7</v>
      </c>
      <c r="L10" s="189">
        <v>2</v>
      </c>
      <c r="M10" s="100">
        <v>55</v>
      </c>
      <c r="N10" s="100">
        <v>40</v>
      </c>
      <c r="O10" s="100">
        <v>12</v>
      </c>
      <c r="P10" s="99">
        <v>3</v>
      </c>
      <c r="Q10" s="189">
        <v>3</v>
      </c>
      <c r="R10" s="103">
        <v>0</v>
      </c>
      <c r="S10" s="103">
        <v>38</v>
      </c>
      <c r="T10" s="103">
        <v>38</v>
      </c>
      <c r="U10" s="104">
        <v>79.166666666666657</v>
      </c>
      <c r="V10" s="103">
        <v>0</v>
      </c>
      <c r="W10" s="103">
        <v>5</v>
      </c>
      <c r="X10" s="103">
        <v>5</v>
      </c>
      <c r="Y10" s="104">
        <v>10.416666666666668</v>
      </c>
      <c r="Z10" s="103">
        <v>0</v>
      </c>
      <c r="AA10" s="103">
        <v>43</v>
      </c>
      <c r="AB10" s="103">
        <v>43</v>
      </c>
      <c r="AC10" s="190">
        <v>89.583333333333343</v>
      </c>
      <c r="AD10" s="124">
        <v>89.583333333333343</v>
      </c>
      <c r="AE10" s="559"/>
      <c r="AF10" s="557"/>
    </row>
    <row r="11" spans="1:32" x14ac:dyDescent="0.25">
      <c r="A11" s="98"/>
      <c r="B11" s="105">
        <v>591</v>
      </c>
      <c r="C11" s="192" t="s">
        <v>83</v>
      </c>
      <c r="D11" s="76">
        <v>861</v>
      </c>
      <c r="E11" s="189">
        <v>27</v>
      </c>
      <c r="F11" s="189">
        <v>22</v>
      </c>
      <c r="G11" s="189">
        <v>2</v>
      </c>
      <c r="H11" s="189">
        <v>3</v>
      </c>
      <c r="I11" s="189">
        <v>544</v>
      </c>
      <c r="J11" s="189">
        <v>510</v>
      </c>
      <c r="K11" s="189">
        <v>22</v>
      </c>
      <c r="L11" s="189">
        <v>12</v>
      </c>
      <c r="M11" s="100">
        <v>571</v>
      </c>
      <c r="N11" s="100">
        <v>532</v>
      </c>
      <c r="O11" s="100">
        <v>24</v>
      </c>
      <c r="P11" s="99">
        <v>15</v>
      </c>
      <c r="Q11" s="189">
        <v>9</v>
      </c>
      <c r="R11" s="103">
        <v>0</v>
      </c>
      <c r="S11" s="103">
        <v>657</v>
      </c>
      <c r="T11" s="103">
        <v>657</v>
      </c>
      <c r="U11" s="104">
        <v>76.306620209059233</v>
      </c>
      <c r="V11" s="103">
        <v>0</v>
      </c>
      <c r="W11" s="103">
        <v>117</v>
      </c>
      <c r="X11" s="103">
        <v>117</v>
      </c>
      <c r="Y11" s="104">
        <v>13.588850174216027</v>
      </c>
      <c r="Z11" s="103">
        <v>0</v>
      </c>
      <c r="AA11" s="103">
        <v>774</v>
      </c>
      <c r="AB11" s="103">
        <v>774</v>
      </c>
      <c r="AC11" s="190">
        <v>89.895470383275267</v>
      </c>
      <c r="AD11" s="124">
        <v>89.895470383275267</v>
      </c>
      <c r="AE11" s="559"/>
      <c r="AF11" s="557"/>
    </row>
    <row r="12" spans="1:32" x14ac:dyDescent="0.25">
      <c r="A12" s="98"/>
      <c r="B12" s="105">
        <v>893</v>
      </c>
      <c r="C12" s="192" t="s">
        <v>84</v>
      </c>
      <c r="D12" s="76">
        <v>301</v>
      </c>
      <c r="E12" s="189">
        <v>1</v>
      </c>
      <c r="F12" s="189">
        <v>0</v>
      </c>
      <c r="G12" s="189">
        <v>1</v>
      </c>
      <c r="H12" s="189">
        <v>0</v>
      </c>
      <c r="I12" s="189">
        <v>227</v>
      </c>
      <c r="J12" s="189">
        <v>188</v>
      </c>
      <c r="K12" s="189">
        <v>34</v>
      </c>
      <c r="L12" s="189">
        <v>5</v>
      </c>
      <c r="M12" s="100">
        <v>228</v>
      </c>
      <c r="N12" s="100">
        <v>188</v>
      </c>
      <c r="O12" s="100">
        <v>35</v>
      </c>
      <c r="P12" s="99">
        <v>5</v>
      </c>
      <c r="Q12" s="189">
        <v>1</v>
      </c>
      <c r="R12" s="103">
        <v>0</v>
      </c>
      <c r="S12" s="103">
        <v>198</v>
      </c>
      <c r="T12" s="103">
        <v>198</v>
      </c>
      <c r="U12" s="104">
        <v>65.78073089700996</v>
      </c>
      <c r="V12" s="103">
        <v>0</v>
      </c>
      <c r="W12" s="103">
        <v>2</v>
      </c>
      <c r="X12" s="103">
        <v>2</v>
      </c>
      <c r="Y12" s="104">
        <v>0.66445182724252494</v>
      </c>
      <c r="Z12" s="103">
        <v>0</v>
      </c>
      <c r="AA12" s="103">
        <v>200</v>
      </c>
      <c r="AB12" s="103">
        <v>200</v>
      </c>
      <c r="AC12" s="190">
        <v>66.44518272425249</v>
      </c>
      <c r="AD12" s="124">
        <v>66.44518272425249</v>
      </c>
      <c r="AE12" s="559"/>
      <c r="AF12" s="557"/>
    </row>
    <row r="13" spans="1:32" x14ac:dyDescent="0.25">
      <c r="A13" s="9" t="s">
        <v>85</v>
      </c>
      <c r="B13" s="174"/>
      <c r="C13" s="193" t="s">
        <v>46</v>
      </c>
      <c r="D13" s="84">
        <v>2199</v>
      </c>
      <c r="E13" s="84">
        <v>118</v>
      </c>
      <c r="F13" s="84">
        <v>85</v>
      </c>
      <c r="G13" s="84">
        <v>27</v>
      </c>
      <c r="H13" s="84">
        <v>6</v>
      </c>
      <c r="I13" s="84">
        <v>1752</v>
      </c>
      <c r="J13" s="84">
        <v>1602</v>
      </c>
      <c r="K13" s="84">
        <v>138</v>
      </c>
      <c r="L13" s="84">
        <v>12</v>
      </c>
      <c r="M13" s="84">
        <v>1870</v>
      </c>
      <c r="N13" s="84">
        <v>1687</v>
      </c>
      <c r="O13" s="84">
        <v>165</v>
      </c>
      <c r="P13" s="84">
        <v>18</v>
      </c>
      <c r="Q13" s="84">
        <v>29</v>
      </c>
      <c r="R13" s="87">
        <v>0</v>
      </c>
      <c r="S13" s="87">
        <v>2062</v>
      </c>
      <c r="T13" s="87">
        <v>2062</v>
      </c>
      <c r="U13" s="106">
        <v>93.769895407003176</v>
      </c>
      <c r="V13" s="107">
        <v>0</v>
      </c>
      <c r="W13" s="107">
        <v>115</v>
      </c>
      <c r="X13" s="107">
        <v>115</v>
      </c>
      <c r="Y13" s="106">
        <v>5.2296498408367444</v>
      </c>
      <c r="Z13" s="87">
        <v>0</v>
      </c>
      <c r="AA13" s="87">
        <v>2177</v>
      </c>
      <c r="AB13" s="87">
        <v>2177</v>
      </c>
      <c r="AC13" s="94">
        <v>98.999545247839933</v>
      </c>
      <c r="AD13" s="194">
        <v>98.999545247839933</v>
      </c>
      <c r="AE13" s="559"/>
      <c r="AF13" s="557"/>
    </row>
    <row r="14" spans="1:32" x14ac:dyDescent="0.25">
      <c r="A14" s="9"/>
      <c r="B14" s="105">
        <v>120</v>
      </c>
      <c r="C14" s="192" t="s">
        <v>86</v>
      </c>
      <c r="D14" s="76">
        <v>53</v>
      </c>
      <c r="E14" s="189">
        <v>1</v>
      </c>
      <c r="F14" s="189">
        <v>0</v>
      </c>
      <c r="G14" s="189">
        <v>0</v>
      </c>
      <c r="H14" s="189">
        <v>1</v>
      </c>
      <c r="I14" s="189">
        <v>32</v>
      </c>
      <c r="J14" s="189">
        <v>28</v>
      </c>
      <c r="K14" s="189">
        <v>2</v>
      </c>
      <c r="L14" s="189">
        <v>2</v>
      </c>
      <c r="M14" s="100">
        <v>33</v>
      </c>
      <c r="N14" s="100">
        <v>28</v>
      </c>
      <c r="O14" s="100">
        <v>2</v>
      </c>
      <c r="P14" s="99">
        <v>3</v>
      </c>
      <c r="Q14" s="189">
        <v>2</v>
      </c>
      <c r="R14" s="103">
        <v>0</v>
      </c>
      <c r="S14" s="103">
        <v>42</v>
      </c>
      <c r="T14" s="103">
        <v>42</v>
      </c>
      <c r="U14" s="104">
        <v>79.245283018867923</v>
      </c>
      <c r="V14" s="103">
        <v>0</v>
      </c>
      <c r="W14" s="103">
        <v>4</v>
      </c>
      <c r="X14" s="103">
        <v>4</v>
      </c>
      <c r="Y14" s="104">
        <v>7.5471698113207548</v>
      </c>
      <c r="Z14" s="103">
        <v>0</v>
      </c>
      <c r="AA14" s="103">
        <v>46</v>
      </c>
      <c r="AB14" s="103">
        <v>46</v>
      </c>
      <c r="AC14" s="190">
        <v>86.79245283018868</v>
      </c>
      <c r="AD14" s="124">
        <v>86.79245283018868</v>
      </c>
      <c r="AE14" s="559"/>
      <c r="AF14" s="557"/>
    </row>
    <row r="15" spans="1:32" x14ac:dyDescent="0.25">
      <c r="A15" s="9"/>
      <c r="B15" s="105">
        <v>154</v>
      </c>
      <c r="C15" s="192" t="s">
        <v>87</v>
      </c>
      <c r="D15" s="76">
        <v>1703</v>
      </c>
      <c r="E15" s="189">
        <v>96</v>
      </c>
      <c r="F15" s="189">
        <v>68</v>
      </c>
      <c r="G15" s="189">
        <v>23</v>
      </c>
      <c r="H15" s="189">
        <v>5</v>
      </c>
      <c r="I15" s="189">
        <v>1367</v>
      </c>
      <c r="J15" s="189">
        <v>1256</v>
      </c>
      <c r="K15" s="189">
        <v>101</v>
      </c>
      <c r="L15" s="189">
        <v>10</v>
      </c>
      <c r="M15" s="100">
        <v>1463</v>
      </c>
      <c r="N15" s="100">
        <v>1324</v>
      </c>
      <c r="O15" s="100">
        <v>124</v>
      </c>
      <c r="P15" s="99">
        <v>15</v>
      </c>
      <c r="Q15" s="189">
        <v>15</v>
      </c>
      <c r="R15" s="103">
        <v>0</v>
      </c>
      <c r="S15" s="103">
        <v>1542</v>
      </c>
      <c r="T15" s="103">
        <v>1542</v>
      </c>
      <c r="U15" s="104">
        <v>90.546095126247792</v>
      </c>
      <c r="V15" s="103">
        <v>0</v>
      </c>
      <c r="W15" s="103">
        <v>81</v>
      </c>
      <c r="X15" s="103">
        <v>81</v>
      </c>
      <c r="Y15" s="104">
        <v>4.7563123899001765</v>
      </c>
      <c r="Z15" s="103">
        <v>0</v>
      </c>
      <c r="AA15" s="103">
        <v>1623</v>
      </c>
      <c r="AB15" s="103">
        <v>1623</v>
      </c>
      <c r="AC15" s="190">
        <v>95.302407516147966</v>
      </c>
      <c r="AD15" s="124">
        <v>95.302407516147966</v>
      </c>
      <c r="AE15" s="559"/>
      <c r="AF15" s="557"/>
    </row>
    <row r="16" spans="1:32" x14ac:dyDescent="0.25">
      <c r="A16" s="9"/>
      <c r="B16" s="105">
        <v>250</v>
      </c>
      <c r="C16" s="192" t="s">
        <v>88</v>
      </c>
      <c r="D16" s="76">
        <v>147</v>
      </c>
      <c r="E16" s="189">
        <v>13</v>
      </c>
      <c r="F16" s="189">
        <v>12</v>
      </c>
      <c r="G16" s="189">
        <v>1</v>
      </c>
      <c r="H16" s="189">
        <v>0</v>
      </c>
      <c r="I16" s="189">
        <v>85</v>
      </c>
      <c r="J16" s="189">
        <v>76</v>
      </c>
      <c r="K16" s="189">
        <v>9</v>
      </c>
      <c r="L16" s="189">
        <v>0</v>
      </c>
      <c r="M16" s="100">
        <v>98</v>
      </c>
      <c r="N16" s="100">
        <v>88</v>
      </c>
      <c r="O16" s="100">
        <v>10</v>
      </c>
      <c r="P16" s="99">
        <v>0</v>
      </c>
      <c r="Q16" s="189">
        <v>3</v>
      </c>
      <c r="R16" s="103">
        <v>0</v>
      </c>
      <c r="S16" s="103">
        <v>192</v>
      </c>
      <c r="T16" s="103">
        <v>192</v>
      </c>
      <c r="U16" s="104">
        <v>130.61224489795919</v>
      </c>
      <c r="V16" s="103">
        <v>0</v>
      </c>
      <c r="W16" s="103">
        <v>15</v>
      </c>
      <c r="X16" s="103">
        <v>15</v>
      </c>
      <c r="Y16" s="104">
        <v>10.204081632653061</v>
      </c>
      <c r="Z16" s="103">
        <v>0</v>
      </c>
      <c r="AA16" s="103">
        <v>207</v>
      </c>
      <c r="AB16" s="103">
        <v>207</v>
      </c>
      <c r="AC16" s="190">
        <v>140.81632653061226</v>
      </c>
      <c r="AD16" s="124">
        <v>140.81632653061226</v>
      </c>
      <c r="AE16" s="559"/>
      <c r="AF16" s="557"/>
    </row>
    <row r="17" spans="1:32" x14ac:dyDescent="0.25">
      <c r="A17" s="9"/>
      <c r="B17" s="105">
        <v>495</v>
      </c>
      <c r="C17" s="192" t="s">
        <v>89</v>
      </c>
      <c r="D17" s="76">
        <v>38</v>
      </c>
      <c r="E17" s="189">
        <v>2</v>
      </c>
      <c r="F17" s="189">
        <v>0</v>
      </c>
      <c r="G17" s="189">
        <v>2</v>
      </c>
      <c r="H17" s="189">
        <v>0</v>
      </c>
      <c r="I17" s="189">
        <v>45</v>
      </c>
      <c r="J17" s="189">
        <v>40</v>
      </c>
      <c r="K17" s="189">
        <v>5</v>
      </c>
      <c r="L17" s="189">
        <v>0</v>
      </c>
      <c r="M17" s="100">
        <v>47</v>
      </c>
      <c r="N17" s="100">
        <v>40</v>
      </c>
      <c r="O17" s="100">
        <v>7</v>
      </c>
      <c r="P17" s="99">
        <v>0</v>
      </c>
      <c r="Q17" s="189">
        <v>0</v>
      </c>
      <c r="R17" s="103">
        <v>0</v>
      </c>
      <c r="S17" s="103">
        <v>44</v>
      </c>
      <c r="T17" s="103">
        <v>44</v>
      </c>
      <c r="U17" s="104">
        <v>115.78947368421053</v>
      </c>
      <c r="V17" s="103">
        <v>0</v>
      </c>
      <c r="W17" s="103">
        <v>2</v>
      </c>
      <c r="X17" s="103">
        <v>2</v>
      </c>
      <c r="Y17" s="104">
        <v>5.2631578947368416</v>
      </c>
      <c r="Z17" s="103">
        <v>0</v>
      </c>
      <c r="AA17" s="103">
        <v>46</v>
      </c>
      <c r="AB17" s="103">
        <v>46</v>
      </c>
      <c r="AC17" s="190">
        <v>121.05263157894737</v>
      </c>
      <c r="AD17" s="124">
        <v>121.05263157894737</v>
      </c>
      <c r="AE17" s="559"/>
      <c r="AF17" s="557"/>
    </row>
    <row r="18" spans="1:32" x14ac:dyDescent="0.25">
      <c r="A18" s="9"/>
      <c r="B18" s="105">
        <v>790</v>
      </c>
      <c r="C18" s="192" t="s">
        <v>90</v>
      </c>
      <c r="D18" s="76">
        <v>70</v>
      </c>
      <c r="E18" s="189">
        <v>3</v>
      </c>
      <c r="F18" s="189">
        <v>3</v>
      </c>
      <c r="G18" s="189">
        <v>0</v>
      </c>
      <c r="H18" s="189">
        <v>0</v>
      </c>
      <c r="I18" s="189">
        <v>71</v>
      </c>
      <c r="J18" s="189">
        <v>70</v>
      </c>
      <c r="K18" s="189">
        <v>1</v>
      </c>
      <c r="L18" s="189">
        <v>0</v>
      </c>
      <c r="M18" s="100">
        <v>74</v>
      </c>
      <c r="N18" s="100">
        <v>73</v>
      </c>
      <c r="O18" s="100">
        <v>1</v>
      </c>
      <c r="P18" s="99">
        <v>0</v>
      </c>
      <c r="Q18" s="189">
        <v>0</v>
      </c>
      <c r="R18" s="103">
        <v>0</v>
      </c>
      <c r="S18" s="103">
        <v>92</v>
      </c>
      <c r="T18" s="103">
        <v>92</v>
      </c>
      <c r="U18" s="104">
        <v>131.42857142857142</v>
      </c>
      <c r="V18" s="103">
        <v>0</v>
      </c>
      <c r="W18" s="103">
        <v>3</v>
      </c>
      <c r="X18" s="103">
        <v>3</v>
      </c>
      <c r="Y18" s="104">
        <v>4.2857142857142856</v>
      </c>
      <c r="Z18" s="103">
        <v>0</v>
      </c>
      <c r="AA18" s="103">
        <v>95</v>
      </c>
      <c r="AB18" s="103">
        <v>95</v>
      </c>
      <c r="AC18" s="190">
        <v>135.71428571428572</v>
      </c>
      <c r="AD18" s="124">
        <v>135.71428571428572</v>
      </c>
      <c r="AE18" s="559"/>
      <c r="AF18" s="557"/>
    </row>
    <row r="19" spans="1:32" x14ac:dyDescent="0.25">
      <c r="A19" s="9"/>
      <c r="B19" s="105">
        <v>895</v>
      </c>
      <c r="C19" s="192" t="s">
        <v>91</v>
      </c>
      <c r="D19" s="76">
        <v>188</v>
      </c>
      <c r="E19" s="189">
        <v>3</v>
      </c>
      <c r="F19" s="189">
        <v>2</v>
      </c>
      <c r="G19" s="189">
        <v>1</v>
      </c>
      <c r="H19" s="189">
        <v>0</v>
      </c>
      <c r="I19" s="189">
        <v>152</v>
      </c>
      <c r="J19" s="189">
        <v>132</v>
      </c>
      <c r="K19" s="189">
        <v>20</v>
      </c>
      <c r="L19" s="189">
        <v>0</v>
      </c>
      <c r="M19" s="100">
        <v>155</v>
      </c>
      <c r="N19" s="100">
        <v>134</v>
      </c>
      <c r="O19" s="100">
        <v>21</v>
      </c>
      <c r="P19" s="99">
        <v>0</v>
      </c>
      <c r="Q19" s="189">
        <v>9</v>
      </c>
      <c r="R19" s="103">
        <v>0</v>
      </c>
      <c r="S19" s="103">
        <v>150</v>
      </c>
      <c r="T19" s="103">
        <v>150</v>
      </c>
      <c r="U19" s="104">
        <v>79.787234042553195</v>
      </c>
      <c r="V19" s="103">
        <v>0</v>
      </c>
      <c r="W19" s="103">
        <v>10</v>
      </c>
      <c r="X19" s="103">
        <v>10</v>
      </c>
      <c r="Y19" s="104">
        <v>5.3191489361702127</v>
      </c>
      <c r="Z19" s="103">
        <v>0</v>
      </c>
      <c r="AA19" s="103">
        <v>160</v>
      </c>
      <c r="AB19" s="103">
        <v>160</v>
      </c>
      <c r="AC19" s="190">
        <v>85.106382978723403</v>
      </c>
      <c r="AD19" s="124">
        <v>85.106382978723403</v>
      </c>
      <c r="AE19" s="559"/>
      <c r="AF19" s="557"/>
    </row>
    <row r="20" spans="1:32" x14ac:dyDescent="0.25">
      <c r="A20" s="9" t="s">
        <v>92</v>
      </c>
      <c r="B20" s="174"/>
      <c r="C20" s="193" t="s">
        <v>47</v>
      </c>
      <c r="D20" s="84">
        <v>10058</v>
      </c>
      <c r="E20" s="84">
        <v>312</v>
      </c>
      <c r="F20" s="84">
        <v>216</v>
      </c>
      <c r="G20" s="84">
        <v>73</v>
      </c>
      <c r="H20" s="84">
        <v>23</v>
      </c>
      <c r="I20" s="84">
        <v>4860</v>
      </c>
      <c r="J20" s="84">
        <v>4302</v>
      </c>
      <c r="K20" s="84">
        <v>481</v>
      </c>
      <c r="L20" s="84">
        <v>77</v>
      </c>
      <c r="M20" s="84">
        <v>5172</v>
      </c>
      <c r="N20" s="84">
        <v>4518</v>
      </c>
      <c r="O20" s="84">
        <v>554</v>
      </c>
      <c r="P20" s="84">
        <v>100</v>
      </c>
      <c r="Q20" s="84">
        <v>114</v>
      </c>
      <c r="R20" s="108">
        <v>0</v>
      </c>
      <c r="S20" s="108">
        <v>8324</v>
      </c>
      <c r="T20" s="108">
        <v>8324</v>
      </c>
      <c r="U20" s="106">
        <v>82.759992046132439</v>
      </c>
      <c r="V20" s="108">
        <v>5</v>
      </c>
      <c r="W20" s="108">
        <v>974</v>
      </c>
      <c r="X20" s="108">
        <v>979</v>
      </c>
      <c r="Y20" s="106">
        <v>9.6838337641678258</v>
      </c>
      <c r="Z20" s="108">
        <v>5</v>
      </c>
      <c r="AA20" s="108">
        <v>9298</v>
      </c>
      <c r="AB20" s="108">
        <v>9303</v>
      </c>
      <c r="AC20" s="94">
        <v>92.443825810300268</v>
      </c>
      <c r="AD20" s="194">
        <v>92.4475802444599</v>
      </c>
      <c r="AE20" s="559"/>
      <c r="AF20" s="557"/>
    </row>
    <row r="21" spans="1:32" x14ac:dyDescent="0.25">
      <c r="A21" s="9"/>
      <c r="B21" s="105">
        <v>45</v>
      </c>
      <c r="C21" s="192" t="s">
        <v>93</v>
      </c>
      <c r="D21" s="76">
        <v>4062</v>
      </c>
      <c r="E21" s="189">
        <v>122</v>
      </c>
      <c r="F21" s="189">
        <v>67</v>
      </c>
      <c r="G21" s="189">
        <v>38</v>
      </c>
      <c r="H21" s="189">
        <v>17</v>
      </c>
      <c r="I21" s="189">
        <v>2062</v>
      </c>
      <c r="J21" s="189">
        <v>1782</v>
      </c>
      <c r="K21" s="189">
        <v>245</v>
      </c>
      <c r="L21" s="189">
        <v>35</v>
      </c>
      <c r="M21" s="100">
        <v>2184</v>
      </c>
      <c r="N21" s="100">
        <v>1849</v>
      </c>
      <c r="O21" s="100">
        <v>283</v>
      </c>
      <c r="P21" s="99">
        <v>52</v>
      </c>
      <c r="Q21" s="189">
        <v>15</v>
      </c>
      <c r="R21" s="103">
        <v>0</v>
      </c>
      <c r="S21" s="103">
        <v>3362</v>
      </c>
      <c r="T21" s="103">
        <v>3362</v>
      </c>
      <c r="U21" s="104">
        <v>82.767109798128999</v>
      </c>
      <c r="V21" s="103">
        <v>3</v>
      </c>
      <c r="W21" s="103">
        <v>508</v>
      </c>
      <c r="X21" s="103">
        <v>511</v>
      </c>
      <c r="Y21" s="104">
        <v>12.506154603643527</v>
      </c>
      <c r="Z21" s="103">
        <v>3</v>
      </c>
      <c r="AA21" s="103">
        <v>3870</v>
      </c>
      <c r="AB21" s="103">
        <v>3873</v>
      </c>
      <c r="AC21" s="190">
        <v>95.273264401772522</v>
      </c>
      <c r="AD21" s="124">
        <v>95.276752767527668</v>
      </c>
      <c r="AE21" s="559"/>
      <c r="AF21" s="557"/>
    </row>
    <row r="22" spans="1:32" x14ac:dyDescent="0.25">
      <c r="A22" s="9"/>
      <c r="B22" s="105">
        <v>51</v>
      </c>
      <c r="C22" s="192" t="s">
        <v>94</v>
      </c>
      <c r="D22" s="76">
        <v>227</v>
      </c>
      <c r="E22" s="189">
        <v>33</v>
      </c>
      <c r="F22" s="189">
        <v>30</v>
      </c>
      <c r="G22" s="189">
        <v>3</v>
      </c>
      <c r="H22" s="189">
        <v>0</v>
      </c>
      <c r="I22" s="189">
        <v>167</v>
      </c>
      <c r="J22" s="189">
        <v>126</v>
      </c>
      <c r="K22" s="189">
        <v>38</v>
      </c>
      <c r="L22" s="189">
        <v>3</v>
      </c>
      <c r="M22" s="100">
        <v>200</v>
      </c>
      <c r="N22" s="100">
        <v>156</v>
      </c>
      <c r="O22" s="100">
        <v>41</v>
      </c>
      <c r="P22" s="99">
        <v>3</v>
      </c>
      <c r="Q22" s="189">
        <v>17</v>
      </c>
      <c r="R22" s="103">
        <v>0</v>
      </c>
      <c r="S22" s="103">
        <v>207</v>
      </c>
      <c r="T22" s="103">
        <v>207</v>
      </c>
      <c r="U22" s="104">
        <v>91.189427312775322</v>
      </c>
      <c r="V22" s="103">
        <v>0</v>
      </c>
      <c r="W22" s="103">
        <v>15</v>
      </c>
      <c r="X22" s="103">
        <v>15</v>
      </c>
      <c r="Y22" s="104">
        <v>6.607929515418502</v>
      </c>
      <c r="Z22" s="103">
        <v>0</v>
      </c>
      <c r="AA22" s="103">
        <v>222</v>
      </c>
      <c r="AB22" s="103">
        <v>222</v>
      </c>
      <c r="AC22" s="190">
        <v>97.797356828193841</v>
      </c>
      <c r="AD22" s="124">
        <v>97.797356828193841</v>
      </c>
      <c r="AE22" s="559"/>
      <c r="AF22" s="557"/>
    </row>
    <row r="23" spans="1:32" x14ac:dyDescent="0.25">
      <c r="A23" s="9"/>
      <c r="B23" s="105">
        <v>147</v>
      </c>
      <c r="C23" s="192" t="s">
        <v>95</v>
      </c>
      <c r="D23" s="76">
        <v>1137</v>
      </c>
      <c r="E23" s="189">
        <v>50</v>
      </c>
      <c r="F23" s="189">
        <v>33</v>
      </c>
      <c r="G23" s="189">
        <v>12</v>
      </c>
      <c r="H23" s="189">
        <v>5</v>
      </c>
      <c r="I23" s="189">
        <v>817</v>
      </c>
      <c r="J23" s="189">
        <v>791</v>
      </c>
      <c r="K23" s="189">
        <v>24</v>
      </c>
      <c r="L23" s="189">
        <v>2</v>
      </c>
      <c r="M23" s="100">
        <v>867</v>
      </c>
      <c r="N23" s="100">
        <v>824</v>
      </c>
      <c r="O23" s="100">
        <v>36</v>
      </c>
      <c r="P23" s="99">
        <v>7</v>
      </c>
      <c r="Q23" s="189">
        <v>5</v>
      </c>
      <c r="R23" s="103">
        <v>0</v>
      </c>
      <c r="S23" s="103">
        <v>960</v>
      </c>
      <c r="T23" s="103">
        <v>960</v>
      </c>
      <c r="U23" s="104">
        <v>84.432717678100261</v>
      </c>
      <c r="V23" s="103">
        <v>1</v>
      </c>
      <c r="W23" s="103">
        <v>109</v>
      </c>
      <c r="X23" s="103">
        <v>110</v>
      </c>
      <c r="Y23" s="104">
        <v>9.5866314863676347</v>
      </c>
      <c r="Z23" s="103">
        <v>1</v>
      </c>
      <c r="AA23" s="103">
        <v>1069</v>
      </c>
      <c r="AB23" s="103">
        <v>1070</v>
      </c>
      <c r="AC23" s="190">
        <v>94.019349164467897</v>
      </c>
      <c r="AD23" s="124">
        <v>94.024604569420035</v>
      </c>
      <c r="AE23" s="559"/>
      <c r="AF23" s="557"/>
    </row>
    <row r="24" spans="1:32" x14ac:dyDescent="0.25">
      <c r="A24" s="9"/>
      <c r="B24" s="105">
        <v>172</v>
      </c>
      <c r="C24" s="192" t="s">
        <v>96</v>
      </c>
      <c r="D24" s="76">
        <v>1138</v>
      </c>
      <c r="E24" s="189">
        <v>40</v>
      </c>
      <c r="F24" s="189">
        <v>34</v>
      </c>
      <c r="G24" s="189">
        <v>5</v>
      </c>
      <c r="H24" s="189">
        <v>1</v>
      </c>
      <c r="I24" s="189">
        <v>598</v>
      </c>
      <c r="J24" s="189">
        <v>528</v>
      </c>
      <c r="K24" s="189">
        <v>62</v>
      </c>
      <c r="L24" s="189">
        <v>8</v>
      </c>
      <c r="M24" s="100">
        <v>638</v>
      </c>
      <c r="N24" s="100">
        <v>562</v>
      </c>
      <c r="O24" s="100">
        <v>67</v>
      </c>
      <c r="P24" s="99">
        <v>9</v>
      </c>
      <c r="Q24" s="189">
        <v>12</v>
      </c>
      <c r="R24" s="103">
        <v>0</v>
      </c>
      <c r="S24" s="103">
        <v>723</v>
      </c>
      <c r="T24" s="103">
        <v>723</v>
      </c>
      <c r="U24" s="104">
        <v>63.532513181019333</v>
      </c>
      <c r="V24" s="103">
        <v>1</v>
      </c>
      <c r="W24" s="103">
        <v>132</v>
      </c>
      <c r="X24" s="103">
        <v>133</v>
      </c>
      <c r="Y24" s="104">
        <v>11.599297012302284</v>
      </c>
      <c r="Z24" s="103">
        <v>1</v>
      </c>
      <c r="AA24" s="103">
        <v>855</v>
      </c>
      <c r="AB24" s="103">
        <v>856</v>
      </c>
      <c r="AC24" s="190">
        <v>75.131810193321613</v>
      </c>
      <c r="AD24" s="124">
        <v>75.153643546971026</v>
      </c>
      <c r="AE24" s="559"/>
      <c r="AF24" s="557"/>
    </row>
    <row r="25" spans="1:32" x14ac:dyDescent="0.25">
      <c r="A25" s="9"/>
      <c r="B25" s="105">
        <v>475</v>
      </c>
      <c r="C25" s="192" t="s">
        <v>97</v>
      </c>
      <c r="D25" s="76">
        <v>1</v>
      </c>
      <c r="E25" s="189">
        <v>0</v>
      </c>
      <c r="F25" s="189">
        <v>0</v>
      </c>
      <c r="G25" s="189">
        <v>0</v>
      </c>
      <c r="H25" s="189">
        <v>0</v>
      </c>
      <c r="I25" s="189">
        <v>0</v>
      </c>
      <c r="J25" s="189">
        <v>0</v>
      </c>
      <c r="K25" s="189">
        <v>0</v>
      </c>
      <c r="L25" s="189">
        <v>0</v>
      </c>
      <c r="M25" s="100">
        <v>0</v>
      </c>
      <c r="N25" s="100">
        <v>0</v>
      </c>
      <c r="O25" s="100">
        <v>0</v>
      </c>
      <c r="P25" s="99">
        <v>0</v>
      </c>
      <c r="Q25" s="189">
        <v>3</v>
      </c>
      <c r="R25" s="103">
        <v>0</v>
      </c>
      <c r="S25" s="103">
        <v>1</v>
      </c>
      <c r="T25" s="103">
        <v>1</v>
      </c>
      <c r="U25" s="104">
        <v>0</v>
      </c>
      <c r="V25" s="103">
        <v>0</v>
      </c>
      <c r="W25" s="103">
        <v>0</v>
      </c>
      <c r="X25" s="103">
        <v>0</v>
      </c>
      <c r="Y25" s="104">
        <v>0</v>
      </c>
      <c r="Z25" s="103">
        <v>0</v>
      </c>
      <c r="AA25" s="103">
        <v>1</v>
      </c>
      <c r="AB25" s="103">
        <v>1</v>
      </c>
      <c r="AC25" s="190">
        <v>0</v>
      </c>
      <c r="AD25" s="124">
        <v>100</v>
      </c>
      <c r="AE25" s="559"/>
      <c r="AF25" s="557"/>
    </row>
    <row r="26" spans="1:32" x14ac:dyDescent="0.25">
      <c r="A26" s="9"/>
      <c r="B26" s="105">
        <v>480</v>
      </c>
      <c r="C26" s="192" t="s">
        <v>98</v>
      </c>
      <c r="D26" s="76">
        <v>258</v>
      </c>
      <c r="E26" s="189">
        <v>7</v>
      </c>
      <c r="F26" s="189">
        <v>4</v>
      </c>
      <c r="G26" s="189">
        <v>3</v>
      </c>
      <c r="H26" s="189">
        <v>0</v>
      </c>
      <c r="I26" s="189">
        <v>213</v>
      </c>
      <c r="J26" s="189">
        <v>200</v>
      </c>
      <c r="K26" s="189">
        <v>8</v>
      </c>
      <c r="L26" s="189">
        <v>5</v>
      </c>
      <c r="M26" s="100">
        <v>220</v>
      </c>
      <c r="N26" s="100">
        <v>204</v>
      </c>
      <c r="O26" s="100">
        <v>11</v>
      </c>
      <c r="P26" s="99">
        <v>5</v>
      </c>
      <c r="Q26" s="189">
        <v>5</v>
      </c>
      <c r="R26" s="103">
        <v>0</v>
      </c>
      <c r="S26" s="103">
        <v>285</v>
      </c>
      <c r="T26" s="103">
        <v>285</v>
      </c>
      <c r="U26" s="104">
        <v>110.46511627906976</v>
      </c>
      <c r="V26" s="103">
        <v>0</v>
      </c>
      <c r="W26" s="103">
        <v>12</v>
      </c>
      <c r="X26" s="103">
        <v>12</v>
      </c>
      <c r="Y26" s="104">
        <v>4.6511627906976747</v>
      </c>
      <c r="Z26" s="103">
        <v>0</v>
      </c>
      <c r="AA26" s="103">
        <v>297</v>
      </c>
      <c r="AB26" s="103">
        <v>297</v>
      </c>
      <c r="AC26" s="190">
        <v>115.11627906976744</v>
      </c>
      <c r="AD26" s="124">
        <v>115.11627906976744</v>
      </c>
      <c r="AE26" s="559"/>
      <c r="AF26" s="557"/>
    </row>
    <row r="27" spans="1:32" x14ac:dyDescent="0.25">
      <c r="A27" s="9"/>
      <c r="B27" s="105">
        <v>490</v>
      </c>
      <c r="C27" s="192" t="s">
        <v>99</v>
      </c>
      <c r="D27" s="76">
        <v>551</v>
      </c>
      <c r="E27" s="189">
        <v>7</v>
      </c>
      <c r="F27" s="189">
        <v>6</v>
      </c>
      <c r="G27" s="189">
        <v>1</v>
      </c>
      <c r="H27" s="189">
        <v>0</v>
      </c>
      <c r="I27" s="189">
        <v>247</v>
      </c>
      <c r="J27" s="189">
        <v>238</v>
      </c>
      <c r="K27" s="189">
        <v>8</v>
      </c>
      <c r="L27" s="189">
        <v>1</v>
      </c>
      <c r="M27" s="100">
        <v>254</v>
      </c>
      <c r="N27" s="100">
        <v>244</v>
      </c>
      <c r="O27" s="100">
        <v>9</v>
      </c>
      <c r="P27" s="99">
        <v>1</v>
      </c>
      <c r="Q27" s="189">
        <v>8</v>
      </c>
      <c r="R27" s="103">
        <v>0</v>
      </c>
      <c r="S27" s="103">
        <v>422</v>
      </c>
      <c r="T27" s="103">
        <v>422</v>
      </c>
      <c r="U27" s="104">
        <v>76.588021778584391</v>
      </c>
      <c r="V27" s="103">
        <v>0</v>
      </c>
      <c r="W27" s="103">
        <v>7</v>
      </c>
      <c r="X27" s="103">
        <v>7</v>
      </c>
      <c r="Y27" s="104">
        <v>1.2704174228675136</v>
      </c>
      <c r="Z27" s="103">
        <v>0</v>
      </c>
      <c r="AA27" s="103">
        <v>429</v>
      </c>
      <c r="AB27" s="103">
        <v>429</v>
      </c>
      <c r="AC27" s="190">
        <v>77.858439201451901</v>
      </c>
      <c r="AD27" s="124">
        <v>77.858439201451901</v>
      </c>
      <c r="AE27" s="559"/>
      <c r="AF27" s="557"/>
    </row>
    <row r="28" spans="1:32" x14ac:dyDescent="0.25">
      <c r="A28" s="9"/>
      <c r="B28" s="105">
        <v>659</v>
      </c>
      <c r="C28" s="192" t="s">
        <v>100</v>
      </c>
      <c r="D28" s="76">
        <v>164</v>
      </c>
      <c r="E28" s="189">
        <v>11</v>
      </c>
      <c r="F28" s="189">
        <v>11</v>
      </c>
      <c r="G28" s="189">
        <v>0</v>
      </c>
      <c r="H28" s="189">
        <v>0</v>
      </c>
      <c r="I28" s="189">
        <v>159</v>
      </c>
      <c r="J28" s="189">
        <v>146</v>
      </c>
      <c r="K28" s="189">
        <v>11</v>
      </c>
      <c r="L28" s="189">
        <v>2</v>
      </c>
      <c r="M28" s="100">
        <v>170</v>
      </c>
      <c r="N28" s="100">
        <v>157</v>
      </c>
      <c r="O28" s="100">
        <v>11</v>
      </c>
      <c r="P28" s="99">
        <v>2</v>
      </c>
      <c r="Q28" s="189">
        <v>7</v>
      </c>
      <c r="R28" s="103">
        <v>0</v>
      </c>
      <c r="S28" s="103">
        <v>141</v>
      </c>
      <c r="T28" s="103">
        <v>141</v>
      </c>
      <c r="U28" s="104">
        <v>85.975609756097555</v>
      </c>
      <c r="V28" s="103">
        <v>0</v>
      </c>
      <c r="W28" s="103">
        <v>8</v>
      </c>
      <c r="X28" s="103">
        <v>8</v>
      </c>
      <c r="Y28" s="104">
        <v>4.8780487804878048</v>
      </c>
      <c r="Z28" s="103">
        <v>0</v>
      </c>
      <c r="AA28" s="103">
        <v>149</v>
      </c>
      <c r="AB28" s="103">
        <v>149</v>
      </c>
      <c r="AC28" s="190">
        <v>90.853658536585371</v>
      </c>
      <c r="AD28" s="124">
        <v>90.853658536585371</v>
      </c>
      <c r="AE28" s="559"/>
      <c r="AF28" s="557"/>
    </row>
    <row r="29" spans="1:32" x14ac:dyDescent="0.25">
      <c r="A29" s="9"/>
      <c r="B29" s="105">
        <v>665</v>
      </c>
      <c r="C29" s="192" t="s">
        <v>101</v>
      </c>
      <c r="D29" s="76">
        <v>99</v>
      </c>
      <c r="E29" s="189">
        <v>3</v>
      </c>
      <c r="F29" s="189">
        <v>2</v>
      </c>
      <c r="G29" s="189">
        <v>1</v>
      </c>
      <c r="H29" s="189">
        <v>0</v>
      </c>
      <c r="I29" s="189">
        <v>63</v>
      </c>
      <c r="J29" s="189">
        <v>46</v>
      </c>
      <c r="K29" s="189">
        <v>14</v>
      </c>
      <c r="L29" s="189">
        <v>3</v>
      </c>
      <c r="M29" s="100">
        <v>66</v>
      </c>
      <c r="N29" s="100">
        <v>48</v>
      </c>
      <c r="O29" s="100">
        <v>15</v>
      </c>
      <c r="P29" s="99">
        <v>3</v>
      </c>
      <c r="Q29" s="189">
        <v>12</v>
      </c>
      <c r="R29" s="103">
        <v>0</v>
      </c>
      <c r="S29" s="103">
        <v>90</v>
      </c>
      <c r="T29" s="103">
        <v>90</v>
      </c>
      <c r="U29" s="104">
        <v>90.909090909090907</v>
      </c>
      <c r="V29" s="103">
        <v>0</v>
      </c>
      <c r="W29" s="103">
        <v>1</v>
      </c>
      <c r="X29" s="103">
        <v>1</v>
      </c>
      <c r="Y29" s="104">
        <v>1.0101010101010102</v>
      </c>
      <c r="Z29" s="103">
        <v>0</v>
      </c>
      <c r="AA29" s="103">
        <v>91</v>
      </c>
      <c r="AB29" s="103">
        <v>91</v>
      </c>
      <c r="AC29" s="190">
        <v>91.919191919191917</v>
      </c>
      <c r="AD29" s="124">
        <v>91.919191919191917</v>
      </c>
      <c r="AE29" s="559"/>
      <c r="AF29" s="557"/>
    </row>
    <row r="30" spans="1:32" x14ac:dyDescent="0.25">
      <c r="A30" s="9"/>
      <c r="B30" s="105">
        <v>837</v>
      </c>
      <c r="C30" s="192" t="s">
        <v>102</v>
      </c>
      <c r="D30" s="76">
        <v>2420</v>
      </c>
      <c r="E30" s="189">
        <v>39</v>
      </c>
      <c r="F30" s="189">
        <v>29</v>
      </c>
      <c r="G30" s="189">
        <v>10</v>
      </c>
      <c r="H30" s="189">
        <v>0</v>
      </c>
      <c r="I30" s="189">
        <v>532</v>
      </c>
      <c r="J30" s="189">
        <v>444</v>
      </c>
      <c r="K30" s="189">
        <v>70</v>
      </c>
      <c r="L30" s="189">
        <v>18</v>
      </c>
      <c r="M30" s="100">
        <v>571</v>
      </c>
      <c r="N30" s="100">
        <v>473</v>
      </c>
      <c r="O30" s="100">
        <v>80</v>
      </c>
      <c r="P30" s="99">
        <v>18</v>
      </c>
      <c r="Q30" s="189">
        <v>30</v>
      </c>
      <c r="R30" s="103">
        <v>0</v>
      </c>
      <c r="S30" s="103">
        <v>2127</v>
      </c>
      <c r="T30" s="103">
        <v>2127</v>
      </c>
      <c r="U30" s="104">
        <v>87.892561983471069</v>
      </c>
      <c r="V30" s="103">
        <v>0</v>
      </c>
      <c r="W30" s="103">
        <v>182</v>
      </c>
      <c r="X30" s="103">
        <v>182</v>
      </c>
      <c r="Y30" s="104">
        <v>7.5206611570247937</v>
      </c>
      <c r="Z30" s="103">
        <v>0</v>
      </c>
      <c r="AA30" s="103">
        <v>2309</v>
      </c>
      <c r="AB30" s="103">
        <v>2309</v>
      </c>
      <c r="AC30" s="190">
        <v>95.413223140495873</v>
      </c>
      <c r="AD30" s="124">
        <v>95.413223140495873</v>
      </c>
      <c r="AE30" s="559"/>
      <c r="AF30" s="557"/>
    </row>
    <row r="31" spans="1:32" x14ac:dyDescent="0.25">
      <c r="A31" s="9"/>
      <c r="B31" s="105">
        <v>873</v>
      </c>
      <c r="C31" s="192" t="s">
        <v>103</v>
      </c>
      <c r="D31" s="76">
        <v>1</v>
      </c>
      <c r="E31" s="189">
        <v>0</v>
      </c>
      <c r="F31" s="189">
        <v>0</v>
      </c>
      <c r="G31" s="189">
        <v>0</v>
      </c>
      <c r="H31" s="189">
        <v>0</v>
      </c>
      <c r="I31" s="189">
        <v>2</v>
      </c>
      <c r="J31" s="189">
        <v>1</v>
      </c>
      <c r="K31" s="189">
        <v>1</v>
      </c>
      <c r="L31" s="189">
        <v>0</v>
      </c>
      <c r="M31" s="100">
        <v>2</v>
      </c>
      <c r="N31" s="100">
        <v>1</v>
      </c>
      <c r="O31" s="100">
        <v>1</v>
      </c>
      <c r="P31" s="99">
        <v>0</v>
      </c>
      <c r="Q31" s="189">
        <v>0</v>
      </c>
      <c r="R31" s="103">
        <v>0</v>
      </c>
      <c r="S31" s="103">
        <v>6</v>
      </c>
      <c r="T31" s="103">
        <v>6</v>
      </c>
      <c r="U31" s="104">
        <v>0</v>
      </c>
      <c r="V31" s="103">
        <v>0</v>
      </c>
      <c r="W31" s="103">
        <v>0</v>
      </c>
      <c r="X31" s="103">
        <v>0</v>
      </c>
      <c r="Y31" s="104">
        <v>0</v>
      </c>
      <c r="Z31" s="103">
        <v>0</v>
      </c>
      <c r="AA31" s="103">
        <v>6</v>
      </c>
      <c r="AB31" s="103">
        <v>6</v>
      </c>
      <c r="AC31" s="190">
        <v>0</v>
      </c>
      <c r="AD31" s="124">
        <v>600</v>
      </c>
      <c r="AE31" s="559"/>
      <c r="AF31" s="557"/>
    </row>
    <row r="32" spans="1:32" x14ac:dyDescent="0.25">
      <c r="A32" s="9" t="s">
        <v>104</v>
      </c>
      <c r="B32" s="174"/>
      <c r="C32" s="193" t="s">
        <v>48</v>
      </c>
      <c r="D32" s="84">
        <v>2673</v>
      </c>
      <c r="E32" s="84">
        <v>102</v>
      </c>
      <c r="F32" s="84">
        <v>68</v>
      </c>
      <c r="G32" s="84">
        <v>27</v>
      </c>
      <c r="H32" s="84">
        <v>7</v>
      </c>
      <c r="I32" s="84">
        <v>2038</v>
      </c>
      <c r="J32" s="84">
        <v>1619</v>
      </c>
      <c r="K32" s="84">
        <v>359</v>
      </c>
      <c r="L32" s="84">
        <v>60</v>
      </c>
      <c r="M32" s="84">
        <v>2140</v>
      </c>
      <c r="N32" s="84">
        <v>1687</v>
      </c>
      <c r="O32" s="84">
        <v>386</v>
      </c>
      <c r="P32" s="84">
        <v>67</v>
      </c>
      <c r="Q32" s="84">
        <v>26</v>
      </c>
      <c r="R32" s="84">
        <v>0</v>
      </c>
      <c r="S32" s="84">
        <v>2462</v>
      </c>
      <c r="T32" s="84">
        <v>2462</v>
      </c>
      <c r="U32" s="106">
        <v>92.106247661803224</v>
      </c>
      <c r="V32" s="84">
        <v>1</v>
      </c>
      <c r="W32" s="84">
        <v>300</v>
      </c>
      <c r="X32" s="84">
        <v>301</v>
      </c>
      <c r="Y32" s="106">
        <v>11.22334455667789</v>
      </c>
      <c r="Z32" s="84">
        <v>1</v>
      </c>
      <c r="AA32" s="84">
        <v>2762</v>
      </c>
      <c r="AB32" s="84">
        <v>2763</v>
      </c>
      <c r="AC32" s="94">
        <v>103.32959221848111</v>
      </c>
      <c r="AD32" s="194">
        <v>103.32834704562453</v>
      </c>
      <c r="AE32" s="559"/>
      <c r="AF32" s="557"/>
    </row>
    <row r="33" spans="1:32" x14ac:dyDescent="0.25">
      <c r="A33" s="9"/>
      <c r="B33" s="105">
        <v>31</v>
      </c>
      <c r="C33" s="192" t="s">
        <v>105</v>
      </c>
      <c r="D33" s="76">
        <v>91</v>
      </c>
      <c r="E33" s="189">
        <v>5</v>
      </c>
      <c r="F33" s="189">
        <v>4</v>
      </c>
      <c r="G33" s="189">
        <v>1</v>
      </c>
      <c r="H33" s="189">
        <v>0</v>
      </c>
      <c r="I33" s="189">
        <v>50</v>
      </c>
      <c r="J33" s="189">
        <v>44</v>
      </c>
      <c r="K33" s="189">
        <v>5</v>
      </c>
      <c r="L33" s="189">
        <v>1</v>
      </c>
      <c r="M33" s="100">
        <v>55</v>
      </c>
      <c r="N33" s="100">
        <v>48</v>
      </c>
      <c r="O33" s="100">
        <v>6</v>
      </c>
      <c r="P33" s="99">
        <v>1</v>
      </c>
      <c r="Q33" s="189">
        <v>3</v>
      </c>
      <c r="R33" s="103">
        <v>0</v>
      </c>
      <c r="S33" s="103">
        <v>90</v>
      </c>
      <c r="T33" s="103">
        <v>90</v>
      </c>
      <c r="U33" s="104">
        <v>98.901098901098905</v>
      </c>
      <c r="V33" s="103">
        <v>0</v>
      </c>
      <c r="W33" s="103">
        <v>11</v>
      </c>
      <c r="X33" s="103">
        <v>11</v>
      </c>
      <c r="Y33" s="104">
        <v>12.087912087912088</v>
      </c>
      <c r="Z33" s="103">
        <v>0</v>
      </c>
      <c r="AA33" s="103">
        <v>101</v>
      </c>
      <c r="AB33" s="103">
        <v>101</v>
      </c>
      <c r="AC33" s="190">
        <v>110.98901098901099</v>
      </c>
      <c r="AD33" s="124">
        <v>110.98901098901099</v>
      </c>
      <c r="AE33" s="559"/>
      <c r="AF33" s="557"/>
    </row>
    <row r="34" spans="1:32" x14ac:dyDescent="0.25">
      <c r="A34" s="9"/>
      <c r="B34" s="105">
        <v>40</v>
      </c>
      <c r="C34" s="192" t="s">
        <v>106</v>
      </c>
      <c r="D34" s="76">
        <v>30</v>
      </c>
      <c r="E34" s="189">
        <v>7</v>
      </c>
      <c r="F34" s="189">
        <v>7</v>
      </c>
      <c r="G34" s="189">
        <v>0</v>
      </c>
      <c r="H34" s="189">
        <v>0</v>
      </c>
      <c r="I34" s="189">
        <v>57</v>
      </c>
      <c r="J34" s="189">
        <v>49</v>
      </c>
      <c r="K34" s="189">
        <v>8</v>
      </c>
      <c r="L34" s="189">
        <v>0</v>
      </c>
      <c r="M34" s="100">
        <v>64</v>
      </c>
      <c r="N34" s="100">
        <v>56</v>
      </c>
      <c r="O34" s="100">
        <v>8</v>
      </c>
      <c r="P34" s="99">
        <v>0</v>
      </c>
      <c r="Q34" s="189">
        <v>4</v>
      </c>
      <c r="R34" s="103">
        <v>0</v>
      </c>
      <c r="S34" s="103">
        <v>68</v>
      </c>
      <c r="T34" s="103">
        <v>68</v>
      </c>
      <c r="U34" s="104">
        <v>226.66666666666666</v>
      </c>
      <c r="V34" s="103">
        <v>0</v>
      </c>
      <c r="W34" s="103">
        <v>4</v>
      </c>
      <c r="X34" s="103">
        <v>4</v>
      </c>
      <c r="Y34" s="104">
        <v>13.333333333333334</v>
      </c>
      <c r="Z34" s="103">
        <v>0</v>
      </c>
      <c r="AA34" s="103">
        <v>72</v>
      </c>
      <c r="AB34" s="103">
        <v>72</v>
      </c>
      <c r="AC34" s="190">
        <v>240</v>
      </c>
      <c r="AD34" s="124">
        <v>240</v>
      </c>
      <c r="AE34" s="559"/>
      <c r="AF34" s="557"/>
    </row>
    <row r="35" spans="1:32" x14ac:dyDescent="0.25">
      <c r="A35" s="9"/>
      <c r="B35" s="105">
        <v>190</v>
      </c>
      <c r="C35" s="192" t="s">
        <v>107</v>
      </c>
      <c r="D35" s="76">
        <v>186</v>
      </c>
      <c r="E35" s="189">
        <v>2</v>
      </c>
      <c r="F35" s="189">
        <v>0</v>
      </c>
      <c r="G35" s="189">
        <v>0</v>
      </c>
      <c r="H35" s="189">
        <v>2</v>
      </c>
      <c r="I35" s="189">
        <v>158</v>
      </c>
      <c r="J35" s="189">
        <v>139</v>
      </c>
      <c r="K35" s="189">
        <v>17</v>
      </c>
      <c r="L35" s="189">
        <v>2</v>
      </c>
      <c r="M35" s="100">
        <v>160</v>
      </c>
      <c r="N35" s="100">
        <v>139</v>
      </c>
      <c r="O35" s="100">
        <v>17</v>
      </c>
      <c r="P35" s="99">
        <v>4</v>
      </c>
      <c r="Q35" s="189">
        <v>0</v>
      </c>
      <c r="R35" s="103">
        <v>0</v>
      </c>
      <c r="S35" s="103">
        <v>181</v>
      </c>
      <c r="T35" s="103">
        <v>181</v>
      </c>
      <c r="U35" s="104">
        <v>97.311827956989248</v>
      </c>
      <c r="V35" s="103">
        <v>0</v>
      </c>
      <c r="W35" s="103">
        <v>22</v>
      </c>
      <c r="X35" s="103">
        <v>22</v>
      </c>
      <c r="Y35" s="104">
        <v>11.827956989247312</v>
      </c>
      <c r="Z35" s="103">
        <v>0</v>
      </c>
      <c r="AA35" s="103">
        <v>203</v>
      </c>
      <c r="AB35" s="103">
        <v>203</v>
      </c>
      <c r="AC35" s="190">
        <v>109.13978494623655</v>
      </c>
      <c r="AD35" s="124">
        <v>109.13978494623655</v>
      </c>
      <c r="AE35" s="559"/>
      <c r="AF35" s="557"/>
    </row>
    <row r="36" spans="1:32" x14ac:dyDescent="0.25">
      <c r="A36" s="9"/>
      <c r="B36" s="105">
        <v>604</v>
      </c>
      <c r="C36" s="192" t="s">
        <v>108</v>
      </c>
      <c r="D36" s="76">
        <v>429</v>
      </c>
      <c r="E36" s="189">
        <v>13</v>
      </c>
      <c r="F36" s="189">
        <v>7</v>
      </c>
      <c r="G36" s="189">
        <v>5</v>
      </c>
      <c r="H36" s="189">
        <v>1</v>
      </c>
      <c r="I36" s="189">
        <v>412</v>
      </c>
      <c r="J36" s="189">
        <v>328</v>
      </c>
      <c r="K36" s="189">
        <v>64</v>
      </c>
      <c r="L36" s="189">
        <v>20</v>
      </c>
      <c r="M36" s="100">
        <v>425</v>
      </c>
      <c r="N36" s="100">
        <v>335</v>
      </c>
      <c r="O36" s="100">
        <v>69</v>
      </c>
      <c r="P36" s="99">
        <v>21</v>
      </c>
      <c r="Q36" s="189">
        <v>2</v>
      </c>
      <c r="R36" s="103">
        <v>0</v>
      </c>
      <c r="S36" s="103">
        <v>481</v>
      </c>
      <c r="T36" s="103">
        <v>481</v>
      </c>
      <c r="U36" s="104">
        <v>112.12121212121211</v>
      </c>
      <c r="V36" s="103">
        <v>0</v>
      </c>
      <c r="W36" s="103">
        <v>48</v>
      </c>
      <c r="X36" s="103">
        <v>48</v>
      </c>
      <c r="Y36" s="104">
        <v>11.188811188811188</v>
      </c>
      <c r="Z36" s="103">
        <v>0</v>
      </c>
      <c r="AA36" s="103">
        <v>529</v>
      </c>
      <c r="AB36" s="103">
        <v>529</v>
      </c>
      <c r="AC36" s="190">
        <v>123.31002331002333</v>
      </c>
      <c r="AD36" s="124">
        <v>123.31002331002333</v>
      </c>
      <c r="AE36" s="559"/>
      <c r="AF36" s="557"/>
    </row>
    <row r="37" spans="1:32" x14ac:dyDescent="0.25">
      <c r="A37" s="9"/>
      <c r="B37" s="105">
        <v>670</v>
      </c>
      <c r="C37" s="192" t="s">
        <v>109</v>
      </c>
      <c r="D37" s="76">
        <v>281</v>
      </c>
      <c r="E37" s="189">
        <v>13</v>
      </c>
      <c r="F37" s="189">
        <v>12</v>
      </c>
      <c r="G37" s="189">
        <v>0</v>
      </c>
      <c r="H37" s="189">
        <v>1</v>
      </c>
      <c r="I37" s="189">
        <v>231</v>
      </c>
      <c r="J37" s="189">
        <v>205</v>
      </c>
      <c r="K37" s="189">
        <v>26</v>
      </c>
      <c r="L37" s="189">
        <v>0</v>
      </c>
      <c r="M37" s="100">
        <v>244</v>
      </c>
      <c r="N37" s="100">
        <v>217</v>
      </c>
      <c r="O37" s="100">
        <v>26</v>
      </c>
      <c r="P37" s="99">
        <v>1</v>
      </c>
      <c r="Q37" s="189">
        <v>3</v>
      </c>
      <c r="R37" s="103">
        <v>0</v>
      </c>
      <c r="S37" s="103">
        <v>253</v>
      </c>
      <c r="T37" s="103">
        <v>253</v>
      </c>
      <c r="U37" s="104">
        <v>90.035587188612098</v>
      </c>
      <c r="V37" s="103">
        <v>1</v>
      </c>
      <c r="W37" s="103">
        <v>35</v>
      </c>
      <c r="X37" s="103">
        <v>36</v>
      </c>
      <c r="Y37" s="104">
        <v>12.455516014234876</v>
      </c>
      <c r="Z37" s="103">
        <v>1</v>
      </c>
      <c r="AA37" s="103">
        <v>288</v>
      </c>
      <c r="AB37" s="103">
        <v>289</v>
      </c>
      <c r="AC37" s="190">
        <v>102.49110320284697</v>
      </c>
      <c r="AD37" s="124">
        <v>102.48226950354611</v>
      </c>
      <c r="AE37" s="559"/>
      <c r="AF37" s="557"/>
    </row>
    <row r="38" spans="1:32" x14ac:dyDescent="0.25">
      <c r="A38" s="9"/>
      <c r="B38" s="105">
        <v>690</v>
      </c>
      <c r="C38" s="192" t="s">
        <v>110</v>
      </c>
      <c r="D38" s="76">
        <v>432</v>
      </c>
      <c r="E38" s="189">
        <v>2</v>
      </c>
      <c r="F38" s="189">
        <v>2</v>
      </c>
      <c r="G38" s="189">
        <v>0</v>
      </c>
      <c r="H38" s="189">
        <v>0</v>
      </c>
      <c r="I38" s="189">
        <v>138</v>
      </c>
      <c r="J38" s="189">
        <v>119</v>
      </c>
      <c r="K38" s="189">
        <v>15</v>
      </c>
      <c r="L38" s="189">
        <v>4</v>
      </c>
      <c r="M38" s="100">
        <v>140</v>
      </c>
      <c r="N38" s="100">
        <v>121</v>
      </c>
      <c r="O38" s="100">
        <v>15</v>
      </c>
      <c r="P38" s="99">
        <v>4</v>
      </c>
      <c r="Q38" s="189">
        <v>2</v>
      </c>
      <c r="R38" s="103">
        <v>0</v>
      </c>
      <c r="S38" s="103">
        <v>143</v>
      </c>
      <c r="T38" s="103">
        <v>143</v>
      </c>
      <c r="U38" s="104">
        <v>33.101851851851855</v>
      </c>
      <c r="V38" s="103">
        <v>0</v>
      </c>
      <c r="W38" s="103">
        <v>14</v>
      </c>
      <c r="X38" s="103">
        <v>14</v>
      </c>
      <c r="Y38" s="104">
        <v>3.2407407407407405</v>
      </c>
      <c r="Z38" s="103">
        <v>0</v>
      </c>
      <c r="AA38" s="103">
        <v>157</v>
      </c>
      <c r="AB38" s="103">
        <v>157</v>
      </c>
      <c r="AC38" s="190">
        <v>36.342592592592595</v>
      </c>
      <c r="AD38" s="124">
        <v>36.342592592592595</v>
      </c>
      <c r="AE38" s="559"/>
      <c r="AF38" s="557"/>
    </row>
    <row r="39" spans="1:32" x14ac:dyDescent="0.25">
      <c r="A39" s="9"/>
      <c r="B39" s="105">
        <v>736</v>
      </c>
      <c r="C39" s="192" t="s">
        <v>111</v>
      </c>
      <c r="D39" s="76">
        <v>769</v>
      </c>
      <c r="E39" s="189">
        <v>37</v>
      </c>
      <c r="F39" s="189">
        <v>25</v>
      </c>
      <c r="G39" s="189">
        <v>11</v>
      </c>
      <c r="H39" s="189">
        <v>1</v>
      </c>
      <c r="I39" s="189">
        <v>601</v>
      </c>
      <c r="J39" s="189">
        <v>443</v>
      </c>
      <c r="K39" s="189">
        <v>144</v>
      </c>
      <c r="L39" s="189">
        <v>14</v>
      </c>
      <c r="M39" s="100">
        <v>638</v>
      </c>
      <c r="N39" s="100">
        <v>468</v>
      </c>
      <c r="O39" s="100">
        <v>155</v>
      </c>
      <c r="P39" s="99">
        <v>15</v>
      </c>
      <c r="Q39" s="189">
        <v>7</v>
      </c>
      <c r="R39" s="103">
        <v>0</v>
      </c>
      <c r="S39" s="103">
        <v>797</v>
      </c>
      <c r="T39" s="103">
        <v>797</v>
      </c>
      <c r="U39" s="104">
        <v>103.64109232769832</v>
      </c>
      <c r="V39" s="103">
        <v>0</v>
      </c>
      <c r="W39" s="103">
        <v>121</v>
      </c>
      <c r="X39" s="103">
        <v>121</v>
      </c>
      <c r="Y39" s="104">
        <v>15.734720416124837</v>
      </c>
      <c r="Z39" s="103">
        <v>0</v>
      </c>
      <c r="AA39" s="103">
        <v>918</v>
      </c>
      <c r="AB39" s="103">
        <v>918</v>
      </c>
      <c r="AC39" s="190">
        <v>119.37581274382313</v>
      </c>
      <c r="AD39" s="124">
        <v>119.37581274382313</v>
      </c>
      <c r="AE39" s="559"/>
      <c r="AF39" s="557"/>
    </row>
    <row r="40" spans="1:32" x14ac:dyDescent="0.25">
      <c r="A40" s="9"/>
      <c r="B40" s="105">
        <v>858</v>
      </c>
      <c r="C40" s="192" t="s">
        <v>112</v>
      </c>
      <c r="D40" s="76">
        <v>158</v>
      </c>
      <c r="E40" s="189">
        <v>12</v>
      </c>
      <c r="F40" s="189">
        <v>5</v>
      </c>
      <c r="G40" s="189">
        <v>7</v>
      </c>
      <c r="H40" s="189">
        <v>0</v>
      </c>
      <c r="I40" s="189">
        <v>185</v>
      </c>
      <c r="J40" s="189">
        <v>166</v>
      </c>
      <c r="K40" s="189">
        <v>18</v>
      </c>
      <c r="L40" s="189">
        <v>1</v>
      </c>
      <c r="M40" s="100">
        <v>197</v>
      </c>
      <c r="N40" s="100">
        <v>171</v>
      </c>
      <c r="O40" s="100">
        <v>25</v>
      </c>
      <c r="P40" s="99">
        <v>1</v>
      </c>
      <c r="Q40" s="189">
        <v>0</v>
      </c>
      <c r="R40" s="103">
        <v>0</v>
      </c>
      <c r="S40" s="103">
        <v>191</v>
      </c>
      <c r="T40" s="103">
        <v>191</v>
      </c>
      <c r="U40" s="104">
        <v>120.88607594936708</v>
      </c>
      <c r="V40" s="103">
        <v>0</v>
      </c>
      <c r="W40" s="103">
        <v>12</v>
      </c>
      <c r="X40" s="103">
        <v>12</v>
      </c>
      <c r="Y40" s="104">
        <v>7.59493670886076</v>
      </c>
      <c r="Z40" s="103">
        <v>0</v>
      </c>
      <c r="AA40" s="103">
        <v>203</v>
      </c>
      <c r="AB40" s="103">
        <v>203</v>
      </c>
      <c r="AC40" s="190">
        <v>128.48101265822785</v>
      </c>
      <c r="AD40" s="124">
        <v>128.48101265822785</v>
      </c>
      <c r="AE40" s="559"/>
      <c r="AF40" s="557"/>
    </row>
    <row r="41" spans="1:32" x14ac:dyDescent="0.25">
      <c r="A41" s="9"/>
      <c r="B41" s="105">
        <v>885</v>
      </c>
      <c r="C41" s="192" t="s">
        <v>113</v>
      </c>
      <c r="D41" s="76">
        <v>51</v>
      </c>
      <c r="E41" s="189">
        <v>3</v>
      </c>
      <c r="F41" s="189">
        <v>2</v>
      </c>
      <c r="G41" s="189">
        <v>0</v>
      </c>
      <c r="H41" s="189">
        <v>1</v>
      </c>
      <c r="I41" s="189">
        <v>42</v>
      </c>
      <c r="J41" s="189">
        <v>29</v>
      </c>
      <c r="K41" s="189">
        <v>11</v>
      </c>
      <c r="L41" s="189">
        <v>2</v>
      </c>
      <c r="M41" s="100">
        <v>45</v>
      </c>
      <c r="N41" s="100">
        <v>31</v>
      </c>
      <c r="O41" s="100">
        <v>11</v>
      </c>
      <c r="P41" s="99">
        <v>3</v>
      </c>
      <c r="Q41" s="189">
        <v>1</v>
      </c>
      <c r="R41" s="103">
        <v>0</v>
      </c>
      <c r="S41" s="103">
        <v>46</v>
      </c>
      <c r="T41" s="103">
        <v>46</v>
      </c>
      <c r="U41" s="104">
        <v>90.196078431372555</v>
      </c>
      <c r="V41" s="103">
        <v>0</v>
      </c>
      <c r="W41" s="103">
        <v>6</v>
      </c>
      <c r="X41" s="103">
        <v>6</v>
      </c>
      <c r="Y41" s="104">
        <v>11.76470588235294</v>
      </c>
      <c r="Z41" s="103">
        <v>0</v>
      </c>
      <c r="AA41" s="103">
        <v>52</v>
      </c>
      <c r="AB41" s="103">
        <v>52</v>
      </c>
      <c r="AC41" s="190">
        <v>101.96078431372548</v>
      </c>
      <c r="AD41" s="124">
        <v>101.96078431372548</v>
      </c>
      <c r="AE41" s="559"/>
      <c r="AF41" s="557"/>
    </row>
    <row r="42" spans="1:32" x14ac:dyDescent="0.25">
      <c r="A42" s="9"/>
      <c r="B42" s="105">
        <v>890</v>
      </c>
      <c r="C42" s="192" t="s">
        <v>114</v>
      </c>
      <c r="D42" s="76">
        <v>246</v>
      </c>
      <c r="E42" s="189">
        <v>8</v>
      </c>
      <c r="F42" s="189">
        <v>4</v>
      </c>
      <c r="G42" s="189">
        <v>3</v>
      </c>
      <c r="H42" s="189">
        <v>1</v>
      </c>
      <c r="I42" s="189">
        <v>164</v>
      </c>
      <c r="J42" s="189">
        <v>97</v>
      </c>
      <c r="K42" s="189">
        <v>51</v>
      </c>
      <c r="L42" s="189">
        <v>16</v>
      </c>
      <c r="M42" s="100">
        <v>172</v>
      </c>
      <c r="N42" s="100">
        <v>101</v>
      </c>
      <c r="O42" s="100">
        <v>54</v>
      </c>
      <c r="P42" s="99">
        <v>17</v>
      </c>
      <c r="Q42" s="189">
        <v>4</v>
      </c>
      <c r="R42" s="103">
        <v>0</v>
      </c>
      <c r="S42" s="103">
        <v>212</v>
      </c>
      <c r="T42" s="103">
        <v>212</v>
      </c>
      <c r="U42" s="104">
        <v>86.178861788617894</v>
      </c>
      <c r="V42" s="103">
        <v>0</v>
      </c>
      <c r="W42" s="103">
        <v>27</v>
      </c>
      <c r="X42" s="103">
        <v>27</v>
      </c>
      <c r="Y42" s="104">
        <v>10.975609756097562</v>
      </c>
      <c r="Z42" s="103">
        <v>0</v>
      </c>
      <c r="AA42" s="103">
        <v>239</v>
      </c>
      <c r="AB42" s="103">
        <v>239</v>
      </c>
      <c r="AC42" s="190">
        <v>97.154471544715449</v>
      </c>
      <c r="AD42" s="124">
        <v>97.154471544715449</v>
      </c>
      <c r="AE42" s="559"/>
      <c r="AF42" s="557"/>
    </row>
    <row r="43" spans="1:32" x14ac:dyDescent="0.25">
      <c r="A43" s="9" t="s">
        <v>115</v>
      </c>
      <c r="B43" s="174"/>
      <c r="C43" s="193" t="s">
        <v>49</v>
      </c>
      <c r="D43" s="84">
        <v>3338</v>
      </c>
      <c r="E43" s="84">
        <v>196</v>
      </c>
      <c r="F43" s="84">
        <v>126</v>
      </c>
      <c r="G43" s="84">
        <v>51</v>
      </c>
      <c r="H43" s="84">
        <v>19</v>
      </c>
      <c r="I43" s="84">
        <v>2682</v>
      </c>
      <c r="J43" s="84">
        <v>2165</v>
      </c>
      <c r="K43" s="84">
        <v>456</v>
      </c>
      <c r="L43" s="84">
        <v>61</v>
      </c>
      <c r="M43" s="84">
        <v>2878</v>
      </c>
      <c r="N43" s="84">
        <v>2291</v>
      </c>
      <c r="O43" s="84">
        <v>507</v>
      </c>
      <c r="P43" s="84">
        <v>80</v>
      </c>
      <c r="Q43" s="84">
        <v>28</v>
      </c>
      <c r="R43" s="37">
        <v>0</v>
      </c>
      <c r="S43" s="37">
        <v>2959</v>
      </c>
      <c r="T43" s="37">
        <v>2959</v>
      </c>
      <c r="U43" s="106">
        <v>88.645895745955656</v>
      </c>
      <c r="V43" s="37">
        <v>0</v>
      </c>
      <c r="W43" s="37">
        <v>468</v>
      </c>
      <c r="X43" s="37">
        <v>468</v>
      </c>
      <c r="Y43" s="106">
        <v>14.020371479928102</v>
      </c>
      <c r="Z43" s="37">
        <v>0</v>
      </c>
      <c r="AA43" s="37">
        <v>3427</v>
      </c>
      <c r="AB43" s="37">
        <v>3427</v>
      </c>
      <c r="AC43" s="94">
        <v>102.66626722588377</v>
      </c>
      <c r="AD43" s="194">
        <v>102.66626722588377</v>
      </c>
      <c r="AE43" s="559"/>
      <c r="AF43" s="557"/>
    </row>
    <row r="44" spans="1:32" x14ac:dyDescent="0.25">
      <c r="A44" s="9"/>
      <c r="B44" s="105">
        <v>4</v>
      </c>
      <c r="C44" s="192" t="s">
        <v>116</v>
      </c>
      <c r="D44" s="76">
        <v>6</v>
      </c>
      <c r="E44" s="189">
        <v>0</v>
      </c>
      <c r="F44" s="189">
        <v>0</v>
      </c>
      <c r="G44" s="189">
        <v>0</v>
      </c>
      <c r="H44" s="189">
        <v>0</v>
      </c>
      <c r="I44" s="189">
        <v>3</v>
      </c>
      <c r="J44" s="189">
        <v>3</v>
      </c>
      <c r="K44" s="189">
        <v>0</v>
      </c>
      <c r="L44" s="189">
        <v>0</v>
      </c>
      <c r="M44" s="100">
        <v>3</v>
      </c>
      <c r="N44" s="100">
        <v>3</v>
      </c>
      <c r="O44" s="100">
        <v>0</v>
      </c>
      <c r="P44" s="99">
        <v>0</v>
      </c>
      <c r="Q44" s="189">
        <v>0</v>
      </c>
      <c r="R44" s="103">
        <v>0</v>
      </c>
      <c r="S44" s="103">
        <v>5</v>
      </c>
      <c r="T44" s="103">
        <v>5</v>
      </c>
      <c r="U44" s="104">
        <v>0</v>
      </c>
      <c r="V44" s="103">
        <v>0</v>
      </c>
      <c r="W44" s="103">
        <v>1</v>
      </c>
      <c r="X44" s="103">
        <v>1</v>
      </c>
      <c r="Y44" s="104">
        <v>0</v>
      </c>
      <c r="Z44" s="103">
        <v>0</v>
      </c>
      <c r="AA44" s="103">
        <v>6</v>
      </c>
      <c r="AB44" s="103">
        <v>6</v>
      </c>
      <c r="AC44" s="190">
        <v>0</v>
      </c>
      <c r="AD44" s="124">
        <v>100</v>
      </c>
      <c r="AE44" s="559"/>
      <c r="AF44" s="557"/>
    </row>
    <row r="45" spans="1:32" x14ac:dyDescent="0.25">
      <c r="A45" s="9"/>
      <c r="B45" s="105">
        <v>42</v>
      </c>
      <c r="C45" s="181" t="s">
        <v>117</v>
      </c>
      <c r="D45" s="76">
        <v>457</v>
      </c>
      <c r="E45" s="189">
        <v>26</v>
      </c>
      <c r="F45" s="189">
        <v>17</v>
      </c>
      <c r="G45" s="189">
        <v>8</v>
      </c>
      <c r="H45" s="189">
        <v>1</v>
      </c>
      <c r="I45" s="189">
        <v>280</v>
      </c>
      <c r="J45" s="189">
        <v>217</v>
      </c>
      <c r="K45" s="189">
        <v>59</v>
      </c>
      <c r="L45" s="189">
        <v>4</v>
      </c>
      <c r="M45" s="100">
        <v>306</v>
      </c>
      <c r="N45" s="100">
        <v>234</v>
      </c>
      <c r="O45" s="100">
        <v>67</v>
      </c>
      <c r="P45" s="99">
        <v>5</v>
      </c>
      <c r="Q45" s="189">
        <v>2</v>
      </c>
      <c r="R45" s="103">
        <v>0</v>
      </c>
      <c r="S45" s="103">
        <v>536</v>
      </c>
      <c r="T45" s="103">
        <v>536</v>
      </c>
      <c r="U45" s="104">
        <v>117.28665207877462</v>
      </c>
      <c r="V45" s="103">
        <v>0</v>
      </c>
      <c r="W45" s="103">
        <v>107</v>
      </c>
      <c r="X45" s="103">
        <v>107</v>
      </c>
      <c r="Y45" s="104">
        <v>23.413566739606125</v>
      </c>
      <c r="Z45" s="103">
        <v>0</v>
      </c>
      <c r="AA45" s="103">
        <v>643</v>
      </c>
      <c r="AB45" s="103">
        <v>643</v>
      </c>
      <c r="AC45" s="190">
        <v>140.70021881838076</v>
      </c>
      <c r="AD45" s="124">
        <v>140.70021881838076</v>
      </c>
      <c r="AE45" s="559"/>
      <c r="AF45" s="557"/>
    </row>
    <row r="46" spans="1:32" x14ac:dyDescent="0.25">
      <c r="A46" s="9"/>
      <c r="B46" s="105">
        <v>44</v>
      </c>
      <c r="C46" s="192" t="s">
        <v>118</v>
      </c>
      <c r="D46" s="76">
        <v>16</v>
      </c>
      <c r="E46" s="189">
        <v>1</v>
      </c>
      <c r="F46" s="189">
        <v>0</v>
      </c>
      <c r="G46" s="189">
        <v>1</v>
      </c>
      <c r="H46" s="189">
        <v>0</v>
      </c>
      <c r="I46" s="189">
        <v>26</v>
      </c>
      <c r="J46" s="189">
        <v>20</v>
      </c>
      <c r="K46" s="189">
        <v>6</v>
      </c>
      <c r="L46" s="189">
        <v>0</v>
      </c>
      <c r="M46" s="100">
        <v>27</v>
      </c>
      <c r="N46" s="100">
        <v>20</v>
      </c>
      <c r="O46" s="100">
        <v>7</v>
      </c>
      <c r="P46" s="99">
        <v>0</v>
      </c>
      <c r="Q46" s="189">
        <v>0</v>
      </c>
      <c r="R46" s="103">
        <v>0</v>
      </c>
      <c r="S46" s="103">
        <v>23</v>
      </c>
      <c r="T46" s="103">
        <v>23</v>
      </c>
      <c r="U46" s="104">
        <v>143.75</v>
      </c>
      <c r="V46" s="103">
        <v>0</v>
      </c>
      <c r="W46" s="103">
        <v>4</v>
      </c>
      <c r="X46" s="103">
        <v>4</v>
      </c>
      <c r="Y46" s="104">
        <v>25</v>
      </c>
      <c r="Z46" s="103">
        <v>0</v>
      </c>
      <c r="AA46" s="103">
        <v>27</v>
      </c>
      <c r="AB46" s="103">
        <v>27</v>
      </c>
      <c r="AC46" s="190">
        <v>168.75</v>
      </c>
      <c r="AD46" s="124">
        <v>168.75</v>
      </c>
      <c r="AE46" s="559"/>
      <c r="AF46" s="557"/>
    </row>
    <row r="47" spans="1:32" x14ac:dyDescent="0.25">
      <c r="A47" s="9"/>
      <c r="B47" s="105">
        <v>59</v>
      </c>
      <c r="C47" s="192" t="s">
        <v>119</v>
      </c>
      <c r="D47" s="76">
        <v>88</v>
      </c>
      <c r="E47" s="189">
        <v>3</v>
      </c>
      <c r="F47" s="189">
        <v>3</v>
      </c>
      <c r="G47" s="189">
        <v>0</v>
      </c>
      <c r="H47" s="189">
        <v>0</v>
      </c>
      <c r="I47" s="189">
        <v>16</v>
      </c>
      <c r="J47" s="189">
        <v>13</v>
      </c>
      <c r="K47" s="189">
        <v>2</v>
      </c>
      <c r="L47" s="189">
        <v>1</v>
      </c>
      <c r="M47" s="100">
        <v>19</v>
      </c>
      <c r="N47" s="100">
        <v>16</v>
      </c>
      <c r="O47" s="100">
        <v>2</v>
      </c>
      <c r="P47" s="99">
        <v>1</v>
      </c>
      <c r="Q47" s="189">
        <v>1</v>
      </c>
      <c r="R47" s="103">
        <v>0</v>
      </c>
      <c r="S47" s="103">
        <v>26</v>
      </c>
      <c r="T47" s="103">
        <v>26</v>
      </c>
      <c r="U47" s="104">
        <v>29.545454545454547</v>
      </c>
      <c r="V47" s="103">
        <v>0</v>
      </c>
      <c r="W47" s="103">
        <v>7</v>
      </c>
      <c r="X47" s="103">
        <v>7</v>
      </c>
      <c r="Y47" s="104">
        <v>7.9545454545454541</v>
      </c>
      <c r="Z47" s="103">
        <v>0</v>
      </c>
      <c r="AA47" s="103">
        <v>33</v>
      </c>
      <c r="AB47" s="103">
        <v>33</v>
      </c>
      <c r="AC47" s="190">
        <v>37.5</v>
      </c>
      <c r="AD47" s="124">
        <v>37.5</v>
      </c>
      <c r="AE47" s="559"/>
      <c r="AF47" s="557"/>
    </row>
    <row r="48" spans="1:32" x14ac:dyDescent="0.25">
      <c r="A48" s="9"/>
      <c r="B48" s="105">
        <v>113</v>
      </c>
      <c r="C48" s="192" t="s">
        <v>120</v>
      </c>
      <c r="D48" s="76">
        <v>53</v>
      </c>
      <c r="E48" s="189">
        <v>1</v>
      </c>
      <c r="F48" s="189">
        <v>0</v>
      </c>
      <c r="G48" s="189">
        <v>0</v>
      </c>
      <c r="H48" s="189">
        <v>1</v>
      </c>
      <c r="I48" s="189">
        <v>60</v>
      </c>
      <c r="J48" s="189">
        <v>54</v>
      </c>
      <c r="K48" s="189">
        <v>5</v>
      </c>
      <c r="L48" s="189">
        <v>1</v>
      </c>
      <c r="M48" s="100">
        <v>61</v>
      </c>
      <c r="N48" s="100">
        <v>54</v>
      </c>
      <c r="O48" s="100">
        <v>5</v>
      </c>
      <c r="P48" s="99">
        <v>2</v>
      </c>
      <c r="Q48" s="189">
        <v>1</v>
      </c>
      <c r="R48" s="103">
        <v>0</v>
      </c>
      <c r="S48" s="103">
        <v>58</v>
      </c>
      <c r="T48" s="103">
        <v>58</v>
      </c>
      <c r="U48" s="104">
        <v>109.43396226415094</v>
      </c>
      <c r="V48" s="103">
        <v>0</v>
      </c>
      <c r="W48" s="103">
        <v>5</v>
      </c>
      <c r="X48" s="103">
        <v>5</v>
      </c>
      <c r="Y48" s="104">
        <v>9.433962264150944</v>
      </c>
      <c r="Z48" s="103">
        <v>0</v>
      </c>
      <c r="AA48" s="103">
        <v>63</v>
      </c>
      <c r="AB48" s="103">
        <v>63</v>
      </c>
      <c r="AC48" s="190">
        <v>118.86792452830188</v>
      </c>
      <c r="AD48" s="124">
        <v>118.86792452830188</v>
      </c>
      <c r="AE48" s="559"/>
      <c r="AF48" s="557"/>
    </row>
    <row r="49" spans="1:32" x14ac:dyDescent="0.25">
      <c r="A49" s="9"/>
      <c r="B49" s="105">
        <v>125</v>
      </c>
      <c r="C49" s="192" t="s">
        <v>121</v>
      </c>
      <c r="D49" s="76">
        <v>331</v>
      </c>
      <c r="E49" s="189">
        <v>2</v>
      </c>
      <c r="F49" s="189">
        <v>1</v>
      </c>
      <c r="G49" s="189">
        <v>0</v>
      </c>
      <c r="H49" s="189">
        <v>1</v>
      </c>
      <c r="I49" s="189">
        <v>80</v>
      </c>
      <c r="J49" s="189">
        <v>57</v>
      </c>
      <c r="K49" s="189">
        <v>16</v>
      </c>
      <c r="L49" s="189">
        <v>7</v>
      </c>
      <c r="M49" s="100">
        <v>82</v>
      </c>
      <c r="N49" s="100">
        <v>58</v>
      </c>
      <c r="O49" s="100">
        <v>16</v>
      </c>
      <c r="P49" s="99">
        <v>8</v>
      </c>
      <c r="Q49" s="189">
        <v>4</v>
      </c>
      <c r="R49" s="103">
        <v>0</v>
      </c>
      <c r="S49" s="103">
        <v>72</v>
      </c>
      <c r="T49" s="103">
        <v>72</v>
      </c>
      <c r="U49" s="104">
        <v>21.75226586102719</v>
      </c>
      <c r="V49" s="103">
        <v>0</v>
      </c>
      <c r="W49" s="103">
        <v>7</v>
      </c>
      <c r="X49" s="103">
        <v>7</v>
      </c>
      <c r="Y49" s="104">
        <v>2.1148036253776437</v>
      </c>
      <c r="Z49" s="103">
        <v>0</v>
      </c>
      <c r="AA49" s="103">
        <v>79</v>
      </c>
      <c r="AB49" s="103">
        <v>79</v>
      </c>
      <c r="AC49" s="190">
        <v>23.867069486404834</v>
      </c>
      <c r="AD49" s="124">
        <v>23.867069486404834</v>
      </c>
      <c r="AE49" s="559"/>
      <c r="AF49" s="557"/>
    </row>
    <row r="50" spans="1:32" x14ac:dyDescent="0.25">
      <c r="A50" s="9"/>
      <c r="B50" s="105">
        <v>138</v>
      </c>
      <c r="C50" s="192" t="s">
        <v>122</v>
      </c>
      <c r="D50" s="76">
        <v>73</v>
      </c>
      <c r="E50" s="189">
        <v>27</v>
      </c>
      <c r="F50" s="189">
        <v>25</v>
      </c>
      <c r="G50" s="189">
        <v>2</v>
      </c>
      <c r="H50" s="189">
        <v>0</v>
      </c>
      <c r="I50" s="189">
        <v>85</v>
      </c>
      <c r="J50" s="189">
        <v>79</v>
      </c>
      <c r="K50" s="189">
        <v>3</v>
      </c>
      <c r="L50" s="189">
        <v>3</v>
      </c>
      <c r="M50" s="100">
        <v>112</v>
      </c>
      <c r="N50" s="100">
        <v>104</v>
      </c>
      <c r="O50" s="100">
        <v>5</v>
      </c>
      <c r="P50" s="99">
        <v>3</v>
      </c>
      <c r="Q50" s="189">
        <v>1</v>
      </c>
      <c r="R50" s="103">
        <v>0</v>
      </c>
      <c r="S50" s="103">
        <v>97</v>
      </c>
      <c r="T50" s="103">
        <v>97</v>
      </c>
      <c r="U50" s="104">
        <v>132.87671232876713</v>
      </c>
      <c r="V50" s="103">
        <v>0</v>
      </c>
      <c r="W50" s="103">
        <v>9</v>
      </c>
      <c r="X50" s="103">
        <v>9</v>
      </c>
      <c r="Y50" s="104">
        <v>12.328767123287671</v>
      </c>
      <c r="Z50" s="103">
        <v>0</v>
      </c>
      <c r="AA50" s="103">
        <v>106</v>
      </c>
      <c r="AB50" s="103">
        <v>106</v>
      </c>
      <c r="AC50" s="190">
        <v>145.20547945205479</v>
      </c>
      <c r="AD50" s="124">
        <v>145.20547945205479</v>
      </c>
      <c r="AE50" s="559"/>
      <c r="AF50" s="557"/>
    </row>
    <row r="51" spans="1:32" x14ac:dyDescent="0.25">
      <c r="A51" s="9"/>
      <c r="B51" s="105">
        <v>234</v>
      </c>
      <c r="C51" s="192" t="s">
        <v>123</v>
      </c>
      <c r="D51" s="76">
        <v>148</v>
      </c>
      <c r="E51" s="189">
        <v>1</v>
      </c>
      <c r="F51" s="189">
        <v>0</v>
      </c>
      <c r="G51" s="189">
        <v>0</v>
      </c>
      <c r="H51" s="189">
        <v>1</v>
      </c>
      <c r="I51" s="189">
        <v>95</v>
      </c>
      <c r="J51" s="189">
        <v>90</v>
      </c>
      <c r="K51" s="189">
        <v>3</v>
      </c>
      <c r="L51" s="189">
        <v>2</v>
      </c>
      <c r="M51" s="100">
        <v>96</v>
      </c>
      <c r="N51" s="100">
        <v>90</v>
      </c>
      <c r="O51" s="100">
        <v>3</v>
      </c>
      <c r="P51" s="99">
        <v>3</v>
      </c>
      <c r="Q51" s="189">
        <v>0</v>
      </c>
      <c r="R51" s="103">
        <v>0</v>
      </c>
      <c r="S51" s="103">
        <v>139</v>
      </c>
      <c r="T51" s="103">
        <v>139</v>
      </c>
      <c r="U51" s="104">
        <v>93.918918918918919</v>
      </c>
      <c r="V51" s="103">
        <v>0</v>
      </c>
      <c r="W51" s="103">
        <v>9</v>
      </c>
      <c r="X51" s="103">
        <v>9</v>
      </c>
      <c r="Y51" s="104">
        <v>6.0810810810810816</v>
      </c>
      <c r="Z51" s="103">
        <v>0</v>
      </c>
      <c r="AA51" s="103">
        <v>148</v>
      </c>
      <c r="AB51" s="103">
        <v>148</v>
      </c>
      <c r="AC51" s="190">
        <v>100</v>
      </c>
      <c r="AD51" s="124">
        <v>100</v>
      </c>
      <c r="AE51" s="559"/>
      <c r="AF51" s="557"/>
    </row>
    <row r="52" spans="1:32" x14ac:dyDescent="0.25">
      <c r="A52" s="9"/>
      <c r="B52" s="105">
        <v>240</v>
      </c>
      <c r="C52" s="192" t="s">
        <v>124</v>
      </c>
      <c r="D52" s="76">
        <v>17</v>
      </c>
      <c r="E52" s="189">
        <v>7</v>
      </c>
      <c r="F52" s="189">
        <v>5</v>
      </c>
      <c r="G52" s="189">
        <v>2</v>
      </c>
      <c r="H52" s="189">
        <v>0</v>
      </c>
      <c r="I52" s="189">
        <v>14</v>
      </c>
      <c r="J52" s="189">
        <v>11</v>
      </c>
      <c r="K52" s="189">
        <v>3</v>
      </c>
      <c r="L52" s="189">
        <v>0</v>
      </c>
      <c r="M52" s="100">
        <v>21</v>
      </c>
      <c r="N52" s="100">
        <v>16</v>
      </c>
      <c r="O52" s="100">
        <v>5</v>
      </c>
      <c r="P52" s="99">
        <v>0</v>
      </c>
      <c r="Q52" s="189">
        <v>3</v>
      </c>
      <c r="R52" s="103">
        <v>0</v>
      </c>
      <c r="S52" s="103">
        <v>17</v>
      </c>
      <c r="T52" s="103">
        <v>17</v>
      </c>
      <c r="U52" s="104">
        <v>100</v>
      </c>
      <c r="V52" s="103">
        <v>0</v>
      </c>
      <c r="W52" s="103">
        <v>1</v>
      </c>
      <c r="X52" s="103">
        <v>1</v>
      </c>
      <c r="Y52" s="104">
        <v>5.8823529411764701</v>
      </c>
      <c r="Z52" s="103">
        <v>0</v>
      </c>
      <c r="AA52" s="103">
        <v>18</v>
      </c>
      <c r="AB52" s="103">
        <v>18</v>
      </c>
      <c r="AC52" s="190">
        <v>105.88235294117648</v>
      </c>
      <c r="AD52" s="124">
        <v>105.88235294117648</v>
      </c>
      <c r="AE52" s="559"/>
      <c r="AF52" s="557"/>
    </row>
    <row r="53" spans="1:32" x14ac:dyDescent="0.25">
      <c r="A53" s="9"/>
      <c r="B53" s="105">
        <v>284</v>
      </c>
      <c r="C53" s="192" t="s">
        <v>125</v>
      </c>
      <c r="D53" s="76">
        <v>80</v>
      </c>
      <c r="E53" s="189">
        <v>5</v>
      </c>
      <c r="F53" s="189">
        <v>5</v>
      </c>
      <c r="G53" s="189">
        <v>0</v>
      </c>
      <c r="H53" s="189">
        <v>0</v>
      </c>
      <c r="I53" s="189">
        <v>85</v>
      </c>
      <c r="J53" s="189">
        <v>80</v>
      </c>
      <c r="K53" s="189">
        <v>5</v>
      </c>
      <c r="L53" s="189">
        <v>0</v>
      </c>
      <c r="M53" s="100">
        <v>90</v>
      </c>
      <c r="N53" s="100">
        <v>85</v>
      </c>
      <c r="O53" s="100">
        <v>5</v>
      </c>
      <c r="P53" s="99">
        <v>0</v>
      </c>
      <c r="Q53" s="189">
        <v>2</v>
      </c>
      <c r="R53" s="103">
        <v>0</v>
      </c>
      <c r="S53" s="103">
        <v>89</v>
      </c>
      <c r="T53" s="103">
        <v>89</v>
      </c>
      <c r="U53" s="104">
        <v>111.25</v>
      </c>
      <c r="V53" s="103">
        <v>0</v>
      </c>
      <c r="W53" s="103">
        <v>7</v>
      </c>
      <c r="X53" s="103">
        <v>7</v>
      </c>
      <c r="Y53" s="104">
        <v>8.75</v>
      </c>
      <c r="Z53" s="103">
        <v>0</v>
      </c>
      <c r="AA53" s="103">
        <v>96</v>
      </c>
      <c r="AB53" s="103">
        <v>96</v>
      </c>
      <c r="AC53" s="190">
        <v>120</v>
      </c>
      <c r="AD53" s="124">
        <v>120</v>
      </c>
      <c r="AE53" s="559"/>
      <c r="AF53" s="557"/>
    </row>
    <row r="54" spans="1:32" x14ac:dyDescent="0.25">
      <c r="A54" s="9"/>
      <c r="B54" s="105">
        <v>306</v>
      </c>
      <c r="C54" s="192" t="s">
        <v>126</v>
      </c>
      <c r="D54" s="76">
        <v>120</v>
      </c>
      <c r="E54" s="189">
        <v>2</v>
      </c>
      <c r="F54" s="189">
        <v>1</v>
      </c>
      <c r="G54" s="189">
        <v>0</v>
      </c>
      <c r="H54" s="189">
        <v>1</v>
      </c>
      <c r="I54" s="189">
        <v>87</v>
      </c>
      <c r="J54" s="189">
        <v>71</v>
      </c>
      <c r="K54" s="189">
        <v>14</v>
      </c>
      <c r="L54" s="189">
        <v>2</v>
      </c>
      <c r="M54" s="100">
        <v>89</v>
      </c>
      <c r="N54" s="100">
        <v>72</v>
      </c>
      <c r="O54" s="100">
        <v>14</v>
      </c>
      <c r="P54" s="99">
        <v>3</v>
      </c>
      <c r="Q54" s="189">
        <v>0</v>
      </c>
      <c r="R54" s="103">
        <v>0</v>
      </c>
      <c r="S54" s="103">
        <v>89</v>
      </c>
      <c r="T54" s="103">
        <v>89</v>
      </c>
      <c r="U54" s="104">
        <v>74.166666666666671</v>
      </c>
      <c r="V54" s="103">
        <v>0</v>
      </c>
      <c r="W54" s="103">
        <v>3</v>
      </c>
      <c r="X54" s="103">
        <v>3</v>
      </c>
      <c r="Y54" s="104">
        <v>2.5</v>
      </c>
      <c r="Z54" s="103">
        <v>0</v>
      </c>
      <c r="AA54" s="103">
        <v>92</v>
      </c>
      <c r="AB54" s="103">
        <v>92</v>
      </c>
      <c r="AC54" s="190">
        <v>76.666666666666671</v>
      </c>
      <c r="AD54" s="124">
        <v>76.666666666666671</v>
      </c>
      <c r="AE54" s="559"/>
      <c r="AF54" s="557"/>
    </row>
    <row r="55" spans="1:32" x14ac:dyDescent="0.25">
      <c r="A55" s="9"/>
      <c r="B55" s="105">
        <v>347</v>
      </c>
      <c r="C55" s="192" t="s">
        <v>127</v>
      </c>
      <c r="D55" s="76">
        <v>39</v>
      </c>
      <c r="E55" s="189">
        <v>0</v>
      </c>
      <c r="F55" s="189">
        <v>0</v>
      </c>
      <c r="G55" s="189">
        <v>0</v>
      </c>
      <c r="H55" s="189">
        <v>0</v>
      </c>
      <c r="I55" s="189">
        <v>18</v>
      </c>
      <c r="J55" s="189">
        <v>7</v>
      </c>
      <c r="K55" s="189">
        <v>9</v>
      </c>
      <c r="L55" s="189">
        <v>2</v>
      </c>
      <c r="M55" s="100">
        <v>18</v>
      </c>
      <c r="N55" s="100">
        <v>7</v>
      </c>
      <c r="O55" s="100">
        <v>9</v>
      </c>
      <c r="P55" s="99">
        <v>2</v>
      </c>
      <c r="Q55" s="189">
        <v>0</v>
      </c>
      <c r="R55" s="103">
        <v>0</v>
      </c>
      <c r="S55" s="103">
        <v>28</v>
      </c>
      <c r="T55" s="103">
        <v>28</v>
      </c>
      <c r="U55" s="104">
        <v>71.794871794871796</v>
      </c>
      <c r="V55" s="103">
        <v>0</v>
      </c>
      <c r="W55" s="103">
        <v>6</v>
      </c>
      <c r="X55" s="103">
        <v>6</v>
      </c>
      <c r="Y55" s="104">
        <v>15.384615384615385</v>
      </c>
      <c r="Z55" s="103">
        <v>0</v>
      </c>
      <c r="AA55" s="103">
        <v>34</v>
      </c>
      <c r="AB55" s="103">
        <v>34</v>
      </c>
      <c r="AC55" s="190">
        <v>87.179487179487182</v>
      </c>
      <c r="AD55" s="124">
        <v>87.179487179487182</v>
      </c>
      <c r="AE55" s="559"/>
      <c r="AF55" s="557"/>
    </row>
    <row r="56" spans="1:32" x14ac:dyDescent="0.25">
      <c r="A56" s="9"/>
      <c r="B56" s="105">
        <v>411</v>
      </c>
      <c r="C56" s="192" t="s">
        <v>128</v>
      </c>
      <c r="D56" s="76">
        <v>17</v>
      </c>
      <c r="E56" s="189">
        <v>1</v>
      </c>
      <c r="F56" s="189">
        <v>1</v>
      </c>
      <c r="G56" s="189">
        <v>0</v>
      </c>
      <c r="H56" s="189">
        <v>0</v>
      </c>
      <c r="I56" s="189">
        <v>23</v>
      </c>
      <c r="J56" s="189">
        <v>23</v>
      </c>
      <c r="K56" s="189">
        <v>0</v>
      </c>
      <c r="L56" s="189">
        <v>0</v>
      </c>
      <c r="M56" s="100">
        <v>24</v>
      </c>
      <c r="N56" s="100">
        <v>24</v>
      </c>
      <c r="O56" s="100">
        <v>0</v>
      </c>
      <c r="P56" s="99">
        <v>0</v>
      </c>
      <c r="Q56" s="189">
        <v>0</v>
      </c>
      <c r="R56" s="103">
        <v>0</v>
      </c>
      <c r="S56" s="103">
        <v>25</v>
      </c>
      <c r="T56" s="103">
        <v>25</v>
      </c>
      <c r="U56" s="104">
        <v>147.05882352941177</v>
      </c>
      <c r="V56" s="103">
        <v>0</v>
      </c>
      <c r="W56" s="103">
        <v>0</v>
      </c>
      <c r="X56" s="103">
        <v>0</v>
      </c>
      <c r="Y56" s="104">
        <v>0</v>
      </c>
      <c r="Z56" s="103">
        <v>0</v>
      </c>
      <c r="AA56" s="103">
        <v>25</v>
      </c>
      <c r="AB56" s="103">
        <v>25</v>
      </c>
      <c r="AC56" s="190">
        <v>147.05882352941177</v>
      </c>
      <c r="AD56" s="124">
        <v>147.05882352941177</v>
      </c>
      <c r="AE56" s="559"/>
      <c r="AF56" s="557"/>
    </row>
    <row r="57" spans="1:32" x14ac:dyDescent="0.25">
      <c r="A57" s="9"/>
      <c r="B57" s="105">
        <v>501</v>
      </c>
      <c r="C57" s="192" t="s">
        <v>129</v>
      </c>
      <c r="D57" s="76">
        <v>82</v>
      </c>
      <c r="E57" s="189">
        <v>1</v>
      </c>
      <c r="F57" s="189">
        <v>1</v>
      </c>
      <c r="G57" s="189">
        <v>0</v>
      </c>
      <c r="H57" s="189">
        <v>0</v>
      </c>
      <c r="I57" s="189">
        <v>17</v>
      </c>
      <c r="J57" s="189">
        <v>17</v>
      </c>
      <c r="K57" s="189">
        <v>0</v>
      </c>
      <c r="L57" s="189">
        <v>0</v>
      </c>
      <c r="M57" s="100">
        <v>18</v>
      </c>
      <c r="N57" s="100">
        <v>18</v>
      </c>
      <c r="O57" s="100">
        <v>0</v>
      </c>
      <c r="P57" s="99">
        <v>0</v>
      </c>
      <c r="Q57" s="189">
        <v>0</v>
      </c>
      <c r="R57" s="103">
        <v>0</v>
      </c>
      <c r="S57" s="103">
        <v>34</v>
      </c>
      <c r="T57" s="103">
        <v>34</v>
      </c>
      <c r="U57" s="104">
        <v>41.463414634146339</v>
      </c>
      <c r="V57" s="103">
        <v>0</v>
      </c>
      <c r="W57" s="103">
        <v>2</v>
      </c>
      <c r="X57" s="103">
        <v>2</v>
      </c>
      <c r="Y57" s="104">
        <v>2.4390243902439024</v>
      </c>
      <c r="Z57" s="103">
        <v>0</v>
      </c>
      <c r="AA57" s="103">
        <v>36</v>
      </c>
      <c r="AB57" s="103">
        <v>36</v>
      </c>
      <c r="AC57" s="190">
        <v>43.902439024390247</v>
      </c>
      <c r="AD57" s="124">
        <v>43.902439024390247</v>
      </c>
      <c r="AE57" s="559"/>
      <c r="AF57" s="557"/>
    </row>
    <row r="58" spans="1:32" x14ac:dyDescent="0.25">
      <c r="A58" s="9"/>
      <c r="B58" s="105">
        <v>543</v>
      </c>
      <c r="C58" s="192" t="s">
        <v>130</v>
      </c>
      <c r="D58" s="76">
        <v>13</v>
      </c>
      <c r="E58" s="189">
        <v>3</v>
      </c>
      <c r="F58" s="189">
        <v>3</v>
      </c>
      <c r="G58" s="189">
        <v>0</v>
      </c>
      <c r="H58" s="189">
        <v>0</v>
      </c>
      <c r="I58" s="189">
        <v>16</v>
      </c>
      <c r="J58" s="189">
        <v>15</v>
      </c>
      <c r="K58" s="189">
        <v>1</v>
      </c>
      <c r="L58" s="189">
        <v>0</v>
      </c>
      <c r="M58" s="100">
        <v>19</v>
      </c>
      <c r="N58" s="100">
        <v>18</v>
      </c>
      <c r="O58" s="100">
        <v>1</v>
      </c>
      <c r="P58" s="99">
        <v>0</v>
      </c>
      <c r="Q58" s="189">
        <v>0</v>
      </c>
      <c r="R58" s="103">
        <v>0</v>
      </c>
      <c r="S58" s="103">
        <v>18</v>
      </c>
      <c r="T58" s="103">
        <v>18</v>
      </c>
      <c r="U58" s="104">
        <v>138.46153846153845</v>
      </c>
      <c r="V58" s="103">
        <v>0</v>
      </c>
      <c r="W58" s="103">
        <v>1</v>
      </c>
      <c r="X58" s="103">
        <v>1</v>
      </c>
      <c r="Y58" s="104">
        <v>7.6923076923076925</v>
      </c>
      <c r="Z58" s="103">
        <v>0</v>
      </c>
      <c r="AA58" s="103">
        <v>19</v>
      </c>
      <c r="AB58" s="103">
        <v>19</v>
      </c>
      <c r="AC58" s="190">
        <v>146.15384615384613</v>
      </c>
      <c r="AD58" s="124">
        <v>146.15384615384613</v>
      </c>
      <c r="AE58" s="559"/>
      <c r="AF58" s="557"/>
    </row>
    <row r="59" spans="1:32" x14ac:dyDescent="0.25">
      <c r="A59" s="9"/>
      <c r="B59" s="105">
        <v>628</v>
      </c>
      <c r="C59" s="192" t="s">
        <v>131</v>
      </c>
      <c r="D59" s="76">
        <v>10</v>
      </c>
      <c r="E59" s="189">
        <v>1</v>
      </c>
      <c r="F59" s="189">
        <v>1</v>
      </c>
      <c r="G59" s="189">
        <v>0</v>
      </c>
      <c r="H59" s="189">
        <v>0</v>
      </c>
      <c r="I59" s="189">
        <v>4</v>
      </c>
      <c r="J59" s="189">
        <v>3</v>
      </c>
      <c r="K59" s="189">
        <v>1</v>
      </c>
      <c r="L59" s="189">
        <v>0</v>
      </c>
      <c r="M59" s="100">
        <v>5</v>
      </c>
      <c r="N59" s="100">
        <v>4</v>
      </c>
      <c r="O59" s="100">
        <v>1</v>
      </c>
      <c r="P59" s="99">
        <v>0</v>
      </c>
      <c r="Q59" s="189">
        <v>0</v>
      </c>
      <c r="R59" s="103">
        <v>0</v>
      </c>
      <c r="S59" s="103">
        <v>8</v>
      </c>
      <c r="T59" s="103">
        <v>8</v>
      </c>
      <c r="U59" s="104">
        <v>80</v>
      </c>
      <c r="V59" s="103">
        <v>0</v>
      </c>
      <c r="W59" s="103">
        <v>2</v>
      </c>
      <c r="X59" s="103">
        <v>2</v>
      </c>
      <c r="Y59" s="104">
        <v>20</v>
      </c>
      <c r="Z59" s="103">
        <v>0</v>
      </c>
      <c r="AA59" s="103">
        <v>10</v>
      </c>
      <c r="AB59" s="103">
        <v>10</v>
      </c>
      <c r="AC59" s="190">
        <v>100</v>
      </c>
      <c r="AD59" s="124">
        <v>100</v>
      </c>
      <c r="AE59" s="559"/>
      <c r="AF59" s="557"/>
    </row>
    <row r="60" spans="1:32" x14ac:dyDescent="0.25">
      <c r="A60" s="9"/>
      <c r="B60" s="105">
        <v>656</v>
      </c>
      <c r="C60" s="192" t="s">
        <v>132</v>
      </c>
      <c r="D60" s="76">
        <v>1134</v>
      </c>
      <c r="E60" s="189">
        <v>55</v>
      </c>
      <c r="F60" s="189">
        <v>30</v>
      </c>
      <c r="G60" s="189">
        <v>17</v>
      </c>
      <c r="H60" s="189">
        <v>8</v>
      </c>
      <c r="I60" s="189">
        <v>1108</v>
      </c>
      <c r="J60" s="189">
        <v>842</v>
      </c>
      <c r="K60" s="189">
        <v>235</v>
      </c>
      <c r="L60" s="189">
        <v>31</v>
      </c>
      <c r="M60" s="100">
        <v>1163</v>
      </c>
      <c r="N60" s="100">
        <v>872</v>
      </c>
      <c r="O60" s="100">
        <v>252</v>
      </c>
      <c r="P60" s="99">
        <v>39</v>
      </c>
      <c r="Q60" s="189">
        <v>11</v>
      </c>
      <c r="R60" s="103">
        <v>0</v>
      </c>
      <c r="S60" s="103">
        <v>935</v>
      </c>
      <c r="T60" s="103">
        <v>935</v>
      </c>
      <c r="U60" s="104">
        <v>82.451499118165785</v>
      </c>
      <c r="V60" s="103">
        <v>0</v>
      </c>
      <c r="W60" s="103">
        <v>201</v>
      </c>
      <c r="X60" s="103">
        <v>201</v>
      </c>
      <c r="Y60" s="104">
        <v>17.724867724867725</v>
      </c>
      <c r="Z60" s="103">
        <v>0</v>
      </c>
      <c r="AA60" s="103">
        <v>1136</v>
      </c>
      <c r="AB60" s="103">
        <v>1136</v>
      </c>
      <c r="AC60" s="190">
        <v>100.17636684303351</v>
      </c>
      <c r="AD60" s="124">
        <v>100.17636684303351</v>
      </c>
      <c r="AE60" s="559"/>
      <c r="AF60" s="557"/>
    </row>
    <row r="61" spans="1:32" x14ac:dyDescent="0.25">
      <c r="A61" s="9"/>
      <c r="B61" s="105">
        <v>761</v>
      </c>
      <c r="C61" s="192" t="s">
        <v>133</v>
      </c>
      <c r="D61" s="76">
        <v>640</v>
      </c>
      <c r="E61" s="189">
        <v>57</v>
      </c>
      <c r="F61" s="189">
        <v>30</v>
      </c>
      <c r="G61" s="189">
        <v>21</v>
      </c>
      <c r="H61" s="189">
        <v>6</v>
      </c>
      <c r="I61" s="189">
        <v>646</v>
      </c>
      <c r="J61" s="189">
        <v>545</v>
      </c>
      <c r="K61" s="189">
        <v>93</v>
      </c>
      <c r="L61" s="189">
        <v>8</v>
      </c>
      <c r="M61" s="100">
        <v>703</v>
      </c>
      <c r="N61" s="100">
        <v>575</v>
      </c>
      <c r="O61" s="100">
        <v>114</v>
      </c>
      <c r="P61" s="99">
        <v>14</v>
      </c>
      <c r="Q61" s="189">
        <v>3</v>
      </c>
      <c r="R61" s="103">
        <v>0</v>
      </c>
      <c r="S61" s="103">
        <v>747</v>
      </c>
      <c r="T61" s="103">
        <v>747</v>
      </c>
      <c r="U61" s="104">
        <v>116.71875</v>
      </c>
      <c r="V61" s="103">
        <v>0</v>
      </c>
      <c r="W61" s="103">
        <v>88</v>
      </c>
      <c r="X61" s="103">
        <v>88</v>
      </c>
      <c r="Y61" s="104">
        <v>13.750000000000002</v>
      </c>
      <c r="Z61" s="103">
        <v>0</v>
      </c>
      <c r="AA61" s="103">
        <v>835</v>
      </c>
      <c r="AB61" s="103">
        <v>835</v>
      </c>
      <c r="AC61" s="190">
        <v>130.46875</v>
      </c>
      <c r="AD61" s="124">
        <v>130.46875</v>
      </c>
      <c r="AE61" s="559"/>
      <c r="AF61" s="557"/>
    </row>
    <row r="62" spans="1:32" x14ac:dyDescent="0.25">
      <c r="A62" s="9"/>
      <c r="B62" s="105">
        <v>842</v>
      </c>
      <c r="C62" s="192" t="s">
        <v>134</v>
      </c>
      <c r="D62" s="76">
        <v>14</v>
      </c>
      <c r="E62" s="189">
        <v>3</v>
      </c>
      <c r="F62" s="189">
        <v>3</v>
      </c>
      <c r="G62" s="189">
        <v>0</v>
      </c>
      <c r="H62" s="189">
        <v>0</v>
      </c>
      <c r="I62" s="189">
        <v>19</v>
      </c>
      <c r="J62" s="189">
        <v>18</v>
      </c>
      <c r="K62" s="189">
        <v>1</v>
      </c>
      <c r="L62" s="189">
        <v>0</v>
      </c>
      <c r="M62" s="100">
        <v>22</v>
      </c>
      <c r="N62" s="100">
        <v>21</v>
      </c>
      <c r="O62" s="100">
        <v>1</v>
      </c>
      <c r="P62" s="99">
        <v>0</v>
      </c>
      <c r="Q62" s="189">
        <v>0</v>
      </c>
      <c r="R62" s="103">
        <v>0</v>
      </c>
      <c r="S62" s="103">
        <v>13</v>
      </c>
      <c r="T62" s="103">
        <v>13</v>
      </c>
      <c r="U62" s="104">
        <v>92.857142857142861</v>
      </c>
      <c r="V62" s="103">
        <v>0</v>
      </c>
      <c r="W62" s="103">
        <v>8</v>
      </c>
      <c r="X62" s="103">
        <v>8</v>
      </c>
      <c r="Y62" s="104">
        <v>57.142857142857139</v>
      </c>
      <c r="Z62" s="103">
        <v>0</v>
      </c>
      <c r="AA62" s="103">
        <v>21</v>
      </c>
      <c r="AB62" s="103">
        <v>21</v>
      </c>
      <c r="AC62" s="190">
        <v>150</v>
      </c>
      <c r="AD62" s="124">
        <v>150</v>
      </c>
      <c r="AE62" s="559"/>
      <c r="AF62" s="557"/>
    </row>
    <row r="63" spans="1:32" x14ac:dyDescent="0.25">
      <c r="A63" s="9" t="s">
        <v>135</v>
      </c>
      <c r="B63" s="174"/>
      <c r="C63" s="193" t="s">
        <v>50</v>
      </c>
      <c r="D63" s="84">
        <v>2356</v>
      </c>
      <c r="E63" s="84">
        <v>164</v>
      </c>
      <c r="F63" s="84">
        <v>63</v>
      </c>
      <c r="G63" s="84">
        <v>71</v>
      </c>
      <c r="H63" s="84">
        <v>30</v>
      </c>
      <c r="I63" s="84">
        <v>1981</v>
      </c>
      <c r="J63" s="84">
        <v>1348</v>
      </c>
      <c r="K63" s="84">
        <v>539</v>
      </c>
      <c r="L63" s="84">
        <v>94</v>
      </c>
      <c r="M63" s="84">
        <v>2145</v>
      </c>
      <c r="N63" s="84">
        <v>1411</v>
      </c>
      <c r="O63" s="84">
        <v>610</v>
      </c>
      <c r="P63" s="84">
        <v>124</v>
      </c>
      <c r="Q63" s="84">
        <v>40</v>
      </c>
      <c r="R63" s="84">
        <v>1</v>
      </c>
      <c r="S63" s="84">
        <v>2191</v>
      </c>
      <c r="T63" s="84">
        <v>2192</v>
      </c>
      <c r="U63" s="106">
        <v>92.996604414261469</v>
      </c>
      <c r="V63" s="84">
        <v>2</v>
      </c>
      <c r="W63" s="84">
        <v>763</v>
      </c>
      <c r="X63" s="84">
        <v>765</v>
      </c>
      <c r="Y63" s="106">
        <v>32.385398981324279</v>
      </c>
      <c r="Z63" s="84">
        <v>3</v>
      </c>
      <c r="AA63" s="84">
        <v>2954</v>
      </c>
      <c r="AB63" s="84">
        <v>2957</v>
      </c>
      <c r="AC63" s="94">
        <v>125.38200339558574</v>
      </c>
      <c r="AD63" s="194">
        <v>125.34972445951675</v>
      </c>
      <c r="AE63" s="559"/>
      <c r="AF63" s="557"/>
    </row>
    <row r="64" spans="1:32" x14ac:dyDescent="0.25">
      <c r="A64" s="9"/>
      <c r="B64" s="105">
        <v>38</v>
      </c>
      <c r="C64" s="192" t="s">
        <v>136</v>
      </c>
      <c r="D64" s="76">
        <v>5</v>
      </c>
      <c r="E64" s="189">
        <v>0</v>
      </c>
      <c r="F64" s="189">
        <v>0</v>
      </c>
      <c r="G64" s="189">
        <v>0</v>
      </c>
      <c r="H64" s="189">
        <v>0</v>
      </c>
      <c r="I64" s="189">
        <v>9</v>
      </c>
      <c r="J64" s="189">
        <v>8</v>
      </c>
      <c r="K64" s="189">
        <v>1</v>
      </c>
      <c r="L64" s="189">
        <v>0</v>
      </c>
      <c r="M64" s="100">
        <v>9</v>
      </c>
      <c r="N64" s="100">
        <v>8</v>
      </c>
      <c r="O64" s="100">
        <v>1</v>
      </c>
      <c r="P64" s="99">
        <v>0</v>
      </c>
      <c r="Q64" s="189">
        <v>0</v>
      </c>
      <c r="R64" s="103">
        <v>0</v>
      </c>
      <c r="S64" s="103">
        <v>4</v>
      </c>
      <c r="T64" s="103">
        <v>4</v>
      </c>
      <c r="U64" s="104">
        <v>80</v>
      </c>
      <c r="V64" s="103">
        <v>0</v>
      </c>
      <c r="W64" s="103">
        <v>0</v>
      </c>
      <c r="X64" s="103">
        <v>0</v>
      </c>
      <c r="Y64" s="104">
        <v>0</v>
      </c>
      <c r="Z64" s="103">
        <v>0</v>
      </c>
      <c r="AA64" s="103">
        <v>4</v>
      </c>
      <c r="AB64" s="103">
        <v>4</v>
      </c>
      <c r="AC64" s="190">
        <v>80</v>
      </c>
      <c r="AD64" s="124">
        <v>80</v>
      </c>
      <c r="AE64" s="559"/>
      <c r="AF64" s="557"/>
    </row>
    <row r="65" spans="1:32" x14ac:dyDescent="0.25">
      <c r="A65" s="9"/>
      <c r="B65" s="105">
        <v>86</v>
      </c>
      <c r="C65" s="192" t="s">
        <v>137</v>
      </c>
      <c r="D65" s="76">
        <v>46</v>
      </c>
      <c r="E65" s="189">
        <v>2</v>
      </c>
      <c r="F65" s="189">
        <v>1</v>
      </c>
      <c r="G65" s="189">
        <v>1</v>
      </c>
      <c r="H65" s="189">
        <v>0</v>
      </c>
      <c r="I65" s="189">
        <v>26</v>
      </c>
      <c r="J65" s="189">
        <v>22</v>
      </c>
      <c r="K65" s="189">
        <v>2</v>
      </c>
      <c r="L65" s="189">
        <v>2</v>
      </c>
      <c r="M65" s="100">
        <v>28</v>
      </c>
      <c r="N65" s="100">
        <v>23</v>
      </c>
      <c r="O65" s="100">
        <v>3</v>
      </c>
      <c r="P65" s="99">
        <v>2</v>
      </c>
      <c r="Q65" s="189">
        <v>0</v>
      </c>
      <c r="R65" s="103">
        <v>0</v>
      </c>
      <c r="S65" s="103">
        <v>25</v>
      </c>
      <c r="T65" s="103">
        <v>25</v>
      </c>
      <c r="U65" s="104">
        <v>54.347826086956516</v>
      </c>
      <c r="V65" s="103">
        <v>0</v>
      </c>
      <c r="W65" s="103">
        <v>10</v>
      </c>
      <c r="X65" s="103">
        <v>10</v>
      </c>
      <c r="Y65" s="104">
        <v>21.739130434782609</v>
      </c>
      <c r="Z65" s="103">
        <v>0</v>
      </c>
      <c r="AA65" s="103">
        <v>35</v>
      </c>
      <c r="AB65" s="103">
        <v>35</v>
      </c>
      <c r="AC65" s="190">
        <v>76.08695652173914</v>
      </c>
      <c r="AD65" s="124">
        <v>76.08695652173914</v>
      </c>
      <c r="AE65" s="559"/>
      <c r="AF65" s="557"/>
    </row>
    <row r="66" spans="1:32" x14ac:dyDescent="0.25">
      <c r="A66" s="9"/>
      <c r="B66" s="105">
        <v>107</v>
      </c>
      <c r="C66" s="192" t="s">
        <v>138</v>
      </c>
      <c r="D66" s="76">
        <v>4</v>
      </c>
      <c r="E66" s="189">
        <v>0</v>
      </c>
      <c r="F66" s="189">
        <v>0</v>
      </c>
      <c r="G66" s="189">
        <v>0</v>
      </c>
      <c r="H66" s="189">
        <v>0</v>
      </c>
      <c r="I66" s="189">
        <v>4</v>
      </c>
      <c r="J66" s="189">
        <v>4</v>
      </c>
      <c r="K66" s="189">
        <v>0</v>
      </c>
      <c r="L66" s="189">
        <v>0</v>
      </c>
      <c r="M66" s="100">
        <v>4</v>
      </c>
      <c r="N66" s="100">
        <v>4</v>
      </c>
      <c r="O66" s="100">
        <v>0</v>
      </c>
      <c r="P66" s="99">
        <v>0</v>
      </c>
      <c r="Q66" s="189">
        <v>0</v>
      </c>
      <c r="R66" s="103">
        <v>0</v>
      </c>
      <c r="S66" s="103">
        <v>0</v>
      </c>
      <c r="T66" s="103">
        <v>0</v>
      </c>
      <c r="U66" s="104">
        <v>0</v>
      </c>
      <c r="V66" s="103">
        <v>0</v>
      </c>
      <c r="W66" s="103">
        <v>2</v>
      </c>
      <c r="X66" s="103">
        <v>2</v>
      </c>
      <c r="Y66" s="104">
        <v>50</v>
      </c>
      <c r="Z66" s="103">
        <v>0</v>
      </c>
      <c r="AA66" s="103">
        <v>2</v>
      </c>
      <c r="AB66" s="103">
        <v>2</v>
      </c>
      <c r="AC66" s="190">
        <v>50</v>
      </c>
      <c r="AD66" s="124">
        <v>50</v>
      </c>
      <c r="AE66" s="559"/>
      <c r="AF66" s="557"/>
    </row>
    <row r="67" spans="1:32" x14ac:dyDescent="0.25">
      <c r="A67" s="9"/>
      <c r="B67" s="105">
        <v>134</v>
      </c>
      <c r="C67" s="192" t="s">
        <v>139</v>
      </c>
      <c r="D67" s="76">
        <v>4</v>
      </c>
      <c r="E67" s="189">
        <v>1</v>
      </c>
      <c r="F67" s="189">
        <v>0</v>
      </c>
      <c r="G67" s="189">
        <v>0</v>
      </c>
      <c r="H67" s="189">
        <v>1</v>
      </c>
      <c r="I67" s="189">
        <v>7</v>
      </c>
      <c r="J67" s="189">
        <v>6</v>
      </c>
      <c r="K67" s="189">
        <v>1</v>
      </c>
      <c r="L67" s="189">
        <v>0</v>
      </c>
      <c r="M67" s="100">
        <v>8</v>
      </c>
      <c r="N67" s="100">
        <v>6</v>
      </c>
      <c r="O67" s="100">
        <v>1</v>
      </c>
      <c r="P67" s="99">
        <v>1</v>
      </c>
      <c r="Q67" s="189">
        <v>0</v>
      </c>
      <c r="R67" s="103">
        <v>0</v>
      </c>
      <c r="S67" s="103">
        <v>11</v>
      </c>
      <c r="T67" s="103">
        <v>11</v>
      </c>
      <c r="U67" s="104">
        <v>275</v>
      </c>
      <c r="V67" s="103">
        <v>0</v>
      </c>
      <c r="W67" s="103">
        <v>0</v>
      </c>
      <c r="X67" s="103">
        <v>0</v>
      </c>
      <c r="Y67" s="104">
        <v>0</v>
      </c>
      <c r="Z67" s="103">
        <v>0</v>
      </c>
      <c r="AA67" s="103">
        <v>11</v>
      </c>
      <c r="AB67" s="103">
        <v>11</v>
      </c>
      <c r="AC67" s="190">
        <v>275</v>
      </c>
      <c r="AD67" s="124">
        <v>275</v>
      </c>
      <c r="AE67" s="559"/>
      <c r="AF67" s="557"/>
    </row>
    <row r="68" spans="1:32" x14ac:dyDescent="0.25">
      <c r="A68" s="9"/>
      <c r="B68" s="105">
        <v>150</v>
      </c>
      <c r="C68" s="192" t="s">
        <v>140</v>
      </c>
      <c r="D68" s="76">
        <v>23</v>
      </c>
      <c r="E68" s="189">
        <v>0</v>
      </c>
      <c r="F68" s="189">
        <v>0</v>
      </c>
      <c r="G68" s="189">
        <v>0</v>
      </c>
      <c r="H68" s="189">
        <v>0</v>
      </c>
      <c r="I68" s="189">
        <v>40</v>
      </c>
      <c r="J68" s="189">
        <v>33</v>
      </c>
      <c r="K68" s="189">
        <v>7</v>
      </c>
      <c r="L68" s="189">
        <v>0</v>
      </c>
      <c r="M68" s="100">
        <v>40</v>
      </c>
      <c r="N68" s="100">
        <v>33</v>
      </c>
      <c r="O68" s="100">
        <v>7</v>
      </c>
      <c r="P68" s="99">
        <v>0</v>
      </c>
      <c r="Q68" s="189">
        <v>0</v>
      </c>
      <c r="R68" s="103">
        <v>0</v>
      </c>
      <c r="S68" s="103">
        <v>50</v>
      </c>
      <c r="T68" s="103">
        <v>50</v>
      </c>
      <c r="U68" s="104">
        <v>217.39130434782606</v>
      </c>
      <c r="V68" s="103">
        <v>0</v>
      </c>
      <c r="W68" s="103">
        <v>7</v>
      </c>
      <c r="X68" s="103">
        <v>7</v>
      </c>
      <c r="Y68" s="104">
        <v>30.434782608695656</v>
      </c>
      <c r="Z68" s="103">
        <v>0</v>
      </c>
      <c r="AA68" s="103">
        <v>57</v>
      </c>
      <c r="AB68" s="103">
        <v>57</v>
      </c>
      <c r="AC68" s="190">
        <v>247.82608695652172</v>
      </c>
      <c r="AD68" s="124">
        <v>247.82608695652172</v>
      </c>
      <c r="AE68" s="559"/>
      <c r="AF68" s="557"/>
    </row>
    <row r="69" spans="1:32" x14ac:dyDescent="0.25">
      <c r="A69" s="9"/>
      <c r="B69" s="105">
        <v>237</v>
      </c>
      <c r="C69" s="105" t="s">
        <v>141</v>
      </c>
      <c r="D69" s="76">
        <v>505</v>
      </c>
      <c r="E69" s="189">
        <v>48</v>
      </c>
      <c r="F69" s="189">
        <v>14</v>
      </c>
      <c r="G69" s="189">
        <v>28</v>
      </c>
      <c r="H69" s="189">
        <v>6</v>
      </c>
      <c r="I69" s="189">
        <v>364</v>
      </c>
      <c r="J69" s="189">
        <v>224</v>
      </c>
      <c r="K69" s="189">
        <v>117</v>
      </c>
      <c r="L69" s="189">
        <v>23</v>
      </c>
      <c r="M69" s="100">
        <v>412</v>
      </c>
      <c r="N69" s="100">
        <v>238</v>
      </c>
      <c r="O69" s="100">
        <v>145</v>
      </c>
      <c r="P69" s="99">
        <v>29</v>
      </c>
      <c r="Q69" s="189">
        <v>6</v>
      </c>
      <c r="R69" s="103">
        <v>0</v>
      </c>
      <c r="S69" s="103">
        <v>499</v>
      </c>
      <c r="T69" s="103">
        <v>499</v>
      </c>
      <c r="U69" s="104">
        <v>98.811881188118804</v>
      </c>
      <c r="V69" s="103">
        <v>1</v>
      </c>
      <c r="W69" s="103">
        <v>178</v>
      </c>
      <c r="X69" s="103">
        <v>179</v>
      </c>
      <c r="Y69" s="104">
        <v>35.247524752475243</v>
      </c>
      <c r="Z69" s="103">
        <v>1</v>
      </c>
      <c r="AA69" s="103">
        <v>677</v>
      </c>
      <c r="AB69" s="103">
        <v>678</v>
      </c>
      <c r="AC69" s="190">
        <v>134.05940594059408</v>
      </c>
      <c r="AD69" s="124">
        <v>133.99209486166009</v>
      </c>
      <c r="AE69" s="559"/>
      <c r="AF69" s="557"/>
    </row>
    <row r="70" spans="1:32" x14ac:dyDescent="0.25">
      <c r="A70" s="9"/>
      <c r="B70" s="105">
        <v>264</v>
      </c>
      <c r="C70" s="192" t="s">
        <v>142</v>
      </c>
      <c r="D70" s="76">
        <v>247</v>
      </c>
      <c r="E70" s="189">
        <v>14</v>
      </c>
      <c r="F70" s="189">
        <v>8</v>
      </c>
      <c r="G70" s="189">
        <v>6</v>
      </c>
      <c r="H70" s="189">
        <v>0</v>
      </c>
      <c r="I70" s="189">
        <v>191</v>
      </c>
      <c r="J70" s="189">
        <v>103</v>
      </c>
      <c r="K70" s="189">
        <v>74</v>
      </c>
      <c r="L70" s="189">
        <v>14</v>
      </c>
      <c r="M70" s="100">
        <v>205</v>
      </c>
      <c r="N70" s="100">
        <v>111</v>
      </c>
      <c r="O70" s="100">
        <v>80</v>
      </c>
      <c r="P70" s="99">
        <v>14</v>
      </c>
      <c r="Q70" s="189">
        <v>1</v>
      </c>
      <c r="R70" s="103">
        <v>0</v>
      </c>
      <c r="S70" s="103">
        <v>159</v>
      </c>
      <c r="T70" s="103">
        <v>159</v>
      </c>
      <c r="U70" s="104">
        <v>64.372469635627525</v>
      </c>
      <c r="V70" s="103">
        <v>0</v>
      </c>
      <c r="W70" s="103">
        <v>113</v>
      </c>
      <c r="X70" s="103">
        <v>113</v>
      </c>
      <c r="Y70" s="104">
        <v>45.748987854251013</v>
      </c>
      <c r="Z70" s="103">
        <v>0</v>
      </c>
      <c r="AA70" s="103">
        <v>272</v>
      </c>
      <c r="AB70" s="103">
        <v>272</v>
      </c>
      <c r="AC70" s="190">
        <v>110.12145748987854</v>
      </c>
      <c r="AD70" s="124">
        <v>110.12145748987854</v>
      </c>
      <c r="AE70" s="559"/>
      <c r="AF70" s="557"/>
    </row>
    <row r="71" spans="1:32" x14ac:dyDescent="0.25">
      <c r="A71" s="9"/>
      <c r="B71" s="105">
        <v>310</v>
      </c>
      <c r="C71" s="105" t="s">
        <v>143</v>
      </c>
      <c r="D71" s="76">
        <v>83</v>
      </c>
      <c r="E71" s="189">
        <v>4</v>
      </c>
      <c r="F71" s="189">
        <v>2</v>
      </c>
      <c r="G71" s="189">
        <v>1</v>
      </c>
      <c r="H71" s="189">
        <v>1</v>
      </c>
      <c r="I71" s="189">
        <v>53</v>
      </c>
      <c r="J71" s="189">
        <v>46</v>
      </c>
      <c r="K71" s="189">
        <v>6</v>
      </c>
      <c r="L71" s="189">
        <v>1</v>
      </c>
      <c r="M71" s="100">
        <v>57</v>
      </c>
      <c r="N71" s="100">
        <v>48</v>
      </c>
      <c r="O71" s="100">
        <v>7</v>
      </c>
      <c r="P71" s="99">
        <v>2</v>
      </c>
      <c r="Q71" s="189">
        <v>0</v>
      </c>
      <c r="R71" s="103">
        <v>0</v>
      </c>
      <c r="S71" s="103">
        <v>57</v>
      </c>
      <c r="T71" s="103">
        <v>57</v>
      </c>
      <c r="U71" s="104">
        <v>68.674698795180717</v>
      </c>
      <c r="V71" s="103">
        <v>0</v>
      </c>
      <c r="W71" s="103">
        <v>13</v>
      </c>
      <c r="X71" s="103">
        <v>13</v>
      </c>
      <c r="Y71" s="104">
        <v>15.66265060240964</v>
      </c>
      <c r="Z71" s="103">
        <v>0</v>
      </c>
      <c r="AA71" s="103">
        <v>70</v>
      </c>
      <c r="AB71" s="103">
        <v>70</v>
      </c>
      <c r="AC71" s="190">
        <v>84.337349397590373</v>
      </c>
      <c r="AD71" s="124">
        <v>84.337349397590373</v>
      </c>
      <c r="AE71" s="559"/>
      <c r="AF71" s="557"/>
    </row>
    <row r="72" spans="1:32" x14ac:dyDescent="0.25">
      <c r="A72" s="9"/>
      <c r="B72" s="105">
        <v>315</v>
      </c>
      <c r="C72" s="192" t="s">
        <v>144</v>
      </c>
      <c r="D72" s="76">
        <v>44</v>
      </c>
      <c r="E72" s="189">
        <v>0</v>
      </c>
      <c r="F72" s="189">
        <v>0</v>
      </c>
      <c r="G72" s="189">
        <v>0</v>
      </c>
      <c r="H72" s="189">
        <v>0</v>
      </c>
      <c r="I72" s="189">
        <v>1</v>
      </c>
      <c r="J72" s="189">
        <v>1</v>
      </c>
      <c r="K72" s="189">
        <v>0</v>
      </c>
      <c r="L72" s="189">
        <v>0</v>
      </c>
      <c r="M72" s="100">
        <v>1</v>
      </c>
      <c r="N72" s="100">
        <v>1</v>
      </c>
      <c r="O72" s="100">
        <v>0</v>
      </c>
      <c r="P72" s="99">
        <v>0</v>
      </c>
      <c r="Q72" s="189">
        <v>3</v>
      </c>
      <c r="R72" s="103">
        <v>0</v>
      </c>
      <c r="S72" s="103">
        <v>1</v>
      </c>
      <c r="T72" s="103">
        <v>1</v>
      </c>
      <c r="U72" s="104">
        <v>2.2727272727272729</v>
      </c>
      <c r="V72" s="103">
        <v>0</v>
      </c>
      <c r="W72" s="103">
        <v>3</v>
      </c>
      <c r="X72" s="103">
        <v>3</v>
      </c>
      <c r="Y72" s="104">
        <v>6.8181818181818175</v>
      </c>
      <c r="Z72" s="103">
        <v>0</v>
      </c>
      <c r="AA72" s="103">
        <v>4</v>
      </c>
      <c r="AB72" s="103">
        <v>4</v>
      </c>
      <c r="AC72" s="190">
        <v>9.0909090909090917</v>
      </c>
      <c r="AD72" s="124">
        <v>9.0909090909090917</v>
      </c>
      <c r="AE72" s="559"/>
      <c r="AF72" s="557"/>
    </row>
    <row r="73" spans="1:32" x14ac:dyDescent="0.25">
      <c r="A73" s="9"/>
      <c r="B73" s="105">
        <v>361</v>
      </c>
      <c r="C73" s="192" t="s">
        <v>145</v>
      </c>
      <c r="D73" s="76">
        <v>23</v>
      </c>
      <c r="E73" s="189">
        <v>1</v>
      </c>
      <c r="F73" s="189">
        <v>1</v>
      </c>
      <c r="G73" s="189">
        <v>0</v>
      </c>
      <c r="H73" s="189">
        <v>0</v>
      </c>
      <c r="I73" s="189">
        <v>21</v>
      </c>
      <c r="J73" s="189">
        <v>18</v>
      </c>
      <c r="K73" s="189">
        <v>3</v>
      </c>
      <c r="L73" s="189">
        <v>0</v>
      </c>
      <c r="M73" s="100">
        <v>22</v>
      </c>
      <c r="N73" s="100">
        <v>19</v>
      </c>
      <c r="O73" s="100">
        <v>3</v>
      </c>
      <c r="P73" s="99">
        <v>0</v>
      </c>
      <c r="Q73" s="189">
        <v>7</v>
      </c>
      <c r="R73" s="103">
        <v>0</v>
      </c>
      <c r="S73" s="103">
        <v>28</v>
      </c>
      <c r="T73" s="103">
        <v>28</v>
      </c>
      <c r="U73" s="104">
        <v>121.73913043478262</v>
      </c>
      <c r="V73" s="103">
        <v>0</v>
      </c>
      <c r="W73" s="103">
        <v>5</v>
      </c>
      <c r="X73" s="103">
        <v>5</v>
      </c>
      <c r="Y73" s="104">
        <v>21.739130434782609</v>
      </c>
      <c r="Z73" s="103">
        <v>0</v>
      </c>
      <c r="AA73" s="103">
        <v>33</v>
      </c>
      <c r="AB73" s="103">
        <v>33</v>
      </c>
      <c r="AC73" s="190">
        <v>143.47826086956522</v>
      </c>
      <c r="AD73" s="124">
        <v>143.47826086956522</v>
      </c>
      <c r="AE73" s="559"/>
      <c r="AF73" s="557"/>
    </row>
    <row r="74" spans="1:32" x14ac:dyDescent="0.25">
      <c r="A74" s="9"/>
      <c r="B74" s="105">
        <v>647</v>
      </c>
      <c r="C74" s="105" t="s">
        <v>146</v>
      </c>
      <c r="D74" s="76">
        <v>63</v>
      </c>
      <c r="E74" s="189">
        <v>3</v>
      </c>
      <c r="F74" s="189">
        <v>3</v>
      </c>
      <c r="G74" s="189">
        <v>0</v>
      </c>
      <c r="H74" s="189">
        <v>0</v>
      </c>
      <c r="I74" s="189">
        <v>67</v>
      </c>
      <c r="J74" s="189">
        <v>59</v>
      </c>
      <c r="K74" s="189">
        <v>7</v>
      </c>
      <c r="L74" s="189">
        <v>1</v>
      </c>
      <c r="M74" s="100">
        <v>70</v>
      </c>
      <c r="N74" s="100">
        <v>62</v>
      </c>
      <c r="O74" s="100">
        <v>7</v>
      </c>
      <c r="P74" s="99">
        <v>1</v>
      </c>
      <c r="Q74" s="189">
        <v>1</v>
      </c>
      <c r="R74" s="103">
        <v>0</v>
      </c>
      <c r="S74" s="103">
        <v>65</v>
      </c>
      <c r="T74" s="103">
        <v>65</v>
      </c>
      <c r="U74" s="104">
        <v>103.17460317460319</v>
      </c>
      <c r="V74" s="103">
        <v>0</v>
      </c>
      <c r="W74" s="103">
        <v>8</v>
      </c>
      <c r="X74" s="103">
        <v>8</v>
      </c>
      <c r="Y74" s="104">
        <v>12.698412698412698</v>
      </c>
      <c r="Z74" s="103">
        <v>0</v>
      </c>
      <c r="AA74" s="103">
        <v>73</v>
      </c>
      <c r="AB74" s="103">
        <v>73</v>
      </c>
      <c r="AC74" s="190">
        <v>115.87301587301589</v>
      </c>
      <c r="AD74" s="124">
        <v>115.87301587301589</v>
      </c>
      <c r="AE74" s="559"/>
      <c r="AF74" s="557"/>
    </row>
    <row r="75" spans="1:32" x14ac:dyDescent="0.25">
      <c r="A75" s="9"/>
      <c r="B75" s="105">
        <v>658</v>
      </c>
      <c r="C75" s="105" t="s">
        <v>147</v>
      </c>
      <c r="D75" s="76">
        <v>23</v>
      </c>
      <c r="E75" s="189">
        <v>0</v>
      </c>
      <c r="F75" s="189">
        <v>0</v>
      </c>
      <c r="G75" s="189">
        <v>0</v>
      </c>
      <c r="H75" s="189">
        <v>0</v>
      </c>
      <c r="I75" s="189">
        <v>0</v>
      </c>
      <c r="J75" s="189">
        <v>0</v>
      </c>
      <c r="K75" s="189">
        <v>0</v>
      </c>
      <c r="L75" s="189">
        <v>0</v>
      </c>
      <c r="M75" s="100">
        <v>0</v>
      </c>
      <c r="N75" s="100">
        <v>0</v>
      </c>
      <c r="O75" s="100">
        <v>0</v>
      </c>
      <c r="P75" s="99">
        <v>0</v>
      </c>
      <c r="Q75" s="189">
        <v>0</v>
      </c>
      <c r="R75" s="103">
        <v>0</v>
      </c>
      <c r="S75" s="103">
        <v>1</v>
      </c>
      <c r="T75" s="103">
        <v>1</v>
      </c>
      <c r="U75" s="104">
        <v>4.3478260869565215</v>
      </c>
      <c r="V75" s="103">
        <v>0</v>
      </c>
      <c r="W75" s="103">
        <v>1</v>
      </c>
      <c r="X75" s="103">
        <v>1</v>
      </c>
      <c r="Y75" s="104">
        <v>4.3478260869565215</v>
      </c>
      <c r="Z75" s="103">
        <v>0</v>
      </c>
      <c r="AA75" s="103">
        <v>2</v>
      </c>
      <c r="AB75" s="103">
        <v>2</v>
      </c>
      <c r="AC75" s="190">
        <v>8.695652173913043</v>
      </c>
      <c r="AD75" s="124">
        <v>8.695652173913043</v>
      </c>
      <c r="AE75" s="559"/>
      <c r="AF75" s="557"/>
    </row>
    <row r="76" spans="1:32" x14ac:dyDescent="0.25">
      <c r="A76" s="9"/>
      <c r="B76" s="105">
        <v>664</v>
      </c>
      <c r="C76" s="105" t="s">
        <v>148</v>
      </c>
      <c r="D76" s="76">
        <v>660</v>
      </c>
      <c r="E76" s="189">
        <v>53</v>
      </c>
      <c r="F76" s="189">
        <v>22</v>
      </c>
      <c r="G76" s="189">
        <v>20</v>
      </c>
      <c r="H76" s="189">
        <v>11</v>
      </c>
      <c r="I76" s="189">
        <v>710</v>
      </c>
      <c r="J76" s="189">
        <v>479</v>
      </c>
      <c r="K76" s="189">
        <v>201</v>
      </c>
      <c r="L76" s="189">
        <v>30</v>
      </c>
      <c r="M76" s="100">
        <v>763</v>
      </c>
      <c r="N76" s="100">
        <v>501</v>
      </c>
      <c r="O76" s="100">
        <v>221</v>
      </c>
      <c r="P76" s="99">
        <v>41</v>
      </c>
      <c r="Q76" s="189">
        <v>4</v>
      </c>
      <c r="R76" s="103">
        <v>0</v>
      </c>
      <c r="S76" s="103">
        <v>694</v>
      </c>
      <c r="T76" s="103">
        <v>694</v>
      </c>
      <c r="U76" s="104">
        <v>105.15151515151516</v>
      </c>
      <c r="V76" s="103">
        <v>1</v>
      </c>
      <c r="W76" s="103">
        <v>229</v>
      </c>
      <c r="X76" s="103">
        <v>230</v>
      </c>
      <c r="Y76" s="104">
        <v>34.696969696969695</v>
      </c>
      <c r="Z76" s="103">
        <v>1</v>
      </c>
      <c r="AA76" s="103">
        <v>923</v>
      </c>
      <c r="AB76" s="103">
        <v>924</v>
      </c>
      <c r="AC76" s="190">
        <v>139.84848484848484</v>
      </c>
      <c r="AD76" s="124">
        <v>139.78819969742813</v>
      </c>
      <c r="AE76" s="559"/>
      <c r="AF76" s="557"/>
    </row>
    <row r="77" spans="1:32" x14ac:dyDescent="0.25">
      <c r="A77" s="9"/>
      <c r="B77" s="105">
        <v>686</v>
      </c>
      <c r="C77" s="181" t="s">
        <v>149</v>
      </c>
      <c r="D77" s="76">
        <v>418</v>
      </c>
      <c r="E77" s="189">
        <v>34</v>
      </c>
      <c r="F77" s="189">
        <v>11</v>
      </c>
      <c r="G77" s="189">
        <v>12</v>
      </c>
      <c r="H77" s="189">
        <v>11</v>
      </c>
      <c r="I77" s="189">
        <v>322</v>
      </c>
      <c r="J77" s="189">
        <v>195</v>
      </c>
      <c r="K77" s="189">
        <v>107</v>
      </c>
      <c r="L77" s="189">
        <v>20</v>
      </c>
      <c r="M77" s="100">
        <v>356</v>
      </c>
      <c r="N77" s="100">
        <v>206</v>
      </c>
      <c r="O77" s="100">
        <v>119</v>
      </c>
      <c r="P77" s="99">
        <v>31</v>
      </c>
      <c r="Q77" s="189">
        <v>8</v>
      </c>
      <c r="R77" s="103">
        <v>1</v>
      </c>
      <c r="S77" s="103">
        <v>358</v>
      </c>
      <c r="T77" s="103">
        <v>359</v>
      </c>
      <c r="U77" s="104">
        <v>85.645933014354071</v>
      </c>
      <c r="V77" s="103">
        <v>0</v>
      </c>
      <c r="W77" s="103">
        <v>151</v>
      </c>
      <c r="X77" s="103">
        <v>151</v>
      </c>
      <c r="Y77" s="104">
        <v>36.124401913875595</v>
      </c>
      <c r="Z77" s="103">
        <v>1</v>
      </c>
      <c r="AA77" s="103">
        <v>509</v>
      </c>
      <c r="AB77" s="103">
        <v>510</v>
      </c>
      <c r="AC77" s="190">
        <v>121.77033492822966</v>
      </c>
      <c r="AD77" s="124">
        <v>121.71837708830549</v>
      </c>
      <c r="AE77" s="559"/>
      <c r="AF77" s="557"/>
    </row>
    <row r="78" spans="1:32" x14ac:dyDescent="0.25">
      <c r="A78" s="9"/>
      <c r="B78" s="105">
        <v>819</v>
      </c>
      <c r="C78" s="192" t="s">
        <v>150</v>
      </c>
      <c r="D78" s="76">
        <v>18</v>
      </c>
      <c r="E78" s="189">
        <v>0</v>
      </c>
      <c r="F78" s="189">
        <v>0</v>
      </c>
      <c r="G78" s="189">
        <v>0</v>
      </c>
      <c r="H78" s="189">
        <v>0</v>
      </c>
      <c r="I78" s="189">
        <v>0</v>
      </c>
      <c r="J78" s="189">
        <v>0</v>
      </c>
      <c r="K78" s="189">
        <v>0</v>
      </c>
      <c r="L78" s="189">
        <v>0</v>
      </c>
      <c r="M78" s="100">
        <v>0</v>
      </c>
      <c r="N78" s="100">
        <v>0</v>
      </c>
      <c r="O78" s="100">
        <v>0</v>
      </c>
      <c r="P78" s="99">
        <v>0</v>
      </c>
      <c r="Q78" s="189">
        <v>2</v>
      </c>
      <c r="R78" s="103">
        <v>0</v>
      </c>
      <c r="S78" s="103">
        <v>14</v>
      </c>
      <c r="T78" s="103">
        <v>14</v>
      </c>
      <c r="U78" s="104">
        <v>77.777777777777786</v>
      </c>
      <c r="V78" s="103">
        <v>0</v>
      </c>
      <c r="W78" s="103">
        <v>3</v>
      </c>
      <c r="X78" s="103">
        <v>3</v>
      </c>
      <c r="Y78" s="104">
        <v>16.666666666666664</v>
      </c>
      <c r="Z78" s="103">
        <v>0</v>
      </c>
      <c r="AA78" s="103">
        <v>17</v>
      </c>
      <c r="AB78" s="103">
        <v>17</v>
      </c>
      <c r="AC78" s="190">
        <v>94.444444444444443</v>
      </c>
      <c r="AD78" s="124">
        <v>94.444444444444443</v>
      </c>
      <c r="AE78" s="559"/>
      <c r="AF78" s="557"/>
    </row>
    <row r="79" spans="1:32" x14ac:dyDescent="0.25">
      <c r="A79" s="9"/>
      <c r="B79" s="105">
        <v>854</v>
      </c>
      <c r="C79" s="192" t="s">
        <v>151</v>
      </c>
      <c r="D79" s="76">
        <v>15</v>
      </c>
      <c r="E79" s="189">
        <v>0</v>
      </c>
      <c r="F79" s="189">
        <v>0</v>
      </c>
      <c r="G79" s="189">
        <v>0</v>
      </c>
      <c r="H79" s="189">
        <v>0</v>
      </c>
      <c r="I79" s="189">
        <v>15</v>
      </c>
      <c r="J79" s="189">
        <v>15</v>
      </c>
      <c r="K79" s="189">
        <v>0</v>
      </c>
      <c r="L79" s="189">
        <v>0</v>
      </c>
      <c r="M79" s="100">
        <v>15</v>
      </c>
      <c r="N79" s="100">
        <v>15</v>
      </c>
      <c r="O79" s="100">
        <v>0</v>
      </c>
      <c r="P79" s="99">
        <v>0</v>
      </c>
      <c r="Q79" s="189">
        <v>0</v>
      </c>
      <c r="R79" s="103">
        <v>0</v>
      </c>
      <c r="S79" s="103">
        <v>13</v>
      </c>
      <c r="T79" s="103">
        <v>13</v>
      </c>
      <c r="U79" s="104">
        <v>86.666666666666671</v>
      </c>
      <c r="V79" s="103">
        <v>0</v>
      </c>
      <c r="W79" s="103">
        <v>8</v>
      </c>
      <c r="X79" s="103">
        <v>8</v>
      </c>
      <c r="Y79" s="104">
        <v>53.333333333333336</v>
      </c>
      <c r="Z79" s="103">
        <v>0</v>
      </c>
      <c r="AA79" s="103">
        <v>21</v>
      </c>
      <c r="AB79" s="103">
        <v>21</v>
      </c>
      <c r="AC79" s="190">
        <v>140</v>
      </c>
      <c r="AD79" s="124">
        <v>140</v>
      </c>
      <c r="AE79" s="559"/>
      <c r="AF79" s="557"/>
    </row>
    <row r="80" spans="1:32" x14ac:dyDescent="0.25">
      <c r="A80" s="9"/>
      <c r="B80" s="105">
        <v>887</v>
      </c>
      <c r="C80" s="192" t="s">
        <v>152</v>
      </c>
      <c r="D80" s="76">
        <v>175</v>
      </c>
      <c r="E80" s="189">
        <v>4</v>
      </c>
      <c r="F80" s="189">
        <v>1</v>
      </c>
      <c r="G80" s="189">
        <v>3</v>
      </c>
      <c r="H80" s="189">
        <v>0</v>
      </c>
      <c r="I80" s="189">
        <v>151</v>
      </c>
      <c r="J80" s="189">
        <v>135</v>
      </c>
      <c r="K80" s="189">
        <v>13</v>
      </c>
      <c r="L80" s="189">
        <v>3</v>
      </c>
      <c r="M80" s="100">
        <v>155</v>
      </c>
      <c r="N80" s="100">
        <v>136</v>
      </c>
      <c r="O80" s="100">
        <v>16</v>
      </c>
      <c r="P80" s="99">
        <v>3</v>
      </c>
      <c r="Q80" s="189">
        <v>8</v>
      </c>
      <c r="R80" s="103">
        <v>0</v>
      </c>
      <c r="S80" s="103">
        <v>212</v>
      </c>
      <c r="T80" s="103">
        <v>212</v>
      </c>
      <c r="U80" s="104">
        <v>121.14285714285715</v>
      </c>
      <c r="V80" s="103">
        <v>0</v>
      </c>
      <c r="W80" s="103">
        <v>32</v>
      </c>
      <c r="X80" s="103">
        <v>32</v>
      </c>
      <c r="Y80" s="104">
        <v>18.285714285714285</v>
      </c>
      <c r="Z80" s="103">
        <v>0</v>
      </c>
      <c r="AA80" s="103">
        <v>244</v>
      </c>
      <c r="AB80" s="103">
        <v>244</v>
      </c>
      <c r="AC80" s="190">
        <v>139.42857142857144</v>
      </c>
      <c r="AD80" s="124">
        <v>139.42857142857144</v>
      </c>
      <c r="AE80" s="559"/>
      <c r="AF80" s="557"/>
    </row>
    <row r="81" spans="1:32" x14ac:dyDescent="0.25">
      <c r="A81" s="9" t="s">
        <v>153</v>
      </c>
      <c r="B81" s="174"/>
      <c r="C81" s="193" t="s">
        <v>51</v>
      </c>
      <c r="D81" s="84">
        <v>29153</v>
      </c>
      <c r="E81" s="84">
        <v>1180</v>
      </c>
      <c r="F81" s="84">
        <v>453</v>
      </c>
      <c r="G81" s="84">
        <v>477</v>
      </c>
      <c r="H81" s="84">
        <v>250</v>
      </c>
      <c r="I81" s="84">
        <v>19234</v>
      </c>
      <c r="J81" s="84">
        <v>11836</v>
      </c>
      <c r="K81" s="84">
        <v>6192</v>
      </c>
      <c r="L81" s="84">
        <v>1206</v>
      </c>
      <c r="M81" s="84">
        <v>20414</v>
      </c>
      <c r="N81" s="84">
        <v>12289</v>
      </c>
      <c r="O81" s="84">
        <v>6669</v>
      </c>
      <c r="P81" s="84">
        <v>1456</v>
      </c>
      <c r="Q81" s="84">
        <v>123</v>
      </c>
      <c r="R81" s="84">
        <v>2</v>
      </c>
      <c r="S81" s="84">
        <v>19361</v>
      </c>
      <c r="T81" s="84">
        <v>19363</v>
      </c>
      <c r="U81" s="106">
        <v>66.411690049051558</v>
      </c>
      <c r="V81" s="84">
        <v>14</v>
      </c>
      <c r="W81" s="84">
        <v>11567</v>
      </c>
      <c r="X81" s="84">
        <v>11581</v>
      </c>
      <c r="Y81" s="106">
        <v>39.676877165300311</v>
      </c>
      <c r="Z81" s="84">
        <v>16</v>
      </c>
      <c r="AA81" s="84">
        <v>30928</v>
      </c>
      <c r="AB81" s="84">
        <v>30944</v>
      </c>
      <c r="AC81" s="94">
        <v>106.08856721435187</v>
      </c>
      <c r="AD81" s="194">
        <v>106.08522746751687</v>
      </c>
      <c r="AE81" s="559"/>
      <c r="AF81" s="557"/>
    </row>
    <row r="82" spans="1:32" x14ac:dyDescent="0.25">
      <c r="A82" s="9"/>
      <c r="B82" s="105">
        <v>2</v>
      </c>
      <c r="C82" s="192" t="s">
        <v>154</v>
      </c>
      <c r="D82" s="76">
        <v>229</v>
      </c>
      <c r="E82" s="189">
        <v>8</v>
      </c>
      <c r="F82" s="189">
        <v>3</v>
      </c>
      <c r="G82" s="189">
        <v>5</v>
      </c>
      <c r="H82" s="189">
        <v>0</v>
      </c>
      <c r="I82" s="189">
        <v>97</v>
      </c>
      <c r="J82" s="189">
        <v>66</v>
      </c>
      <c r="K82" s="189">
        <v>29</v>
      </c>
      <c r="L82" s="189">
        <v>2</v>
      </c>
      <c r="M82" s="100">
        <v>105</v>
      </c>
      <c r="N82" s="100">
        <v>69</v>
      </c>
      <c r="O82" s="100">
        <v>34</v>
      </c>
      <c r="P82" s="99">
        <v>2</v>
      </c>
      <c r="Q82" s="189">
        <v>0</v>
      </c>
      <c r="R82" s="103">
        <v>0</v>
      </c>
      <c r="S82" s="103">
        <v>79</v>
      </c>
      <c r="T82" s="103">
        <v>79</v>
      </c>
      <c r="U82" s="104">
        <v>34.497816593886469</v>
      </c>
      <c r="V82" s="103">
        <v>0</v>
      </c>
      <c r="W82" s="103">
        <v>36</v>
      </c>
      <c r="X82" s="103">
        <v>36</v>
      </c>
      <c r="Y82" s="104">
        <v>15.72052401746725</v>
      </c>
      <c r="Z82" s="103">
        <v>0</v>
      </c>
      <c r="AA82" s="103">
        <v>115</v>
      </c>
      <c r="AB82" s="103">
        <v>115</v>
      </c>
      <c r="AC82" s="190">
        <v>50.21834061135371</v>
      </c>
      <c r="AD82" s="124">
        <v>50.21834061135371</v>
      </c>
      <c r="AE82" s="559"/>
      <c r="AF82" s="557"/>
    </row>
    <row r="83" spans="1:32" x14ac:dyDescent="0.25">
      <c r="A83" s="9"/>
      <c r="B83" s="105">
        <v>21</v>
      </c>
      <c r="C83" s="192" t="s">
        <v>155</v>
      </c>
      <c r="D83" s="76">
        <v>39</v>
      </c>
      <c r="E83" s="189">
        <v>0</v>
      </c>
      <c r="F83" s="189">
        <v>0</v>
      </c>
      <c r="G83" s="189">
        <v>0</v>
      </c>
      <c r="H83" s="189">
        <v>0</v>
      </c>
      <c r="I83" s="189">
        <v>22</v>
      </c>
      <c r="J83" s="189">
        <v>18</v>
      </c>
      <c r="K83" s="189">
        <v>3</v>
      </c>
      <c r="L83" s="189">
        <v>1</v>
      </c>
      <c r="M83" s="100">
        <v>22</v>
      </c>
      <c r="N83" s="100">
        <v>18</v>
      </c>
      <c r="O83" s="100">
        <v>3</v>
      </c>
      <c r="P83" s="99">
        <v>1</v>
      </c>
      <c r="Q83" s="189">
        <v>0</v>
      </c>
      <c r="R83" s="103">
        <v>0</v>
      </c>
      <c r="S83" s="103">
        <v>23</v>
      </c>
      <c r="T83" s="103">
        <v>23</v>
      </c>
      <c r="U83" s="104">
        <v>58.974358974358978</v>
      </c>
      <c r="V83" s="103">
        <v>0</v>
      </c>
      <c r="W83" s="103">
        <v>1</v>
      </c>
      <c r="X83" s="103">
        <v>1</v>
      </c>
      <c r="Y83" s="104">
        <v>2.5641025641025639</v>
      </c>
      <c r="Z83" s="103">
        <v>0</v>
      </c>
      <c r="AA83" s="103">
        <v>24</v>
      </c>
      <c r="AB83" s="103">
        <v>24</v>
      </c>
      <c r="AC83" s="190">
        <v>61.53846153846154</v>
      </c>
      <c r="AD83" s="124">
        <v>61.53846153846154</v>
      </c>
      <c r="AE83" s="559"/>
      <c r="AF83" s="557"/>
    </row>
    <row r="84" spans="1:32" x14ac:dyDescent="0.25">
      <c r="A84" s="9"/>
      <c r="B84" s="105">
        <v>55</v>
      </c>
      <c r="C84" s="192" t="s">
        <v>156</v>
      </c>
      <c r="D84" s="76">
        <v>24</v>
      </c>
      <c r="E84" s="189">
        <v>1</v>
      </c>
      <c r="F84" s="189">
        <v>1</v>
      </c>
      <c r="G84" s="189">
        <v>0</v>
      </c>
      <c r="H84" s="189">
        <v>0</v>
      </c>
      <c r="I84" s="189">
        <v>15</v>
      </c>
      <c r="J84" s="189">
        <v>15</v>
      </c>
      <c r="K84" s="189">
        <v>0</v>
      </c>
      <c r="L84" s="189">
        <v>0</v>
      </c>
      <c r="M84" s="100">
        <v>16</v>
      </c>
      <c r="N84" s="100">
        <v>16</v>
      </c>
      <c r="O84" s="100">
        <v>0</v>
      </c>
      <c r="P84" s="99">
        <v>0</v>
      </c>
      <c r="Q84" s="189">
        <v>0</v>
      </c>
      <c r="R84" s="103">
        <v>0</v>
      </c>
      <c r="S84" s="103">
        <v>19</v>
      </c>
      <c r="T84" s="103">
        <v>19</v>
      </c>
      <c r="U84" s="104">
        <v>79.166666666666657</v>
      </c>
      <c r="V84" s="103">
        <v>0</v>
      </c>
      <c r="W84" s="103">
        <v>8</v>
      </c>
      <c r="X84" s="103">
        <v>8</v>
      </c>
      <c r="Y84" s="104">
        <v>33.333333333333329</v>
      </c>
      <c r="Z84" s="103">
        <v>0</v>
      </c>
      <c r="AA84" s="103">
        <v>27</v>
      </c>
      <c r="AB84" s="103">
        <v>27</v>
      </c>
      <c r="AC84" s="190">
        <v>112.5</v>
      </c>
      <c r="AD84" s="124">
        <v>112.5</v>
      </c>
      <c r="AE84" s="559"/>
      <c r="AF84" s="557"/>
    </row>
    <row r="85" spans="1:32" x14ac:dyDescent="0.25">
      <c r="A85" s="9"/>
      <c r="B85" s="105">
        <v>148</v>
      </c>
      <c r="C85" s="195" t="s">
        <v>157</v>
      </c>
      <c r="D85" s="76">
        <v>2905</v>
      </c>
      <c r="E85" s="189">
        <v>170</v>
      </c>
      <c r="F85" s="189">
        <v>68</v>
      </c>
      <c r="G85" s="189">
        <v>75</v>
      </c>
      <c r="H85" s="189">
        <v>27</v>
      </c>
      <c r="I85" s="189">
        <v>2335</v>
      </c>
      <c r="J85" s="189">
        <v>1188</v>
      </c>
      <c r="K85" s="189">
        <v>1031</v>
      </c>
      <c r="L85" s="189">
        <v>116</v>
      </c>
      <c r="M85" s="100">
        <v>2505</v>
      </c>
      <c r="N85" s="100">
        <v>1256</v>
      </c>
      <c r="O85" s="100">
        <v>1106</v>
      </c>
      <c r="P85" s="99">
        <v>143</v>
      </c>
      <c r="Q85" s="189">
        <v>4</v>
      </c>
      <c r="R85" s="103">
        <v>0</v>
      </c>
      <c r="S85" s="103">
        <v>1724</v>
      </c>
      <c r="T85" s="103">
        <v>1724</v>
      </c>
      <c r="U85" s="104">
        <v>59.345955249569705</v>
      </c>
      <c r="V85" s="103">
        <v>0</v>
      </c>
      <c r="W85" s="103">
        <v>1187</v>
      </c>
      <c r="X85" s="103">
        <v>1187</v>
      </c>
      <c r="Y85" s="104">
        <v>40.860585197934597</v>
      </c>
      <c r="Z85" s="103">
        <v>0</v>
      </c>
      <c r="AA85" s="103">
        <v>2911</v>
      </c>
      <c r="AB85" s="103">
        <v>2911</v>
      </c>
      <c r="AC85" s="190">
        <v>100.2065404475043</v>
      </c>
      <c r="AD85" s="124">
        <v>100.2065404475043</v>
      </c>
      <c r="AE85" s="559"/>
      <c r="AF85" s="557"/>
    </row>
    <row r="86" spans="1:32" x14ac:dyDescent="0.25">
      <c r="A86" s="9"/>
      <c r="B86" s="105">
        <v>197</v>
      </c>
      <c r="C86" s="192" t="s">
        <v>158</v>
      </c>
      <c r="D86" s="76">
        <v>243</v>
      </c>
      <c r="E86" s="189">
        <v>15</v>
      </c>
      <c r="F86" s="189">
        <v>8</v>
      </c>
      <c r="G86" s="189">
        <v>4</v>
      </c>
      <c r="H86" s="189">
        <v>3</v>
      </c>
      <c r="I86" s="189">
        <v>339</v>
      </c>
      <c r="J86" s="189">
        <v>333</v>
      </c>
      <c r="K86" s="189">
        <v>6</v>
      </c>
      <c r="L86" s="189">
        <v>0</v>
      </c>
      <c r="M86" s="100">
        <v>354</v>
      </c>
      <c r="N86" s="100">
        <v>341</v>
      </c>
      <c r="O86" s="100">
        <v>10</v>
      </c>
      <c r="P86" s="99">
        <v>3</v>
      </c>
      <c r="Q86" s="189">
        <v>3</v>
      </c>
      <c r="R86" s="103">
        <v>0</v>
      </c>
      <c r="S86" s="103">
        <v>322</v>
      </c>
      <c r="T86" s="103">
        <v>322</v>
      </c>
      <c r="U86" s="104">
        <v>132.51028806584361</v>
      </c>
      <c r="V86" s="103">
        <v>0</v>
      </c>
      <c r="W86" s="103">
        <v>39</v>
      </c>
      <c r="X86" s="103">
        <v>39</v>
      </c>
      <c r="Y86" s="104">
        <v>16.049382716049383</v>
      </c>
      <c r="Z86" s="103">
        <v>0</v>
      </c>
      <c r="AA86" s="103">
        <v>361</v>
      </c>
      <c r="AB86" s="103">
        <v>361</v>
      </c>
      <c r="AC86" s="190">
        <v>148.559670781893</v>
      </c>
      <c r="AD86" s="124">
        <v>148.559670781893</v>
      </c>
      <c r="AE86" s="559"/>
      <c r="AF86" s="557"/>
    </row>
    <row r="87" spans="1:32" x14ac:dyDescent="0.25">
      <c r="A87" s="9"/>
      <c r="B87" s="105">
        <v>206</v>
      </c>
      <c r="C87" s="192" t="s">
        <v>159</v>
      </c>
      <c r="D87" s="76">
        <v>21</v>
      </c>
      <c r="E87" s="189">
        <v>1</v>
      </c>
      <c r="F87" s="189">
        <v>1</v>
      </c>
      <c r="G87" s="189">
        <v>0</v>
      </c>
      <c r="H87" s="189">
        <v>0</v>
      </c>
      <c r="I87" s="189">
        <v>19</v>
      </c>
      <c r="J87" s="189">
        <v>11</v>
      </c>
      <c r="K87" s="189">
        <v>4</v>
      </c>
      <c r="L87" s="189">
        <v>4</v>
      </c>
      <c r="M87" s="100">
        <v>20</v>
      </c>
      <c r="N87" s="100">
        <v>12</v>
      </c>
      <c r="O87" s="100">
        <v>4</v>
      </c>
      <c r="P87" s="99">
        <v>4</v>
      </c>
      <c r="Q87" s="189">
        <v>0</v>
      </c>
      <c r="R87" s="103">
        <v>0</v>
      </c>
      <c r="S87" s="103">
        <v>17</v>
      </c>
      <c r="T87" s="103">
        <v>17</v>
      </c>
      <c r="U87" s="104">
        <v>80.952380952380949</v>
      </c>
      <c r="V87" s="103">
        <v>0</v>
      </c>
      <c r="W87" s="103">
        <v>5</v>
      </c>
      <c r="X87" s="103">
        <v>5</v>
      </c>
      <c r="Y87" s="104">
        <v>23.809523809523807</v>
      </c>
      <c r="Z87" s="103">
        <v>0</v>
      </c>
      <c r="AA87" s="103">
        <v>22</v>
      </c>
      <c r="AB87" s="103">
        <v>22</v>
      </c>
      <c r="AC87" s="190">
        <v>104.76190476190477</v>
      </c>
      <c r="AD87" s="124">
        <v>104.76190476190477</v>
      </c>
      <c r="AE87" s="559"/>
      <c r="AF87" s="557"/>
    </row>
    <row r="88" spans="1:32" x14ac:dyDescent="0.25">
      <c r="A88" s="9"/>
      <c r="B88" s="105">
        <v>313</v>
      </c>
      <c r="C88" s="192" t="s">
        <v>160</v>
      </c>
      <c r="D88" s="76">
        <v>209</v>
      </c>
      <c r="E88" s="189">
        <v>4</v>
      </c>
      <c r="F88" s="189">
        <v>4</v>
      </c>
      <c r="G88" s="189">
        <v>0</v>
      </c>
      <c r="H88" s="189">
        <v>0</v>
      </c>
      <c r="I88" s="189">
        <v>171</v>
      </c>
      <c r="J88" s="189">
        <v>122</v>
      </c>
      <c r="K88" s="189">
        <v>43</v>
      </c>
      <c r="L88" s="189">
        <v>6</v>
      </c>
      <c r="M88" s="100">
        <v>175</v>
      </c>
      <c r="N88" s="100">
        <v>126</v>
      </c>
      <c r="O88" s="100">
        <v>43</v>
      </c>
      <c r="P88" s="99">
        <v>6</v>
      </c>
      <c r="Q88" s="189">
        <v>0</v>
      </c>
      <c r="R88" s="103">
        <v>0</v>
      </c>
      <c r="S88" s="103">
        <v>210</v>
      </c>
      <c r="T88" s="103">
        <v>210</v>
      </c>
      <c r="U88" s="104">
        <v>100.47846889952152</v>
      </c>
      <c r="V88" s="103">
        <v>0</v>
      </c>
      <c r="W88" s="103">
        <v>58</v>
      </c>
      <c r="X88" s="103">
        <v>58</v>
      </c>
      <c r="Y88" s="104">
        <v>27.751196172248804</v>
      </c>
      <c r="Z88" s="103">
        <v>0</v>
      </c>
      <c r="AA88" s="103">
        <v>268</v>
      </c>
      <c r="AB88" s="103">
        <v>268</v>
      </c>
      <c r="AC88" s="190">
        <v>128.22966507177034</v>
      </c>
      <c r="AD88" s="124">
        <v>128.22966507177034</v>
      </c>
      <c r="AE88" s="559"/>
      <c r="AF88" s="557"/>
    </row>
    <row r="89" spans="1:32" x14ac:dyDescent="0.25">
      <c r="A89" s="9"/>
      <c r="B89" s="105">
        <v>318</v>
      </c>
      <c r="C89" s="192" t="s">
        <v>161</v>
      </c>
      <c r="D89" s="76">
        <v>2499</v>
      </c>
      <c r="E89" s="189">
        <v>89</v>
      </c>
      <c r="F89" s="189">
        <v>29</v>
      </c>
      <c r="G89" s="189">
        <v>43</v>
      </c>
      <c r="H89" s="189">
        <v>17</v>
      </c>
      <c r="I89" s="189">
        <v>1441</v>
      </c>
      <c r="J89" s="189">
        <v>833</v>
      </c>
      <c r="K89" s="189">
        <v>474</v>
      </c>
      <c r="L89" s="189">
        <v>134</v>
      </c>
      <c r="M89" s="100">
        <v>1530</v>
      </c>
      <c r="N89" s="100">
        <v>862</v>
      </c>
      <c r="O89" s="100">
        <v>517</v>
      </c>
      <c r="P89" s="99">
        <v>151</v>
      </c>
      <c r="Q89" s="189">
        <v>14</v>
      </c>
      <c r="R89" s="103">
        <v>0</v>
      </c>
      <c r="S89" s="103">
        <v>1655</v>
      </c>
      <c r="T89" s="103">
        <v>1655</v>
      </c>
      <c r="U89" s="104">
        <v>66.226490596238492</v>
      </c>
      <c r="V89" s="103">
        <v>1</v>
      </c>
      <c r="W89" s="103">
        <v>1018</v>
      </c>
      <c r="X89" s="103">
        <v>1019</v>
      </c>
      <c r="Y89" s="104">
        <v>40.736294517807124</v>
      </c>
      <c r="Z89" s="103">
        <v>1</v>
      </c>
      <c r="AA89" s="103">
        <v>2673</v>
      </c>
      <c r="AB89" s="103">
        <v>2674</v>
      </c>
      <c r="AC89" s="190">
        <v>106.96278511404562</v>
      </c>
      <c r="AD89" s="124">
        <v>106.96000000000001</v>
      </c>
      <c r="AE89" s="559"/>
      <c r="AF89" s="557"/>
    </row>
    <row r="90" spans="1:32" x14ac:dyDescent="0.25">
      <c r="A90" s="9"/>
      <c r="B90" s="105">
        <v>321</v>
      </c>
      <c r="C90" s="192" t="s">
        <v>162</v>
      </c>
      <c r="D90" s="76">
        <v>802</v>
      </c>
      <c r="E90" s="189">
        <v>52</v>
      </c>
      <c r="F90" s="189">
        <v>21</v>
      </c>
      <c r="G90" s="189">
        <v>20</v>
      </c>
      <c r="H90" s="189">
        <v>11</v>
      </c>
      <c r="I90" s="189">
        <v>868</v>
      </c>
      <c r="J90" s="189">
        <v>526</v>
      </c>
      <c r="K90" s="189">
        <v>275</v>
      </c>
      <c r="L90" s="189">
        <v>67</v>
      </c>
      <c r="M90" s="100">
        <v>920</v>
      </c>
      <c r="N90" s="100">
        <v>547</v>
      </c>
      <c r="O90" s="100">
        <v>295</v>
      </c>
      <c r="P90" s="99">
        <v>78</v>
      </c>
      <c r="Q90" s="189">
        <v>2</v>
      </c>
      <c r="R90" s="103">
        <v>0</v>
      </c>
      <c r="S90" s="103">
        <v>758</v>
      </c>
      <c r="T90" s="103">
        <v>758</v>
      </c>
      <c r="U90" s="104">
        <v>94.51371571072319</v>
      </c>
      <c r="V90" s="103">
        <v>0</v>
      </c>
      <c r="W90" s="103">
        <v>198</v>
      </c>
      <c r="X90" s="103">
        <v>198</v>
      </c>
      <c r="Y90" s="104">
        <v>24.688279301745634</v>
      </c>
      <c r="Z90" s="103">
        <v>0</v>
      </c>
      <c r="AA90" s="103">
        <v>956</v>
      </c>
      <c r="AB90" s="103">
        <v>956</v>
      </c>
      <c r="AC90" s="190">
        <v>119.20199501246881</v>
      </c>
      <c r="AD90" s="124">
        <v>119.20199501246881</v>
      </c>
      <c r="AE90" s="559"/>
      <c r="AF90" s="557"/>
    </row>
    <row r="91" spans="1:32" x14ac:dyDescent="0.25">
      <c r="A91" s="9"/>
      <c r="B91" s="105">
        <v>376</v>
      </c>
      <c r="C91" s="192" t="s">
        <v>163</v>
      </c>
      <c r="D91" s="76">
        <v>1993</v>
      </c>
      <c r="E91" s="189">
        <v>84</v>
      </c>
      <c r="F91" s="189">
        <v>32</v>
      </c>
      <c r="G91" s="189">
        <v>26</v>
      </c>
      <c r="H91" s="189">
        <v>26</v>
      </c>
      <c r="I91" s="189">
        <v>1670</v>
      </c>
      <c r="J91" s="189">
        <v>1038</v>
      </c>
      <c r="K91" s="189">
        <v>516</v>
      </c>
      <c r="L91" s="189">
        <v>116</v>
      </c>
      <c r="M91" s="100">
        <v>1754</v>
      </c>
      <c r="N91" s="100">
        <v>1070</v>
      </c>
      <c r="O91" s="100">
        <v>542</v>
      </c>
      <c r="P91" s="99">
        <v>142</v>
      </c>
      <c r="Q91" s="189">
        <v>14</v>
      </c>
      <c r="R91" s="103">
        <v>1</v>
      </c>
      <c r="S91" s="103">
        <v>1384</v>
      </c>
      <c r="T91" s="103">
        <v>1385</v>
      </c>
      <c r="U91" s="104">
        <v>69.443050677370792</v>
      </c>
      <c r="V91" s="103">
        <v>3</v>
      </c>
      <c r="W91" s="103">
        <v>1088</v>
      </c>
      <c r="X91" s="103">
        <v>1091</v>
      </c>
      <c r="Y91" s="104">
        <v>54.591068740592078</v>
      </c>
      <c r="Z91" s="103">
        <v>4</v>
      </c>
      <c r="AA91" s="103">
        <v>2472</v>
      </c>
      <c r="AB91" s="103">
        <v>2476</v>
      </c>
      <c r="AC91" s="190">
        <v>124.03411941796287</v>
      </c>
      <c r="AD91" s="124">
        <v>123.98597896845267</v>
      </c>
      <c r="AE91" s="559"/>
      <c r="AF91" s="557"/>
    </row>
    <row r="92" spans="1:32" x14ac:dyDescent="0.25">
      <c r="A92" s="9"/>
      <c r="B92" s="105">
        <v>400</v>
      </c>
      <c r="C92" s="192" t="s">
        <v>164</v>
      </c>
      <c r="D92" s="76">
        <v>291</v>
      </c>
      <c r="E92" s="189">
        <v>6</v>
      </c>
      <c r="F92" s="189">
        <v>2</v>
      </c>
      <c r="G92" s="189">
        <v>3</v>
      </c>
      <c r="H92" s="189">
        <v>1</v>
      </c>
      <c r="I92" s="189">
        <v>271</v>
      </c>
      <c r="J92" s="189">
        <v>161</v>
      </c>
      <c r="K92" s="189">
        <v>98</v>
      </c>
      <c r="L92" s="189">
        <v>12</v>
      </c>
      <c r="M92" s="100">
        <v>277</v>
      </c>
      <c r="N92" s="100">
        <v>163</v>
      </c>
      <c r="O92" s="100">
        <v>101</v>
      </c>
      <c r="P92" s="99">
        <v>13</v>
      </c>
      <c r="Q92" s="189">
        <v>2</v>
      </c>
      <c r="R92" s="103">
        <v>0</v>
      </c>
      <c r="S92" s="103">
        <v>274</v>
      </c>
      <c r="T92" s="103">
        <v>274</v>
      </c>
      <c r="U92" s="104">
        <v>94.158075601374563</v>
      </c>
      <c r="V92" s="103">
        <v>0</v>
      </c>
      <c r="W92" s="103">
        <v>159</v>
      </c>
      <c r="X92" s="103">
        <v>159</v>
      </c>
      <c r="Y92" s="104">
        <v>54.639175257731956</v>
      </c>
      <c r="Z92" s="103">
        <v>0</v>
      </c>
      <c r="AA92" s="103">
        <v>433</v>
      </c>
      <c r="AB92" s="103">
        <v>433</v>
      </c>
      <c r="AC92" s="190">
        <v>148.79725085910653</v>
      </c>
      <c r="AD92" s="124">
        <v>148.79725085910653</v>
      </c>
      <c r="AE92" s="559"/>
      <c r="AF92" s="557"/>
    </row>
    <row r="93" spans="1:32" x14ac:dyDescent="0.25">
      <c r="A93" s="9"/>
      <c r="B93" s="105">
        <v>440</v>
      </c>
      <c r="C93" s="192" t="s">
        <v>165</v>
      </c>
      <c r="D93" s="76">
        <v>5807</v>
      </c>
      <c r="E93" s="189">
        <v>206</v>
      </c>
      <c r="F93" s="189">
        <v>83</v>
      </c>
      <c r="G93" s="189">
        <v>74</v>
      </c>
      <c r="H93" s="189">
        <v>49</v>
      </c>
      <c r="I93" s="189">
        <v>3038</v>
      </c>
      <c r="J93" s="189">
        <v>1770</v>
      </c>
      <c r="K93" s="189">
        <v>1064</v>
      </c>
      <c r="L93" s="189">
        <v>204</v>
      </c>
      <c r="M93" s="100">
        <v>3244</v>
      </c>
      <c r="N93" s="100">
        <v>1853</v>
      </c>
      <c r="O93" s="100">
        <v>1138</v>
      </c>
      <c r="P93" s="99">
        <v>253</v>
      </c>
      <c r="Q93" s="189">
        <v>7</v>
      </c>
      <c r="R93" s="103">
        <v>1</v>
      </c>
      <c r="S93" s="103">
        <v>4380</v>
      </c>
      <c r="T93" s="103">
        <v>4381</v>
      </c>
      <c r="U93" s="104">
        <v>75.426209746857239</v>
      </c>
      <c r="V93" s="103">
        <v>3</v>
      </c>
      <c r="W93" s="103">
        <v>1924</v>
      </c>
      <c r="X93" s="103">
        <v>1927</v>
      </c>
      <c r="Y93" s="104">
        <v>33.132426381952818</v>
      </c>
      <c r="Z93" s="103">
        <v>4</v>
      </c>
      <c r="AA93" s="103">
        <v>6304</v>
      </c>
      <c r="AB93" s="103">
        <v>6308</v>
      </c>
      <c r="AC93" s="190">
        <v>108.55863612881005</v>
      </c>
      <c r="AD93" s="124">
        <v>108.55274479435553</v>
      </c>
      <c r="AE93" s="559"/>
      <c r="AF93" s="557"/>
    </row>
    <row r="94" spans="1:32" x14ac:dyDescent="0.25">
      <c r="A94" s="9"/>
      <c r="B94" s="105">
        <v>483</v>
      </c>
      <c r="C94" s="192" t="s">
        <v>166</v>
      </c>
      <c r="D94" s="76">
        <v>21</v>
      </c>
      <c r="E94" s="189">
        <v>1</v>
      </c>
      <c r="F94" s="189">
        <v>1</v>
      </c>
      <c r="G94" s="189">
        <v>0</v>
      </c>
      <c r="H94" s="189">
        <v>0</v>
      </c>
      <c r="I94" s="189">
        <v>6</v>
      </c>
      <c r="J94" s="189">
        <v>6</v>
      </c>
      <c r="K94" s="189">
        <v>0</v>
      </c>
      <c r="L94" s="189">
        <v>0</v>
      </c>
      <c r="M94" s="100">
        <v>7</v>
      </c>
      <c r="N94" s="100">
        <v>7</v>
      </c>
      <c r="O94" s="100">
        <v>0</v>
      </c>
      <c r="P94" s="99">
        <v>0</v>
      </c>
      <c r="Q94" s="189">
        <v>0</v>
      </c>
      <c r="R94" s="103">
        <v>0</v>
      </c>
      <c r="S94" s="103">
        <v>13</v>
      </c>
      <c r="T94" s="103">
        <v>13</v>
      </c>
      <c r="U94" s="104">
        <v>61.904761904761905</v>
      </c>
      <c r="V94" s="103">
        <v>0</v>
      </c>
      <c r="W94" s="103">
        <v>0</v>
      </c>
      <c r="X94" s="103">
        <v>0</v>
      </c>
      <c r="Y94" s="104">
        <v>0</v>
      </c>
      <c r="Z94" s="103">
        <v>0</v>
      </c>
      <c r="AA94" s="103">
        <v>13</v>
      </c>
      <c r="AB94" s="103">
        <v>13</v>
      </c>
      <c r="AC94" s="190">
        <v>61.904761904761905</v>
      </c>
      <c r="AD94" s="124">
        <v>61.904761904761905</v>
      </c>
      <c r="AE94" s="559"/>
      <c r="AF94" s="557"/>
    </row>
    <row r="95" spans="1:32" x14ac:dyDescent="0.25">
      <c r="A95" s="9"/>
      <c r="B95" s="105">
        <v>541</v>
      </c>
      <c r="C95" s="105" t="s">
        <v>167</v>
      </c>
      <c r="D95" s="76">
        <v>1021</v>
      </c>
      <c r="E95" s="189">
        <v>62</v>
      </c>
      <c r="F95" s="189">
        <v>32</v>
      </c>
      <c r="G95" s="189">
        <v>22</v>
      </c>
      <c r="H95" s="189">
        <v>8</v>
      </c>
      <c r="I95" s="189">
        <v>1059</v>
      </c>
      <c r="J95" s="189">
        <v>853</v>
      </c>
      <c r="K95" s="189">
        <v>180</v>
      </c>
      <c r="L95" s="189">
        <v>26</v>
      </c>
      <c r="M95" s="100">
        <v>1121</v>
      </c>
      <c r="N95" s="100">
        <v>885</v>
      </c>
      <c r="O95" s="100">
        <v>202</v>
      </c>
      <c r="P95" s="99">
        <v>34</v>
      </c>
      <c r="Q95" s="189">
        <v>1</v>
      </c>
      <c r="R95" s="103">
        <v>0</v>
      </c>
      <c r="S95" s="103">
        <v>936</v>
      </c>
      <c r="T95" s="103">
        <v>936</v>
      </c>
      <c r="U95" s="104">
        <v>91.674828599412336</v>
      </c>
      <c r="V95" s="103">
        <v>0</v>
      </c>
      <c r="W95" s="103">
        <v>232</v>
      </c>
      <c r="X95" s="103">
        <v>232</v>
      </c>
      <c r="Y95" s="104">
        <v>22.722820763956904</v>
      </c>
      <c r="Z95" s="103">
        <v>0</v>
      </c>
      <c r="AA95" s="103">
        <v>1168</v>
      </c>
      <c r="AB95" s="103">
        <v>1168</v>
      </c>
      <c r="AC95" s="190">
        <v>114.39764936336925</v>
      </c>
      <c r="AD95" s="124">
        <v>114.39764936336925</v>
      </c>
      <c r="AE95" s="559"/>
      <c r="AF95" s="557"/>
    </row>
    <row r="96" spans="1:32" x14ac:dyDescent="0.25">
      <c r="A96" s="9"/>
      <c r="B96" s="105">
        <v>607</v>
      </c>
      <c r="C96" s="192" t="s">
        <v>168</v>
      </c>
      <c r="D96" s="76">
        <v>841</v>
      </c>
      <c r="E96" s="189">
        <v>24</v>
      </c>
      <c r="F96" s="189">
        <v>10</v>
      </c>
      <c r="G96" s="189">
        <v>10</v>
      </c>
      <c r="H96" s="189">
        <v>4</v>
      </c>
      <c r="I96" s="189">
        <v>655</v>
      </c>
      <c r="J96" s="189">
        <v>330</v>
      </c>
      <c r="K96" s="189">
        <v>269</v>
      </c>
      <c r="L96" s="189">
        <v>56</v>
      </c>
      <c r="M96" s="100">
        <v>679</v>
      </c>
      <c r="N96" s="100">
        <v>340</v>
      </c>
      <c r="O96" s="100">
        <v>279</v>
      </c>
      <c r="P96" s="99">
        <v>60</v>
      </c>
      <c r="Q96" s="189">
        <v>32</v>
      </c>
      <c r="R96" s="103">
        <v>0</v>
      </c>
      <c r="S96" s="103">
        <v>419</v>
      </c>
      <c r="T96" s="103">
        <v>419</v>
      </c>
      <c r="U96" s="104">
        <v>49.821640903686088</v>
      </c>
      <c r="V96" s="103">
        <v>0</v>
      </c>
      <c r="W96" s="103">
        <v>425</v>
      </c>
      <c r="X96" s="103">
        <v>425</v>
      </c>
      <c r="Y96" s="104">
        <v>50.535077288941736</v>
      </c>
      <c r="Z96" s="103">
        <v>0</v>
      </c>
      <c r="AA96" s="103">
        <v>844</v>
      </c>
      <c r="AB96" s="103">
        <v>844</v>
      </c>
      <c r="AC96" s="190">
        <v>100.35671819262781</v>
      </c>
      <c r="AD96" s="124">
        <v>100.35671819262781</v>
      </c>
      <c r="AE96" s="559"/>
      <c r="AF96" s="557"/>
    </row>
    <row r="97" spans="1:32" x14ac:dyDescent="0.25">
      <c r="A97" s="9"/>
      <c r="B97" s="105">
        <v>615</v>
      </c>
      <c r="C97" s="192" t="s">
        <v>169</v>
      </c>
      <c r="D97" s="76">
        <v>8751</v>
      </c>
      <c r="E97" s="189">
        <v>313</v>
      </c>
      <c r="F97" s="189">
        <v>104</v>
      </c>
      <c r="G97" s="189">
        <v>136</v>
      </c>
      <c r="H97" s="189">
        <v>73</v>
      </c>
      <c r="I97" s="189">
        <v>4412</v>
      </c>
      <c r="J97" s="189">
        <v>2840</v>
      </c>
      <c r="K97" s="189">
        <v>1283</v>
      </c>
      <c r="L97" s="189">
        <v>289</v>
      </c>
      <c r="M97" s="100">
        <v>4725</v>
      </c>
      <c r="N97" s="100">
        <v>2944</v>
      </c>
      <c r="O97" s="100">
        <v>1419</v>
      </c>
      <c r="P97" s="99">
        <v>362</v>
      </c>
      <c r="Q97" s="189">
        <v>20</v>
      </c>
      <c r="R97" s="103">
        <v>0</v>
      </c>
      <c r="S97" s="103">
        <v>4107</v>
      </c>
      <c r="T97" s="103">
        <v>4107</v>
      </c>
      <c r="U97" s="104">
        <v>46.931779225231402</v>
      </c>
      <c r="V97" s="103">
        <v>6</v>
      </c>
      <c r="W97" s="103">
        <v>4390</v>
      </c>
      <c r="X97" s="103">
        <v>4396</v>
      </c>
      <c r="Y97" s="104">
        <v>50.165695349102954</v>
      </c>
      <c r="Z97" s="103">
        <v>6</v>
      </c>
      <c r="AA97" s="103">
        <v>8497</v>
      </c>
      <c r="AB97" s="103">
        <v>8503</v>
      </c>
      <c r="AC97" s="190">
        <v>97.09747457433437</v>
      </c>
      <c r="AD97" s="124">
        <v>97.09946328651364</v>
      </c>
      <c r="AE97" s="559"/>
      <c r="AF97" s="557"/>
    </row>
    <row r="98" spans="1:32" x14ac:dyDescent="0.25">
      <c r="A98" s="9"/>
      <c r="B98" s="105">
        <v>649</v>
      </c>
      <c r="C98" s="192" t="s">
        <v>170</v>
      </c>
      <c r="D98" s="76">
        <v>103</v>
      </c>
      <c r="E98" s="189">
        <v>2</v>
      </c>
      <c r="F98" s="189">
        <v>2</v>
      </c>
      <c r="G98" s="189">
        <v>0</v>
      </c>
      <c r="H98" s="189">
        <v>0</v>
      </c>
      <c r="I98" s="189">
        <v>83</v>
      </c>
      <c r="J98" s="189">
        <v>70</v>
      </c>
      <c r="K98" s="189">
        <v>9</v>
      </c>
      <c r="L98" s="189">
        <v>4</v>
      </c>
      <c r="M98" s="100">
        <v>85</v>
      </c>
      <c r="N98" s="100">
        <v>72</v>
      </c>
      <c r="O98" s="100">
        <v>9</v>
      </c>
      <c r="P98" s="99">
        <v>4</v>
      </c>
      <c r="Q98" s="189">
        <v>2</v>
      </c>
      <c r="R98" s="103">
        <v>0</v>
      </c>
      <c r="S98" s="103">
        <v>110</v>
      </c>
      <c r="T98" s="103">
        <v>110</v>
      </c>
      <c r="U98" s="104">
        <v>106.79611650485437</v>
      </c>
      <c r="V98" s="103">
        <v>0</v>
      </c>
      <c r="W98" s="103">
        <v>5</v>
      </c>
      <c r="X98" s="103">
        <v>5</v>
      </c>
      <c r="Y98" s="104">
        <v>4.8543689320388346</v>
      </c>
      <c r="Z98" s="103">
        <v>0</v>
      </c>
      <c r="AA98" s="103">
        <v>115</v>
      </c>
      <c r="AB98" s="103">
        <v>115</v>
      </c>
      <c r="AC98" s="190">
        <v>111.65048543689321</v>
      </c>
      <c r="AD98" s="124">
        <v>111.65048543689321</v>
      </c>
      <c r="AE98" s="559"/>
      <c r="AF98" s="557"/>
    </row>
    <row r="99" spans="1:32" x14ac:dyDescent="0.25">
      <c r="A99" s="9"/>
      <c r="B99" s="105">
        <v>652</v>
      </c>
      <c r="C99" s="192" t="s">
        <v>171</v>
      </c>
      <c r="D99" s="76">
        <v>58</v>
      </c>
      <c r="E99" s="189">
        <v>0</v>
      </c>
      <c r="F99" s="189">
        <v>0</v>
      </c>
      <c r="G99" s="189">
        <v>0</v>
      </c>
      <c r="H99" s="189">
        <v>0</v>
      </c>
      <c r="I99" s="189">
        <v>7</v>
      </c>
      <c r="J99" s="189">
        <v>5</v>
      </c>
      <c r="K99" s="189">
        <v>2</v>
      </c>
      <c r="L99" s="189">
        <v>0</v>
      </c>
      <c r="M99" s="100">
        <v>7</v>
      </c>
      <c r="N99" s="100">
        <v>5</v>
      </c>
      <c r="O99" s="100">
        <v>2</v>
      </c>
      <c r="P99" s="99">
        <v>0</v>
      </c>
      <c r="Q99" s="189">
        <v>0</v>
      </c>
      <c r="R99" s="103">
        <v>0</v>
      </c>
      <c r="S99" s="103">
        <v>14</v>
      </c>
      <c r="T99" s="103">
        <v>14</v>
      </c>
      <c r="U99" s="104">
        <v>24.137931034482758</v>
      </c>
      <c r="V99" s="103">
        <v>0</v>
      </c>
      <c r="W99" s="103">
        <v>3</v>
      </c>
      <c r="X99" s="103">
        <v>3</v>
      </c>
      <c r="Y99" s="104">
        <v>5.1724137931034484</v>
      </c>
      <c r="Z99" s="103">
        <v>0</v>
      </c>
      <c r="AA99" s="103">
        <v>17</v>
      </c>
      <c r="AB99" s="103">
        <v>17</v>
      </c>
      <c r="AC99" s="190">
        <v>29.310344827586203</v>
      </c>
      <c r="AD99" s="124">
        <v>29.310344827586203</v>
      </c>
      <c r="AE99" s="559"/>
      <c r="AF99" s="557"/>
    </row>
    <row r="100" spans="1:32" x14ac:dyDescent="0.25">
      <c r="A100" s="9"/>
      <c r="B100" s="105">
        <v>660</v>
      </c>
      <c r="C100" s="192" t="s">
        <v>172</v>
      </c>
      <c r="D100" s="76">
        <v>183</v>
      </c>
      <c r="E100" s="189">
        <v>3</v>
      </c>
      <c r="F100" s="189">
        <v>0</v>
      </c>
      <c r="G100" s="189">
        <v>2</v>
      </c>
      <c r="H100" s="189">
        <v>1</v>
      </c>
      <c r="I100" s="189">
        <v>199</v>
      </c>
      <c r="J100" s="189">
        <v>171</v>
      </c>
      <c r="K100" s="189">
        <v>28</v>
      </c>
      <c r="L100" s="189">
        <v>0</v>
      </c>
      <c r="M100" s="100">
        <v>202</v>
      </c>
      <c r="N100" s="100">
        <v>171</v>
      </c>
      <c r="O100" s="100">
        <v>30</v>
      </c>
      <c r="P100" s="99">
        <v>1</v>
      </c>
      <c r="Q100" s="189">
        <v>2</v>
      </c>
      <c r="R100" s="103">
        <v>0</v>
      </c>
      <c r="S100" s="103">
        <v>239</v>
      </c>
      <c r="T100" s="103">
        <v>239</v>
      </c>
      <c r="U100" s="104">
        <v>130.60109289617486</v>
      </c>
      <c r="V100" s="103">
        <v>0</v>
      </c>
      <c r="W100" s="103">
        <v>28</v>
      </c>
      <c r="X100" s="103">
        <v>28</v>
      </c>
      <c r="Y100" s="104">
        <v>15.300546448087433</v>
      </c>
      <c r="Z100" s="103">
        <v>0</v>
      </c>
      <c r="AA100" s="103">
        <v>267</v>
      </c>
      <c r="AB100" s="103">
        <v>267</v>
      </c>
      <c r="AC100" s="190">
        <v>145.90163934426229</v>
      </c>
      <c r="AD100" s="124">
        <v>145.90163934426229</v>
      </c>
      <c r="AE100" s="559"/>
      <c r="AF100" s="557"/>
    </row>
    <row r="101" spans="1:32" x14ac:dyDescent="0.25">
      <c r="A101" s="9"/>
      <c r="B101" s="105">
        <v>667</v>
      </c>
      <c r="C101" s="192" t="s">
        <v>173</v>
      </c>
      <c r="D101" s="76">
        <v>191</v>
      </c>
      <c r="E101" s="189">
        <v>3</v>
      </c>
      <c r="F101" s="189">
        <v>2</v>
      </c>
      <c r="G101" s="189">
        <v>1</v>
      </c>
      <c r="H101" s="189">
        <v>0</v>
      </c>
      <c r="I101" s="189">
        <v>174</v>
      </c>
      <c r="J101" s="189">
        <v>120</v>
      </c>
      <c r="K101" s="189">
        <v>48</v>
      </c>
      <c r="L101" s="189">
        <v>6</v>
      </c>
      <c r="M101" s="100">
        <v>177</v>
      </c>
      <c r="N101" s="100">
        <v>122</v>
      </c>
      <c r="O101" s="100">
        <v>49</v>
      </c>
      <c r="P101" s="99">
        <v>6</v>
      </c>
      <c r="Q101" s="189">
        <v>0</v>
      </c>
      <c r="R101" s="103">
        <v>0</v>
      </c>
      <c r="S101" s="103">
        <v>192</v>
      </c>
      <c r="T101" s="103">
        <v>192</v>
      </c>
      <c r="U101" s="104">
        <v>100.52356020942408</v>
      </c>
      <c r="V101" s="103">
        <v>0</v>
      </c>
      <c r="W101" s="103">
        <v>12</v>
      </c>
      <c r="X101" s="103">
        <v>12</v>
      </c>
      <c r="Y101" s="104">
        <v>6.2827225130890048</v>
      </c>
      <c r="Z101" s="103">
        <v>0</v>
      </c>
      <c r="AA101" s="103">
        <v>204</v>
      </c>
      <c r="AB101" s="103">
        <v>204</v>
      </c>
      <c r="AC101" s="190">
        <v>106.80628272251309</v>
      </c>
      <c r="AD101" s="124">
        <v>106.80628272251309</v>
      </c>
      <c r="AE101" s="559"/>
      <c r="AF101" s="557"/>
    </row>
    <row r="102" spans="1:32" x14ac:dyDescent="0.25">
      <c r="A102" s="9"/>
      <c r="B102" s="105">
        <v>674</v>
      </c>
      <c r="C102" s="192" t="s">
        <v>174</v>
      </c>
      <c r="D102" s="76">
        <v>336</v>
      </c>
      <c r="E102" s="189">
        <v>19</v>
      </c>
      <c r="F102" s="189">
        <v>7</v>
      </c>
      <c r="G102" s="189">
        <v>8</v>
      </c>
      <c r="H102" s="189">
        <v>4</v>
      </c>
      <c r="I102" s="189">
        <v>191</v>
      </c>
      <c r="J102" s="189">
        <v>160</v>
      </c>
      <c r="K102" s="189">
        <v>23</v>
      </c>
      <c r="L102" s="189">
        <v>8</v>
      </c>
      <c r="M102" s="100">
        <v>210</v>
      </c>
      <c r="N102" s="100">
        <v>167</v>
      </c>
      <c r="O102" s="100">
        <v>31</v>
      </c>
      <c r="P102" s="99">
        <v>12</v>
      </c>
      <c r="Q102" s="189">
        <v>5</v>
      </c>
      <c r="R102" s="103">
        <v>0</v>
      </c>
      <c r="S102" s="103">
        <v>322</v>
      </c>
      <c r="T102" s="103">
        <v>322</v>
      </c>
      <c r="U102" s="104">
        <v>95.833333333333343</v>
      </c>
      <c r="V102" s="103">
        <v>0</v>
      </c>
      <c r="W102" s="103">
        <v>42</v>
      </c>
      <c r="X102" s="103">
        <v>42</v>
      </c>
      <c r="Y102" s="104">
        <v>12.5</v>
      </c>
      <c r="Z102" s="103">
        <v>0</v>
      </c>
      <c r="AA102" s="103">
        <v>364</v>
      </c>
      <c r="AB102" s="103">
        <v>364</v>
      </c>
      <c r="AC102" s="190">
        <v>108.33333333333333</v>
      </c>
      <c r="AD102" s="124">
        <v>108.33333333333333</v>
      </c>
      <c r="AE102" s="559"/>
      <c r="AF102" s="557"/>
    </row>
    <row r="103" spans="1:32" x14ac:dyDescent="0.25">
      <c r="A103" s="9"/>
      <c r="B103" s="105">
        <v>697</v>
      </c>
      <c r="C103" s="196" t="s">
        <v>175</v>
      </c>
      <c r="D103" s="76">
        <v>1747</v>
      </c>
      <c r="E103" s="189">
        <v>82</v>
      </c>
      <c r="F103" s="189">
        <v>28</v>
      </c>
      <c r="G103" s="189">
        <v>37</v>
      </c>
      <c r="H103" s="189">
        <v>17</v>
      </c>
      <c r="I103" s="189">
        <v>1536</v>
      </c>
      <c r="J103" s="189">
        <v>764</v>
      </c>
      <c r="K103" s="189">
        <v>655</v>
      </c>
      <c r="L103" s="189">
        <v>117</v>
      </c>
      <c r="M103" s="100">
        <v>1618</v>
      </c>
      <c r="N103" s="100">
        <v>792</v>
      </c>
      <c r="O103" s="100">
        <v>692</v>
      </c>
      <c r="P103" s="99">
        <v>134</v>
      </c>
      <c r="Q103" s="189">
        <v>10</v>
      </c>
      <c r="R103" s="103">
        <v>0</v>
      </c>
      <c r="S103" s="103">
        <v>1539</v>
      </c>
      <c r="T103" s="103">
        <v>1539</v>
      </c>
      <c r="U103" s="104">
        <v>88.093875214653693</v>
      </c>
      <c r="V103" s="103">
        <v>1</v>
      </c>
      <c r="W103" s="103">
        <v>648</v>
      </c>
      <c r="X103" s="103">
        <v>649</v>
      </c>
      <c r="Y103" s="104">
        <v>37.092157985117346</v>
      </c>
      <c r="Z103" s="103">
        <v>1</v>
      </c>
      <c r="AA103" s="103">
        <v>2187</v>
      </c>
      <c r="AB103" s="103">
        <v>2188</v>
      </c>
      <c r="AC103" s="190">
        <v>125.18603319977105</v>
      </c>
      <c r="AD103" s="124">
        <v>125.17162471395882</v>
      </c>
      <c r="AE103" s="559"/>
      <c r="AF103" s="557"/>
    </row>
    <row r="104" spans="1:32" x14ac:dyDescent="0.25">
      <c r="A104" s="9"/>
      <c r="B104" s="105">
        <v>756</v>
      </c>
      <c r="C104" s="192" t="s">
        <v>176</v>
      </c>
      <c r="D104" s="76">
        <v>839</v>
      </c>
      <c r="E104" s="189">
        <v>35</v>
      </c>
      <c r="F104" s="189">
        <v>15</v>
      </c>
      <c r="G104" s="189">
        <v>11</v>
      </c>
      <c r="H104" s="189">
        <v>9</v>
      </c>
      <c r="I104" s="189">
        <v>626</v>
      </c>
      <c r="J104" s="189">
        <v>436</v>
      </c>
      <c r="K104" s="189">
        <v>152</v>
      </c>
      <c r="L104" s="189">
        <v>38</v>
      </c>
      <c r="M104" s="100">
        <v>661</v>
      </c>
      <c r="N104" s="100">
        <v>451</v>
      </c>
      <c r="O104" s="100">
        <v>163</v>
      </c>
      <c r="P104" s="99">
        <v>47</v>
      </c>
      <c r="Q104" s="189">
        <v>5</v>
      </c>
      <c r="R104" s="103">
        <v>0</v>
      </c>
      <c r="S104" s="103">
        <v>625</v>
      </c>
      <c r="T104" s="103">
        <v>625</v>
      </c>
      <c r="U104" s="104">
        <v>74.493444576877238</v>
      </c>
      <c r="V104" s="103">
        <v>0</v>
      </c>
      <c r="W104" s="103">
        <v>61</v>
      </c>
      <c r="X104" s="103">
        <v>61</v>
      </c>
      <c r="Y104" s="104">
        <v>7.2705601907032182</v>
      </c>
      <c r="Z104" s="103">
        <v>0</v>
      </c>
      <c r="AA104" s="103">
        <v>686</v>
      </c>
      <c r="AB104" s="103">
        <v>686</v>
      </c>
      <c r="AC104" s="190">
        <v>81.76400476758046</v>
      </c>
      <c r="AD104" s="124">
        <v>81.76400476758046</v>
      </c>
      <c r="AE104" s="559"/>
      <c r="AF104" s="557"/>
    </row>
    <row r="105" spans="1:32" x14ac:dyDescent="0.25">
      <c r="A105" s="2" t="s">
        <v>177</v>
      </c>
      <c r="B105" s="174"/>
      <c r="C105" s="197" t="s">
        <v>52</v>
      </c>
      <c r="D105" s="84">
        <v>3173</v>
      </c>
      <c r="E105" s="84">
        <v>171</v>
      </c>
      <c r="F105" s="84">
        <v>92</v>
      </c>
      <c r="G105" s="84">
        <v>51</v>
      </c>
      <c r="H105" s="84">
        <v>28</v>
      </c>
      <c r="I105" s="84">
        <v>2096</v>
      </c>
      <c r="J105" s="84">
        <v>1648</v>
      </c>
      <c r="K105" s="84">
        <v>384</v>
      </c>
      <c r="L105" s="84">
        <v>64</v>
      </c>
      <c r="M105" s="84">
        <v>2267</v>
      </c>
      <c r="N105" s="84">
        <v>1740</v>
      </c>
      <c r="O105" s="84">
        <v>435</v>
      </c>
      <c r="P105" s="84">
        <v>92</v>
      </c>
      <c r="Q105" s="84">
        <v>90</v>
      </c>
      <c r="R105" s="107">
        <v>0</v>
      </c>
      <c r="S105" s="107">
        <v>2822</v>
      </c>
      <c r="T105" s="107">
        <v>2822</v>
      </c>
      <c r="U105" s="106">
        <v>88.937913646391436</v>
      </c>
      <c r="V105" s="107">
        <v>2</v>
      </c>
      <c r="W105" s="107">
        <v>661</v>
      </c>
      <c r="X105" s="107">
        <v>663</v>
      </c>
      <c r="Y105" s="106">
        <v>20.832020170185945</v>
      </c>
      <c r="Z105" s="107">
        <v>2</v>
      </c>
      <c r="AA105" s="107">
        <v>3483</v>
      </c>
      <c r="AB105" s="107">
        <v>3485</v>
      </c>
      <c r="AC105" s="94">
        <v>109.76993381657738</v>
      </c>
      <c r="AD105" s="194">
        <v>109.76377952755905</v>
      </c>
      <c r="AE105" s="559"/>
      <c r="AF105" s="557"/>
    </row>
    <row r="106" spans="1:32" x14ac:dyDescent="0.25">
      <c r="A106" s="2"/>
      <c r="B106" s="105">
        <v>30</v>
      </c>
      <c r="C106" s="192" t="s">
        <v>178</v>
      </c>
      <c r="D106" s="76">
        <v>653</v>
      </c>
      <c r="E106" s="189">
        <v>30</v>
      </c>
      <c r="F106" s="189">
        <v>13</v>
      </c>
      <c r="G106" s="189">
        <v>11</v>
      </c>
      <c r="H106" s="189">
        <v>6</v>
      </c>
      <c r="I106" s="189">
        <v>382</v>
      </c>
      <c r="J106" s="189">
        <v>286</v>
      </c>
      <c r="K106" s="189">
        <v>86</v>
      </c>
      <c r="L106" s="189">
        <v>10</v>
      </c>
      <c r="M106" s="100">
        <v>412</v>
      </c>
      <c r="N106" s="100">
        <v>299</v>
      </c>
      <c r="O106" s="100">
        <v>97</v>
      </c>
      <c r="P106" s="99">
        <v>16</v>
      </c>
      <c r="Q106" s="189">
        <v>3</v>
      </c>
      <c r="R106" s="103">
        <v>0</v>
      </c>
      <c r="S106" s="103">
        <v>631</v>
      </c>
      <c r="T106" s="103">
        <v>631</v>
      </c>
      <c r="U106" s="104">
        <v>96.63093415007657</v>
      </c>
      <c r="V106" s="103">
        <v>2</v>
      </c>
      <c r="W106" s="103">
        <v>343</v>
      </c>
      <c r="X106" s="103">
        <v>345</v>
      </c>
      <c r="Y106" s="104">
        <v>52.526799387442566</v>
      </c>
      <c r="Z106" s="103">
        <v>2</v>
      </c>
      <c r="AA106" s="103">
        <v>974</v>
      </c>
      <c r="AB106" s="103">
        <v>976</v>
      </c>
      <c r="AC106" s="190">
        <v>149.15773353751914</v>
      </c>
      <c r="AD106" s="124">
        <v>149.00763358778624</v>
      </c>
      <c r="AE106" s="559"/>
      <c r="AF106" s="557"/>
    </row>
    <row r="107" spans="1:32" x14ac:dyDescent="0.25">
      <c r="A107" s="2"/>
      <c r="B107" s="105">
        <v>34</v>
      </c>
      <c r="C107" s="192" t="s">
        <v>179</v>
      </c>
      <c r="D107" s="76">
        <v>373</v>
      </c>
      <c r="E107" s="189">
        <v>27</v>
      </c>
      <c r="F107" s="189">
        <v>11</v>
      </c>
      <c r="G107" s="189">
        <v>9</v>
      </c>
      <c r="H107" s="189">
        <v>7</v>
      </c>
      <c r="I107" s="189">
        <v>147</v>
      </c>
      <c r="J107" s="189">
        <v>106</v>
      </c>
      <c r="K107" s="189">
        <v>33</v>
      </c>
      <c r="L107" s="189">
        <v>8</v>
      </c>
      <c r="M107" s="100">
        <v>174</v>
      </c>
      <c r="N107" s="100">
        <v>117</v>
      </c>
      <c r="O107" s="100">
        <v>42</v>
      </c>
      <c r="P107" s="99">
        <v>15</v>
      </c>
      <c r="Q107" s="189">
        <v>15</v>
      </c>
      <c r="R107" s="103">
        <v>0</v>
      </c>
      <c r="S107" s="103">
        <v>406</v>
      </c>
      <c r="T107" s="103">
        <v>406</v>
      </c>
      <c r="U107" s="104">
        <v>108.84718498659518</v>
      </c>
      <c r="V107" s="103">
        <v>0</v>
      </c>
      <c r="W107" s="103">
        <v>61</v>
      </c>
      <c r="X107" s="103">
        <v>61</v>
      </c>
      <c r="Y107" s="104">
        <v>16.353887399463808</v>
      </c>
      <c r="Z107" s="103">
        <v>0</v>
      </c>
      <c r="AA107" s="103">
        <v>467</v>
      </c>
      <c r="AB107" s="103">
        <v>467</v>
      </c>
      <c r="AC107" s="190">
        <v>125.20107238605898</v>
      </c>
      <c r="AD107" s="124">
        <v>125.20107238605898</v>
      </c>
      <c r="AE107" s="559"/>
      <c r="AF107" s="557"/>
    </row>
    <row r="108" spans="1:32" x14ac:dyDescent="0.25">
      <c r="A108" s="2"/>
      <c r="B108" s="105">
        <v>36</v>
      </c>
      <c r="C108" s="192" t="s">
        <v>180</v>
      </c>
      <c r="D108" s="76">
        <v>165</v>
      </c>
      <c r="E108" s="189">
        <v>4</v>
      </c>
      <c r="F108" s="189">
        <v>2</v>
      </c>
      <c r="G108" s="189">
        <v>1</v>
      </c>
      <c r="H108" s="189">
        <v>1</v>
      </c>
      <c r="I108" s="189">
        <v>86</v>
      </c>
      <c r="J108" s="189">
        <v>75</v>
      </c>
      <c r="K108" s="189">
        <v>10</v>
      </c>
      <c r="L108" s="189">
        <v>1</v>
      </c>
      <c r="M108" s="100">
        <v>90</v>
      </c>
      <c r="N108" s="100">
        <v>77</v>
      </c>
      <c r="O108" s="100">
        <v>11</v>
      </c>
      <c r="P108" s="99">
        <v>2</v>
      </c>
      <c r="Q108" s="189">
        <v>3</v>
      </c>
      <c r="R108" s="103">
        <v>0</v>
      </c>
      <c r="S108" s="103">
        <v>67</v>
      </c>
      <c r="T108" s="103">
        <v>67</v>
      </c>
      <c r="U108" s="104">
        <v>40.606060606060609</v>
      </c>
      <c r="V108" s="103">
        <v>0</v>
      </c>
      <c r="W108" s="103">
        <v>26</v>
      </c>
      <c r="X108" s="103">
        <v>26</v>
      </c>
      <c r="Y108" s="104">
        <v>15.757575757575756</v>
      </c>
      <c r="Z108" s="103">
        <v>0</v>
      </c>
      <c r="AA108" s="103">
        <v>93</v>
      </c>
      <c r="AB108" s="103">
        <v>93</v>
      </c>
      <c r="AC108" s="190">
        <v>56.36363636363636</v>
      </c>
      <c r="AD108" s="124">
        <v>56.36363636363636</v>
      </c>
      <c r="AE108" s="559"/>
      <c r="AF108" s="557"/>
    </row>
    <row r="109" spans="1:32" x14ac:dyDescent="0.25">
      <c r="A109" s="2"/>
      <c r="B109" s="105">
        <v>91</v>
      </c>
      <c r="C109" s="192" t="s">
        <v>181</v>
      </c>
      <c r="D109" s="76">
        <v>93</v>
      </c>
      <c r="E109" s="189">
        <v>7</v>
      </c>
      <c r="F109" s="189">
        <v>3</v>
      </c>
      <c r="G109" s="189">
        <v>4</v>
      </c>
      <c r="H109" s="189">
        <v>0</v>
      </c>
      <c r="I109" s="189">
        <v>48</v>
      </c>
      <c r="J109" s="189">
        <v>45</v>
      </c>
      <c r="K109" s="189">
        <v>2</v>
      </c>
      <c r="L109" s="189">
        <v>1</v>
      </c>
      <c r="M109" s="100">
        <v>55</v>
      </c>
      <c r="N109" s="100">
        <v>48</v>
      </c>
      <c r="O109" s="100">
        <v>6</v>
      </c>
      <c r="P109" s="99">
        <v>1</v>
      </c>
      <c r="Q109" s="189">
        <v>0</v>
      </c>
      <c r="R109" s="103">
        <v>0</v>
      </c>
      <c r="S109" s="103">
        <v>60</v>
      </c>
      <c r="T109" s="103">
        <v>60</v>
      </c>
      <c r="U109" s="104">
        <v>64.516129032258064</v>
      </c>
      <c r="V109" s="103">
        <v>0</v>
      </c>
      <c r="W109" s="103">
        <v>1</v>
      </c>
      <c r="X109" s="103">
        <v>1</v>
      </c>
      <c r="Y109" s="104">
        <v>1.0752688172043012</v>
      </c>
      <c r="Z109" s="103">
        <v>0</v>
      </c>
      <c r="AA109" s="103">
        <v>61</v>
      </c>
      <c r="AB109" s="103">
        <v>61</v>
      </c>
      <c r="AC109" s="190">
        <v>65.591397849462368</v>
      </c>
      <c r="AD109" s="124">
        <v>65.591397849462368</v>
      </c>
      <c r="AE109" s="559"/>
      <c r="AF109" s="557"/>
    </row>
    <row r="110" spans="1:32" x14ac:dyDescent="0.25">
      <c r="A110" s="2"/>
      <c r="B110" s="105">
        <v>93</v>
      </c>
      <c r="C110" s="192" t="s">
        <v>182</v>
      </c>
      <c r="D110" s="76">
        <v>52</v>
      </c>
      <c r="E110" s="189">
        <v>1</v>
      </c>
      <c r="F110" s="189">
        <v>0</v>
      </c>
      <c r="G110" s="189">
        <v>1</v>
      </c>
      <c r="H110" s="189">
        <v>0</v>
      </c>
      <c r="I110" s="189">
        <v>41</v>
      </c>
      <c r="J110" s="189">
        <v>40</v>
      </c>
      <c r="K110" s="189">
        <v>1</v>
      </c>
      <c r="L110" s="189">
        <v>0</v>
      </c>
      <c r="M110" s="100">
        <v>42</v>
      </c>
      <c r="N110" s="100">
        <v>40</v>
      </c>
      <c r="O110" s="100">
        <v>2</v>
      </c>
      <c r="P110" s="99">
        <v>0</v>
      </c>
      <c r="Q110" s="189">
        <v>0</v>
      </c>
      <c r="R110" s="103">
        <v>0</v>
      </c>
      <c r="S110" s="103">
        <v>80</v>
      </c>
      <c r="T110" s="103">
        <v>80</v>
      </c>
      <c r="U110" s="104">
        <v>153.84615384615387</v>
      </c>
      <c r="V110" s="103">
        <v>0</v>
      </c>
      <c r="W110" s="103">
        <v>5</v>
      </c>
      <c r="X110" s="103">
        <v>5</v>
      </c>
      <c r="Y110" s="104">
        <v>9.6153846153846168</v>
      </c>
      <c r="Z110" s="103">
        <v>0</v>
      </c>
      <c r="AA110" s="103">
        <v>85</v>
      </c>
      <c r="AB110" s="103">
        <v>85</v>
      </c>
      <c r="AC110" s="190">
        <v>163.46153846153845</v>
      </c>
      <c r="AD110" s="124">
        <v>163.46153846153845</v>
      </c>
      <c r="AE110" s="559"/>
      <c r="AF110" s="557"/>
    </row>
    <row r="111" spans="1:32" x14ac:dyDescent="0.25">
      <c r="A111" s="2"/>
      <c r="B111" s="105">
        <v>101</v>
      </c>
      <c r="C111" s="105" t="s">
        <v>183</v>
      </c>
      <c r="D111" s="76">
        <v>332</v>
      </c>
      <c r="E111" s="189">
        <v>20</v>
      </c>
      <c r="F111" s="189">
        <v>19</v>
      </c>
      <c r="G111" s="189">
        <v>0</v>
      </c>
      <c r="H111" s="189">
        <v>1</v>
      </c>
      <c r="I111" s="189">
        <v>214</v>
      </c>
      <c r="J111" s="189">
        <v>201</v>
      </c>
      <c r="K111" s="189">
        <v>10</v>
      </c>
      <c r="L111" s="189">
        <v>3</v>
      </c>
      <c r="M111" s="100">
        <v>234</v>
      </c>
      <c r="N111" s="100">
        <v>220</v>
      </c>
      <c r="O111" s="100">
        <v>10</v>
      </c>
      <c r="P111" s="99">
        <v>4</v>
      </c>
      <c r="Q111" s="189">
        <v>8</v>
      </c>
      <c r="R111" s="103">
        <v>0</v>
      </c>
      <c r="S111" s="103">
        <v>325</v>
      </c>
      <c r="T111" s="103">
        <v>325</v>
      </c>
      <c r="U111" s="104">
        <v>97.891566265060234</v>
      </c>
      <c r="V111" s="103">
        <v>0</v>
      </c>
      <c r="W111" s="103">
        <v>23</v>
      </c>
      <c r="X111" s="103">
        <v>23</v>
      </c>
      <c r="Y111" s="104">
        <v>6.927710843373494</v>
      </c>
      <c r="Z111" s="103">
        <v>0</v>
      </c>
      <c r="AA111" s="103">
        <v>348</v>
      </c>
      <c r="AB111" s="103">
        <v>348</v>
      </c>
      <c r="AC111" s="190">
        <v>104.81927710843372</v>
      </c>
      <c r="AD111" s="124">
        <v>104.81927710843372</v>
      </c>
      <c r="AE111" s="559"/>
      <c r="AF111" s="557"/>
    </row>
    <row r="112" spans="1:32" x14ac:dyDescent="0.25">
      <c r="A112" s="2"/>
      <c r="B112" s="105">
        <v>145</v>
      </c>
      <c r="C112" s="192" t="s">
        <v>184</v>
      </c>
      <c r="D112" s="76">
        <v>18</v>
      </c>
      <c r="E112" s="189">
        <v>2</v>
      </c>
      <c r="F112" s="189">
        <v>2</v>
      </c>
      <c r="G112" s="189">
        <v>0</v>
      </c>
      <c r="H112" s="189">
        <v>0</v>
      </c>
      <c r="I112" s="189">
        <v>23</v>
      </c>
      <c r="J112" s="189">
        <v>21</v>
      </c>
      <c r="K112" s="189">
        <v>2</v>
      </c>
      <c r="L112" s="189">
        <v>0</v>
      </c>
      <c r="M112" s="100">
        <v>25</v>
      </c>
      <c r="N112" s="100">
        <v>23</v>
      </c>
      <c r="O112" s="100">
        <v>2</v>
      </c>
      <c r="P112" s="99">
        <v>0</v>
      </c>
      <c r="Q112" s="189">
        <v>2</v>
      </c>
      <c r="R112" s="103">
        <v>0</v>
      </c>
      <c r="S112" s="103">
        <v>24</v>
      </c>
      <c r="T112" s="103">
        <v>24</v>
      </c>
      <c r="U112" s="104">
        <v>133.33333333333331</v>
      </c>
      <c r="V112" s="103">
        <v>0</v>
      </c>
      <c r="W112" s="103">
        <v>1</v>
      </c>
      <c r="X112" s="103">
        <v>1</v>
      </c>
      <c r="Y112" s="104">
        <v>5.5555555555555554</v>
      </c>
      <c r="Z112" s="103">
        <v>0</v>
      </c>
      <c r="AA112" s="103">
        <v>25</v>
      </c>
      <c r="AB112" s="103">
        <v>25</v>
      </c>
      <c r="AC112" s="190">
        <v>138.88888888888889</v>
      </c>
      <c r="AD112" s="124">
        <v>138.88888888888889</v>
      </c>
      <c r="AE112" s="559"/>
      <c r="AF112" s="557"/>
    </row>
    <row r="113" spans="1:32" x14ac:dyDescent="0.25">
      <c r="A113" s="2"/>
      <c r="B113" s="105">
        <v>209</v>
      </c>
      <c r="C113" s="192" t="s">
        <v>185</v>
      </c>
      <c r="D113" s="76">
        <v>82</v>
      </c>
      <c r="E113" s="189">
        <v>10</v>
      </c>
      <c r="F113" s="189">
        <v>8</v>
      </c>
      <c r="G113" s="189">
        <v>1</v>
      </c>
      <c r="H113" s="189">
        <v>1</v>
      </c>
      <c r="I113" s="189">
        <v>76</v>
      </c>
      <c r="J113" s="189">
        <v>70</v>
      </c>
      <c r="K113" s="189">
        <v>4</v>
      </c>
      <c r="L113" s="189">
        <v>2</v>
      </c>
      <c r="M113" s="100">
        <v>86</v>
      </c>
      <c r="N113" s="100">
        <v>78</v>
      </c>
      <c r="O113" s="100">
        <v>5</v>
      </c>
      <c r="P113" s="99">
        <v>3</v>
      </c>
      <c r="Q113" s="189">
        <v>2</v>
      </c>
      <c r="R113" s="103">
        <v>0</v>
      </c>
      <c r="S113" s="103">
        <v>98</v>
      </c>
      <c r="T113" s="103">
        <v>98</v>
      </c>
      <c r="U113" s="104">
        <v>119.51219512195121</v>
      </c>
      <c r="V113" s="103">
        <v>0</v>
      </c>
      <c r="W113" s="103">
        <v>7</v>
      </c>
      <c r="X113" s="103">
        <v>7</v>
      </c>
      <c r="Y113" s="104">
        <v>8.536585365853659</v>
      </c>
      <c r="Z113" s="103">
        <v>0</v>
      </c>
      <c r="AA113" s="103">
        <v>105</v>
      </c>
      <c r="AB113" s="103">
        <v>105</v>
      </c>
      <c r="AC113" s="190">
        <v>128.04878048780489</v>
      </c>
      <c r="AD113" s="124">
        <v>128.04878048780489</v>
      </c>
      <c r="AE113" s="559"/>
      <c r="AF113" s="557"/>
    </row>
    <row r="114" spans="1:32" x14ac:dyDescent="0.25">
      <c r="A114" s="2"/>
      <c r="B114" s="105">
        <v>282</v>
      </c>
      <c r="C114" s="192" t="s">
        <v>186</v>
      </c>
      <c r="D114" s="76">
        <v>201</v>
      </c>
      <c r="E114" s="189">
        <v>1</v>
      </c>
      <c r="F114" s="189">
        <v>0</v>
      </c>
      <c r="G114" s="189">
        <v>0</v>
      </c>
      <c r="H114" s="189">
        <v>1</v>
      </c>
      <c r="I114" s="189">
        <v>187</v>
      </c>
      <c r="J114" s="189">
        <v>123</v>
      </c>
      <c r="K114" s="189">
        <v>56</v>
      </c>
      <c r="L114" s="189">
        <v>8</v>
      </c>
      <c r="M114" s="100">
        <v>188</v>
      </c>
      <c r="N114" s="100">
        <v>123</v>
      </c>
      <c r="O114" s="100">
        <v>56</v>
      </c>
      <c r="P114" s="99">
        <v>9</v>
      </c>
      <c r="Q114" s="189">
        <v>2</v>
      </c>
      <c r="R114" s="103">
        <v>0</v>
      </c>
      <c r="S114" s="103">
        <v>164</v>
      </c>
      <c r="T114" s="103">
        <v>164</v>
      </c>
      <c r="U114" s="104">
        <v>81.592039800995025</v>
      </c>
      <c r="V114" s="103">
        <v>0</v>
      </c>
      <c r="W114" s="103">
        <v>34</v>
      </c>
      <c r="X114" s="103">
        <v>34</v>
      </c>
      <c r="Y114" s="104">
        <v>16.915422885572141</v>
      </c>
      <c r="Z114" s="103">
        <v>0</v>
      </c>
      <c r="AA114" s="103">
        <v>198</v>
      </c>
      <c r="AB114" s="103">
        <v>198</v>
      </c>
      <c r="AC114" s="190">
        <v>98.507462686567166</v>
      </c>
      <c r="AD114" s="124">
        <v>98.507462686567166</v>
      </c>
      <c r="AE114" s="559"/>
      <c r="AF114" s="557"/>
    </row>
    <row r="115" spans="1:32" x14ac:dyDescent="0.25">
      <c r="A115" s="2"/>
      <c r="B115" s="105">
        <v>353</v>
      </c>
      <c r="C115" s="192" t="s">
        <v>187</v>
      </c>
      <c r="D115" s="76">
        <v>17</v>
      </c>
      <c r="E115" s="189">
        <v>2</v>
      </c>
      <c r="F115" s="189">
        <v>0</v>
      </c>
      <c r="G115" s="189">
        <v>2</v>
      </c>
      <c r="H115" s="189">
        <v>0</v>
      </c>
      <c r="I115" s="189">
        <v>13</v>
      </c>
      <c r="J115" s="189">
        <v>12</v>
      </c>
      <c r="K115" s="189">
        <v>0</v>
      </c>
      <c r="L115" s="189">
        <v>1</v>
      </c>
      <c r="M115" s="100">
        <v>15</v>
      </c>
      <c r="N115" s="100">
        <v>12</v>
      </c>
      <c r="O115" s="100">
        <v>2</v>
      </c>
      <c r="P115" s="99">
        <v>1</v>
      </c>
      <c r="Q115" s="189">
        <v>0</v>
      </c>
      <c r="R115" s="103">
        <v>0</v>
      </c>
      <c r="S115" s="103">
        <v>17</v>
      </c>
      <c r="T115" s="103">
        <v>17</v>
      </c>
      <c r="U115" s="104">
        <v>100</v>
      </c>
      <c r="V115" s="103">
        <v>0</v>
      </c>
      <c r="W115" s="103">
        <v>5</v>
      </c>
      <c r="X115" s="103">
        <v>5</v>
      </c>
      <c r="Y115" s="104">
        <v>29.411764705882355</v>
      </c>
      <c r="Z115" s="103">
        <v>0</v>
      </c>
      <c r="AA115" s="103">
        <v>22</v>
      </c>
      <c r="AB115" s="103">
        <v>22</v>
      </c>
      <c r="AC115" s="190">
        <v>129.41176470588235</v>
      </c>
      <c r="AD115" s="124">
        <v>129.41176470588235</v>
      </c>
      <c r="AE115" s="559"/>
      <c r="AF115" s="557"/>
    </row>
    <row r="116" spans="1:32" x14ac:dyDescent="0.25">
      <c r="A116" s="2"/>
      <c r="B116" s="105">
        <v>364</v>
      </c>
      <c r="C116" s="192" t="s">
        <v>188</v>
      </c>
      <c r="D116" s="76">
        <v>132</v>
      </c>
      <c r="E116" s="189">
        <v>13</v>
      </c>
      <c r="F116" s="189">
        <v>7</v>
      </c>
      <c r="G116" s="189">
        <v>5</v>
      </c>
      <c r="H116" s="189">
        <v>1</v>
      </c>
      <c r="I116" s="189">
        <v>93</v>
      </c>
      <c r="J116" s="189">
        <v>75</v>
      </c>
      <c r="K116" s="189">
        <v>16</v>
      </c>
      <c r="L116" s="189">
        <v>2</v>
      </c>
      <c r="M116" s="100">
        <v>106</v>
      </c>
      <c r="N116" s="100">
        <v>82</v>
      </c>
      <c r="O116" s="100">
        <v>21</v>
      </c>
      <c r="P116" s="99">
        <v>3</v>
      </c>
      <c r="Q116" s="189">
        <v>1</v>
      </c>
      <c r="R116" s="103">
        <v>0</v>
      </c>
      <c r="S116" s="103">
        <v>84</v>
      </c>
      <c r="T116" s="103">
        <v>84</v>
      </c>
      <c r="U116" s="104">
        <v>63.636363636363633</v>
      </c>
      <c r="V116" s="103">
        <v>0</v>
      </c>
      <c r="W116" s="103">
        <v>28</v>
      </c>
      <c r="X116" s="103">
        <v>28</v>
      </c>
      <c r="Y116" s="104">
        <v>21.212121212121211</v>
      </c>
      <c r="Z116" s="103">
        <v>0</v>
      </c>
      <c r="AA116" s="103">
        <v>112</v>
      </c>
      <c r="AB116" s="103">
        <v>112</v>
      </c>
      <c r="AC116" s="190">
        <v>84.848484848484844</v>
      </c>
      <c r="AD116" s="124">
        <v>84.848484848484844</v>
      </c>
      <c r="AE116" s="559"/>
      <c r="AF116" s="557"/>
    </row>
    <row r="117" spans="1:32" x14ac:dyDescent="0.25">
      <c r="A117" s="2"/>
      <c r="B117" s="105">
        <v>368</v>
      </c>
      <c r="C117" s="192" t="s">
        <v>189</v>
      </c>
      <c r="D117" s="76">
        <v>90</v>
      </c>
      <c r="E117" s="189">
        <v>13</v>
      </c>
      <c r="F117" s="189">
        <v>5</v>
      </c>
      <c r="G117" s="189">
        <v>5</v>
      </c>
      <c r="H117" s="189">
        <v>3</v>
      </c>
      <c r="I117" s="189">
        <v>56</v>
      </c>
      <c r="J117" s="189">
        <v>46</v>
      </c>
      <c r="K117" s="189">
        <v>9</v>
      </c>
      <c r="L117" s="189">
        <v>1</v>
      </c>
      <c r="M117" s="100">
        <v>69</v>
      </c>
      <c r="N117" s="100">
        <v>51</v>
      </c>
      <c r="O117" s="100">
        <v>14</v>
      </c>
      <c r="P117" s="99">
        <v>4</v>
      </c>
      <c r="Q117" s="189">
        <v>0</v>
      </c>
      <c r="R117" s="103">
        <v>0</v>
      </c>
      <c r="S117" s="103">
        <v>66</v>
      </c>
      <c r="T117" s="103">
        <v>66</v>
      </c>
      <c r="U117" s="104">
        <v>73.333333333333329</v>
      </c>
      <c r="V117" s="103">
        <v>0</v>
      </c>
      <c r="W117" s="103">
        <v>29</v>
      </c>
      <c r="X117" s="103">
        <v>29</v>
      </c>
      <c r="Y117" s="104">
        <v>32.222222222222221</v>
      </c>
      <c r="Z117" s="103">
        <v>0</v>
      </c>
      <c r="AA117" s="103">
        <v>95</v>
      </c>
      <c r="AB117" s="103">
        <v>95</v>
      </c>
      <c r="AC117" s="190">
        <v>105.55555555555556</v>
      </c>
      <c r="AD117" s="124">
        <v>105.55555555555556</v>
      </c>
      <c r="AE117" s="559"/>
      <c r="AF117" s="557"/>
    </row>
    <row r="118" spans="1:32" x14ac:dyDescent="0.25">
      <c r="A118" s="2"/>
      <c r="B118" s="105">
        <v>390</v>
      </c>
      <c r="C118" s="192" t="s">
        <v>190</v>
      </c>
      <c r="D118" s="76">
        <v>159</v>
      </c>
      <c r="E118" s="189">
        <v>7</v>
      </c>
      <c r="F118" s="189">
        <v>6</v>
      </c>
      <c r="G118" s="189">
        <v>0</v>
      </c>
      <c r="H118" s="189">
        <v>1</v>
      </c>
      <c r="I118" s="189">
        <v>135</v>
      </c>
      <c r="J118" s="189">
        <v>120</v>
      </c>
      <c r="K118" s="189">
        <v>14</v>
      </c>
      <c r="L118" s="189">
        <v>1</v>
      </c>
      <c r="M118" s="100">
        <v>142</v>
      </c>
      <c r="N118" s="100">
        <v>126</v>
      </c>
      <c r="O118" s="100">
        <v>14</v>
      </c>
      <c r="P118" s="99">
        <v>2</v>
      </c>
      <c r="Q118" s="189">
        <v>0</v>
      </c>
      <c r="R118" s="103">
        <v>0</v>
      </c>
      <c r="S118" s="103">
        <v>130</v>
      </c>
      <c r="T118" s="103">
        <v>130</v>
      </c>
      <c r="U118" s="104">
        <v>81.761006289308185</v>
      </c>
      <c r="V118" s="103">
        <v>0</v>
      </c>
      <c r="W118" s="103">
        <v>15</v>
      </c>
      <c r="X118" s="103">
        <v>15</v>
      </c>
      <c r="Y118" s="104">
        <v>9.433962264150944</v>
      </c>
      <c r="Z118" s="103">
        <v>0</v>
      </c>
      <c r="AA118" s="103">
        <v>145</v>
      </c>
      <c r="AB118" s="103">
        <v>145</v>
      </c>
      <c r="AC118" s="190">
        <v>91.19496855345912</v>
      </c>
      <c r="AD118" s="124">
        <v>91.19496855345912</v>
      </c>
      <c r="AE118" s="559"/>
      <c r="AF118" s="557"/>
    </row>
    <row r="119" spans="1:32" x14ac:dyDescent="0.25">
      <c r="A119" s="2"/>
      <c r="B119" s="105">
        <v>467</v>
      </c>
      <c r="C119" s="192" t="s">
        <v>191</v>
      </c>
      <c r="D119" s="76">
        <v>11</v>
      </c>
      <c r="E119" s="189">
        <v>3</v>
      </c>
      <c r="F119" s="189">
        <v>2</v>
      </c>
      <c r="G119" s="189">
        <v>0</v>
      </c>
      <c r="H119" s="189">
        <v>1</v>
      </c>
      <c r="I119" s="189">
        <v>6</v>
      </c>
      <c r="J119" s="189">
        <v>5</v>
      </c>
      <c r="K119" s="189">
        <v>1</v>
      </c>
      <c r="L119" s="189">
        <v>0</v>
      </c>
      <c r="M119" s="100">
        <v>9</v>
      </c>
      <c r="N119" s="100">
        <v>7</v>
      </c>
      <c r="O119" s="100">
        <v>1</v>
      </c>
      <c r="P119" s="99">
        <v>1</v>
      </c>
      <c r="Q119" s="189">
        <v>1</v>
      </c>
      <c r="R119" s="103">
        <v>0</v>
      </c>
      <c r="S119" s="103">
        <v>6</v>
      </c>
      <c r="T119" s="103">
        <v>6</v>
      </c>
      <c r="U119" s="104">
        <v>54.54545454545454</v>
      </c>
      <c r="V119" s="103">
        <v>0</v>
      </c>
      <c r="W119" s="103">
        <v>6</v>
      </c>
      <c r="X119" s="103">
        <v>6</v>
      </c>
      <c r="Y119" s="104">
        <v>54.54545454545454</v>
      </c>
      <c r="Z119" s="103">
        <v>0</v>
      </c>
      <c r="AA119" s="103">
        <v>12</v>
      </c>
      <c r="AB119" s="103">
        <v>12</v>
      </c>
      <c r="AC119" s="190">
        <v>109.09090909090908</v>
      </c>
      <c r="AD119" s="124">
        <v>109.09090909090908</v>
      </c>
      <c r="AE119" s="559"/>
      <c r="AF119" s="557"/>
    </row>
    <row r="120" spans="1:32" x14ac:dyDescent="0.25">
      <c r="A120" s="2"/>
      <c r="B120" s="105">
        <v>576</v>
      </c>
      <c r="C120" s="192" t="s">
        <v>192</v>
      </c>
      <c r="D120" s="76">
        <v>14</v>
      </c>
      <c r="E120" s="189">
        <v>1</v>
      </c>
      <c r="F120" s="189">
        <v>0</v>
      </c>
      <c r="G120" s="189">
        <v>1</v>
      </c>
      <c r="H120" s="189">
        <v>0</v>
      </c>
      <c r="I120" s="189">
        <v>15</v>
      </c>
      <c r="J120" s="189">
        <v>13</v>
      </c>
      <c r="K120" s="189">
        <v>2</v>
      </c>
      <c r="L120" s="189">
        <v>0</v>
      </c>
      <c r="M120" s="100">
        <v>16</v>
      </c>
      <c r="N120" s="100">
        <v>13</v>
      </c>
      <c r="O120" s="100">
        <v>3</v>
      </c>
      <c r="P120" s="99">
        <v>0</v>
      </c>
      <c r="Q120" s="189">
        <v>1</v>
      </c>
      <c r="R120" s="103">
        <v>0</v>
      </c>
      <c r="S120" s="103">
        <v>13</v>
      </c>
      <c r="T120" s="103">
        <v>13</v>
      </c>
      <c r="U120" s="104">
        <v>92.857142857142861</v>
      </c>
      <c r="V120" s="103">
        <v>0</v>
      </c>
      <c r="W120" s="103">
        <v>2</v>
      </c>
      <c r="X120" s="103">
        <v>2</v>
      </c>
      <c r="Y120" s="104">
        <v>14.285714285714285</v>
      </c>
      <c r="Z120" s="103">
        <v>0</v>
      </c>
      <c r="AA120" s="103">
        <v>15</v>
      </c>
      <c r="AB120" s="103">
        <v>15</v>
      </c>
      <c r="AC120" s="190">
        <v>107.14285714285714</v>
      </c>
      <c r="AD120" s="124">
        <v>107.14285714285714</v>
      </c>
      <c r="AE120" s="559"/>
      <c r="AF120" s="557"/>
    </row>
    <row r="121" spans="1:32" x14ac:dyDescent="0.25">
      <c r="A121" s="2"/>
      <c r="B121" s="105">
        <v>642</v>
      </c>
      <c r="C121" s="192" t="s">
        <v>193</v>
      </c>
      <c r="D121" s="76">
        <v>162</v>
      </c>
      <c r="E121" s="189">
        <v>10</v>
      </c>
      <c r="F121" s="189">
        <v>4</v>
      </c>
      <c r="G121" s="189">
        <v>4</v>
      </c>
      <c r="H121" s="189">
        <v>2</v>
      </c>
      <c r="I121" s="189">
        <v>138</v>
      </c>
      <c r="J121" s="189">
        <v>98</v>
      </c>
      <c r="K121" s="189">
        <v>32</v>
      </c>
      <c r="L121" s="189">
        <v>8</v>
      </c>
      <c r="M121" s="100">
        <v>148</v>
      </c>
      <c r="N121" s="100">
        <v>102</v>
      </c>
      <c r="O121" s="100">
        <v>36</v>
      </c>
      <c r="P121" s="99">
        <v>10</v>
      </c>
      <c r="Q121" s="189">
        <v>5</v>
      </c>
      <c r="R121" s="103">
        <v>0</v>
      </c>
      <c r="S121" s="103">
        <v>149</v>
      </c>
      <c r="T121" s="103">
        <v>149</v>
      </c>
      <c r="U121" s="104">
        <v>91.975308641975303</v>
      </c>
      <c r="V121" s="103">
        <v>0</v>
      </c>
      <c r="W121" s="103">
        <v>12</v>
      </c>
      <c r="X121" s="103">
        <v>12</v>
      </c>
      <c r="Y121" s="104">
        <v>7.4074074074074066</v>
      </c>
      <c r="Z121" s="103">
        <v>0</v>
      </c>
      <c r="AA121" s="103">
        <v>161</v>
      </c>
      <c r="AB121" s="103">
        <v>161</v>
      </c>
      <c r="AC121" s="190">
        <v>99.382716049382708</v>
      </c>
      <c r="AD121" s="124">
        <v>99.382716049382708</v>
      </c>
      <c r="AE121" s="559"/>
      <c r="AF121" s="557"/>
    </row>
    <row r="122" spans="1:32" x14ac:dyDescent="0.25">
      <c r="A122" s="2"/>
      <c r="B122" s="105">
        <v>679</v>
      </c>
      <c r="C122" s="192" t="s">
        <v>194</v>
      </c>
      <c r="D122" s="76">
        <v>186</v>
      </c>
      <c r="E122" s="189">
        <v>4</v>
      </c>
      <c r="F122" s="189">
        <v>3</v>
      </c>
      <c r="G122" s="189">
        <v>0</v>
      </c>
      <c r="H122" s="189">
        <v>1</v>
      </c>
      <c r="I122" s="189">
        <v>158</v>
      </c>
      <c r="J122" s="189">
        <v>102</v>
      </c>
      <c r="K122" s="189">
        <v>45</v>
      </c>
      <c r="L122" s="189">
        <v>11</v>
      </c>
      <c r="M122" s="100">
        <v>162</v>
      </c>
      <c r="N122" s="100">
        <v>105</v>
      </c>
      <c r="O122" s="100">
        <v>45</v>
      </c>
      <c r="P122" s="99">
        <v>12</v>
      </c>
      <c r="Q122" s="189">
        <v>5</v>
      </c>
      <c r="R122" s="103">
        <v>0</v>
      </c>
      <c r="S122" s="103">
        <v>168</v>
      </c>
      <c r="T122" s="103">
        <v>168</v>
      </c>
      <c r="U122" s="104">
        <v>90.322580645161281</v>
      </c>
      <c r="V122" s="103">
        <v>0</v>
      </c>
      <c r="W122" s="103">
        <v>11</v>
      </c>
      <c r="X122" s="103">
        <v>11</v>
      </c>
      <c r="Y122" s="104">
        <v>5.913978494623656</v>
      </c>
      <c r="Z122" s="103">
        <v>0</v>
      </c>
      <c r="AA122" s="103">
        <v>179</v>
      </c>
      <c r="AB122" s="103">
        <v>179</v>
      </c>
      <c r="AC122" s="190">
        <v>96.236559139784944</v>
      </c>
      <c r="AD122" s="124">
        <v>96.236559139784944</v>
      </c>
      <c r="AE122" s="559"/>
      <c r="AF122" s="557"/>
    </row>
    <row r="123" spans="1:32" x14ac:dyDescent="0.25">
      <c r="A123" s="2"/>
      <c r="B123" s="105">
        <v>789</v>
      </c>
      <c r="C123" s="192" t="s">
        <v>195</v>
      </c>
      <c r="D123" s="76">
        <v>97</v>
      </c>
      <c r="E123" s="189">
        <v>0</v>
      </c>
      <c r="F123" s="189">
        <v>0</v>
      </c>
      <c r="G123" s="189">
        <v>0</v>
      </c>
      <c r="H123" s="189">
        <v>0</v>
      </c>
      <c r="I123" s="189">
        <v>76</v>
      </c>
      <c r="J123" s="189">
        <v>44</v>
      </c>
      <c r="K123" s="189">
        <v>31</v>
      </c>
      <c r="L123" s="189">
        <v>1</v>
      </c>
      <c r="M123" s="100">
        <v>76</v>
      </c>
      <c r="N123" s="100">
        <v>44</v>
      </c>
      <c r="O123" s="100">
        <v>31</v>
      </c>
      <c r="P123" s="99">
        <v>1</v>
      </c>
      <c r="Q123" s="189">
        <v>29</v>
      </c>
      <c r="R123" s="103">
        <v>0</v>
      </c>
      <c r="S123" s="103">
        <v>95</v>
      </c>
      <c r="T123" s="103">
        <v>95</v>
      </c>
      <c r="U123" s="104">
        <v>97.9381443298969</v>
      </c>
      <c r="V123" s="103">
        <v>0</v>
      </c>
      <c r="W123" s="103">
        <v>13</v>
      </c>
      <c r="X123" s="103">
        <v>13</v>
      </c>
      <c r="Y123" s="104">
        <v>13.402061855670103</v>
      </c>
      <c r="Z123" s="103">
        <v>0</v>
      </c>
      <c r="AA123" s="103">
        <v>108</v>
      </c>
      <c r="AB123" s="103">
        <v>108</v>
      </c>
      <c r="AC123" s="190">
        <v>111.34020618556701</v>
      </c>
      <c r="AD123" s="124">
        <v>111.34020618556701</v>
      </c>
      <c r="AE123" s="559"/>
      <c r="AF123" s="557"/>
    </row>
    <row r="124" spans="1:32" x14ac:dyDescent="0.25">
      <c r="A124" s="2"/>
      <c r="B124" s="105">
        <v>792</v>
      </c>
      <c r="C124" s="192" t="s">
        <v>196</v>
      </c>
      <c r="D124" s="76">
        <v>51</v>
      </c>
      <c r="E124" s="189">
        <v>2</v>
      </c>
      <c r="F124" s="189">
        <v>2</v>
      </c>
      <c r="G124" s="189">
        <v>0</v>
      </c>
      <c r="H124" s="189">
        <v>0</v>
      </c>
      <c r="I124" s="189">
        <v>9</v>
      </c>
      <c r="J124" s="189">
        <v>9</v>
      </c>
      <c r="K124" s="189">
        <v>0</v>
      </c>
      <c r="L124" s="189">
        <v>0</v>
      </c>
      <c r="M124" s="100">
        <v>11</v>
      </c>
      <c r="N124" s="100">
        <v>11</v>
      </c>
      <c r="O124" s="100">
        <v>0</v>
      </c>
      <c r="P124" s="99">
        <v>0</v>
      </c>
      <c r="Q124" s="189">
        <v>3</v>
      </c>
      <c r="R124" s="103">
        <v>0</v>
      </c>
      <c r="S124" s="103">
        <v>24</v>
      </c>
      <c r="T124" s="103">
        <v>24</v>
      </c>
      <c r="U124" s="104">
        <v>47.058823529411761</v>
      </c>
      <c r="V124" s="103">
        <v>0</v>
      </c>
      <c r="W124" s="103">
        <v>0</v>
      </c>
      <c r="X124" s="103">
        <v>0</v>
      </c>
      <c r="Y124" s="104">
        <v>0</v>
      </c>
      <c r="Z124" s="103">
        <v>0</v>
      </c>
      <c r="AA124" s="103">
        <v>24</v>
      </c>
      <c r="AB124" s="103">
        <v>24</v>
      </c>
      <c r="AC124" s="190">
        <v>47.058823529411761</v>
      </c>
      <c r="AD124" s="124">
        <v>47.058823529411761</v>
      </c>
      <c r="AE124" s="559"/>
      <c r="AF124" s="557"/>
    </row>
    <row r="125" spans="1:32" x14ac:dyDescent="0.25">
      <c r="A125" s="2"/>
      <c r="B125" s="105">
        <v>809</v>
      </c>
      <c r="C125" s="192" t="s">
        <v>197</v>
      </c>
      <c r="D125" s="76">
        <v>36</v>
      </c>
      <c r="E125" s="189">
        <v>3</v>
      </c>
      <c r="F125" s="189">
        <v>0</v>
      </c>
      <c r="G125" s="189">
        <v>3</v>
      </c>
      <c r="H125" s="189">
        <v>0</v>
      </c>
      <c r="I125" s="189">
        <v>26</v>
      </c>
      <c r="J125" s="189">
        <v>14</v>
      </c>
      <c r="K125" s="189">
        <v>9</v>
      </c>
      <c r="L125" s="189">
        <v>3</v>
      </c>
      <c r="M125" s="100">
        <v>29</v>
      </c>
      <c r="N125" s="100">
        <v>14</v>
      </c>
      <c r="O125" s="100">
        <v>12</v>
      </c>
      <c r="P125" s="99">
        <v>3</v>
      </c>
      <c r="Q125" s="189">
        <v>0</v>
      </c>
      <c r="R125" s="103">
        <v>0</v>
      </c>
      <c r="S125" s="103">
        <v>15</v>
      </c>
      <c r="T125" s="103">
        <v>15</v>
      </c>
      <c r="U125" s="104">
        <v>41.666666666666671</v>
      </c>
      <c r="V125" s="103">
        <v>0</v>
      </c>
      <c r="W125" s="103">
        <v>11</v>
      </c>
      <c r="X125" s="103">
        <v>11</v>
      </c>
      <c r="Y125" s="104">
        <v>30.555555555555557</v>
      </c>
      <c r="Z125" s="103">
        <v>0</v>
      </c>
      <c r="AA125" s="103">
        <v>26</v>
      </c>
      <c r="AB125" s="103">
        <v>26</v>
      </c>
      <c r="AC125" s="190">
        <v>72.222222222222214</v>
      </c>
      <c r="AD125" s="124">
        <v>72.222222222222214</v>
      </c>
      <c r="AE125" s="559"/>
      <c r="AF125" s="557"/>
    </row>
    <row r="126" spans="1:32" x14ac:dyDescent="0.25">
      <c r="A126" s="2"/>
      <c r="B126" s="105">
        <v>847</v>
      </c>
      <c r="C126" s="192" t="s">
        <v>198</v>
      </c>
      <c r="D126" s="76">
        <v>116</v>
      </c>
      <c r="E126" s="189">
        <v>5</v>
      </c>
      <c r="F126" s="189">
        <v>1</v>
      </c>
      <c r="G126" s="189">
        <v>3</v>
      </c>
      <c r="H126" s="189">
        <v>1</v>
      </c>
      <c r="I126" s="189">
        <v>63</v>
      </c>
      <c r="J126" s="189">
        <v>59</v>
      </c>
      <c r="K126" s="189">
        <v>4</v>
      </c>
      <c r="L126" s="189">
        <v>0</v>
      </c>
      <c r="M126" s="100">
        <v>68</v>
      </c>
      <c r="N126" s="100">
        <v>60</v>
      </c>
      <c r="O126" s="100">
        <v>7</v>
      </c>
      <c r="P126" s="99">
        <v>1</v>
      </c>
      <c r="Q126" s="189">
        <v>10</v>
      </c>
      <c r="R126" s="103">
        <v>0</v>
      </c>
      <c r="S126" s="103">
        <v>114</v>
      </c>
      <c r="T126" s="103">
        <v>114</v>
      </c>
      <c r="U126" s="104">
        <v>98.275862068965509</v>
      </c>
      <c r="V126" s="103">
        <v>0</v>
      </c>
      <c r="W126" s="103">
        <v>8</v>
      </c>
      <c r="X126" s="103">
        <v>8</v>
      </c>
      <c r="Y126" s="104">
        <v>6.8965517241379306</v>
      </c>
      <c r="Z126" s="103">
        <v>0</v>
      </c>
      <c r="AA126" s="103">
        <v>122</v>
      </c>
      <c r="AB126" s="103">
        <v>122</v>
      </c>
      <c r="AC126" s="190">
        <v>105.17241379310344</v>
      </c>
      <c r="AD126" s="124">
        <v>105.17241379310344</v>
      </c>
      <c r="AE126" s="559"/>
      <c r="AF126" s="557"/>
    </row>
    <row r="127" spans="1:32" x14ac:dyDescent="0.25">
      <c r="A127" s="2"/>
      <c r="B127" s="105">
        <v>856</v>
      </c>
      <c r="C127" s="192" t="s">
        <v>199</v>
      </c>
      <c r="D127" s="76">
        <v>17</v>
      </c>
      <c r="E127" s="189">
        <v>1</v>
      </c>
      <c r="F127" s="189">
        <v>0</v>
      </c>
      <c r="G127" s="189">
        <v>0</v>
      </c>
      <c r="H127" s="189">
        <v>1</v>
      </c>
      <c r="I127" s="189">
        <v>14</v>
      </c>
      <c r="J127" s="189">
        <v>12</v>
      </c>
      <c r="K127" s="189">
        <v>2</v>
      </c>
      <c r="L127" s="189">
        <v>0</v>
      </c>
      <c r="M127" s="100">
        <v>15</v>
      </c>
      <c r="N127" s="100">
        <v>12</v>
      </c>
      <c r="O127" s="100">
        <v>2</v>
      </c>
      <c r="P127" s="99">
        <v>1</v>
      </c>
      <c r="Q127" s="189">
        <v>0</v>
      </c>
      <c r="R127" s="103">
        <v>0</v>
      </c>
      <c r="S127" s="103">
        <v>13</v>
      </c>
      <c r="T127" s="103">
        <v>13</v>
      </c>
      <c r="U127" s="104">
        <v>76.470588235294116</v>
      </c>
      <c r="V127" s="103">
        <v>0</v>
      </c>
      <c r="W127" s="103">
        <v>2</v>
      </c>
      <c r="X127" s="103">
        <v>2</v>
      </c>
      <c r="Y127" s="104">
        <v>11.76470588235294</v>
      </c>
      <c r="Z127" s="103">
        <v>0</v>
      </c>
      <c r="AA127" s="103">
        <v>15</v>
      </c>
      <c r="AB127" s="103">
        <v>15</v>
      </c>
      <c r="AC127" s="190">
        <v>88.235294117647058</v>
      </c>
      <c r="AD127" s="124">
        <v>88.235294117647058</v>
      </c>
      <c r="AE127" s="559"/>
      <c r="AF127" s="557"/>
    </row>
    <row r="128" spans="1:32" x14ac:dyDescent="0.25">
      <c r="A128" s="2"/>
      <c r="B128" s="105">
        <v>861</v>
      </c>
      <c r="C128" s="192" t="s">
        <v>200</v>
      </c>
      <c r="D128" s="76">
        <v>116</v>
      </c>
      <c r="E128" s="189">
        <v>5</v>
      </c>
      <c r="F128" s="189">
        <v>4</v>
      </c>
      <c r="G128" s="189">
        <v>1</v>
      </c>
      <c r="H128" s="189">
        <v>0</v>
      </c>
      <c r="I128" s="189">
        <v>90</v>
      </c>
      <c r="J128" s="189">
        <v>72</v>
      </c>
      <c r="K128" s="189">
        <v>15</v>
      </c>
      <c r="L128" s="189">
        <v>3</v>
      </c>
      <c r="M128" s="100">
        <v>95</v>
      </c>
      <c r="N128" s="100">
        <v>76</v>
      </c>
      <c r="O128" s="100">
        <v>16</v>
      </c>
      <c r="P128" s="99">
        <v>3</v>
      </c>
      <c r="Q128" s="189">
        <v>0</v>
      </c>
      <c r="R128" s="103">
        <v>0</v>
      </c>
      <c r="S128" s="103">
        <v>73</v>
      </c>
      <c r="T128" s="103">
        <v>73</v>
      </c>
      <c r="U128" s="104">
        <v>62.931034482758619</v>
      </c>
      <c r="V128" s="103">
        <v>0</v>
      </c>
      <c r="W128" s="103">
        <v>18</v>
      </c>
      <c r="X128" s="103">
        <v>18</v>
      </c>
      <c r="Y128" s="104">
        <v>15.517241379310345</v>
      </c>
      <c r="Z128" s="103">
        <v>0</v>
      </c>
      <c r="AA128" s="103">
        <v>91</v>
      </c>
      <c r="AB128" s="103">
        <v>91</v>
      </c>
      <c r="AC128" s="190">
        <v>78.448275862068968</v>
      </c>
      <c r="AD128" s="124">
        <v>78.448275862068968</v>
      </c>
      <c r="AE128" s="559"/>
      <c r="AF128" s="557"/>
    </row>
    <row r="129" spans="1:32" x14ac:dyDescent="0.25">
      <c r="A129" s="2" t="s">
        <v>201</v>
      </c>
      <c r="B129" s="174"/>
      <c r="C129" s="83" t="s">
        <v>53</v>
      </c>
      <c r="D129" s="84">
        <v>192494</v>
      </c>
      <c r="E129" s="84">
        <v>6999</v>
      </c>
      <c r="F129" s="84">
        <v>2232</v>
      </c>
      <c r="G129" s="84">
        <v>3325</v>
      </c>
      <c r="H129" s="84">
        <v>1442</v>
      </c>
      <c r="I129" s="84">
        <v>80401</v>
      </c>
      <c r="J129" s="84">
        <v>42134</v>
      </c>
      <c r="K129" s="84">
        <v>31129</v>
      </c>
      <c r="L129" s="84">
        <v>7138</v>
      </c>
      <c r="M129" s="84">
        <v>87400</v>
      </c>
      <c r="N129" s="84">
        <v>44366</v>
      </c>
      <c r="O129" s="84">
        <v>34454</v>
      </c>
      <c r="P129" s="84">
        <v>8580</v>
      </c>
      <c r="Q129" s="84">
        <v>1162</v>
      </c>
      <c r="R129" s="84">
        <v>0</v>
      </c>
      <c r="S129" s="84">
        <v>100994</v>
      </c>
      <c r="T129" s="84">
        <v>100994</v>
      </c>
      <c r="U129" s="106">
        <v>52.466050889897865</v>
      </c>
      <c r="V129" s="84">
        <v>182</v>
      </c>
      <c r="W129" s="84">
        <v>61026</v>
      </c>
      <c r="X129" s="84">
        <v>61208</v>
      </c>
      <c r="Y129" s="106">
        <v>31.70280632123599</v>
      </c>
      <c r="Z129" s="84">
        <v>182</v>
      </c>
      <c r="AA129" s="84">
        <v>162020</v>
      </c>
      <c r="AB129" s="84">
        <v>162202</v>
      </c>
      <c r="AC129" s="94">
        <v>84.168857211133854</v>
      </c>
      <c r="AD129" s="194">
        <v>84.183811164857076</v>
      </c>
      <c r="AE129" s="560"/>
      <c r="AF129" s="557"/>
    </row>
    <row r="130" spans="1:32" x14ac:dyDescent="0.25">
      <c r="A130" s="2"/>
      <c r="B130" s="105">
        <v>1</v>
      </c>
      <c r="C130" s="105" t="s">
        <v>202</v>
      </c>
      <c r="D130" s="76">
        <v>139931</v>
      </c>
      <c r="E130" s="189">
        <v>4551</v>
      </c>
      <c r="F130" s="189">
        <v>1404</v>
      </c>
      <c r="G130" s="189">
        <v>2201</v>
      </c>
      <c r="H130" s="189">
        <v>946</v>
      </c>
      <c r="I130" s="189">
        <v>52871</v>
      </c>
      <c r="J130" s="189">
        <v>26935</v>
      </c>
      <c r="K130" s="189">
        <v>21115</v>
      </c>
      <c r="L130" s="189">
        <v>4821</v>
      </c>
      <c r="M130" s="100">
        <v>57422</v>
      </c>
      <c r="N130" s="100">
        <v>28339</v>
      </c>
      <c r="O130" s="100">
        <v>23316</v>
      </c>
      <c r="P130" s="99">
        <v>5767</v>
      </c>
      <c r="Q130" s="189">
        <v>872</v>
      </c>
      <c r="R130" s="103">
        <v>0</v>
      </c>
      <c r="S130" s="103">
        <v>69142</v>
      </c>
      <c r="T130" s="103">
        <v>69142</v>
      </c>
      <c r="U130" s="104">
        <v>49.411495665720963</v>
      </c>
      <c r="V130" s="103">
        <v>119</v>
      </c>
      <c r="W130" s="103">
        <v>40653</v>
      </c>
      <c r="X130" s="103">
        <v>40772</v>
      </c>
      <c r="Y130" s="104">
        <v>29.052175715173906</v>
      </c>
      <c r="Z130" s="103">
        <v>119</v>
      </c>
      <c r="AA130" s="103">
        <v>109795</v>
      </c>
      <c r="AB130" s="103">
        <v>109914</v>
      </c>
      <c r="AC130" s="190">
        <v>78.46367138089488</v>
      </c>
      <c r="AD130" s="124">
        <v>78.481970724741174</v>
      </c>
      <c r="AE130" s="557"/>
      <c r="AF130" s="557"/>
    </row>
    <row r="131" spans="1:32" x14ac:dyDescent="0.25">
      <c r="A131" s="2"/>
      <c r="B131" s="105">
        <v>79</v>
      </c>
      <c r="C131" s="192" t="s">
        <v>203</v>
      </c>
      <c r="D131" s="76">
        <v>1174</v>
      </c>
      <c r="E131" s="189">
        <v>70</v>
      </c>
      <c r="F131" s="189">
        <v>53</v>
      </c>
      <c r="G131" s="189">
        <v>14</v>
      </c>
      <c r="H131" s="189">
        <v>3</v>
      </c>
      <c r="I131" s="189">
        <v>835</v>
      </c>
      <c r="J131" s="189">
        <v>713</v>
      </c>
      <c r="K131" s="189">
        <v>103</v>
      </c>
      <c r="L131" s="189">
        <v>19</v>
      </c>
      <c r="M131" s="100">
        <v>905</v>
      </c>
      <c r="N131" s="100">
        <v>766</v>
      </c>
      <c r="O131" s="100">
        <v>117</v>
      </c>
      <c r="P131" s="99">
        <v>22</v>
      </c>
      <c r="Q131" s="189">
        <v>14</v>
      </c>
      <c r="R131" s="103">
        <v>0</v>
      </c>
      <c r="S131" s="103">
        <v>1137</v>
      </c>
      <c r="T131" s="103">
        <v>1137</v>
      </c>
      <c r="U131" s="104">
        <v>96.84838160136286</v>
      </c>
      <c r="V131" s="103">
        <v>1</v>
      </c>
      <c r="W131" s="103">
        <v>278</v>
      </c>
      <c r="X131" s="103">
        <v>279</v>
      </c>
      <c r="Y131" s="104">
        <v>23.679727427597953</v>
      </c>
      <c r="Z131" s="103">
        <v>1</v>
      </c>
      <c r="AA131" s="103">
        <v>1415</v>
      </c>
      <c r="AB131" s="103">
        <v>1416</v>
      </c>
      <c r="AC131" s="190">
        <v>120.52810902896083</v>
      </c>
      <c r="AD131" s="124">
        <v>120.51063829787235</v>
      </c>
      <c r="AE131" s="557"/>
      <c r="AF131" s="557"/>
    </row>
    <row r="132" spans="1:32" x14ac:dyDescent="0.25">
      <c r="A132" s="2"/>
      <c r="B132" s="105">
        <v>88</v>
      </c>
      <c r="C132" s="192" t="s">
        <v>204</v>
      </c>
      <c r="D132" s="76">
        <v>23167</v>
      </c>
      <c r="E132" s="189">
        <v>1048</v>
      </c>
      <c r="F132" s="189">
        <v>379</v>
      </c>
      <c r="G132" s="189">
        <v>492</v>
      </c>
      <c r="H132" s="189">
        <v>177</v>
      </c>
      <c r="I132" s="189">
        <v>10231</v>
      </c>
      <c r="J132" s="189">
        <v>5762</v>
      </c>
      <c r="K132" s="189">
        <v>3673</v>
      </c>
      <c r="L132" s="189">
        <v>796</v>
      </c>
      <c r="M132" s="100">
        <v>11279</v>
      </c>
      <c r="N132" s="100">
        <v>6141</v>
      </c>
      <c r="O132" s="100">
        <v>4165</v>
      </c>
      <c r="P132" s="99">
        <v>973</v>
      </c>
      <c r="Q132" s="189">
        <v>65</v>
      </c>
      <c r="R132" s="103">
        <v>0</v>
      </c>
      <c r="S132" s="103">
        <v>14027</v>
      </c>
      <c r="T132" s="103">
        <v>14027</v>
      </c>
      <c r="U132" s="104">
        <v>60.547330254240947</v>
      </c>
      <c r="V132" s="103">
        <v>18</v>
      </c>
      <c r="W132" s="103">
        <v>7140</v>
      </c>
      <c r="X132" s="103">
        <v>7158</v>
      </c>
      <c r="Y132" s="104">
        <v>30.819700435964954</v>
      </c>
      <c r="Z132" s="103">
        <v>18</v>
      </c>
      <c r="AA132" s="103">
        <v>21167</v>
      </c>
      <c r="AB132" s="103">
        <v>21185</v>
      </c>
      <c r="AC132" s="190">
        <v>91.367030690205894</v>
      </c>
      <c r="AD132" s="124">
        <v>91.373733017036869</v>
      </c>
      <c r="AE132" s="557"/>
      <c r="AF132" s="557"/>
    </row>
    <row r="133" spans="1:32" x14ac:dyDescent="0.25">
      <c r="A133" s="2"/>
      <c r="B133" s="105">
        <v>129</v>
      </c>
      <c r="C133" s="192" t="s">
        <v>205</v>
      </c>
      <c r="D133" s="76">
        <v>2360</v>
      </c>
      <c r="E133" s="189">
        <v>80</v>
      </c>
      <c r="F133" s="189">
        <v>33</v>
      </c>
      <c r="G133" s="189">
        <v>27</v>
      </c>
      <c r="H133" s="189">
        <v>20</v>
      </c>
      <c r="I133" s="189">
        <v>1488</v>
      </c>
      <c r="J133" s="189">
        <v>897</v>
      </c>
      <c r="K133" s="189">
        <v>517</v>
      </c>
      <c r="L133" s="189">
        <v>74</v>
      </c>
      <c r="M133" s="100">
        <v>1568</v>
      </c>
      <c r="N133" s="100">
        <v>930</v>
      </c>
      <c r="O133" s="100">
        <v>544</v>
      </c>
      <c r="P133" s="99">
        <v>94</v>
      </c>
      <c r="Q133" s="189">
        <v>14</v>
      </c>
      <c r="R133" s="103">
        <v>0</v>
      </c>
      <c r="S133" s="103">
        <v>1359</v>
      </c>
      <c r="T133" s="103">
        <v>1359</v>
      </c>
      <c r="U133" s="104">
        <v>57.584745762711862</v>
      </c>
      <c r="V133" s="103">
        <v>2</v>
      </c>
      <c r="W133" s="103">
        <v>1137</v>
      </c>
      <c r="X133" s="103">
        <v>1139</v>
      </c>
      <c r="Y133" s="104">
        <v>48.177966101694913</v>
      </c>
      <c r="Z133" s="103">
        <v>2</v>
      </c>
      <c r="AA133" s="103">
        <v>2496</v>
      </c>
      <c r="AB133" s="103">
        <v>2498</v>
      </c>
      <c r="AC133" s="190">
        <v>105.76271186440678</v>
      </c>
      <c r="AD133" s="124">
        <v>105.75783234546994</v>
      </c>
      <c r="AE133" s="557"/>
      <c r="AF133" s="557"/>
    </row>
    <row r="134" spans="1:32" x14ac:dyDescent="0.25">
      <c r="A134" s="2"/>
      <c r="B134" s="105">
        <v>212</v>
      </c>
      <c r="C134" s="192" t="s">
        <v>206</v>
      </c>
      <c r="D134" s="76">
        <v>1596</v>
      </c>
      <c r="E134" s="189">
        <v>86</v>
      </c>
      <c r="F134" s="189">
        <v>57</v>
      </c>
      <c r="G134" s="189">
        <v>24</v>
      </c>
      <c r="H134" s="189">
        <v>5</v>
      </c>
      <c r="I134" s="189">
        <v>1153</v>
      </c>
      <c r="J134" s="189">
        <v>1023</v>
      </c>
      <c r="K134" s="189">
        <v>113</v>
      </c>
      <c r="L134" s="189">
        <v>17</v>
      </c>
      <c r="M134" s="100">
        <v>1239</v>
      </c>
      <c r="N134" s="100">
        <v>1080</v>
      </c>
      <c r="O134" s="100">
        <v>137</v>
      </c>
      <c r="P134" s="99">
        <v>22</v>
      </c>
      <c r="Q134" s="189">
        <v>25</v>
      </c>
      <c r="R134" s="103">
        <v>0</v>
      </c>
      <c r="S134" s="103">
        <v>1105</v>
      </c>
      <c r="T134" s="103">
        <v>1105</v>
      </c>
      <c r="U134" s="104">
        <v>69.235588972431074</v>
      </c>
      <c r="V134" s="103">
        <v>3</v>
      </c>
      <c r="W134" s="103">
        <v>478</v>
      </c>
      <c r="X134" s="103">
        <v>481</v>
      </c>
      <c r="Y134" s="104">
        <v>29.949874686716793</v>
      </c>
      <c r="Z134" s="103">
        <v>3</v>
      </c>
      <c r="AA134" s="103">
        <v>1583</v>
      </c>
      <c r="AB134" s="103">
        <v>1586</v>
      </c>
      <c r="AC134" s="190">
        <v>99.185463659147871</v>
      </c>
      <c r="AD134" s="124">
        <v>99.1869918699187</v>
      </c>
      <c r="AE134" s="557"/>
      <c r="AF134" s="557"/>
    </row>
    <row r="135" spans="1:32" x14ac:dyDescent="0.25">
      <c r="A135" s="2"/>
      <c r="B135" s="105">
        <v>266</v>
      </c>
      <c r="C135" s="192" t="s">
        <v>207</v>
      </c>
      <c r="D135" s="76">
        <v>3969</v>
      </c>
      <c r="E135" s="189">
        <v>276</v>
      </c>
      <c r="F135" s="189">
        <v>55</v>
      </c>
      <c r="G135" s="189">
        <v>138</v>
      </c>
      <c r="H135" s="189">
        <v>83</v>
      </c>
      <c r="I135" s="189">
        <v>2760</v>
      </c>
      <c r="J135" s="189">
        <v>960</v>
      </c>
      <c r="K135" s="189">
        <v>1366</v>
      </c>
      <c r="L135" s="189">
        <v>434</v>
      </c>
      <c r="M135" s="100">
        <v>3036</v>
      </c>
      <c r="N135" s="100">
        <v>1015</v>
      </c>
      <c r="O135" s="100">
        <v>1504</v>
      </c>
      <c r="P135" s="99">
        <v>517</v>
      </c>
      <c r="Q135" s="189">
        <v>131</v>
      </c>
      <c r="R135" s="103">
        <v>0</v>
      </c>
      <c r="S135" s="103">
        <v>1774</v>
      </c>
      <c r="T135" s="103">
        <v>1774</v>
      </c>
      <c r="U135" s="104">
        <v>44.696397077349459</v>
      </c>
      <c r="V135" s="103">
        <v>12</v>
      </c>
      <c r="W135" s="103">
        <v>2074</v>
      </c>
      <c r="X135" s="103">
        <v>2086</v>
      </c>
      <c r="Y135" s="104">
        <v>52.254976064499871</v>
      </c>
      <c r="Z135" s="103">
        <v>12</v>
      </c>
      <c r="AA135" s="103">
        <v>3848</v>
      </c>
      <c r="AB135" s="103">
        <v>3860</v>
      </c>
      <c r="AC135" s="190">
        <v>96.951373141849331</v>
      </c>
      <c r="AD135" s="124">
        <v>96.960562672695303</v>
      </c>
      <c r="AE135" s="557"/>
      <c r="AF135" s="557"/>
    </row>
    <row r="136" spans="1:32" x14ac:dyDescent="0.25">
      <c r="A136" s="2"/>
      <c r="B136" s="105">
        <v>308</v>
      </c>
      <c r="C136" s="192" t="s">
        <v>208</v>
      </c>
      <c r="D136" s="76">
        <v>1549</v>
      </c>
      <c r="E136" s="189">
        <v>57</v>
      </c>
      <c r="F136" s="189">
        <v>22</v>
      </c>
      <c r="G136" s="189">
        <v>29</v>
      </c>
      <c r="H136" s="189">
        <v>6</v>
      </c>
      <c r="I136" s="189">
        <v>1070</v>
      </c>
      <c r="J136" s="189">
        <v>675</v>
      </c>
      <c r="K136" s="189">
        <v>337</v>
      </c>
      <c r="L136" s="189">
        <v>58</v>
      </c>
      <c r="M136" s="100">
        <v>1127</v>
      </c>
      <c r="N136" s="100">
        <v>697</v>
      </c>
      <c r="O136" s="100">
        <v>366</v>
      </c>
      <c r="P136" s="99">
        <v>64</v>
      </c>
      <c r="Q136" s="189">
        <v>5</v>
      </c>
      <c r="R136" s="103">
        <v>0</v>
      </c>
      <c r="S136" s="103">
        <v>1031</v>
      </c>
      <c r="T136" s="103">
        <v>1031</v>
      </c>
      <c r="U136" s="104">
        <v>66.559070367979345</v>
      </c>
      <c r="V136" s="103">
        <v>1</v>
      </c>
      <c r="W136" s="103">
        <v>525</v>
      </c>
      <c r="X136" s="103">
        <v>526</v>
      </c>
      <c r="Y136" s="104">
        <v>33.89283408650742</v>
      </c>
      <c r="Z136" s="103">
        <v>1</v>
      </c>
      <c r="AA136" s="103">
        <v>1556</v>
      </c>
      <c r="AB136" s="103">
        <v>1557</v>
      </c>
      <c r="AC136" s="190">
        <v>100.45190445448678</v>
      </c>
      <c r="AD136" s="124">
        <v>100.45161290322579</v>
      </c>
      <c r="AE136" s="557"/>
      <c r="AF136" s="557"/>
    </row>
    <row r="137" spans="1:32" x14ac:dyDescent="0.25">
      <c r="A137" s="2"/>
      <c r="B137" s="105">
        <v>360</v>
      </c>
      <c r="C137" s="105" t="s">
        <v>209</v>
      </c>
      <c r="D137" s="76">
        <v>13107</v>
      </c>
      <c r="E137" s="189">
        <v>439</v>
      </c>
      <c r="F137" s="189">
        <v>135</v>
      </c>
      <c r="G137" s="189">
        <v>197</v>
      </c>
      <c r="H137" s="189">
        <v>107</v>
      </c>
      <c r="I137" s="189">
        <v>5628</v>
      </c>
      <c r="J137" s="189">
        <v>3028</v>
      </c>
      <c r="K137" s="189">
        <v>2107</v>
      </c>
      <c r="L137" s="189">
        <v>493</v>
      </c>
      <c r="M137" s="100">
        <v>6067</v>
      </c>
      <c r="N137" s="100">
        <v>3163</v>
      </c>
      <c r="O137" s="100">
        <v>2304</v>
      </c>
      <c r="P137" s="99">
        <v>600</v>
      </c>
      <c r="Q137" s="189">
        <v>17</v>
      </c>
      <c r="R137" s="103">
        <v>0</v>
      </c>
      <c r="S137" s="103">
        <v>7745</v>
      </c>
      <c r="T137" s="103">
        <v>7745</v>
      </c>
      <c r="U137" s="104">
        <v>59.090562294956896</v>
      </c>
      <c r="V137" s="103">
        <v>17</v>
      </c>
      <c r="W137" s="103">
        <v>6466</v>
      </c>
      <c r="X137" s="103">
        <v>6483</v>
      </c>
      <c r="Y137" s="104">
        <v>49.332417792019534</v>
      </c>
      <c r="Z137" s="103">
        <v>17</v>
      </c>
      <c r="AA137" s="103">
        <v>14211</v>
      </c>
      <c r="AB137" s="103">
        <v>14228</v>
      </c>
      <c r="AC137" s="190">
        <v>108.42298008697642</v>
      </c>
      <c r="AD137" s="124">
        <v>108.41206949100884</v>
      </c>
      <c r="AE137" s="557"/>
      <c r="AF137" s="557"/>
    </row>
    <row r="138" spans="1:32" x14ac:dyDescent="0.25">
      <c r="A138" s="2"/>
      <c r="B138" s="105">
        <v>380</v>
      </c>
      <c r="C138" s="192" t="s">
        <v>210</v>
      </c>
      <c r="D138" s="76">
        <v>2206</v>
      </c>
      <c r="E138" s="189">
        <v>125</v>
      </c>
      <c r="F138" s="189">
        <v>38</v>
      </c>
      <c r="G138" s="189">
        <v>59</v>
      </c>
      <c r="H138" s="189">
        <v>28</v>
      </c>
      <c r="I138" s="189">
        <v>1826</v>
      </c>
      <c r="J138" s="189">
        <v>1098</v>
      </c>
      <c r="K138" s="189">
        <v>619</v>
      </c>
      <c r="L138" s="189">
        <v>109</v>
      </c>
      <c r="M138" s="100">
        <v>1951</v>
      </c>
      <c r="N138" s="100">
        <v>1136</v>
      </c>
      <c r="O138" s="100">
        <v>678</v>
      </c>
      <c r="P138" s="99">
        <v>137</v>
      </c>
      <c r="Q138" s="189">
        <v>1</v>
      </c>
      <c r="R138" s="103">
        <v>0</v>
      </c>
      <c r="S138" s="103">
        <v>1174</v>
      </c>
      <c r="T138" s="103">
        <v>1174</v>
      </c>
      <c r="U138" s="104">
        <v>53.218495013599274</v>
      </c>
      <c r="V138" s="103">
        <v>3</v>
      </c>
      <c r="W138" s="103">
        <v>770</v>
      </c>
      <c r="X138" s="103">
        <v>773</v>
      </c>
      <c r="Y138" s="104">
        <v>34.904805077062555</v>
      </c>
      <c r="Z138" s="103">
        <v>3</v>
      </c>
      <c r="AA138" s="103">
        <v>1944</v>
      </c>
      <c r="AB138" s="103">
        <v>1947</v>
      </c>
      <c r="AC138" s="190">
        <v>88.123300090661829</v>
      </c>
      <c r="AD138" s="124">
        <v>88.139429606156625</v>
      </c>
      <c r="AE138" s="557"/>
      <c r="AF138" s="557"/>
    </row>
    <row r="139" spans="1:32" x14ac:dyDescent="0.25">
      <c r="A139" s="2"/>
      <c r="B139" s="105">
        <v>631</v>
      </c>
      <c r="C139" s="192" t="s">
        <v>211</v>
      </c>
      <c r="D139" s="76">
        <v>3435</v>
      </c>
      <c r="E139" s="189">
        <v>267</v>
      </c>
      <c r="F139" s="189">
        <v>56</v>
      </c>
      <c r="G139" s="189">
        <v>144</v>
      </c>
      <c r="H139" s="189">
        <v>67</v>
      </c>
      <c r="I139" s="189">
        <v>2539</v>
      </c>
      <c r="J139" s="189">
        <v>1043</v>
      </c>
      <c r="K139" s="189">
        <v>1179</v>
      </c>
      <c r="L139" s="189">
        <v>317</v>
      </c>
      <c r="M139" s="100">
        <v>2806</v>
      </c>
      <c r="N139" s="100">
        <v>1099</v>
      </c>
      <c r="O139" s="100">
        <v>1323</v>
      </c>
      <c r="P139" s="99">
        <v>384</v>
      </c>
      <c r="Q139" s="189">
        <v>18</v>
      </c>
      <c r="R139" s="103">
        <v>0</v>
      </c>
      <c r="S139" s="103">
        <v>2500</v>
      </c>
      <c r="T139" s="103">
        <v>2500</v>
      </c>
      <c r="U139" s="104">
        <v>72.780203784570602</v>
      </c>
      <c r="V139" s="103">
        <v>6</v>
      </c>
      <c r="W139" s="103">
        <v>1505</v>
      </c>
      <c r="X139" s="103">
        <v>1511</v>
      </c>
      <c r="Y139" s="104">
        <v>43.813682678311501</v>
      </c>
      <c r="Z139" s="103">
        <v>6</v>
      </c>
      <c r="AA139" s="103">
        <v>4005</v>
      </c>
      <c r="AB139" s="103">
        <v>4011</v>
      </c>
      <c r="AC139" s="190">
        <v>116.5938864628821</v>
      </c>
      <c r="AD139" s="124">
        <v>116.56495204882302</v>
      </c>
      <c r="AE139" s="557"/>
      <c r="AF139" s="557"/>
    </row>
    <row r="140" spans="1:32" ht="64.5" customHeight="1" x14ac:dyDescent="0.25">
      <c r="C140" s="200" t="s">
        <v>212</v>
      </c>
      <c r="D140" s="447" t="s">
        <v>577</v>
      </c>
      <c r="E140" s="447"/>
      <c r="F140" s="447"/>
      <c r="G140" s="447"/>
      <c r="H140" s="447"/>
      <c r="I140" s="447"/>
      <c r="J140" s="447"/>
      <c r="K140" s="447"/>
      <c r="L140" s="447"/>
      <c r="M140" s="447"/>
      <c r="N140" s="447"/>
      <c r="O140" s="447"/>
      <c r="P140" s="447"/>
      <c r="Q140" s="447"/>
      <c r="R140" s="447"/>
      <c r="S140" s="447"/>
      <c r="T140" s="447"/>
      <c r="U140" s="447"/>
      <c r="V140" s="447"/>
      <c r="W140" s="447"/>
      <c r="X140" s="447"/>
      <c r="Y140" s="447"/>
      <c r="Z140" s="447"/>
      <c r="AA140" s="447"/>
      <c r="AB140" s="447"/>
      <c r="AC140" s="447"/>
      <c r="AD140" s="447"/>
      <c r="AE140" s="557"/>
      <c r="AF140" s="557"/>
    </row>
    <row r="141" spans="1:32" ht="21" customHeight="1" x14ac:dyDescent="0.25">
      <c r="C141" s="201" t="s">
        <v>30</v>
      </c>
      <c r="D141" s="472" t="s">
        <v>31</v>
      </c>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557"/>
      <c r="AF141" s="557"/>
    </row>
    <row r="142" spans="1:32" ht="21" customHeight="1" x14ac:dyDescent="0.25">
      <c r="C142" s="201" t="s">
        <v>213</v>
      </c>
      <c r="D142" s="472" t="s">
        <v>33</v>
      </c>
      <c r="E142" s="472"/>
      <c r="F142" s="472"/>
      <c r="G142" s="472"/>
      <c r="H142" s="472"/>
      <c r="I142" s="472"/>
      <c r="J142" s="472"/>
      <c r="K142" s="472"/>
      <c r="L142" s="472"/>
      <c r="M142" s="472"/>
      <c r="N142" s="472"/>
      <c r="O142" s="472"/>
      <c r="P142" s="472"/>
      <c r="Q142" s="472"/>
      <c r="R142" s="472"/>
      <c r="S142" s="472"/>
      <c r="T142" s="472"/>
      <c r="U142" s="472"/>
      <c r="V142" s="472"/>
      <c r="W142" s="472"/>
      <c r="X142" s="472"/>
      <c r="Y142" s="472"/>
      <c r="Z142" s="472"/>
      <c r="AA142" s="472"/>
      <c r="AB142" s="472"/>
      <c r="AC142" s="472"/>
      <c r="AD142" s="472"/>
      <c r="AE142" s="557"/>
      <c r="AF142" s="557"/>
    </row>
    <row r="144" spans="1:32" x14ac:dyDescent="0.25">
      <c r="O144" s="89"/>
    </row>
  </sheetData>
  <mergeCells count="24">
    <mergeCell ref="D141:AD141"/>
    <mergeCell ref="D142:AD142"/>
    <mergeCell ref="D140:AD140"/>
    <mergeCell ref="D3:D4"/>
    <mergeCell ref="C2:C5"/>
    <mergeCell ref="AC2:AC4"/>
    <mergeCell ref="AD2:AD4"/>
    <mergeCell ref="Q2:Q4"/>
    <mergeCell ref="A2:A5"/>
    <mergeCell ref="B1:AD1"/>
    <mergeCell ref="E2:P2"/>
    <mergeCell ref="E3:H3"/>
    <mergeCell ref="I3:L3"/>
    <mergeCell ref="M3:P3"/>
    <mergeCell ref="S3:S4"/>
    <mergeCell ref="T3:T4"/>
    <mergeCell ref="U3:U4"/>
    <mergeCell ref="V3:V4"/>
    <mergeCell ref="W3:W4"/>
    <mergeCell ref="X3:X4"/>
    <mergeCell ref="Y3:Y4"/>
    <mergeCell ref="R2:AB2"/>
    <mergeCell ref="B3:B5"/>
    <mergeCell ref="R3:R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FFFF00"/>
  </sheetPr>
  <dimension ref="A1:BD183"/>
  <sheetViews>
    <sheetView zoomScale="85" zoomScaleNormal="85" workbookViewId="0">
      <pane xSplit="2" ySplit="4" topLeftCell="AQ128" activePane="bottomRight" state="frozen"/>
      <selection pane="topRight" activeCell="C1" sqref="C1"/>
      <selection pane="bottomLeft" activeCell="A5" sqref="A5"/>
      <selection pane="bottomRight" activeCell="BD1" sqref="BD1"/>
    </sheetView>
  </sheetViews>
  <sheetFormatPr baseColWidth="10" defaultColWidth="11.42578125" defaultRowHeight="15" x14ac:dyDescent="0.25"/>
  <cols>
    <col min="2" max="2" width="17.7109375" customWidth="1"/>
    <col min="4" max="4" width="11.42578125" customWidth="1"/>
  </cols>
  <sheetData>
    <row r="1" spans="1:56" ht="35.25" customHeight="1" thickBot="1" x14ac:dyDescent="0.3">
      <c r="A1" s="460" t="s">
        <v>214</v>
      </c>
      <c r="B1" s="461"/>
      <c r="C1" s="254"/>
      <c r="D1" s="381" t="s">
        <v>215</v>
      </c>
      <c r="Q1" s="381" t="s">
        <v>216</v>
      </c>
      <c r="AD1" s="381" t="s">
        <v>217</v>
      </c>
      <c r="AQ1" s="381" t="s">
        <v>574</v>
      </c>
      <c r="BD1" s="66"/>
    </row>
    <row r="2" spans="1:56" ht="18.75" customHeight="1" thickBot="1" x14ac:dyDescent="0.3">
      <c r="A2" s="131" t="s">
        <v>60</v>
      </c>
      <c r="B2" s="131" t="s">
        <v>56</v>
      </c>
      <c r="C2" s="372" t="s">
        <v>60</v>
      </c>
      <c r="D2" s="480" t="s">
        <v>218</v>
      </c>
      <c r="E2" s="481"/>
      <c r="F2" s="481"/>
      <c r="G2" s="481"/>
      <c r="H2" s="481"/>
      <c r="I2" s="481"/>
      <c r="J2" s="481"/>
      <c r="K2" s="481"/>
      <c r="L2" s="481"/>
      <c r="M2" s="481"/>
      <c r="N2" s="481"/>
      <c r="O2" s="481"/>
      <c r="P2" s="482"/>
      <c r="Q2" s="487" t="s">
        <v>219</v>
      </c>
      <c r="R2" s="488"/>
      <c r="S2" s="488"/>
      <c r="T2" s="488"/>
      <c r="U2" s="488"/>
      <c r="V2" s="488"/>
      <c r="W2" s="488"/>
      <c r="X2" s="488"/>
      <c r="Y2" s="488"/>
      <c r="Z2" s="488"/>
      <c r="AA2" s="488"/>
      <c r="AB2" s="488"/>
      <c r="AC2" s="489"/>
      <c r="AD2" s="550" t="s">
        <v>220</v>
      </c>
      <c r="AE2" s="549"/>
      <c r="AF2" s="549"/>
      <c r="AG2" s="549"/>
      <c r="AH2" s="549"/>
      <c r="AI2" s="549"/>
      <c r="AJ2" s="549"/>
      <c r="AK2" s="549"/>
      <c r="AL2" s="549"/>
      <c r="AM2" s="549"/>
      <c r="AN2" s="549"/>
      <c r="AO2" s="549"/>
      <c r="AP2" s="551"/>
      <c r="AQ2" s="484" t="s">
        <v>573</v>
      </c>
      <c r="AR2" s="485"/>
      <c r="AS2" s="485"/>
      <c r="AT2" s="485"/>
      <c r="AU2" s="485"/>
      <c r="AV2" s="485"/>
      <c r="AW2" s="485"/>
      <c r="AX2" s="485"/>
      <c r="AY2" s="485"/>
      <c r="AZ2" s="485"/>
      <c r="BA2" s="485"/>
      <c r="BB2" s="485"/>
      <c r="BC2" s="486"/>
    </row>
    <row r="3" spans="1:56" ht="75" customHeight="1" x14ac:dyDescent="0.25">
      <c r="A3" s="132"/>
      <c r="B3" s="132"/>
      <c r="C3" s="373"/>
      <c r="D3" s="377" t="s">
        <v>221</v>
      </c>
      <c r="E3" s="263" t="s">
        <v>222</v>
      </c>
      <c r="F3" s="263" t="s">
        <v>223</v>
      </c>
      <c r="G3" s="263" t="s">
        <v>224</v>
      </c>
      <c r="H3" s="264" t="s">
        <v>225</v>
      </c>
      <c r="I3" s="263" t="s">
        <v>226</v>
      </c>
      <c r="J3" s="263" t="s">
        <v>227</v>
      </c>
      <c r="K3" s="263" t="s">
        <v>228</v>
      </c>
      <c r="L3" s="264" t="s">
        <v>229</v>
      </c>
      <c r="M3" s="265" t="s">
        <v>230</v>
      </c>
      <c r="N3" s="263" t="s">
        <v>231</v>
      </c>
      <c r="O3" s="263" t="s">
        <v>232</v>
      </c>
      <c r="P3" s="416" t="s">
        <v>233</v>
      </c>
      <c r="Q3" s="418" t="s">
        <v>221</v>
      </c>
      <c r="R3" s="418" t="s">
        <v>222</v>
      </c>
      <c r="S3" s="418" t="s">
        <v>223</v>
      </c>
      <c r="T3" s="418" t="s">
        <v>224</v>
      </c>
      <c r="U3" s="419" t="s">
        <v>225</v>
      </c>
      <c r="V3" s="418" t="s">
        <v>226</v>
      </c>
      <c r="W3" s="418" t="s">
        <v>227</v>
      </c>
      <c r="X3" s="418" t="s">
        <v>228</v>
      </c>
      <c r="Y3" s="419" t="s">
        <v>229</v>
      </c>
      <c r="Z3" s="420" t="s">
        <v>230</v>
      </c>
      <c r="AA3" s="418" t="s">
        <v>231</v>
      </c>
      <c r="AB3" s="418" t="s">
        <v>232</v>
      </c>
      <c r="AC3" s="418" t="s">
        <v>233</v>
      </c>
      <c r="AD3" s="547" t="s">
        <v>221</v>
      </c>
      <c r="AE3" s="547" t="s">
        <v>222</v>
      </c>
      <c r="AF3" s="547" t="s">
        <v>223</v>
      </c>
      <c r="AG3" s="547" t="s">
        <v>224</v>
      </c>
      <c r="AH3" s="547" t="s">
        <v>225</v>
      </c>
      <c r="AI3" s="547" t="s">
        <v>226</v>
      </c>
      <c r="AJ3" s="547" t="s">
        <v>227</v>
      </c>
      <c r="AK3" s="547" t="s">
        <v>228</v>
      </c>
      <c r="AL3" s="547" t="s">
        <v>229</v>
      </c>
      <c r="AM3" s="547" t="s">
        <v>230</v>
      </c>
      <c r="AN3" s="547" t="s">
        <v>231</v>
      </c>
      <c r="AO3" s="547" t="s">
        <v>232</v>
      </c>
      <c r="AP3" s="547" t="s">
        <v>233</v>
      </c>
      <c r="AQ3" s="417" t="s">
        <v>221</v>
      </c>
      <c r="AR3" s="369" t="s">
        <v>222</v>
      </c>
      <c r="AS3" s="369" t="s">
        <v>223</v>
      </c>
      <c r="AT3" s="369" t="s">
        <v>224</v>
      </c>
      <c r="AU3" s="370" t="s">
        <v>225</v>
      </c>
      <c r="AV3" s="369" t="s">
        <v>226</v>
      </c>
      <c r="AW3" s="369" t="s">
        <v>227</v>
      </c>
      <c r="AX3" s="369" t="s">
        <v>228</v>
      </c>
      <c r="AY3" s="370" t="s">
        <v>229</v>
      </c>
      <c r="AZ3" s="371" t="s">
        <v>230</v>
      </c>
      <c r="BA3" s="369" t="s">
        <v>231</v>
      </c>
      <c r="BB3" s="369" t="s">
        <v>232</v>
      </c>
      <c r="BC3" s="382" t="s">
        <v>233</v>
      </c>
    </row>
    <row r="4" spans="1:56" ht="26.25" thickBot="1" x14ac:dyDescent="0.3">
      <c r="A4" s="9"/>
      <c r="B4" s="3" t="s">
        <v>236</v>
      </c>
      <c r="C4" s="178"/>
      <c r="D4" s="378">
        <v>247821</v>
      </c>
      <c r="E4" s="379">
        <v>55</v>
      </c>
      <c r="F4" s="379">
        <v>136349</v>
      </c>
      <c r="G4" s="379">
        <v>136404</v>
      </c>
      <c r="H4" s="380">
        <v>55.019146884243064</v>
      </c>
      <c r="I4" s="379">
        <v>245</v>
      </c>
      <c r="J4" s="379">
        <v>75229</v>
      </c>
      <c r="K4" s="379">
        <v>75474</v>
      </c>
      <c r="L4" s="380">
        <v>30.356184504138067</v>
      </c>
      <c r="M4" s="380">
        <v>85.375331388381127</v>
      </c>
      <c r="N4" s="379">
        <v>300</v>
      </c>
      <c r="O4" s="379">
        <v>211578</v>
      </c>
      <c r="P4" s="406">
        <v>211878</v>
      </c>
      <c r="Q4" s="415">
        <v>247821</v>
      </c>
      <c r="R4" s="415">
        <v>54</v>
      </c>
      <c r="S4" s="415">
        <v>139258</v>
      </c>
      <c r="T4" s="415">
        <v>139312</v>
      </c>
      <c r="U4" s="553">
        <v>56.192977996215006</v>
      </c>
      <c r="V4" s="415">
        <v>222</v>
      </c>
      <c r="W4" s="415">
        <v>75403</v>
      </c>
      <c r="X4" s="415">
        <v>75625</v>
      </c>
      <c r="Y4" s="553">
        <v>30.426396471646871</v>
      </c>
      <c r="Z4" s="553">
        <v>86.619374467861888</v>
      </c>
      <c r="AA4" s="415">
        <v>276</v>
      </c>
      <c r="AB4" s="415">
        <v>214661</v>
      </c>
      <c r="AC4" s="415">
        <v>214937</v>
      </c>
      <c r="AD4" s="548">
        <v>247821</v>
      </c>
      <c r="AE4" s="548">
        <v>5</v>
      </c>
      <c r="AF4" s="548">
        <v>140938</v>
      </c>
      <c r="AG4" s="548">
        <v>140943</v>
      </c>
      <c r="AH4" s="552">
        <v>56.870886648024175</v>
      </c>
      <c r="AI4" s="548">
        <v>213</v>
      </c>
      <c r="AJ4" s="548">
        <v>76023</v>
      </c>
      <c r="AK4" s="548">
        <v>76236</v>
      </c>
      <c r="AL4" s="548">
        <v>30.67657704552883</v>
      </c>
      <c r="AM4" s="552">
        <v>87.547463693553013</v>
      </c>
      <c r="AN4" s="548">
        <v>218</v>
      </c>
      <c r="AO4" s="548">
        <v>216961</v>
      </c>
      <c r="AP4" s="548">
        <v>217179</v>
      </c>
      <c r="AQ4" s="412">
        <v>247821</v>
      </c>
      <c r="AR4" s="383">
        <v>3</v>
      </c>
      <c r="AS4" s="383">
        <v>142917</v>
      </c>
      <c r="AT4" s="383">
        <v>142920</v>
      </c>
      <c r="AU4" s="384">
        <v>57.669446899173195</v>
      </c>
      <c r="AV4" s="383">
        <v>206</v>
      </c>
      <c r="AW4" s="383">
        <v>76155</v>
      </c>
      <c r="AX4" s="383">
        <v>76361</v>
      </c>
      <c r="AY4" s="384">
        <v>30.729841296742404</v>
      </c>
      <c r="AZ4" s="384">
        <v>88.399288195915602</v>
      </c>
      <c r="BA4" s="383">
        <v>209</v>
      </c>
      <c r="BB4" s="383">
        <v>219072</v>
      </c>
      <c r="BC4" s="385">
        <v>219281</v>
      </c>
      <c r="BD4" s="424">
        <v>88.409063419747611</v>
      </c>
    </row>
    <row r="5" spans="1:56" ht="38.25" x14ac:dyDescent="0.25">
      <c r="A5" s="9"/>
      <c r="B5" s="43" t="s">
        <v>238</v>
      </c>
      <c r="C5" s="9"/>
      <c r="D5" s="374">
        <v>2377</v>
      </c>
      <c r="E5" s="374">
        <v>2</v>
      </c>
      <c r="F5" s="374">
        <v>1708</v>
      </c>
      <c r="G5" s="374">
        <v>1710</v>
      </c>
      <c r="H5" s="375">
        <v>71.85527976440892</v>
      </c>
      <c r="I5" s="374">
        <v>0</v>
      </c>
      <c r="J5" s="374">
        <v>251</v>
      </c>
      <c r="K5" s="374">
        <v>251</v>
      </c>
      <c r="L5" s="376">
        <v>10.559528817837609</v>
      </c>
      <c r="M5" s="375">
        <v>82.414808582246522</v>
      </c>
      <c r="N5" s="374">
        <v>2</v>
      </c>
      <c r="O5" s="374">
        <v>1959</v>
      </c>
      <c r="P5" s="407">
        <v>1961</v>
      </c>
      <c r="Q5" s="4">
        <v>2377</v>
      </c>
      <c r="R5" s="4">
        <v>2</v>
      </c>
      <c r="S5" s="4">
        <v>1724</v>
      </c>
      <c r="T5" s="4">
        <v>1726</v>
      </c>
      <c r="U5" s="4">
        <v>72.528397139251155</v>
      </c>
      <c r="V5" s="4">
        <v>0</v>
      </c>
      <c r="W5" s="4">
        <v>245</v>
      </c>
      <c r="X5" s="4">
        <v>245</v>
      </c>
      <c r="Y5" s="4">
        <v>10.307109802271771</v>
      </c>
      <c r="Z5" s="4">
        <v>82.835506941522937</v>
      </c>
      <c r="AA5" s="4">
        <v>2</v>
      </c>
      <c r="AB5" s="4">
        <v>1969</v>
      </c>
      <c r="AC5" s="4">
        <v>1971</v>
      </c>
      <c r="AD5" s="413">
        <v>2377</v>
      </c>
      <c r="AE5" s="413">
        <v>0</v>
      </c>
      <c r="AF5" s="413">
        <v>1740</v>
      </c>
      <c r="AG5" s="413">
        <v>1740</v>
      </c>
      <c r="AH5" s="413">
        <v>73.20151451409339</v>
      </c>
      <c r="AI5" s="413">
        <v>0</v>
      </c>
      <c r="AJ5" s="413">
        <v>252</v>
      </c>
      <c r="AK5" s="413">
        <v>252</v>
      </c>
      <c r="AL5" s="413">
        <v>10.601598653765249</v>
      </c>
      <c r="AM5" s="413">
        <v>83.803113167858641</v>
      </c>
      <c r="AN5" s="413">
        <v>0</v>
      </c>
      <c r="AO5" s="413">
        <v>1992</v>
      </c>
      <c r="AP5" s="413">
        <v>1992</v>
      </c>
      <c r="AQ5" s="413">
        <v>2377</v>
      </c>
      <c r="AR5" s="374">
        <v>0</v>
      </c>
      <c r="AS5" s="374">
        <v>1742</v>
      </c>
      <c r="AT5" s="374">
        <v>1742</v>
      </c>
      <c r="AU5" s="375">
        <v>73.285654185948673</v>
      </c>
      <c r="AV5" s="374">
        <v>0</v>
      </c>
      <c r="AW5" s="374">
        <v>281</v>
      </c>
      <c r="AX5" s="374">
        <v>281</v>
      </c>
      <c r="AY5" s="376">
        <v>11.821623895666807</v>
      </c>
      <c r="AZ5" s="375">
        <v>85.107278081615476</v>
      </c>
      <c r="BA5" s="374">
        <v>0</v>
      </c>
      <c r="BB5" s="374">
        <v>2023</v>
      </c>
      <c r="BC5" s="374">
        <v>2023</v>
      </c>
    </row>
    <row r="6" spans="1:56" x14ac:dyDescent="0.25">
      <c r="A6" s="5">
        <v>142</v>
      </c>
      <c r="B6" s="6" t="s">
        <v>79</v>
      </c>
      <c r="C6" s="5">
        <v>142</v>
      </c>
      <c r="D6" s="76">
        <v>27</v>
      </c>
      <c r="E6" s="103">
        <v>0</v>
      </c>
      <c r="F6" s="103">
        <v>15</v>
      </c>
      <c r="G6" s="103">
        <v>15</v>
      </c>
      <c r="H6" s="104">
        <v>55.555555555555557</v>
      </c>
      <c r="I6" s="103">
        <v>0</v>
      </c>
      <c r="J6" s="103">
        <v>2</v>
      </c>
      <c r="K6" s="103">
        <v>2</v>
      </c>
      <c r="L6" s="93">
        <v>7.4074074074074066</v>
      </c>
      <c r="M6" s="104">
        <v>62.962962962962962</v>
      </c>
      <c r="N6" s="85">
        <v>0</v>
      </c>
      <c r="O6" s="85">
        <v>17</v>
      </c>
      <c r="P6" s="408">
        <v>17</v>
      </c>
      <c r="Q6" s="103">
        <v>27</v>
      </c>
      <c r="R6" s="103">
        <v>0</v>
      </c>
      <c r="S6" s="103">
        <v>16</v>
      </c>
      <c r="T6" s="103">
        <v>16</v>
      </c>
      <c r="U6" s="103">
        <v>59.259259259259252</v>
      </c>
      <c r="V6" s="103">
        <v>0</v>
      </c>
      <c r="W6" s="103">
        <v>2</v>
      </c>
      <c r="X6" s="103">
        <v>2</v>
      </c>
      <c r="Y6" s="103">
        <v>7.4074074074074066</v>
      </c>
      <c r="Z6" s="103">
        <v>66.666666666666657</v>
      </c>
      <c r="AA6" s="103">
        <v>0</v>
      </c>
      <c r="AB6" s="103">
        <v>18</v>
      </c>
      <c r="AC6" s="103">
        <v>18</v>
      </c>
      <c r="AD6" s="544">
        <v>27</v>
      </c>
      <c r="AE6" s="544">
        <v>0</v>
      </c>
      <c r="AF6" s="544">
        <v>19</v>
      </c>
      <c r="AG6" s="544">
        <v>19</v>
      </c>
      <c r="AH6" s="544">
        <v>70.370370370370367</v>
      </c>
      <c r="AI6" s="544">
        <v>0</v>
      </c>
      <c r="AJ6" s="544">
        <v>2</v>
      </c>
      <c r="AK6" s="544">
        <v>2</v>
      </c>
      <c r="AL6" s="544">
        <v>7.4074074074074066</v>
      </c>
      <c r="AM6" s="544">
        <v>77.777777777777786</v>
      </c>
      <c r="AN6" s="544">
        <v>0</v>
      </c>
      <c r="AO6" s="544">
        <v>21</v>
      </c>
      <c r="AP6" s="544">
        <v>21</v>
      </c>
      <c r="AQ6" s="414">
        <v>27</v>
      </c>
      <c r="AR6" s="103">
        <v>0</v>
      </c>
      <c r="AS6" s="103">
        <v>21</v>
      </c>
      <c r="AT6" s="103">
        <v>21</v>
      </c>
      <c r="AU6" s="104">
        <v>77.777777777777786</v>
      </c>
      <c r="AV6" s="103">
        <v>0</v>
      </c>
      <c r="AW6" s="103">
        <v>2</v>
      </c>
      <c r="AX6" s="103">
        <v>2</v>
      </c>
      <c r="AY6" s="93">
        <v>7.4074074074074066</v>
      </c>
      <c r="AZ6" s="104">
        <v>85.18518518518519</v>
      </c>
      <c r="BA6" s="85">
        <v>0</v>
      </c>
      <c r="BB6" s="85">
        <v>23</v>
      </c>
      <c r="BC6" s="103">
        <v>23</v>
      </c>
    </row>
    <row r="7" spans="1:56" x14ac:dyDescent="0.25">
      <c r="A7" s="5">
        <v>425</v>
      </c>
      <c r="B7" s="6" t="s">
        <v>80</v>
      </c>
      <c r="C7" s="5">
        <v>425</v>
      </c>
      <c r="D7" s="76">
        <v>85</v>
      </c>
      <c r="E7" s="103">
        <v>0</v>
      </c>
      <c r="F7" s="103">
        <v>89</v>
      </c>
      <c r="G7" s="103">
        <v>89</v>
      </c>
      <c r="H7" s="104">
        <v>104.70588235294119</v>
      </c>
      <c r="I7" s="103">
        <v>0</v>
      </c>
      <c r="J7" s="103">
        <v>27</v>
      </c>
      <c r="K7" s="103">
        <v>27</v>
      </c>
      <c r="L7" s="93">
        <v>31.764705882352938</v>
      </c>
      <c r="M7" s="104">
        <v>136.47058823529412</v>
      </c>
      <c r="N7" s="85">
        <v>0</v>
      </c>
      <c r="O7" s="85">
        <v>116</v>
      </c>
      <c r="P7" s="191">
        <v>116</v>
      </c>
      <c r="Q7" s="105">
        <v>85</v>
      </c>
      <c r="R7" s="105">
        <v>0</v>
      </c>
      <c r="S7" s="105">
        <v>90</v>
      </c>
      <c r="T7" s="105">
        <v>90</v>
      </c>
      <c r="U7" s="105">
        <v>105.88235294117648</v>
      </c>
      <c r="V7" s="105">
        <v>0</v>
      </c>
      <c r="W7" s="105">
        <v>28</v>
      </c>
      <c r="X7" s="105">
        <v>28</v>
      </c>
      <c r="Y7" s="105">
        <v>32.941176470588232</v>
      </c>
      <c r="Z7" s="105">
        <v>138.8235294117647</v>
      </c>
      <c r="AA7" s="105">
        <v>0</v>
      </c>
      <c r="AB7" s="105">
        <v>118</v>
      </c>
      <c r="AC7" s="105">
        <v>118</v>
      </c>
      <c r="AD7" s="189">
        <v>85</v>
      </c>
      <c r="AE7" s="189">
        <v>0</v>
      </c>
      <c r="AF7" s="189">
        <v>88</v>
      </c>
      <c r="AG7" s="189">
        <v>88</v>
      </c>
      <c r="AH7" s="189">
        <v>103.5294117647059</v>
      </c>
      <c r="AI7" s="189">
        <v>0</v>
      </c>
      <c r="AJ7" s="189">
        <v>31</v>
      </c>
      <c r="AK7" s="189">
        <v>31</v>
      </c>
      <c r="AL7" s="189">
        <v>36.470588235294116</v>
      </c>
      <c r="AM7" s="189">
        <v>140</v>
      </c>
      <c r="AN7" s="189">
        <v>0</v>
      </c>
      <c r="AO7" s="189">
        <v>119</v>
      </c>
      <c r="AP7" s="189">
        <v>119</v>
      </c>
      <c r="AQ7" s="414">
        <v>85</v>
      </c>
      <c r="AR7" s="103">
        <v>0</v>
      </c>
      <c r="AS7" s="103">
        <v>96</v>
      </c>
      <c r="AT7" s="103">
        <v>96</v>
      </c>
      <c r="AU7" s="104">
        <v>112.94117647058823</v>
      </c>
      <c r="AV7" s="103">
        <v>0</v>
      </c>
      <c r="AW7" s="103">
        <v>34</v>
      </c>
      <c r="AX7" s="103">
        <v>34</v>
      </c>
      <c r="AY7" s="93">
        <v>40</v>
      </c>
      <c r="AZ7" s="104">
        <v>152.94117647058823</v>
      </c>
      <c r="BA7" s="85">
        <v>0</v>
      </c>
      <c r="BB7" s="85">
        <v>130</v>
      </c>
      <c r="BC7" s="105">
        <v>130</v>
      </c>
    </row>
    <row r="8" spans="1:56" x14ac:dyDescent="0.25">
      <c r="A8" s="5">
        <v>579</v>
      </c>
      <c r="B8" s="7" t="s">
        <v>81</v>
      </c>
      <c r="C8" s="5">
        <v>579</v>
      </c>
      <c r="D8" s="76">
        <v>1055</v>
      </c>
      <c r="E8" s="103">
        <v>2</v>
      </c>
      <c r="F8" s="103">
        <v>714</v>
      </c>
      <c r="G8" s="103">
        <v>716</v>
      </c>
      <c r="H8" s="104">
        <v>67.677725118483409</v>
      </c>
      <c r="I8" s="103">
        <v>0</v>
      </c>
      <c r="J8" s="103">
        <v>108</v>
      </c>
      <c r="K8" s="103">
        <v>108</v>
      </c>
      <c r="L8" s="93">
        <v>10.236966824644551</v>
      </c>
      <c r="M8" s="104">
        <v>77.914691943127963</v>
      </c>
      <c r="N8" s="85">
        <v>2</v>
      </c>
      <c r="O8" s="85">
        <v>822</v>
      </c>
      <c r="P8" s="191">
        <v>824</v>
      </c>
      <c r="Q8" s="105">
        <v>1055</v>
      </c>
      <c r="R8" s="105">
        <v>2</v>
      </c>
      <c r="S8" s="105">
        <v>717</v>
      </c>
      <c r="T8" s="105">
        <v>719</v>
      </c>
      <c r="U8" s="105">
        <v>67.962085308056871</v>
      </c>
      <c r="V8" s="105">
        <v>0</v>
      </c>
      <c r="W8" s="105">
        <v>105</v>
      </c>
      <c r="X8" s="105">
        <v>105</v>
      </c>
      <c r="Y8" s="105">
        <v>9.9526066350710902</v>
      </c>
      <c r="Z8" s="105">
        <v>77.914691943127963</v>
      </c>
      <c r="AA8" s="105">
        <v>2</v>
      </c>
      <c r="AB8" s="105">
        <v>822</v>
      </c>
      <c r="AC8" s="105">
        <v>824</v>
      </c>
      <c r="AD8" s="189">
        <v>1055</v>
      </c>
      <c r="AE8" s="189">
        <v>0</v>
      </c>
      <c r="AF8" s="189">
        <v>731</v>
      </c>
      <c r="AG8" s="189">
        <v>731</v>
      </c>
      <c r="AH8" s="189">
        <v>69.289099526066352</v>
      </c>
      <c r="AI8" s="189">
        <v>0</v>
      </c>
      <c r="AJ8" s="189">
        <v>106</v>
      </c>
      <c r="AK8" s="189">
        <v>106</v>
      </c>
      <c r="AL8" s="189">
        <v>10.04739336492891</v>
      </c>
      <c r="AM8" s="189">
        <v>79.33649289099526</v>
      </c>
      <c r="AN8" s="189">
        <v>0</v>
      </c>
      <c r="AO8" s="189">
        <v>837</v>
      </c>
      <c r="AP8" s="189">
        <v>837</v>
      </c>
      <c r="AQ8" s="414">
        <v>1055</v>
      </c>
      <c r="AR8" s="103">
        <v>0</v>
      </c>
      <c r="AS8" s="103">
        <v>732</v>
      </c>
      <c r="AT8" s="103">
        <v>732</v>
      </c>
      <c r="AU8" s="104">
        <v>69.383886255924168</v>
      </c>
      <c r="AV8" s="103">
        <v>0</v>
      </c>
      <c r="AW8" s="103">
        <v>121</v>
      </c>
      <c r="AX8" s="103">
        <v>121</v>
      </c>
      <c r="AY8" s="93">
        <v>11.469194312796208</v>
      </c>
      <c r="AZ8" s="104">
        <v>80.853080568720387</v>
      </c>
      <c r="BA8" s="85">
        <v>0</v>
      </c>
      <c r="BB8" s="85">
        <v>853</v>
      </c>
      <c r="BC8" s="105">
        <v>853</v>
      </c>
    </row>
    <row r="9" spans="1:56" x14ac:dyDescent="0.25">
      <c r="A9" s="5">
        <v>585</v>
      </c>
      <c r="B9" s="8" t="s">
        <v>82</v>
      </c>
      <c r="C9" s="5">
        <v>585</v>
      </c>
      <c r="D9" s="76">
        <v>48</v>
      </c>
      <c r="E9" s="103">
        <v>0</v>
      </c>
      <c r="F9" s="103">
        <v>35</v>
      </c>
      <c r="G9" s="103">
        <v>35</v>
      </c>
      <c r="H9" s="104">
        <v>72.916666666666657</v>
      </c>
      <c r="I9" s="103">
        <v>0</v>
      </c>
      <c r="J9" s="103">
        <v>7</v>
      </c>
      <c r="K9" s="103">
        <v>7</v>
      </c>
      <c r="L9" s="93">
        <v>14.583333333333334</v>
      </c>
      <c r="M9" s="104">
        <v>87.5</v>
      </c>
      <c r="N9" s="85">
        <v>0</v>
      </c>
      <c r="O9" s="85">
        <v>42</v>
      </c>
      <c r="P9" s="191">
        <v>42</v>
      </c>
      <c r="Q9" s="105">
        <v>48</v>
      </c>
      <c r="R9" s="105">
        <v>0</v>
      </c>
      <c r="S9" s="105">
        <v>38</v>
      </c>
      <c r="T9" s="105">
        <v>38</v>
      </c>
      <c r="U9" s="105">
        <v>79.166666666666657</v>
      </c>
      <c r="V9" s="105">
        <v>0</v>
      </c>
      <c r="W9" s="105">
        <v>6</v>
      </c>
      <c r="X9" s="105">
        <v>6</v>
      </c>
      <c r="Y9" s="105">
        <v>12.5</v>
      </c>
      <c r="Z9" s="105">
        <v>91.666666666666657</v>
      </c>
      <c r="AA9" s="105">
        <v>0</v>
      </c>
      <c r="AB9" s="105">
        <v>44</v>
      </c>
      <c r="AC9" s="105">
        <v>44</v>
      </c>
      <c r="AD9" s="189">
        <v>48</v>
      </c>
      <c r="AE9" s="189">
        <v>0</v>
      </c>
      <c r="AF9" s="189">
        <v>38</v>
      </c>
      <c r="AG9" s="189">
        <v>38</v>
      </c>
      <c r="AH9" s="189">
        <v>79.166666666666657</v>
      </c>
      <c r="AI9" s="189">
        <v>0</v>
      </c>
      <c r="AJ9" s="189">
        <v>5</v>
      </c>
      <c r="AK9" s="189">
        <v>5</v>
      </c>
      <c r="AL9" s="189">
        <v>10.416666666666668</v>
      </c>
      <c r="AM9" s="189">
        <v>89.583333333333343</v>
      </c>
      <c r="AN9" s="189">
        <v>0</v>
      </c>
      <c r="AO9" s="189">
        <v>43</v>
      </c>
      <c r="AP9" s="189">
        <v>43</v>
      </c>
      <c r="AQ9" s="414">
        <v>48</v>
      </c>
      <c r="AR9" s="103">
        <v>0</v>
      </c>
      <c r="AS9" s="103">
        <v>38</v>
      </c>
      <c r="AT9" s="103">
        <v>38</v>
      </c>
      <c r="AU9" s="104">
        <v>79.166666666666657</v>
      </c>
      <c r="AV9" s="103">
        <v>0</v>
      </c>
      <c r="AW9" s="103">
        <v>5</v>
      </c>
      <c r="AX9" s="103">
        <v>5</v>
      </c>
      <c r="AY9" s="93">
        <v>10.416666666666668</v>
      </c>
      <c r="AZ9" s="104">
        <v>89.583333333333343</v>
      </c>
      <c r="BA9" s="85">
        <v>0</v>
      </c>
      <c r="BB9" s="85">
        <v>43</v>
      </c>
      <c r="BC9" s="105">
        <v>43</v>
      </c>
    </row>
    <row r="10" spans="1:56" x14ac:dyDescent="0.25">
      <c r="A10" s="5">
        <v>591</v>
      </c>
      <c r="B10" s="8" t="s">
        <v>83</v>
      </c>
      <c r="C10" s="5">
        <v>591</v>
      </c>
      <c r="D10" s="76">
        <v>861</v>
      </c>
      <c r="E10" s="103">
        <v>0</v>
      </c>
      <c r="F10" s="103">
        <v>660</v>
      </c>
      <c r="G10" s="103">
        <v>660</v>
      </c>
      <c r="H10" s="104">
        <v>76.655052264808361</v>
      </c>
      <c r="I10" s="103">
        <v>0</v>
      </c>
      <c r="J10" s="103">
        <v>106</v>
      </c>
      <c r="K10" s="103">
        <v>106</v>
      </c>
      <c r="L10" s="93">
        <v>12.311265969802555</v>
      </c>
      <c r="M10" s="104">
        <v>88.966318234610924</v>
      </c>
      <c r="N10" s="85">
        <v>0</v>
      </c>
      <c r="O10" s="85">
        <v>766</v>
      </c>
      <c r="P10" s="191">
        <v>766</v>
      </c>
      <c r="Q10" s="105">
        <v>861</v>
      </c>
      <c r="R10" s="105">
        <v>0</v>
      </c>
      <c r="S10" s="105">
        <v>669</v>
      </c>
      <c r="T10" s="105">
        <v>669</v>
      </c>
      <c r="U10" s="105">
        <v>77.700348432055748</v>
      </c>
      <c r="V10" s="105">
        <v>0</v>
      </c>
      <c r="W10" s="105">
        <v>102</v>
      </c>
      <c r="X10" s="105">
        <v>102</v>
      </c>
      <c r="Y10" s="105">
        <v>11.846689895470384</v>
      </c>
      <c r="Z10" s="105">
        <v>89.547038327526124</v>
      </c>
      <c r="AA10" s="105">
        <v>0</v>
      </c>
      <c r="AB10" s="105">
        <v>771</v>
      </c>
      <c r="AC10" s="105">
        <v>771</v>
      </c>
      <c r="AD10" s="189">
        <v>861</v>
      </c>
      <c r="AE10" s="189">
        <v>0</v>
      </c>
      <c r="AF10" s="189">
        <v>667</v>
      </c>
      <c r="AG10" s="189">
        <v>667</v>
      </c>
      <c r="AH10" s="189">
        <v>77.468060394889662</v>
      </c>
      <c r="AI10" s="189">
        <v>0</v>
      </c>
      <c r="AJ10" s="189">
        <v>106</v>
      </c>
      <c r="AK10" s="189">
        <v>106</v>
      </c>
      <c r="AL10" s="189">
        <v>12.311265969802555</v>
      </c>
      <c r="AM10" s="189">
        <v>89.77932636469221</v>
      </c>
      <c r="AN10" s="189">
        <v>0</v>
      </c>
      <c r="AO10" s="189">
        <v>773</v>
      </c>
      <c r="AP10" s="189">
        <v>773</v>
      </c>
      <c r="AQ10" s="414">
        <v>861</v>
      </c>
      <c r="AR10" s="103">
        <v>0</v>
      </c>
      <c r="AS10" s="103">
        <v>657</v>
      </c>
      <c r="AT10" s="103">
        <v>657</v>
      </c>
      <c r="AU10" s="104">
        <v>76.306620209059233</v>
      </c>
      <c r="AV10" s="103">
        <v>0</v>
      </c>
      <c r="AW10" s="103">
        <v>117</v>
      </c>
      <c r="AX10" s="103">
        <v>117</v>
      </c>
      <c r="AY10" s="93">
        <v>13.588850174216027</v>
      </c>
      <c r="AZ10" s="104">
        <v>89.895470383275267</v>
      </c>
      <c r="BA10" s="85">
        <v>0</v>
      </c>
      <c r="BB10" s="85">
        <v>774</v>
      </c>
      <c r="BC10" s="105">
        <v>774</v>
      </c>
    </row>
    <row r="11" spans="1:56" x14ac:dyDescent="0.25">
      <c r="A11" s="5">
        <v>893</v>
      </c>
      <c r="B11" s="8" t="s">
        <v>84</v>
      </c>
      <c r="C11" s="5">
        <v>893</v>
      </c>
      <c r="D11" s="76">
        <v>301</v>
      </c>
      <c r="E11" s="103">
        <v>0</v>
      </c>
      <c r="F11" s="103">
        <v>195</v>
      </c>
      <c r="G11" s="103">
        <v>195</v>
      </c>
      <c r="H11" s="104">
        <v>64.784053156146186</v>
      </c>
      <c r="I11" s="103">
        <v>0</v>
      </c>
      <c r="J11" s="103">
        <v>1</v>
      </c>
      <c r="K11" s="103">
        <v>1</v>
      </c>
      <c r="L11" s="93">
        <v>0.33222591362126247</v>
      </c>
      <c r="M11" s="104">
        <v>65.116279069767444</v>
      </c>
      <c r="N11" s="85">
        <v>0</v>
      </c>
      <c r="O11" s="85">
        <v>196</v>
      </c>
      <c r="P11" s="191">
        <v>196</v>
      </c>
      <c r="Q11" s="105">
        <v>301</v>
      </c>
      <c r="R11" s="105">
        <v>0</v>
      </c>
      <c r="S11" s="105">
        <v>194</v>
      </c>
      <c r="T11" s="105">
        <v>194</v>
      </c>
      <c r="U11" s="105">
        <v>64.451827242524914</v>
      </c>
      <c r="V11" s="105">
        <v>0</v>
      </c>
      <c r="W11" s="105">
        <v>2</v>
      </c>
      <c r="X11" s="105">
        <v>2</v>
      </c>
      <c r="Y11" s="105">
        <v>0.66445182724252494</v>
      </c>
      <c r="Z11" s="105">
        <v>65.116279069767444</v>
      </c>
      <c r="AA11" s="105">
        <v>0</v>
      </c>
      <c r="AB11" s="105">
        <v>196</v>
      </c>
      <c r="AC11" s="105">
        <v>196</v>
      </c>
      <c r="AD11" s="189">
        <v>301</v>
      </c>
      <c r="AE11" s="189">
        <v>0</v>
      </c>
      <c r="AF11" s="189">
        <v>197</v>
      </c>
      <c r="AG11" s="189">
        <v>197</v>
      </c>
      <c r="AH11" s="189">
        <v>65.448504983388702</v>
      </c>
      <c r="AI11" s="189">
        <v>0</v>
      </c>
      <c r="AJ11" s="189">
        <v>2</v>
      </c>
      <c r="AK11" s="189">
        <v>2</v>
      </c>
      <c r="AL11" s="189">
        <v>0.66445182724252494</v>
      </c>
      <c r="AM11" s="189">
        <v>66.112956810631232</v>
      </c>
      <c r="AN11" s="189">
        <v>0</v>
      </c>
      <c r="AO11" s="189">
        <v>199</v>
      </c>
      <c r="AP11" s="189">
        <v>199</v>
      </c>
      <c r="AQ11" s="414">
        <v>301</v>
      </c>
      <c r="AR11" s="103">
        <v>0</v>
      </c>
      <c r="AS11" s="103">
        <v>198</v>
      </c>
      <c r="AT11" s="103">
        <v>198</v>
      </c>
      <c r="AU11" s="104">
        <v>65.78073089700996</v>
      </c>
      <c r="AV11" s="103">
        <v>0</v>
      </c>
      <c r="AW11" s="103">
        <v>2</v>
      </c>
      <c r="AX11" s="103">
        <v>2</v>
      </c>
      <c r="AY11" s="93">
        <v>0.66445182724252494</v>
      </c>
      <c r="AZ11" s="104">
        <v>66.44518272425249</v>
      </c>
      <c r="BA11" s="85">
        <v>0</v>
      </c>
      <c r="BB11" s="85">
        <v>200</v>
      </c>
      <c r="BC11" s="105">
        <v>200</v>
      </c>
    </row>
    <row r="12" spans="1:56" ht="25.5" x14ac:dyDescent="0.25">
      <c r="A12" s="9"/>
      <c r="B12" s="179" t="s">
        <v>239</v>
      </c>
      <c r="C12" s="9"/>
      <c r="D12" s="87">
        <v>2199</v>
      </c>
      <c r="E12" s="87">
        <v>1</v>
      </c>
      <c r="F12" s="87">
        <v>1974</v>
      </c>
      <c r="G12" s="87">
        <v>1975</v>
      </c>
      <c r="H12" s="90">
        <v>89.768076398362894</v>
      </c>
      <c r="I12" s="87">
        <v>0</v>
      </c>
      <c r="J12" s="87">
        <v>105</v>
      </c>
      <c r="K12" s="87">
        <v>105</v>
      </c>
      <c r="L12" s="94">
        <v>4.7748976807639831</v>
      </c>
      <c r="M12" s="88">
        <v>94.542974079126878</v>
      </c>
      <c r="N12" s="87">
        <v>1</v>
      </c>
      <c r="O12" s="87">
        <v>2079</v>
      </c>
      <c r="P12" s="409">
        <v>2080</v>
      </c>
      <c r="Q12" s="37">
        <v>2199</v>
      </c>
      <c r="R12" s="37">
        <v>1</v>
      </c>
      <c r="S12" s="37">
        <v>2026</v>
      </c>
      <c r="T12" s="37">
        <v>2027</v>
      </c>
      <c r="U12" s="37">
        <v>92.132787630741248</v>
      </c>
      <c r="V12" s="37">
        <v>0</v>
      </c>
      <c r="W12" s="37">
        <v>112</v>
      </c>
      <c r="X12" s="37">
        <v>112</v>
      </c>
      <c r="Y12" s="37">
        <v>5.0932241928149153</v>
      </c>
      <c r="Z12" s="37">
        <v>97.226011823556163</v>
      </c>
      <c r="AA12" s="37">
        <v>1</v>
      </c>
      <c r="AB12" s="37">
        <v>2138</v>
      </c>
      <c r="AC12" s="37">
        <v>2139</v>
      </c>
      <c r="AD12" s="87">
        <v>2199</v>
      </c>
      <c r="AE12" s="87">
        <v>0</v>
      </c>
      <c r="AF12" s="87">
        <v>2040</v>
      </c>
      <c r="AG12" s="87">
        <v>2040</v>
      </c>
      <c r="AH12" s="87">
        <v>92.769440654843109</v>
      </c>
      <c r="AI12" s="87">
        <v>0</v>
      </c>
      <c r="AJ12" s="87">
        <v>112</v>
      </c>
      <c r="AK12" s="87">
        <v>112</v>
      </c>
      <c r="AL12" s="87">
        <v>5.0932241928149153</v>
      </c>
      <c r="AM12" s="87">
        <v>97.862664847658039</v>
      </c>
      <c r="AN12" s="87">
        <v>0</v>
      </c>
      <c r="AO12" s="87">
        <v>2152</v>
      </c>
      <c r="AP12" s="87">
        <v>2152</v>
      </c>
      <c r="AQ12" s="87">
        <v>2199</v>
      </c>
      <c r="AR12" s="87">
        <v>0</v>
      </c>
      <c r="AS12" s="87">
        <v>2062</v>
      </c>
      <c r="AT12" s="87">
        <v>2062</v>
      </c>
      <c r="AU12" s="90">
        <v>93.769895407003176</v>
      </c>
      <c r="AV12" s="87">
        <v>0</v>
      </c>
      <c r="AW12" s="87">
        <v>115</v>
      </c>
      <c r="AX12" s="87">
        <v>115</v>
      </c>
      <c r="AY12" s="94">
        <v>5.2296498408367444</v>
      </c>
      <c r="AZ12" s="88">
        <v>98.999545247839933</v>
      </c>
      <c r="BA12" s="87">
        <v>0</v>
      </c>
      <c r="BB12" s="87">
        <v>2177</v>
      </c>
      <c r="BC12" s="37">
        <v>2177</v>
      </c>
    </row>
    <row r="13" spans="1:56" x14ac:dyDescent="0.25">
      <c r="A13" s="5">
        <v>120</v>
      </c>
      <c r="B13" s="8" t="s">
        <v>86</v>
      </c>
      <c r="C13" s="5">
        <v>120</v>
      </c>
      <c r="D13" s="76">
        <v>53</v>
      </c>
      <c r="E13" s="103">
        <v>0</v>
      </c>
      <c r="F13" s="103">
        <v>43</v>
      </c>
      <c r="G13" s="103">
        <v>43</v>
      </c>
      <c r="H13" s="104">
        <v>81.132075471698116</v>
      </c>
      <c r="I13" s="103">
        <v>0</v>
      </c>
      <c r="J13" s="103">
        <v>3</v>
      </c>
      <c r="K13" s="103">
        <v>3</v>
      </c>
      <c r="L13" s="93">
        <v>5.6603773584905666</v>
      </c>
      <c r="M13" s="104">
        <v>86.79245283018868</v>
      </c>
      <c r="N13" s="85">
        <v>0</v>
      </c>
      <c r="O13" s="85">
        <v>46</v>
      </c>
      <c r="P13" s="408">
        <v>46</v>
      </c>
      <c r="Q13" s="103">
        <v>53</v>
      </c>
      <c r="R13" s="103">
        <v>0</v>
      </c>
      <c r="S13" s="103">
        <v>42</v>
      </c>
      <c r="T13" s="103">
        <v>42</v>
      </c>
      <c r="U13" s="103">
        <v>79.245283018867923</v>
      </c>
      <c r="V13" s="103">
        <v>0</v>
      </c>
      <c r="W13" s="103">
        <v>4</v>
      </c>
      <c r="X13" s="103">
        <v>4</v>
      </c>
      <c r="Y13" s="103">
        <v>7.5471698113207548</v>
      </c>
      <c r="Z13" s="103">
        <v>86.79245283018868</v>
      </c>
      <c r="AA13" s="103">
        <v>0</v>
      </c>
      <c r="AB13" s="103">
        <v>46</v>
      </c>
      <c r="AC13" s="103">
        <v>46</v>
      </c>
      <c r="AD13" s="544">
        <v>53</v>
      </c>
      <c r="AE13" s="544">
        <v>0</v>
      </c>
      <c r="AF13" s="544">
        <v>43</v>
      </c>
      <c r="AG13" s="544">
        <v>43</v>
      </c>
      <c r="AH13" s="544">
        <v>81.132075471698116</v>
      </c>
      <c r="AI13" s="544">
        <v>0</v>
      </c>
      <c r="AJ13" s="544">
        <v>3</v>
      </c>
      <c r="AK13" s="544">
        <v>3</v>
      </c>
      <c r="AL13" s="544">
        <v>5.6603773584905666</v>
      </c>
      <c r="AM13" s="544">
        <v>86.79245283018868</v>
      </c>
      <c r="AN13" s="544">
        <v>0</v>
      </c>
      <c r="AO13" s="544">
        <v>46</v>
      </c>
      <c r="AP13" s="544">
        <v>46</v>
      </c>
      <c r="AQ13" s="414">
        <v>53</v>
      </c>
      <c r="AR13" s="103">
        <v>0</v>
      </c>
      <c r="AS13" s="103">
        <v>42</v>
      </c>
      <c r="AT13" s="103">
        <v>42</v>
      </c>
      <c r="AU13" s="104">
        <v>79.245283018867923</v>
      </c>
      <c r="AV13" s="103">
        <v>0</v>
      </c>
      <c r="AW13" s="103">
        <v>4</v>
      </c>
      <c r="AX13" s="103">
        <v>4</v>
      </c>
      <c r="AY13" s="93">
        <v>7.5471698113207548</v>
      </c>
      <c r="AZ13" s="104">
        <v>86.79245283018868</v>
      </c>
      <c r="BA13" s="85">
        <v>0</v>
      </c>
      <c r="BB13" s="85">
        <v>46</v>
      </c>
      <c r="BC13" s="103">
        <v>46</v>
      </c>
    </row>
    <row r="14" spans="1:56" x14ac:dyDescent="0.25">
      <c r="A14" s="5">
        <v>154</v>
      </c>
      <c r="B14" s="8" t="s">
        <v>87</v>
      </c>
      <c r="C14" s="5">
        <v>154</v>
      </c>
      <c r="D14" s="76">
        <v>1703</v>
      </c>
      <c r="E14" s="103">
        <v>0</v>
      </c>
      <c r="F14" s="103">
        <v>1469</v>
      </c>
      <c r="G14" s="103">
        <v>1469</v>
      </c>
      <c r="H14" s="104">
        <v>86.25954198473282</v>
      </c>
      <c r="I14" s="103">
        <v>0</v>
      </c>
      <c r="J14" s="103">
        <v>76</v>
      </c>
      <c r="K14" s="103">
        <v>76</v>
      </c>
      <c r="L14" s="93">
        <v>4.4627128596594252</v>
      </c>
      <c r="M14" s="104">
        <v>90.722254844392253</v>
      </c>
      <c r="N14" s="85">
        <v>0</v>
      </c>
      <c r="O14" s="85">
        <v>1545</v>
      </c>
      <c r="P14" s="191">
        <v>1545</v>
      </c>
      <c r="Q14" s="105">
        <v>1703</v>
      </c>
      <c r="R14" s="105">
        <v>0</v>
      </c>
      <c r="S14" s="105">
        <v>1514</v>
      </c>
      <c r="T14" s="105">
        <v>1514</v>
      </c>
      <c r="U14" s="105">
        <v>88.901937756899585</v>
      </c>
      <c r="V14" s="105">
        <v>0</v>
      </c>
      <c r="W14" s="105">
        <v>80</v>
      </c>
      <c r="X14" s="105">
        <v>80</v>
      </c>
      <c r="Y14" s="105">
        <v>4.6975924838520253</v>
      </c>
      <c r="Z14" s="105">
        <v>93.599530240751619</v>
      </c>
      <c r="AA14" s="105">
        <v>0</v>
      </c>
      <c r="AB14" s="105">
        <v>1594</v>
      </c>
      <c r="AC14" s="105">
        <v>1594</v>
      </c>
      <c r="AD14" s="189">
        <v>1703</v>
      </c>
      <c r="AE14" s="189">
        <v>0</v>
      </c>
      <c r="AF14" s="189">
        <v>1520</v>
      </c>
      <c r="AG14" s="189">
        <v>1520</v>
      </c>
      <c r="AH14" s="189">
        <v>89.254257193188494</v>
      </c>
      <c r="AI14" s="189">
        <v>0</v>
      </c>
      <c r="AJ14" s="189">
        <v>83</v>
      </c>
      <c r="AK14" s="189">
        <v>83</v>
      </c>
      <c r="AL14" s="189">
        <v>4.873752201996477</v>
      </c>
      <c r="AM14" s="189">
        <v>94.128009395184961</v>
      </c>
      <c r="AN14" s="189">
        <v>0</v>
      </c>
      <c r="AO14" s="189">
        <v>1603</v>
      </c>
      <c r="AP14" s="189">
        <v>1603</v>
      </c>
      <c r="AQ14" s="414">
        <v>1703</v>
      </c>
      <c r="AR14" s="103">
        <v>0</v>
      </c>
      <c r="AS14" s="103">
        <v>1542</v>
      </c>
      <c r="AT14" s="103">
        <v>1542</v>
      </c>
      <c r="AU14" s="104">
        <v>90.546095126247792</v>
      </c>
      <c r="AV14" s="103">
        <v>0</v>
      </c>
      <c r="AW14" s="103">
        <v>81</v>
      </c>
      <c r="AX14" s="103">
        <v>81</v>
      </c>
      <c r="AY14" s="93">
        <v>4.7563123899001765</v>
      </c>
      <c r="AZ14" s="104">
        <v>95.302407516147966</v>
      </c>
      <c r="BA14" s="85">
        <v>0</v>
      </c>
      <c r="BB14" s="85">
        <v>1623</v>
      </c>
      <c r="BC14" s="105">
        <v>1623</v>
      </c>
    </row>
    <row r="15" spans="1:56" x14ac:dyDescent="0.25">
      <c r="A15" s="5">
        <v>250</v>
      </c>
      <c r="B15" s="8" t="s">
        <v>88</v>
      </c>
      <c r="C15" s="5">
        <v>250</v>
      </c>
      <c r="D15" s="76">
        <v>147</v>
      </c>
      <c r="E15" s="103">
        <v>1</v>
      </c>
      <c r="F15" s="103">
        <v>187</v>
      </c>
      <c r="G15" s="103">
        <v>188</v>
      </c>
      <c r="H15" s="104">
        <v>127.21088435374151</v>
      </c>
      <c r="I15" s="103">
        <v>0</v>
      </c>
      <c r="J15" s="103">
        <v>17</v>
      </c>
      <c r="K15" s="103">
        <v>17</v>
      </c>
      <c r="L15" s="93">
        <v>11.564625850340136</v>
      </c>
      <c r="M15" s="104">
        <v>138.77551020408163</v>
      </c>
      <c r="N15" s="85">
        <v>1</v>
      </c>
      <c r="O15" s="85">
        <v>204</v>
      </c>
      <c r="P15" s="191">
        <v>205</v>
      </c>
      <c r="Q15" s="105">
        <v>147</v>
      </c>
      <c r="R15" s="105">
        <v>1</v>
      </c>
      <c r="S15" s="105">
        <v>191</v>
      </c>
      <c r="T15" s="105">
        <v>192</v>
      </c>
      <c r="U15" s="105">
        <v>129.93197278911566</v>
      </c>
      <c r="V15" s="105">
        <v>0</v>
      </c>
      <c r="W15" s="105">
        <v>15</v>
      </c>
      <c r="X15" s="105">
        <v>15</v>
      </c>
      <c r="Y15" s="105">
        <v>10.204081632653061</v>
      </c>
      <c r="Z15" s="105">
        <v>140.1360544217687</v>
      </c>
      <c r="AA15" s="105">
        <v>1</v>
      </c>
      <c r="AB15" s="105">
        <v>206</v>
      </c>
      <c r="AC15" s="105">
        <v>207</v>
      </c>
      <c r="AD15" s="189">
        <v>147</v>
      </c>
      <c r="AE15" s="189">
        <v>0</v>
      </c>
      <c r="AF15" s="189">
        <v>194</v>
      </c>
      <c r="AG15" s="189">
        <v>194</v>
      </c>
      <c r="AH15" s="189">
        <v>131.97278911564624</v>
      </c>
      <c r="AI15" s="189">
        <v>0</v>
      </c>
      <c r="AJ15" s="189">
        <v>15</v>
      </c>
      <c r="AK15" s="189">
        <v>15</v>
      </c>
      <c r="AL15" s="189">
        <v>10.204081632653061</v>
      </c>
      <c r="AM15" s="189">
        <v>142.17687074829934</v>
      </c>
      <c r="AN15" s="189">
        <v>0</v>
      </c>
      <c r="AO15" s="189">
        <v>209</v>
      </c>
      <c r="AP15" s="189">
        <v>209</v>
      </c>
      <c r="AQ15" s="414">
        <v>147</v>
      </c>
      <c r="AR15" s="103">
        <v>0</v>
      </c>
      <c r="AS15" s="103">
        <v>192</v>
      </c>
      <c r="AT15" s="103">
        <v>192</v>
      </c>
      <c r="AU15" s="104">
        <v>130.61224489795919</v>
      </c>
      <c r="AV15" s="103">
        <v>0</v>
      </c>
      <c r="AW15" s="103">
        <v>15</v>
      </c>
      <c r="AX15" s="103">
        <v>15</v>
      </c>
      <c r="AY15" s="93">
        <v>10.204081632653061</v>
      </c>
      <c r="AZ15" s="104">
        <v>140.81632653061226</v>
      </c>
      <c r="BA15" s="85">
        <v>0</v>
      </c>
      <c r="BB15" s="85">
        <v>207</v>
      </c>
      <c r="BC15" s="105">
        <v>207</v>
      </c>
    </row>
    <row r="16" spans="1:56" x14ac:dyDescent="0.25">
      <c r="A16" s="5">
        <v>495</v>
      </c>
      <c r="B16" s="8" t="s">
        <v>89</v>
      </c>
      <c r="C16" s="5">
        <v>495</v>
      </c>
      <c r="D16" s="76">
        <v>38</v>
      </c>
      <c r="E16" s="103">
        <v>0</v>
      </c>
      <c r="F16" s="103">
        <v>43</v>
      </c>
      <c r="G16" s="103">
        <v>43</v>
      </c>
      <c r="H16" s="104">
        <v>113.1578947368421</v>
      </c>
      <c r="I16" s="103">
        <v>0</v>
      </c>
      <c r="J16" s="103">
        <v>1</v>
      </c>
      <c r="K16" s="103">
        <v>1</v>
      </c>
      <c r="L16" s="93">
        <v>2.6315789473684208</v>
      </c>
      <c r="M16" s="104">
        <v>115.78947368421053</v>
      </c>
      <c r="N16" s="85">
        <v>0</v>
      </c>
      <c r="O16" s="85">
        <v>44</v>
      </c>
      <c r="P16" s="191">
        <v>44</v>
      </c>
      <c r="Q16" s="105">
        <v>38</v>
      </c>
      <c r="R16" s="105">
        <v>0</v>
      </c>
      <c r="S16" s="105">
        <v>44</v>
      </c>
      <c r="T16" s="105">
        <v>44</v>
      </c>
      <c r="U16" s="105">
        <v>115.78947368421053</v>
      </c>
      <c r="V16" s="105">
        <v>0</v>
      </c>
      <c r="W16" s="105">
        <v>1</v>
      </c>
      <c r="X16" s="105">
        <v>1</v>
      </c>
      <c r="Y16" s="105">
        <v>2.6315789473684208</v>
      </c>
      <c r="Z16" s="105">
        <v>118.42105263157893</v>
      </c>
      <c r="AA16" s="105">
        <v>0</v>
      </c>
      <c r="AB16" s="105">
        <v>45</v>
      </c>
      <c r="AC16" s="105">
        <v>45</v>
      </c>
      <c r="AD16" s="189">
        <v>38</v>
      </c>
      <c r="AE16" s="189">
        <v>0</v>
      </c>
      <c r="AF16" s="189">
        <v>44</v>
      </c>
      <c r="AG16" s="189">
        <v>44</v>
      </c>
      <c r="AH16" s="189">
        <v>115.78947368421053</v>
      </c>
      <c r="AI16" s="189">
        <v>0</v>
      </c>
      <c r="AJ16" s="189">
        <v>1</v>
      </c>
      <c r="AK16" s="189">
        <v>1</v>
      </c>
      <c r="AL16" s="189">
        <v>2.6315789473684208</v>
      </c>
      <c r="AM16" s="189">
        <v>118.42105263157893</v>
      </c>
      <c r="AN16" s="189">
        <v>0</v>
      </c>
      <c r="AO16" s="189">
        <v>45</v>
      </c>
      <c r="AP16" s="189">
        <v>45</v>
      </c>
      <c r="AQ16" s="414">
        <v>38</v>
      </c>
      <c r="AR16" s="103">
        <v>0</v>
      </c>
      <c r="AS16" s="103">
        <v>44</v>
      </c>
      <c r="AT16" s="103">
        <v>44</v>
      </c>
      <c r="AU16" s="104">
        <v>115.78947368421053</v>
      </c>
      <c r="AV16" s="103">
        <v>0</v>
      </c>
      <c r="AW16" s="103">
        <v>2</v>
      </c>
      <c r="AX16" s="103">
        <v>2</v>
      </c>
      <c r="AY16" s="93">
        <v>5.2631578947368416</v>
      </c>
      <c r="AZ16" s="104">
        <v>121.05263157894737</v>
      </c>
      <c r="BA16" s="85">
        <v>0</v>
      </c>
      <c r="BB16" s="85">
        <v>46</v>
      </c>
      <c r="BC16" s="105">
        <v>46</v>
      </c>
    </row>
    <row r="17" spans="1:56" x14ac:dyDescent="0.25">
      <c r="A17" s="5">
        <v>790</v>
      </c>
      <c r="B17" s="8" t="s">
        <v>90</v>
      </c>
      <c r="C17" s="5">
        <v>790</v>
      </c>
      <c r="D17" s="76">
        <v>70</v>
      </c>
      <c r="E17" s="103">
        <v>0</v>
      </c>
      <c r="F17" s="103">
        <v>87</v>
      </c>
      <c r="G17" s="103">
        <v>87</v>
      </c>
      <c r="H17" s="104">
        <v>124.28571428571429</v>
      </c>
      <c r="I17" s="103">
        <v>0</v>
      </c>
      <c r="J17" s="103">
        <v>5</v>
      </c>
      <c r="K17" s="103">
        <v>5</v>
      </c>
      <c r="L17" s="93">
        <v>7.1428571428571423</v>
      </c>
      <c r="M17" s="104">
        <v>131.42857142857142</v>
      </c>
      <c r="N17" s="85">
        <v>0</v>
      </c>
      <c r="O17" s="85">
        <v>92</v>
      </c>
      <c r="P17" s="191">
        <v>92</v>
      </c>
      <c r="Q17" s="105">
        <v>70</v>
      </c>
      <c r="R17" s="105">
        <v>0</v>
      </c>
      <c r="S17" s="105">
        <v>88</v>
      </c>
      <c r="T17" s="105">
        <v>88</v>
      </c>
      <c r="U17" s="105">
        <v>125.71428571428571</v>
      </c>
      <c r="V17" s="105">
        <v>0</v>
      </c>
      <c r="W17" s="105">
        <v>4</v>
      </c>
      <c r="X17" s="105">
        <v>4</v>
      </c>
      <c r="Y17" s="105">
        <v>5.7142857142857144</v>
      </c>
      <c r="Z17" s="105">
        <v>131.42857142857142</v>
      </c>
      <c r="AA17" s="105">
        <v>0</v>
      </c>
      <c r="AB17" s="105">
        <v>92</v>
      </c>
      <c r="AC17" s="105">
        <v>92</v>
      </c>
      <c r="AD17" s="189">
        <v>70</v>
      </c>
      <c r="AE17" s="189">
        <v>0</v>
      </c>
      <c r="AF17" s="189">
        <v>92</v>
      </c>
      <c r="AG17" s="189">
        <v>92</v>
      </c>
      <c r="AH17" s="189">
        <v>131.42857142857142</v>
      </c>
      <c r="AI17" s="189">
        <v>0</v>
      </c>
      <c r="AJ17" s="189">
        <v>3</v>
      </c>
      <c r="AK17" s="189">
        <v>3</v>
      </c>
      <c r="AL17" s="189">
        <v>4.2857142857142856</v>
      </c>
      <c r="AM17" s="189">
        <v>135.71428571428572</v>
      </c>
      <c r="AN17" s="189">
        <v>0</v>
      </c>
      <c r="AO17" s="189">
        <v>95</v>
      </c>
      <c r="AP17" s="189">
        <v>95</v>
      </c>
      <c r="AQ17" s="414">
        <v>70</v>
      </c>
      <c r="AR17" s="103">
        <v>0</v>
      </c>
      <c r="AS17" s="103">
        <v>92</v>
      </c>
      <c r="AT17" s="103">
        <v>92</v>
      </c>
      <c r="AU17" s="104">
        <v>131.42857142857142</v>
      </c>
      <c r="AV17" s="103">
        <v>0</v>
      </c>
      <c r="AW17" s="103">
        <v>3</v>
      </c>
      <c r="AX17" s="103">
        <v>3</v>
      </c>
      <c r="AY17" s="93">
        <v>4.2857142857142856</v>
      </c>
      <c r="AZ17" s="104">
        <v>135.71428571428572</v>
      </c>
      <c r="BA17" s="85">
        <v>0</v>
      </c>
      <c r="BB17" s="85">
        <v>95</v>
      </c>
      <c r="BC17" s="105">
        <v>95</v>
      </c>
    </row>
    <row r="18" spans="1:56" x14ac:dyDescent="0.25">
      <c r="A18" s="5">
        <v>895</v>
      </c>
      <c r="B18" s="8" t="s">
        <v>91</v>
      </c>
      <c r="C18" s="5">
        <v>895</v>
      </c>
      <c r="D18" s="76">
        <v>188</v>
      </c>
      <c r="E18" s="103">
        <v>0</v>
      </c>
      <c r="F18" s="103">
        <v>145</v>
      </c>
      <c r="G18" s="103">
        <v>145</v>
      </c>
      <c r="H18" s="104">
        <v>77.127659574468083</v>
      </c>
      <c r="I18" s="103">
        <v>0</v>
      </c>
      <c r="J18" s="103">
        <v>3</v>
      </c>
      <c r="K18" s="103">
        <v>3</v>
      </c>
      <c r="L18" s="93">
        <v>1.5957446808510638</v>
      </c>
      <c r="M18" s="104">
        <v>78.723404255319153</v>
      </c>
      <c r="N18" s="85">
        <v>0</v>
      </c>
      <c r="O18" s="85">
        <v>148</v>
      </c>
      <c r="P18" s="191">
        <v>148</v>
      </c>
      <c r="Q18" s="105">
        <v>188</v>
      </c>
      <c r="R18" s="105">
        <v>0</v>
      </c>
      <c r="S18" s="105">
        <v>147</v>
      </c>
      <c r="T18" s="105">
        <v>147</v>
      </c>
      <c r="U18" s="105">
        <v>78.191489361702125</v>
      </c>
      <c r="V18" s="105">
        <v>0</v>
      </c>
      <c r="W18" s="105">
        <v>8</v>
      </c>
      <c r="X18" s="105">
        <v>8</v>
      </c>
      <c r="Y18" s="105">
        <v>4.2553191489361701</v>
      </c>
      <c r="Z18" s="105">
        <v>82.446808510638306</v>
      </c>
      <c r="AA18" s="105">
        <v>0</v>
      </c>
      <c r="AB18" s="105">
        <v>155</v>
      </c>
      <c r="AC18" s="105">
        <v>155</v>
      </c>
      <c r="AD18" s="189">
        <v>188</v>
      </c>
      <c r="AE18" s="189">
        <v>0</v>
      </c>
      <c r="AF18" s="189">
        <v>147</v>
      </c>
      <c r="AG18" s="189">
        <v>147</v>
      </c>
      <c r="AH18" s="189">
        <v>78.191489361702125</v>
      </c>
      <c r="AI18" s="189">
        <v>0</v>
      </c>
      <c r="AJ18" s="189">
        <v>7</v>
      </c>
      <c r="AK18" s="189">
        <v>7</v>
      </c>
      <c r="AL18" s="189">
        <v>3.7234042553191489</v>
      </c>
      <c r="AM18" s="189">
        <v>81.914893617021278</v>
      </c>
      <c r="AN18" s="189">
        <v>0</v>
      </c>
      <c r="AO18" s="189">
        <v>154</v>
      </c>
      <c r="AP18" s="189">
        <v>154</v>
      </c>
      <c r="AQ18" s="414">
        <v>188</v>
      </c>
      <c r="AR18" s="103">
        <v>0</v>
      </c>
      <c r="AS18" s="103">
        <v>150</v>
      </c>
      <c r="AT18" s="103">
        <v>150</v>
      </c>
      <c r="AU18" s="104">
        <v>79.787234042553195</v>
      </c>
      <c r="AV18" s="103">
        <v>0</v>
      </c>
      <c r="AW18" s="103">
        <v>10</v>
      </c>
      <c r="AX18" s="103">
        <v>10</v>
      </c>
      <c r="AY18" s="93">
        <v>5.3191489361702127</v>
      </c>
      <c r="AZ18" s="104">
        <v>85.106382978723403</v>
      </c>
      <c r="BA18" s="85">
        <v>0</v>
      </c>
      <c r="BB18" s="85">
        <v>160</v>
      </c>
      <c r="BC18" s="105">
        <v>160</v>
      </c>
    </row>
    <row r="19" spans="1:56" x14ac:dyDescent="0.25">
      <c r="A19" s="9"/>
      <c r="B19" s="9" t="s">
        <v>240</v>
      </c>
      <c r="C19" s="9"/>
      <c r="D19" s="37">
        <v>10058</v>
      </c>
      <c r="E19" s="37">
        <v>12</v>
      </c>
      <c r="F19" s="37">
        <v>8094</v>
      </c>
      <c r="G19" s="37">
        <v>8106</v>
      </c>
      <c r="H19" s="90">
        <v>80.473255120302241</v>
      </c>
      <c r="I19" s="37">
        <v>5</v>
      </c>
      <c r="J19" s="37">
        <v>953</v>
      </c>
      <c r="K19" s="37">
        <v>958</v>
      </c>
      <c r="L19" s="94">
        <v>9.4750447405050711</v>
      </c>
      <c r="M19" s="88">
        <v>89.94829986080731</v>
      </c>
      <c r="N19" s="177">
        <v>17</v>
      </c>
      <c r="O19" s="37">
        <v>9047</v>
      </c>
      <c r="P19" s="409">
        <v>9064</v>
      </c>
      <c r="Q19" s="37">
        <v>10058</v>
      </c>
      <c r="R19" s="37">
        <v>12</v>
      </c>
      <c r="S19" s="37">
        <v>8178</v>
      </c>
      <c r="T19" s="37">
        <v>8190</v>
      </c>
      <c r="U19" s="37">
        <v>81.308411214953267</v>
      </c>
      <c r="V19" s="37">
        <v>5</v>
      </c>
      <c r="W19" s="37">
        <v>975</v>
      </c>
      <c r="X19" s="37">
        <v>980</v>
      </c>
      <c r="Y19" s="37">
        <v>9.6937760986279589</v>
      </c>
      <c r="Z19" s="37">
        <v>91.002187313581231</v>
      </c>
      <c r="AA19" s="37">
        <v>17</v>
      </c>
      <c r="AB19" s="37">
        <v>9153</v>
      </c>
      <c r="AC19" s="37">
        <v>9170</v>
      </c>
      <c r="AD19" s="87">
        <v>10058</v>
      </c>
      <c r="AE19" s="87">
        <v>0</v>
      </c>
      <c r="AF19" s="87">
        <v>8220</v>
      </c>
      <c r="AG19" s="87">
        <v>8220</v>
      </c>
      <c r="AH19" s="87">
        <v>81.725989262278787</v>
      </c>
      <c r="AI19" s="87">
        <v>5</v>
      </c>
      <c r="AJ19" s="87">
        <v>970</v>
      </c>
      <c r="AK19" s="87">
        <v>975</v>
      </c>
      <c r="AL19" s="87">
        <v>9.6440644263273025</v>
      </c>
      <c r="AM19" s="87">
        <v>91.370053688606092</v>
      </c>
      <c r="AN19" s="87">
        <v>5</v>
      </c>
      <c r="AO19" s="87">
        <v>9190</v>
      </c>
      <c r="AP19" s="87">
        <v>9195</v>
      </c>
      <c r="AQ19" s="87">
        <v>10058</v>
      </c>
      <c r="AR19" s="37">
        <v>0</v>
      </c>
      <c r="AS19" s="37">
        <v>8324</v>
      </c>
      <c r="AT19" s="37">
        <v>8324</v>
      </c>
      <c r="AU19" s="90">
        <v>82.759992046132439</v>
      </c>
      <c r="AV19" s="37">
        <v>5</v>
      </c>
      <c r="AW19" s="37">
        <v>974</v>
      </c>
      <c r="AX19" s="37">
        <v>979</v>
      </c>
      <c r="AY19" s="94">
        <v>9.6838337641678258</v>
      </c>
      <c r="AZ19" s="88">
        <v>92.443825810300268</v>
      </c>
      <c r="BA19" s="177">
        <v>5</v>
      </c>
      <c r="BB19" s="37">
        <v>9298</v>
      </c>
      <c r="BC19" s="37">
        <v>9303</v>
      </c>
    </row>
    <row r="20" spans="1:56" x14ac:dyDescent="0.25">
      <c r="A20" s="5">
        <v>45</v>
      </c>
      <c r="B20" s="8" t="s">
        <v>93</v>
      </c>
      <c r="C20" s="5">
        <v>45</v>
      </c>
      <c r="D20" s="76">
        <v>4062</v>
      </c>
      <c r="E20" s="103">
        <v>9</v>
      </c>
      <c r="F20" s="103">
        <v>3269</v>
      </c>
      <c r="G20" s="103">
        <v>3278</v>
      </c>
      <c r="H20" s="104">
        <v>80.477597242737559</v>
      </c>
      <c r="I20" s="103">
        <v>3</v>
      </c>
      <c r="J20" s="103">
        <v>508</v>
      </c>
      <c r="K20" s="103">
        <v>511</v>
      </c>
      <c r="L20" s="93">
        <v>12.506154603643527</v>
      </c>
      <c r="M20" s="104">
        <v>92.983751846381097</v>
      </c>
      <c r="N20" s="85">
        <v>12</v>
      </c>
      <c r="O20" s="85">
        <v>3777</v>
      </c>
      <c r="P20" s="191">
        <v>3789</v>
      </c>
      <c r="Q20" s="105">
        <v>4062</v>
      </c>
      <c r="R20" s="105">
        <v>9</v>
      </c>
      <c r="S20" s="105">
        <v>3296</v>
      </c>
      <c r="T20" s="105">
        <v>3305</v>
      </c>
      <c r="U20" s="105">
        <v>81.142294436238302</v>
      </c>
      <c r="V20" s="105">
        <v>3</v>
      </c>
      <c r="W20" s="105">
        <v>515</v>
      </c>
      <c r="X20" s="105">
        <v>518</v>
      </c>
      <c r="Y20" s="105">
        <v>12.678483505662236</v>
      </c>
      <c r="Z20" s="105">
        <v>93.820777941900545</v>
      </c>
      <c r="AA20" s="105">
        <v>12</v>
      </c>
      <c r="AB20" s="105">
        <v>3811</v>
      </c>
      <c r="AC20" s="105">
        <v>3823</v>
      </c>
      <c r="AD20" s="189">
        <v>4062</v>
      </c>
      <c r="AE20" s="189">
        <v>0</v>
      </c>
      <c r="AF20" s="189">
        <v>3312</v>
      </c>
      <c r="AG20" s="189">
        <v>3312</v>
      </c>
      <c r="AH20" s="189">
        <v>81.536189069423926</v>
      </c>
      <c r="AI20" s="189">
        <v>3</v>
      </c>
      <c r="AJ20" s="189">
        <v>511</v>
      </c>
      <c r="AK20" s="189">
        <v>514</v>
      </c>
      <c r="AL20" s="189">
        <v>12.580009847365831</v>
      </c>
      <c r="AM20" s="189">
        <v>94.116198916789756</v>
      </c>
      <c r="AN20" s="189">
        <v>3</v>
      </c>
      <c r="AO20" s="189">
        <v>3823</v>
      </c>
      <c r="AP20" s="189">
        <v>3826</v>
      </c>
      <c r="AQ20" s="414">
        <v>4062</v>
      </c>
      <c r="AR20" s="103">
        <v>0</v>
      </c>
      <c r="AS20" s="103">
        <v>3362</v>
      </c>
      <c r="AT20" s="103">
        <v>3362</v>
      </c>
      <c r="AU20" s="104">
        <v>82.767109798128999</v>
      </c>
      <c r="AV20" s="103">
        <v>3</v>
      </c>
      <c r="AW20" s="103">
        <v>508</v>
      </c>
      <c r="AX20" s="103">
        <v>511</v>
      </c>
      <c r="AY20" s="93">
        <v>12.506154603643527</v>
      </c>
      <c r="AZ20" s="104">
        <v>95.273264401772522</v>
      </c>
      <c r="BA20" s="85">
        <v>3</v>
      </c>
      <c r="BB20" s="85">
        <v>3870</v>
      </c>
      <c r="BC20" s="105">
        <v>3873</v>
      </c>
    </row>
    <row r="21" spans="1:56" x14ac:dyDescent="0.25">
      <c r="A21" s="5">
        <v>51</v>
      </c>
      <c r="B21" s="8" t="s">
        <v>94</v>
      </c>
      <c r="C21" s="5">
        <v>51</v>
      </c>
      <c r="D21" s="76">
        <v>227</v>
      </c>
      <c r="E21" s="103">
        <v>0</v>
      </c>
      <c r="F21" s="103">
        <v>202</v>
      </c>
      <c r="G21" s="103">
        <v>202</v>
      </c>
      <c r="H21" s="104">
        <v>88.986784140969164</v>
      </c>
      <c r="I21" s="103">
        <v>0</v>
      </c>
      <c r="J21" s="103">
        <v>13</v>
      </c>
      <c r="K21" s="103">
        <v>13</v>
      </c>
      <c r="L21" s="93">
        <v>5.7268722466960353</v>
      </c>
      <c r="M21" s="104">
        <v>94.713656387665196</v>
      </c>
      <c r="N21" s="85">
        <v>0</v>
      </c>
      <c r="O21" s="85">
        <v>215</v>
      </c>
      <c r="P21" s="191">
        <v>215</v>
      </c>
      <c r="Q21" s="105">
        <v>227</v>
      </c>
      <c r="R21" s="105">
        <v>0</v>
      </c>
      <c r="S21" s="105">
        <v>204</v>
      </c>
      <c r="T21" s="105">
        <v>204</v>
      </c>
      <c r="U21" s="105">
        <v>89.867841409691636</v>
      </c>
      <c r="V21" s="105">
        <v>0</v>
      </c>
      <c r="W21" s="105">
        <v>16</v>
      </c>
      <c r="X21" s="105">
        <v>16</v>
      </c>
      <c r="Y21" s="105">
        <v>7.0484581497797363</v>
      </c>
      <c r="Z21" s="105">
        <v>96.916299559471369</v>
      </c>
      <c r="AA21" s="105">
        <v>0</v>
      </c>
      <c r="AB21" s="105">
        <v>220</v>
      </c>
      <c r="AC21" s="105">
        <v>220</v>
      </c>
      <c r="AD21" s="189">
        <v>227</v>
      </c>
      <c r="AE21" s="189">
        <v>0</v>
      </c>
      <c r="AF21" s="189">
        <v>204</v>
      </c>
      <c r="AG21" s="189">
        <v>204</v>
      </c>
      <c r="AH21" s="189">
        <v>89.867841409691636</v>
      </c>
      <c r="AI21" s="189">
        <v>0</v>
      </c>
      <c r="AJ21" s="189">
        <v>14</v>
      </c>
      <c r="AK21" s="189">
        <v>14</v>
      </c>
      <c r="AL21" s="189">
        <v>6.1674008810572687</v>
      </c>
      <c r="AM21" s="189">
        <v>96.035242290748897</v>
      </c>
      <c r="AN21" s="189">
        <v>0</v>
      </c>
      <c r="AO21" s="189">
        <v>218</v>
      </c>
      <c r="AP21" s="189">
        <v>218</v>
      </c>
      <c r="AQ21" s="414">
        <v>227</v>
      </c>
      <c r="AR21" s="103">
        <v>0</v>
      </c>
      <c r="AS21" s="103">
        <v>207</v>
      </c>
      <c r="AT21" s="103">
        <v>207</v>
      </c>
      <c r="AU21" s="104">
        <v>91.189427312775322</v>
      </c>
      <c r="AV21" s="103">
        <v>0</v>
      </c>
      <c r="AW21" s="103">
        <v>15</v>
      </c>
      <c r="AX21" s="103">
        <v>15</v>
      </c>
      <c r="AY21" s="93">
        <v>6.607929515418502</v>
      </c>
      <c r="AZ21" s="104">
        <v>97.797356828193841</v>
      </c>
      <c r="BA21" s="85">
        <v>0</v>
      </c>
      <c r="BB21" s="85">
        <v>222</v>
      </c>
      <c r="BC21" s="105">
        <v>222</v>
      </c>
    </row>
    <row r="22" spans="1:56" x14ac:dyDescent="0.25">
      <c r="A22" s="5">
        <v>147</v>
      </c>
      <c r="B22" s="8" t="s">
        <v>95</v>
      </c>
      <c r="C22" s="5">
        <v>147</v>
      </c>
      <c r="D22" s="76">
        <v>1137</v>
      </c>
      <c r="E22" s="103">
        <v>0</v>
      </c>
      <c r="F22" s="103">
        <v>936</v>
      </c>
      <c r="G22" s="103">
        <v>936</v>
      </c>
      <c r="H22" s="104">
        <v>82.321899736147756</v>
      </c>
      <c r="I22" s="103">
        <v>1</v>
      </c>
      <c r="J22" s="103">
        <v>97</v>
      </c>
      <c r="K22" s="103">
        <v>98</v>
      </c>
      <c r="L22" s="93">
        <v>8.5312225153913808</v>
      </c>
      <c r="M22" s="104">
        <v>90.853122251539148</v>
      </c>
      <c r="N22" s="85">
        <v>1</v>
      </c>
      <c r="O22" s="85">
        <v>1033</v>
      </c>
      <c r="P22" s="191">
        <v>1034</v>
      </c>
      <c r="Q22" s="105">
        <v>1137</v>
      </c>
      <c r="R22" s="105">
        <v>0</v>
      </c>
      <c r="S22" s="105">
        <v>940</v>
      </c>
      <c r="T22" s="105">
        <v>940</v>
      </c>
      <c r="U22" s="105">
        <v>82.673702726473181</v>
      </c>
      <c r="V22" s="105">
        <v>1</v>
      </c>
      <c r="W22" s="105">
        <v>101</v>
      </c>
      <c r="X22" s="105">
        <v>102</v>
      </c>
      <c r="Y22" s="105">
        <v>8.8830255057167982</v>
      </c>
      <c r="Z22" s="105">
        <v>91.556728232189982</v>
      </c>
      <c r="AA22" s="105">
        <v>1</v>
      </c>
      <c r="AB22" s="105">
        <v>1041</v>
      </c>
      <c r="AC22" s="105">
        <v>1042</v>
      </c>
      <c r="AD22" s="189">
        <v>1137</v>
      </c>
      <c r="AE22" s="189">
        <v>0</v>
      </c>
      <c r="AF22" s="189">
        <v>950</v>
      </c>
      <c r="AG22" s="189">
        <v>950</v>
      </c>
      <c r="AH22" s="189">
        <v>83.553210202286721</v>
      </c>
      <c r="AI22" s="189">
        <v>1</v>
      </c>
      <c r="AJ22" s="189">
        <v>102</v>
      </c>
      <c r="AK22" s="189">
        <v>103</v>
      </c>
      <c r="AL22" s="189">
        <v>8.9709762532981525</v>
      </c>
      <c r="AM22" s="189">
        <v>92.524186455584868</v>
      </c>
      <c r="AN22" s="189">
        <v>1</v>
      </c>
      <c r="AO22" s="189">
        <v>1052</v>
      </c>
      <c r="AP22" s="189">
        <v>1053</v>
      </c>
      <c r="AQ22" s="414">
        <v>1137</v>
      </c>
      <c r="AR22" s="103">
        <v>0</v>
      </c>
      <c r="AS22" s="103">
        <v>960</v>
      </c>
      <c r="AT22" s="103">
        <v>960</v>
      </c>
      <c r="AU22" s="104">
        <v>84.432717678100261</v>
      </c>
      <c r="AV22" s="103">
        <v>1</v>
      </c>
      <c r="AW22" s="103">
        <v>109</v>
      </c>
      <c r="AX22" s="103">
        <v>110</v>
      </c>
      <c r="AY22" s="93">
        <v>9.5866314863676347</v>
      </c>
      <c r="AZ22" s="104">
        <v>94.019349164467897</v>
      </c>
      <c r="BA22" s="85">
        <v>1</v>
      </c>
      <c r="BB22" s="85">
        <v>1069</v>
      </c>
      <c r="BC22" s="105">
        <v>1070</v>
      </c>
    </row>
    <row r="23" spans="1:56" x14ac:dyDescent="0.25">
      <c r="A23" s="5">
        <v>172</v>
      </c>
      <c r="B23" s="8" t="s">
        <v>96</v>
      </c>
      <c r="C23" s="5">
        <v>172</v>
      </c>
      <c r="D23" s="76">
        <v>1138</v>
      </c>
      <c r="E23" s="103">
        <v>1</v>
      </c>
      <c r="F23" s="103">
        <v>696</v>
      </c>
      <c r="G23" s="103">
        <v>697</v>
      </c>
      <c r="H23" s="104">
        <v>61.159929701230233</v>
      </c>
      <c r="I23" s="103">
        <v>1</v>
      </c>
      <c r="J23" s="103">
        <v>124</v>
      </c>
      <c r="K23" s="103">
        <v>125</v>
      </c>
      <c r="L23" s="93">
        <v>10.896309314586995</v>
      </c>
      <c r="M23" s="104">
        <v>72.056239015817226</v>
      </c>
      <c r="N23" s="85">
        <v>2</v>
      </c>
      <c r="O23" s="85">
        <v>820</v>
      </c>
      <c r="P23" s="191">
        <v>822</v>
      </c>
      <c r="Q23" s="105">
        <v>1138</v>
      </c>
      <c r="R23" s="105">
        <v>1</v>
      </c>
      <c r="S23" s="105">
        <v>707</v>
      </c>
      <c r="T23" s="105">
        <v>708</v>
      </c>
      <c r="U23" s="105">
        <v>62.126537785588752</v>
      </c>
      <c r="V23" s="105">
        <v>1</v>
      </c>
      <c r="W23" s="105">
        <v>127</v>
      </c>
      <c r="X23" s="105">
        <v>128</v>
      </c>
      <c r="Y23" s="105">
        <v>11.159929701230228</v>
      </c>
      <c r="Z23" s="105">
        <v>73.286467486818978</v>
      </c>
      <c r="AA23" s="105">
        <v>2</v>
      </c>
      <c r="AB23" s="105">
        <v>834</v>
      </c>
      <c r="AC23" s="105">
        <v>836</v>
      </c>
      <c r="AD23" s="189">
        <v>1138</v>
      </c>
      <c r="AE23" s="189">
        <v>0</v>
      </c>
      <c r="AF23" s="189">
        <v>716</v>
      </c>
      <c r="AG23" s="189">
        <v>716</v>
      </c>
      <c r="AH23" s="189">
        <v>62.917398945518457</v>
      </c>
      <c r="AI23" s="189">
        <v>1</v>
      </c>
      <c r="AJ23" s="189">
        <v>129</v>
      </c>
      <c r="AK23" s="189">
        <v>130</v>
      </c>
      <c r="AL23" s="189">
        <v>11.335676625659051</v>
      </c>
      <c r="AM23" s="189">
        <v>74.253075571177504</v>
      </c>
      <c r="AN23" s="189">
        <v>1</v>
      </c>
      <c r="AO23" s="189">
        <v>845</v>
      </c>
      <c r="AP23" s="189">
        <v>846</v>
      </c>
      <c r="AQ23" s="414">
        <v>1138</v>
      </c>
      <c r="AR23" s="103">
        <v>0</v>
      </c>
      <c r="AS23" s="103">
        <v>723</v>
      </c>
      <c r="AT23" s="103">
        <v>723</v>
      </c>
      <c r="AU23" s="104">
        <v>63.532513181019333</v>
      </c>
      <c r="AV23" s="103">
        <v>1</v>
      </c>
      <c r="AW23" s="103">
        <v>132</v>
      </c>
      <c r="AX23" s="103">
        <v>133</v>
      </c>
      <c r="AY23" s="93">
        <v>11.599297012302284</v>
      </c>
      <c r="AZ23" s="104">
        <v>75.131810193321613</v>
      </c>
      <c r="BA23" s="85">
        <v>1</v>
      </c>
      <c r="BB23" s="85">
        <v>855</v>
      </c>
      <c r="BC23" s="105">
        <v>856</v>
      </c>
    </row>
    <row r="24" spans="1:56" x14ac:dyDescent="0.25">
      <c r="A24" s="5">
        <v>475</v>
      </c>
      <c r="B24" s="8" t="s">
        <v>97</v>
      </c>
      <c r="C24" s="5">
        <v>475</v>
      </c>
      <c r="D24" s="76">
        <v>1</v>
      </c>
      <c r="E24" s="103">
        <v>0</v>
      </c>
      <c r="F24" s="103">
        <v>3</v>
      </c>
      <c r="G24" s="103">
        <v>3</v>
      </c>
      <c r="H24" s="104">
        <v>300</v>
      </c>
      <c r="I24" s="103">
        <v>0</v>
      </c>
      <c r="J24" s="103">
        <v>0</v>
      </c>
      <c r="K24" s="103">
        <v>0</v>
      </c>
      <c r="L24" s="93">
        <v>0</v>
      </c>
      <c r="M24" s="104">
        <v>300</v>
      </c>
      <c r="N24" s="85">
        <v>0</v>
      </c>
      <c r="O24" s="85">
        <v>3</v>
      </c>
      <c r="P24" s="191">
        <v>3</v>
      </c>
      <c r="Q24" s="105">
        <v>1</v>
      </c>
      <c r="R24" s="105">
        <v>0</v>
      </c>
      <c r="S24" s="105">
        <v>1</v>
      </c>
      <c r="T24" s="105">
        <v>1</v>
      </c>
      <c r="U24" s="105">
        <v>100</v>
      </c>
      <c r="V24" s="105">
        <v>0</v>
      </c>
      <c r="W24" s="105">
        <v>0</v>
      </c>
      <c r="X24" s="105">
        <v>0</v>
      </c>
      <c r="Y24" s="105">
        <v>0</v>
      </c>
      <c r="Z24" s="105">
        <v>100</v>
      </c>
      <c r="AA24" s="105">
        <v>0</v>
      </c>
      <c r="AB24" s="105">
        <v>1</v>
      </c>
      <c r="AC24" s="105">
        <v>1</v>
      </c>
      <c r="AD24" s="189">
        <v>1</v>
      </c>
      <c r="AE24" s="189">
        <v>0</v>
      </c>
      <c r="AF24" s="189">
        <v>1</v>
      </c>
      <c r="AG24" s="189">
        <v>1</v>
      </c>
      <c r="AH24" s="189">
        <v>100</v>
      </c>
      <c r="AI24" s="189">
        <v>0</v>
      </c>
      <c r="AJ24" s="189">
        <v>0</v>
      </c>
      <c r="AK24" s="189">
        <v>0</v>
      </c>
      <c r="AL24" s="189">
        <v>0</v>
      </c>
      <c r="AM24" s="189">
        <v>100</v>
      </c>
      <c r="AN24" s="189">
        <v>0</v>
      </c>
      <c r="AO24" s="189">
        <v>1</v>
      </c>
      <c r="AP24" s="189">
        <v>1</v>
      </c>
      <c r="AQ24" s="414">
        <v>1</v>
      </c>
      <c r="AR24" s="103">
        <v>0</v>
      </c>
      <c r="AS24" s="103">
        <v>1</v>
      </c>
      <c r="AT24" s="103">
        <v>1</v>
      </c>
      <c r="AU24" s="104">
        <v>100</v>
      </c>
      <c r="AV24" s="103">
        <v>0</v>
      </c>
      <c r="AW24" s="103">
        <v>0</v>
      </c>
      <c r="AX24" s="103">
        <v>0</v>
      </c>
      <c r="AY24" s="93">
        <v>0</v>
      </c>
      <c r="AZ24" s="104">
        <v>100</v>
      </c>
      <c r="BA24" s="85">
        <v>0</v>
      </c>
      <c r="BB24" s="85">
        <v>1</v>
      </c>
      <c r="BC24" s="105">
        <v>1</v>
      </c>
    </row>
    <row r="25" spans="1:56" x14ac:dyDescent="0.25">
      <c r="A25" s="5">
        <v>480</v>
      </c>
      <c r="B25" s="8" t="s">
        <v>98</v>
      </c>
      <c r="C25" s="5">
        <v>480</v>
      </c>
      <c r="D25" s="76">
        <v>258</v>
      </c>
      <c r="E25" s="103">
        <v>1</v>
      </c>
      <c r="F25" s="103">
        <v>275</v>
      </c>
      <c r="G25" s="103">
        <v>276</v>
      </c>
      <c r="H25" s="104">
        <v>106.5891472868217</v>
      </c>
      <c r="I25" s="103">
        <v>0</v>
      </c>
      <c r="J25" s="103">
        <v>20</v>
      </c>
      <c r="K25" s="103">
        <v>20</v>
      </c>
      <c r="L25" s="93">
        <v>7.7519379844961236</v>
      </c>
      <c r="M25" s="104">
        <v>114.34108527131784</v>
      </c>
      <c r="N25" s="85">
        <v>1</v>
      </c>
      <c r="O25" s="85">
        <v>295</v>
      </c>
      <c r="P25" s="191">
        <v>296</v>
      </c>
      <c r="Q25" s="105">
        <v>258</v>
      </c>
      <c r="R25" s="105">
        <v>1</v>
      </c>
      <c r="S25" s="105">
        <v>277</v>
      </c>
      <c r="T25" s="105">
        <v>278</v>
      </c>
      <c r="U25" s="105">
        <v>107.36434108527131</v>
      </c>
      <c r="V25" s="105">
        <v>0</v>
      </c>
      <c r="W25" s="105">
        <v>19</v>
      </c>
      <c r="X25" s="105">
        <v>19</v>
      </c>
      <c r="Y25" s="105">
        <v>7.3643410852713185</v>
      </c>
      <c r="Z25" s="105">
        <v>114.72868217054264</v>
      </c>
      <c r="AA25" s="105">
        <v>1</v>
      </c>
      <c r="AB25" s="105">
        <v>296</v>
      </c>
      <c r="AC25" s="105">
        <v>297</v>
      </c>
      <c r="AD25" s="189">
        <v>258</v>
      </c>
      <c r="AE25" s="189">
        <v>0</v>
      </c>
      <c r="AF25" s="189">
        <v>282</v>
      </c>
      <c r="AG25" s="189">
        <v>282</v>
      </c>
      <c r="AH25" s="189">
        <v>109.30232558139534</v>
      </c>
      <c r="AI25" s="189">
        <v>0</v>
      </c>
      <c r="AJ25" s="189">
        <v>17</v>
      </c>
      <c r="AK25" s="189">
        <v>17</v>
      </c>
      <c r="AL25" s="189">
        <v>6.5891472868217065</v>
      </c>
      <c r="AM25" s="189">
        <v>115.89147286821706</v>
      </c>
      <c r="AN25" s="189">
        <v>0</v>
      </c>
      <c r="AO25" s="189">
        <v>299</v>
      </c>
      <c r="AP25" s="189">
        <v>299</v>
      </c>
      <c r="AQ25" s="414">
        <v>258</v>
      </c>
      <c r="AR25" s="103">
        <v>0</v>
      </c>
      <c r="AS25" s="103">
        <v>285</v>
      </c>
      <c r="AT25" s="103">
        <v>285</v>
      </c>
      <c r="AU25" s="104">
        <v>110.46511627906976</v>
      </c>
      <c r="AV25" s="103">
        <v>0</v>
      </c>
      <c r="AW25" s="103">
        <v>12</v>
      </c>
      <c r="AX25" s="103">
        <v>12</v>
      </c>
      <c r="AY25" s="93">
        <v>4.6511627906976747</v>
      </c>
      <c r="AZ25" s="104">
        <v>115.11627906976744</v>
      </c>
      <c r="BA25" s="85">
        <v>0</v>
      </c>
      <c r="BB25" s="85">
        <v>297</v>
      </c>
      <c r="BC25" s="105">
        <v>297</v>
      </c>
    </row>
    <row r="26" spans="1:56" x14ac:dyDescent="0.25">
      <c r="A26" s="5">
        <v>490</v>
      </c>
      <c r="B26" s="8" t="s">
        <v>99</v>
      </c>
      <c r="C26" s="5">
        <v>490</v>
      </c>
      <c r="D26" s="76">
        <v>551</v>
      </c>
      <c r="E26" s="103">
        <v>1</v>
      </c>
      <c r="F26" s="103">
        <v>387</v>
      </c>
      <c r="G26" s="103">
        <v>388</v>
      </c>
      <c r="H26" s="104">
        <v>70.235934664246827</v>
      </c>
      <c r="I26" s="103">
        <v>0</v>
      </c>
      <c r="J26" s="103">
        <v>9</v>
      </c>
      <c r="K26" s="103">
        <v>9</v>
      </c>
      <c r="L26" s="93">
        <v>1.6333938294010888</v>
      </c>
      <c r="M26" s="104">
        <v>71.869328493647913</v>
      </c>
      <c r="N26" s="85">
        <v>1</v>
      </c>
      <c r="O26" s="85">
        <v>396</v>
      </c>
      <c r="P26" s="191">
        <v>397</v>
      </c>
      <c r="Q26" s="105">
        <v>551</v>
      </c>
      <c r="R26" s="105">
        <v>1</v>
      </c>
      <c r="S26" s="105">
        <v>408</v>
      </c>
      <c r="T26" s="105">
        <v>409</v>
      </c>
      <c r="U26" s="105">
        <v>74.047186932849357</v>
      </c>
      <c r="V26" s="105">
        <v>0</v>
      </c>
      <c r="W26" s="105">
        <v>9</v>
      </c>
      <c r="X26" s="105">
        <v>9</v>
      </c>
      <c r="Y26" s="105">
        <v>1.6333938294010888</v>
      </c>
      <c r="Z26" s="105">
        <v>75.680580762250443</v>
      </c>
      <c r="AA26" s="105">
        <v>1</v>
      </c>
      <c r="AB26" s="105">
        <v>417</v>
      </c>
      <c r="AC26" s="105">
        <v>418</v>
      </c>
      <c r="AD26" s="189">
        <v>551</v>
      </c>
      <c r="AE26" s="189">
        <v>0</v>
      </c>
      <c r="AF26" s="189">
        <v>411</v>
      </c>
      <c r="AG26" s="189">
        <v>411</v>
      </c>
      <c r="AH26" s="189">
        <v>74.591651542649728</v>
      </c>
      <c r="AI26" s="189">
        <v>0</v>
      </c>
      <c r="AJ26" s="189">
        <v>9</v>
      </c>
      <c r="AK26" s="189">
        <v>9</v>
      </c>
      <c r="AL26" s="189">
        <v>1.6333938294010888</v>
      </c>
      <c r="AM26" s="189">
        <v>76.225045372050815</v>
      </c>
      <c r="AN26" s="189">
        <v>0</v>
      </c>
      <c r="AO26" s="189">
        <v>420</v>
      </c>
      <c r="AP26" s="189">
        <v>420</v>
      </c>
      <c r="AQ26" s="414">
        <v>551</v>
      </c>
      <c r="AR26" s="103">
        <v>0</v>
      </c>
      <c r="AS26" s="103">
        <v>422</v>
      </c>
      <c r="AT26" s="103">
        <v>422</v>
      </c>
      <c r="AU26" s="104">
        <v>76.588021778584391</v>
      </c>
      <c r="AV26" s="103">
        <v>0</v>
      </c>
      <c r="AW26" s="103">
        <v>7</v>
      </c>
      <c r="AX26" s="103">
        <v>7</v>
      </c>
      <c r="AY26" s="93">
        <v>1.2704174228675136</v>
      </c>
      <c r="AZ26" s="104">
        <v>77.858439201451901</v>
      </c>
      <c r="BA26" s="85">
        <v>0</v>
      </c>
      <c r="BB26" s="85">
        <v>429</v>
      </c>
      <c r="BC26" s="105">
        <v>429</v>
      </c>
    </row>
    <row r="27" spans="1:56" ht="26.25" x14ac:dyDescent="0.25">
      <c r="A27" s="5">
        <v>659</v>
      </c>
      <c r="B27" s="8" t="s">
        <v>100</v>
      </c>
      <c r="C27" s="5">
        <v>659</v>
      </c>
      <c r="D27" s="76">
        <v>164</v>
      </c>
      <c r="E27" s="103">
        <v>0</v>
      </c>
      <c r="F27" s="103">
        <v>140</v>
      </c>
      <c r="G27" s="103">
        <v>140</v>
      </c>
      <c r="H27" s="104">
        <v>85.365853658536579</v>
      </c>
      <c r="I27" s="103">
        <v>0</v>
      </c>
      <c r="J27" s="103">
        <v>4</v>
      </c>
      <c r="K27" s="103">
        <v>4</v>
      </c>
      <c r="L27" s="93">
        <v>2.4390243902439024</v>
      </c>
      <c r="M27" s="104">
        <v>87.804878048780495</v>
      </c>
      <c r="N27" s="85">
        <v>0</v>
      </c>
      <c r="O27" s="85">
        <v>144</v>
      </c>
      <c r="P27" s="191">
        <v>144</v>
      </c>
      <c r="Q27" s="105">
        <v>164</v>
      </c>
      <c r="R27" s="105">
        <v>0</v>
      </c>
      <c r="S27" s="105">
        <v>144</v>
      </c>
      <c r="T27" s="105">
        <v>144</v>
      </c>
      <c r="U27" s="105">
        <v>87.804878048780495</v>
      </c>
      <c r="V27" s="105">
        <v>0</v>
      </c>
      <c r="W27" s="105">
        <v>4</v>
      </c>
      <c r="X27" s="105">
        <v>4</v>
      </c>
      <c r="Y27" s="105">
        <v>2.4390243902439024</v>
      </c>
      <c r="Z27" s="105">
        <v>90.243902439024396</v>
      </c>
      <c r="AA27" s="105">
        <v>0</v>
      </c>
      <c r="AB27" s="105">
        <v>148</v>
      </c>
      <c r="AC27" s="105">
        <v>148</v>
      </c>
      <c r="AD27" s="189">
        <v>164</v>
      </c>
      <c r="AE27" s="189">
        <v>0</v>
      </c>
      <c r="AF27" s="189">
        <v>142</v>
      </c>
      <c r="AG27" s="189">
        <v>142</v>
      </c>
      <c r="AH27" s="189">
        <v>86.58536585365853</v>
      </c>
      <c r="AI27" s="189">
        <v>0</v>
      </c>
      <c r="AJ27" s="189">
        <v>6</v>
      </c>
      <c r="AK27" s="189">
        <v>6</v>
      </c>
      <c r="AL27" s="189">
        <v>3.6585365853658534</v>
      </c>
      <c r="AM27" s="189">
        <v>90.243902439024396</v>
      </c>
      <c r="AN27" s="189">
        <v>0</v>
      </c>
      <c r="AO27" s="189">
        <v>148</v>
      </c>
      <c r="AP27" s="189">
        <v>148</v>
      </c>
      <c r="AQ27" s="414">
        <v>164</v>
      </c>
      <c r="AR27" s="103">
        <v>0</v>
      </c>
      <c r="AS27" s="103">
        <v>141</v>
      </c>
      <c r="AT27" s="103">
        <v>141</v>
      </c>
      <c r="AU27" s="104">
        <v>85.975609756097555</v>
      </c>
      <c r="AV27" s="103">
        <v>0</v>
      </c>
      <c r="AW27" s="103">
        <v>8</v>
      </c>
      <c r="AX27" s="103">
        <v>8</v>
      </c>
      <c r="AY27" s="93">
        <v>4.8780487804878048</v>
      </c>
      <c r="AZ27" s="104">
        <v>90.853658536585371</v>
      </c>
      <c r="BA27" s="85">
        <v>0</v>
      </c>
      <c r="BB27" s="85">
        <v>149</v>
      </c>
      <c r="BC27" s="105">
        <v>149</v>
      </c>
    </row>
    <row r="28" spans="1:56" ht="26.25" x14ac:dyDescent="0.25">
      <c r="A28" s="5">
        <v>665</v>
      </c>
      <c r="B28" s="8" t="s">
        <v>101</v>
      </c>
      <c r="C28" s="5">
        <v>665</v>
      </c>
      <c r="D28" s="76">
        <v>99</v>
      </c>
      <c r="E28" s="103">
        <v>0</v>
      </c>
      <c r="F28" s="103">
        <v>88</v>
      </c>
      <c r="G28" s="103">
        <v>88</v>
      </c>
      <c r="H28" s="104">
        <v>88.888888888888886</v>
      </c>
      <c r="I28" s="103">
        <v>0</v>
      </c>
      <c r="J28" s="103">
        <v>1</v>
      </c>
      <c r="K28" s="103">
        <v>1</v>
      </c>
      <c r="L28" s="93">
        <v>1.0101010101010102</v>
      </c>
      <c r="M28" s="104">
        <v>89.898989898989896</v>
      </c>
      <c r="N28" s="85">
        <v>0</v>
      </c>
      <c r="O28" s="85">
        <v>89</v>
      </c>
      <c r="P28" s="191">
        <v>89</v>
      </c>
      <c r="Q28" s="105">
        <v>99</v>
      </c>
      <c r="R28" s="105">
        <v>0</v>
      </c>
      <c r="S28" s="105">
        <v>88</v>
      </c>
      <c r="T28" s="105">
        <v>88</v>
      </c>
      <c r="U28" s="105">
        <v>88.888888888888886</v>
      </c>
      <c r="V28" s="105">
        <v>0</v>
      </c>
      <c r="W28" s="105">
        <v>1</v>
      </c>
      <c r="X28" s="105">
        <v>1</v>
      </c>
      <c r="Y28" s="105">
        <v>1.0101010101010102</v>
      </c>
      <c r="Z28" s="105">
        <v>89.898989898989896</v>
      </c>
      <c r="AA28" s="105">
        <v>0</v>
      </c>
      <c r="AB28" s="105">
        <v>89</v>
      </c>
      <c r="AC28" s="105">
        <v>89</v>
      </c>
      <c r="AD28" s="189">
        <v>99</v>
      </c>
      <c r="AE28" s="189">
        <v>0</v>
      </c>
      <c r="AF28" s="189">
        <v>88</v>
      </c>
      <c r="AG28" s="189">
        <v>88</v>
      </c>
      <c r="AH28" s="189">
        <v>88.888888888888886</v>
      </c>
      <c r="AI28" s="189">
        <v>0</v>
      </c>
      <c r="AJ28" s="189">
        <v>1</v>
      </c>
      <c r="AK28" s="189">
        <v>1</v>
      </c>
      <c r="AL28" s="189">
        <v>1.0101010101010102</v>
      </c>
      <c r="AM28" s="189">
        <v>89.898989898989896</v>
      </c>
      <c r="AN28" s="189">
        <v>0</v>
      </c>
      <c r="AO28" s="189">
        <v>89</v>
      </c>
      <c r="AP28" s="189">
        <v>89</v>
      </c>
      <c r="AQ28" s="414">
        <v>99</v>
      </c>
      <c r="AR28" s="103">
        <v>0</v>
      </c>
      <c r="AS28" s="103">
        <v>90</v>
      </c>
      <c r="AT28" s="103">
        <v>90</v>
      </c>
      <c r="AU28" s="104">
        <v>90.909090909090907</v>
      </c>
      <c r="AV28" s="103">
        <v>0</v>
      </c>
      <c r="AW28" s="103">
        <v>1</v>
      </c>
      <c r="AX28" s="103">
        <v>1</v>
      </c>
      <c r="AY28" s="93">
        <v>1.0101010101010102</v>
      </c>
      <c r="AZ28" s="104">
        <v>91.919191919191917</v>
      </c>
      <c r="BA28" s="85">
        <v>0</v>
      </c>
      <c r="BB28" s="85">
        <v>91</v>
      </c>
      <c r="BC28" s="105">
        <v>91</v>
      </c>
    </row>
    <row r="29" spans="1:56" x14ac:dyDescent="0.25">
      <c r="A29" s="5">
        <v>837</v>
      </c>
      <c r="B29" s="8" t="s">
        <v>102</v>
      </c>
      <c r="C29" s="5">
        <v>837</v>
      </c>
      <c r="D29" s="76">
        <v>2420</v>
      </c>
      <c r="E29" s="103">
        <v>0</v>
      </c>
      <c r="F29" s="103">
        <v>2093</v>
      </c>
      <c r="G29" s="103">
        <v>2093</v>
      </c>
      <c r="H29" s="104">
        <v>86.487603305785115</v>
      </c>
      <c r="I29" s="103">
        <v>0</v>
      </c>
      <c r="J29" s="103">
        <v>177</v>
      </c>
      <c r="K29" s="103">
        <v>177</v>
      </c>
      <c r="L29" s="93">
        <v>7.3140495867768589</v>
      </c>
      <c r="M29" s="104">
        <v>93.801652892561975</v>
      </c>
      <c r="N29" s="85">
        <v>0</v>
      </c>
      <c r="O29" s="85">
        <v>2270</v>
      </c>
      <c r="P29" s="191">
        <v>2270</v>
      </c>
      <c r="Q29" s="105">
        <v>2420</v>
      </c>
      <c r="R29" s="105">
        <v>0</v>
      </c>
      <c r="S29" s="105">
        <v>2108</v>
      </c>
      <c r="T29" s="105">
        <v>2108</v>
      </c>
      <c r="U29" s="105">
        <v>87.107438016528931</v>
      </c>
      <c r="V29" s="105">
        <v>0</v>
      </c>
      <c r="W29" s="105">
        <v>183</v>
      </c>
      <c r="X29" s="105">
        <v>183</v>
      </c>
      <c r="Y29" s="105">
        <v>7.561983471074381</v>
      </c>
      <c r="Z29" s="105">
        <v>94.669421487603316</v>
      </c>
      <c r="AA29" s="105">
        <v>0</v>
      </c>
      <c r="AB29" s="105">
        <v>2291</v>
      </c>
      <c r="AC29" s="105">
        <v>2291</v>
      </c>
      <c r="AD29" s="189">
        <v>2420</v>
      </c>
      <c r="AE29" s="189">
        <v>0</v>
      </c>
      <c r="AF29" s="189">
        <v>2109</v>
      </c>
      <c r="AG29" s="189">
        <v>2109</v>
      </c>
      <c r="AH29" s="189">
        <v>87.148760330578511</v>
      </c>
      <c r="AI29" s="189">
        <v>0</v>
      </c>
      <c r="AJ29" s="189">
        <v>181</v>
      </c>
      <c r="AK29" s="189">
        <v>181</v>
      </c>
      <c r="AL29" s="189">
        <v>7.4793388429752072</v>
      </c>
      <c r="AM29" s="189">
        <v>94.628099173553721</v>
      </c>
      <c r="AN29" s="189">
        <v>0</v>
      </c>
      <c r="AO29" s="189">
        <v>2290</v>
      </c>
      <c r="AP29" s="189">
        <v>2290</v>
      </c>
      <c r="AQ29" s="414">
        <v>2420</v>
      </c>
      <c r="AR29" s="103">
        <v>0</v>
      </c>
      <c r="AS29" s="103">
        <v>2127</v>
      </c>
      <c r="AT29" s="103">
        <v>2127</v>
      </c>
      <c r="AU29" s="104">
        <v>87.892561983471069</v>
      </c>
      <c r="AV29" s="103">
        <v>0</v>
      </c>
      <c r="AW29" s="103">
        <v>182</v>
      </c>
      <c r="AX29" s="103">
        <v>182</v>
      </c>
      <c r="AY29" s="93">
        <v>7.5206611570247937</v>
      </c>
      <c r="AZ29" s="104">
        <v>95.413223140495873</v>
      </c>
      <c r="BA29" s="85">
        <v>0</v>
      </c>
      <c r="BB29" s="85">
        <v>2309</v>
      </c>
      <c r="BC29" s="105">
        <v>2309</v>
      </c>
    </row>
    <row r="30" spans="1:56" s="182" customFormat="1" ht="25.5" x14ac:dyDescent="0.25">
      <c r="A30" s="11">
        <v>873</v>
      </c>
      <c r="B30" s="180" t="s">
        <v>103</v>
      </c>
      <c r="C30" s="11">
        <v>873</v>
      </c>
      <c r="D30" s="76">
        <v>1</v>
      </c>
      <c r="E30" s="103">
        <v>0</v>
      </c>
      <c r="F30" s="103">
        <v>5</v>
      </c>
      <c r="G30" s="76">
        <v>5</v>
      </c>
      <c r="H30" s="92">
        <v>0</v>
      </c>
      <c r="I30" s="103">
        <v>0</v>
      </c>
      <c r="J30" s="103">
        <v>0</v>
      </c>
      <c r="K30" s="76">
        <v>0</v>
      </c>
      <c r="L30" s="93">
        <v>0</v>
      </c>
      <c r="M30" s="92">
        <v>0</v>
      </c>
      <c r="N30" s="85">
        <v>0</v>
      </c>
      <c r="O30" s="85">
        <v>5</v>
      </c>
      <c r="P30" s="410">
        <v>5</v>
      </c>
      <c r="Q30" s="181">
        <v>1</v>
      </c>
      <c r="R30" s="181">
        <v>0</v>
      </c>
      <c r="S30" s="181">
        <v>5</v>
      </c>
      <c r="T30" s="181">
        <v>5</v>
      </c>
      <c r="U30" s="181">
        <v>0</v>
      </c>
      <c r="V30" s="181">
        <v>0</v>
      </c>
      <c r="W30" s="181">
        <v>0</v>
      </c>
      <c r="X30" s="181">
        <v>0</v>
      </c>
      <c r="Y30" s="181">
        <v>0</v>
      </c>
      <c r="Z30" s="181">
        <v>0</v>
      </c>
      <c r="AA30" s="181">
        <v>0</v>
      </c>
      <c r="AB30" s="181">
        <v>5</v>
      </c>
      <c r="AC30" s="181">
        <v>5</v>
      </c>
      <c r="AD30" s="545">
        <v>1</v>
      </c>
      <c r="AE30" s="545">
        <v>0</v>
      </c>
      <c r="AF30" s="545">
        <v>5</v>
      </c>
      <c r="AG30" s="545">
        <v>5</v>
      </c>
      <c r="AH30" s="545">
        <v>0</v>
      </c>
      <c r="AI30" s="545">
        <v>0</v>
      </c>
      <c r="AJ30" s="545">
        <v>0</v>
      </c>
      <c r="AK30" s="545">
        <v>0</v>
      </c>
      <c r="AL30" s="545">
        <v>0</v>
      </c>
      <c r="AM30" s="545">
        <v>0</v>
      </c>
      <c r="AN30" s="545">
        <v>0</v>
      </c>
      <c r="AO30" s="545">
        <v>5</v>
      </c>
      <c r="AP30" s="545">
        <v>5</v>
      </c>
      <c r="AQ30" s="414">
        <v>1</v>
      </c>
      <c r="AR30" s="103">
        <v>0</v>
      </c>
      <c r="AS30" s="103">
        <v>6</v>
      </c>
      <c r="AT30" s="76">
        <v>6</v>
      </c>
      <c r="AU30" s="92">
        <v>0</v>
      </c>
      <c r="AV30" s="103">
        <v>0</v>
      </c>
      <c r="AW30" s="103">
        <v>0</v>
      </c>
      <c r="AX30" s="76">
        <v>0</v>
      </c>
      <c r="AY30" s="93">
        <v>0</v>
      </c>
      <c r="AZ30" s="92">
        <v>0</v>
      </c>
      <c r="BA30" s="85">
        <v>0</v>
      </c>
      <c r="BB30" s="85">
        <v>6</v>
      </c>
      <c r="BC30" s="181">
        <v>6</v>
      </c>
      <c r="BD30"/>
    </row>
    <row r="31" spans="1:56" ht="25.5" x14ac:dyDescent="0.25">
      <c r="A31" s="9"/>
      <c r="B31" s="9" t="s">
        <v>241</v>
      </c>
      <c r="C31" s="9"/>
      <c r="D31" s="37">
        <v>2673</v>
      </c>
      <c r="E31" s="37">
        <v>14</v>
      </c>
      <c r="F31" s="37">
        <v>2336</v>
      </c>
      <c r="G31" s="37">
        <v>2350</v>
      </c>
      <c r="H31" s="90">
        <v>87.392442947998504</v>
      </c>
      <c r="I31" s="37">
        <v>1</v>
      </c>
      <c r="J31" s="37">
        <v>289</v>
      </c>
      <c r="K31" s="37">
        <v>290</v>
      </c>
      <c r="L31" s="94">
        <v>10.811821922933033</v>
      </c>
      <c r="M31" s="88">
        <v>98.204264870931539</v>
      </c>
      <c r="N31" s="177">
        <v>15</v>
      </c>
      <c r="O31" s="177">
        <v>2625</v>
      </c>
      <c r="P31" s="411">
        <v>2640</v>
      </c>
      <c r="Q31" s="177">
        <v>2673</v>
      </c>
      <c r="R31" s="177">
        <v>13</v>
      </c>
      <c r="S31" s="177">
        <v>2383</v>
      </c>
      <c r="T31" s="177">
        <v>2396</v>
      </c>
      <c r="U31" s="177">
        <v>89.150766928544712</v>
      </c>
      <c r="V31" s="177">
        <v>1</v>
      </c>
      <c r="W31" s="177">
        <v>285</v>
      </c>
      <c r="X31" s="177">
        <v>286</v>
      </c>
      <c r="Y31" s="177">
        <v>10.662177328843995</v>
      </c>
      <c r="Z31" s="177">
        <v>99.812944257388708</v>
      </c>
      <c r="AA31" s="177">
        <v>14</v>
      </c>
      <c r="AB31" s="177">
        <v>2668</v>
      </c>
      <c r="AC31" s="177">
        <v>2682</v>
      </c>
      <c r="AD31" s="546">
        <v>2673</v>
      </c>
      <c r="AE31" s="546">
        <v>0</v>
      </c>
      <c r="AF31" s="546">
        <v>2418</v>
      </c>
      <c r="AG31" s="546">
        <v>2418</v>
      </c>
      <c r="AH31" s="546">
        <v>90.460157126823788</v>
      </c>
      <c r="AI31" s="546">
        <v>1</v>
      </c>
      <c r="AJ31" s="546">
        <v>295</v>
      </c>
      <c r="AK31" s="546">
        <v>296</v>
      </c>
      <c r="AL31" s="546">
        <v>11.036288814066591</v>
      </c>
      <c r="AM31" s="546">
        <v>101.49644594089038</v>
      </c>
      <c r="AN31" s="546">
        <v>1</v>
      </c>
      <c r="AO31" s="546">
        <v>2713</v>
      </c>
      <c r="AP31" s="546">
        <v>2714</v>
      </c>
      <c r="AQ31" s="87">
        <v>2673</v>
      </c>
      <c r="AR31" s="37">
        <v>0</v>
      </c>
      <c r="AS31" s="37">
        <v>2462</v>
      </c>
      <c r="AT31" s="37">
        <v>2462</v>
      </c>
      <c r="AU31" s="90">
        <v>92.106247661803224</v>
      </c>
      <c r="AV31" s="37">
        <v>1</v>
      </c>
      <c r="AW31" s="37">
        <v>300</v>
      </c>
      <c r="AX31" s="37">
        <v>301</v>
      </c>
      <c r="AY31" s="94">
        <v>11.22334455667789</v>
      </c>
      <c r="AZ31" s="88">
        <v>103.32959221848111</v>
      </c>
      <c r="BA31" s="177">
        <v>1</v>
      </c>
      <c r="BB31" s="177">
        <v>2762</v>
      </c>
      <c r="BC31" s="177">
        <v>2763</v>
      </c>
    </row>
    <row r="32" spans="1:56" x14ac:dyDescent="0.25">
      <c r="A32" s="5">
        <v>31</v>
      </c>
      <c r="B32" s="8" t="s">
        <v>105</v>
      </c>
      <c r="C32" s="5">
        <v>31</v>
      </c>
      <c r="D32" s="76">
        <v>91</v>
      </c>
      <c r="E32" s="103">
        <v>1</v>
      </c>
      <c r="F32" s="103">
        <v>90</v>
      </c>
      <c r="G32" s="103">
        <v>91</v>
      </c>
      <c r="H32" s="104">
        <v>98.901098901098905</v>
      </c>
      <c r="I32" s="103">
        <v>0</v>
      </c>
      <c r="J32" s="103">
        <v>10</v>
      </c>
      <c r="K32" s="103">
        <v>10</v>
      </c>
      <c r="L32" s="93">
        <v>10.989010989010989</v>
      </c>
      <c r="M32" s="104">
        <v>109.8901098901099</v>
      </c>
      <c r="N32" s="85">
        <v>1</v>
      </c>
      <c r="O32" s="85">
        <v>100</v>
      </c>
      <c r="P32" s="408">
        <v>101</v>
      </c>
      <c r="Q32" s="103">
        <v>91</v>
      </c>
      <c r="R32" s="103">
        <v>0</v>
      </c>
      <c r="S32" s="103">
        <v>91</v>
      </c>
      <c r="T32" s="103">
        <v>91</v>
      </c>
      <c r="U32" s="103">
        <v>100</v>
      </c>
      <c r="V32" s="103">
        <v>0</v>
      </c>
      <c r="W32" s="103">
        <v>11</v>
      </c>
      <c r="X32" s="103">
        <v>11</v>
      </c>
      <c r="Y32" s="103">
        <v>12.087912087912088</v>
      </c>
      <c r="Z32" s="103">
        <v>112.08791208791209</v>
      </c>
      <c r="AA32" s="103">
        <v>0</v>
      </c>
      <c r="AB32" s="103">
        <v>102</v>
      </c>
      <c r="AC32" s="103">
        <v>102</v>
      </c>
      <c r="AD32" s="544">
        <v>91</v>
      </c>
      <c r="AE32" s="544">
        <v>0</v>
      </c>
      <c r="AF32" s="544">
        <v>90</v>
      </c>
      <c r="AG32" s="544">
        <v>90</v>
      </c>
      <c r="AH32" s="544">
        <v>98.901098901098905</v>
      </c>
      <c r="AI32" s="544">
        <v>0</v>
      </c>
      <c r="AJ32" s="544">
        <v>11</v>
      </c>
      <c r="AK32" s="544">
        <v>11</v>
      </c>
      <c r="AL32" s="544">
        <v>12.087912087912088</v>
      </c>
      <c r="AM32" s="544">
        <v>110.98901098901099</v>
      </c>
      <c r="AN32" s="544">
        <v>0</v>
      </c>
      <c r="AO32" s="544">
        <v>101</v>
      </c>
      <c r="AP32" s="544">
        <v>101</v>
      </c>
      <c r="AQ32" s="414">
        <v>91</v>
      </c>
      <c r="AR32" s="103">
        <v>0</v>
      </c>
      <c r="AS32" s="103">
        <v>90</v>
      </c>
      <c r="AT32" s="103">
        <v>90</v>
      </c>
      <c r="AU32" s="104">
        <v>98.901098901098905</v>
      </c>
      <c r="AV32" s="103">
        <v>0</v>
      </c>
      <c r="AW32" s="103">
        <v>11</v>
      </c>
      <c r="AX32" s="103">
        <v>11</v>
      </c>
      <c r="AY32" s="93">
        <v>12.087912087912088</v>
      </c>
      <c r="AZ32" s="104">
        <v>110.98901098901099</v>
      </c>
      <c r="BA32" s="85">
        <v>0</v>
      </c>
      <c r="BB32" s="85">
        <v>101</v>
      </c>
      <c r="BC32" s="103">
        <v>101</v>
      </c>
    </row>
    <row r="33" spans="1:55" x14ac:dyDescent="0.25">
      <c r="A33" s="5">
        <v>40</v>
      </c>
      <c r="B33" s="8" t="s">
        <v>106</v>
      </c>
      <c r="C33" s="5">
        <v>40</v>
      </c>
      <c r="D33" s="76">
        <v>30</v>
      </c>
      <c r="E33" s="103">
        <v>1</v>
      </c>
      <c r="F33" s="103">
        <v>65</v>
      </c>
      <c r="G33" s="103">
        <v>66</v>
      </c>
      <c r="H33" s="104">
        <v>216.66666666666666</v>
      </c>
      <c r="I33" s="103">
        <v>0</v>
      </c>
      <c r="J33" s="103">
        <v>2</v>
      </c>
      <c r="K33" s="103">
        <v>2</v>
      </c>
      <c r="L33" s="93">
        <v>6.666666666666667</v>
      </c>
      <c r="M33" s="104">
        <v>223.33333333333334</v>
      </c>
      <c r="N33" s="85">
        <v>1</v>
      </c>
      <c r="O33" s="85">
        <v>67</v>
      </c>
      <c r="P33" s="191">
        <v>68</v>
      </c>
      <c r="Q33" s="105">
        <v>30</v>
      </c>
      <c r="R33" s="105">
        <v>1</v>
      </c>
      <c r="S33" s="105">
        <v>69</v>
      </c>
      <c r="T33" s="105">
        <v>70</v>
      </c>
      <c r="U33" s="105">
        <v>229.99999999999997</v>
      </c>
      <c r="V33" s="105">
        <v>0</v>
      </c>
      <c r="W33" s="105">
        <v>0</v>
      </c>
      <c r="X33" s="105">
        <v>0</v>
      </c>
      <c r="Y33" s="105">
        <v>0</v>
      </c>
      <c r="Z33" s="105">
        <v>229.99999999999997</v>
      </c>
      <c r="AA33" s="105">
        <v>1</v>
      </c>
      <c r="AB33" s="105">
        <v>69</v>
      </c>
      <c r="AC33" s="105">
        <v>70</v>
      </c>
      <c r="AD33" s="189">
        <v>30</v>
      </c>
      <c r="AE33" s="189">
        <v>0</v>
      </c>
      <c r="AF33" s="189">
        <v>69</v>
      </c>
      <c r="AG33" s="189">
        <v>69</v>
      </c>
      <c r="AH33" s="189">
        <v>229.99999999999997</v>
      </c>
      <c r="AI33" s="189">
        <v>0</v>
      </c>
      <c r="AJ33" s="189">
        <v>2</v>
      </c>
      <c r="AK33" s="189">
        <v>2</v>
      </c>
      <c r="AL33" s="189">
        <v>6.666666666666667</v>
      </c>
      <c r="AM33" s="189">
        <v>236.66666666666666</v>
      </c>
      <c r="AN33" s="189">
        <v>0</v>
      </c>
      <c r="AO33" s="189">
        <v>71</v>
      </c>
      <c r="AP33" s="189">
        <v>71</v>
      </c>
      <c r="AQ33" s="414">
        <v>30</v>
      </c>
      <c r="AR33" s="103">
        <v>0</v>
      </c>
      <c r="AS33" s="103">
        <v>68</v>
      </c>
      <c r="AT33" s="103">
        <v>68</v>
      </c>
      <c r="AU33" s="104">
        <v>226.66666666666666</v>
      </c>
      <c r="AV33" s="103">
        <v>0</v>
      </c>
      <c r="AW33" s="103">
        <v>4</v>
      </c>
      <c r="AX33" s="103">
        <v>4</v>
      </c>
      <c r="AY33" s="93">
        <v>13.333333333333334</v>
      </c>
      <c r="AZ33" s="104">
        <v>240</v>
      </c>
      <c r="BA33" s="85">
        <v>0</v>
      </c>
      <c r="BB33" s="85">
        <v>72</v>
      </c>
      <c r="BC33" s="105">
        <v>72</v>
      </c>
    </row>
    <row r="34" spans="1:55" x14ac:dyDescent="0.25">
      <c r="A34" s="5">
        <v>190</v>
      </c>
      <c r="B34" s="8" t="s">
        <v>107</v>
      </c>
      <c r="C34" s="5">
        <v>190</v>
      </c>
      <c r="D34" s="76">
        <v>186</v>
      </c>
      <c r="E34" s="103">
        <v>0</v>
      </c>
      <c r="F34" s="103">
        <v>182</v>
      </c>
      <c r="G34" s="103">
        <v>182</v>
      </c>
      <c r="H34" s="104">
        <v>97.849462365591393</v>
      </c>
      <c r="I34" s="103">
        <v>0</v>
      </c>
      <c r="J34" s="103">
        <v>24</v>
      </c>
      <c r="K34" s="103">
        <v>24</v>
      </c>
      <c r="L34" s="93">
        <v>12.903225806451612</v>
      </c>
      <c r="M34" s="104">
        <v>110.75268817204301</v>
      </c>
      <c r="N34" s="85">
        <v>0</v>
      </c>
      <c r="O34" s="85">
        <v>206</v>
      </c>
      <c r="P34" s="191">
        <v>206</v>
      </c>
      <c r="Q34" s="105">
        <v>186</v>
      </c>
      <c r="R34" s="105">
        <v>0</v>
      </c>
      <c r="S34" s="105">
        <v>180</v>
      </c>
      <c r="T34" s="105">
        <v>180</v>
      </c>
      <c r="U34" s="105">
        <v>96.774193548387103</v>
      </c>
      <c r="V34" s="105">
        <v>0</v>
      </c>
      <c r="W34" s="105">
        <v>25</v>
      </c>
      <c r="X34" s="105">
        <v>25</v>
      </c>
      <c r="Y34" s="105">
        <v>13.440860215053762</v>
      </c>
      <c r="Z34" s="105">
        <v>110.21505376344085</v>
      </c>
      <c r="AA34" s="105">
        <v>0</v>
      </c>
      <c r="AB34" s="105">
        <v>205</v>
      </c>
      <c r="AC34" s="105">
        <v>205</v>
      </c>
      <c r="AD34" s="189">
        <v>186</v>
      </c>
      <c r="AE34" s="189">
        <v>0</v>
      </c>
      <c r="AF34" s="189">
        <v>179</v>
      </c>
      <c r="AG34" s="189">
        <v>179</v>
      </c>
      <c r="AH34" s="189">
        <v>96.236559139784944</v>
      </c>
      <c r="AI34" s="189">
        <v>0</v>
      </c>
      <c r="AJ34" s="189">
        <v>24</v>
      </c>
      <c r="AK34" s="189">
        <v>24</v>
      </c>
      <c r="AL34" s="189">
        <v>12.903225806451612</v>
      </c>
      <c r="AM34" s="189">
        <v>109.13978494623655</v>
      </c>
      <c r="AN34" s="189">
        <v>0</v>
      </c>
      <c r="AO34" s="189">
        <v>203</v>
      </c>
      <c r="AP34" s="189">
        <v>203</v>
      </c>
      <c r="AQ34" s="414">
        <v>186</v>
      </c>
      <c r="AR34" s="103">
        <v>0</v>
      </c>
      <c r="AS34" s="103">
        <v>181</v>
      </c>
      <c r="AT34" s="103">
        <v>181</v>
      </c>
      <c r="AU34" s="104">
        <v>97.311827956989248</v>
      </c>
      <c r="AV34" s="103">
        <v>0</v>
      </c>
      <c r="AW34" s="103">
        <v>22</v>
      </c>
      <c r="AX34" s="103">
        <v>22</v>
      </c>
      <c r="AY34" s="93">
        <v>11.827956989247312</v>
      </c>
      <c r="AZ34" s="104">
        <v>109.13978494623655</v>
      </c>
      <c r="BA34" s="85">
        <v>0</v>
      </c>
      <c r="BB34" s="85">
        <v>203</v>
      </c>
      <c r="BC34" s="105">
        <v>203</v>
      </c>
    </row>
    <row r="35" spans="1:55" x14ac:dyDescent="0.25">
      <c r="A35" s="5">
        <v>604</v>
      </c>
      <c r="B35" s="8" t="s">
        <v>108</v>
      </c>
      <c r="C35" s="5">
        <v>604</v>
      </c>
      <c r="D35" s="76">
        <v>429</v>
      </c>
      <c r="E35" s="103">
        <v>3</v>
      </c>
      <c r="F35" s="103">
        <v>449</v>
      </c>
      <c r="G35" s="103">
        <v>452</v>
      </c>
      <c r="H35" s="104">
        <v>104.66200466200466</v>
      </c>
      <c r="I35" s="103">
        <v>0</v>
      </c>
      <c r="J35" s="103">
        <v>50</v>
      </c>
      <c r="K35" s="103">
        <v>50</v>
      </c>
      <c r="L35" s="93">
        <v>11.655011655011654</v>
      </c>
      <c r="M35" s="104">
        <v>116.31701631701632</v>
      </c>
      <c r="N35" s="85">
        <v>3</v>
      </c>
      <c r="O35" s="85">
        <v>499</v>
      </c>
      <c r="P35" s="191">
        <v>502</v>
      </c>
      <c r="Q35" s="105">
        <v>429</v>
      </c>
      <c r="R35" s="105">
        <v>3</v>
      </c>
      <c r="S35" s="105">
        <v>461</v>
      </c>
      <c r="T35" s="105">
        <v>464</v>
      </c>
      <c r="U35" s="105">
        <v>107.45920745920745</v>
      </c>
      <c r="V35" s="105">
        <v>0</v>
      </c>
      <c r="W35" s="105">
        <v>50</v>
      </c>
      <c r="X35" s="105">
        <v>50</v>
      </c>
      <c r="Y35" s="105">
        <v>11.655011655011654</v>
      </c>
      <c r="Z35" s="105">
        <v>119.11421911421911</v>
      </c>
      <c r="AA35" s="105">
        <v>3</v>
      </c>
      <c r="AB35" s="105">
        <v>511</v>
      </c>
      <c r="AC35" s="105">
        <v>514</v>
      </c>
      <c r="AD35" s="189">
        <v>429</v>
      </c>
      <c r="AE35" s="189">
        <v>0</v>
      </c>
      <c r="AF35" s="189">
        <v>474</v>
      </c>
      <c r="AG35" s="189">
        <v>474</v>
      </c>
      <c r="AH35" s="189">
        <v>110.48951048951048</v>
      </c>
      <c r="AI35" s="189">
        <v>0</v>
      </c>
      <c r="AJ35" s="189">
        <v>47</v>
      </c>
      <c r="AK35" s="189">
        <v>47</v>
      </c>
      <c r="AL35" s="189">
        <v>10.955710955710956</v>
      </c>
      <c r="AM35" s="189">
        <v>121.44522144522145</v>
      </c>
      <c r="AN35" s="189">
        <v>0</v>
      </c>
      <c r="AO35" s="189">
        <v>521</v>
      </c>
      <c r="AP35" s="189">
        <v>521</v>
      </c>
      <c r="AQ35" s="414">
        <v>429</v>
      </c>
      <c r="AR35" s="103">
        <v>0</v>
      </c>
      <c r="AS35" s="103">
        <v>481</v>
      </c>
      <c r="AT35" s="103">
        <v>481</v>
      </c>
      <c r="AU35" s="104">
        <v>112.12121212121211</v>
      </c>
      <c r="AV35" s="103">
        <v>0</v>
      </c>
      <c r="AW35" s="103">
        <v>48</v>
      </c>
      <c r="AX35" s="103">
        <v>48</v>
      </c>
      <c r="AY35" s="93">
        <v>11.188811188811188</v>
      </c>
      <c r="AZ35" s="104">
        <v>123.31002331002333</v>
      </c>
      <c r="BA35" s="85">
        <v>0</v>
      </c>
      <c r="BB35" s="85">
        <v>529</v>
      </c>
      <c r="BC35" s="105">
        <v>529</v>
      </c>
    </row>
    <row r="36" spans="1:55" x14ac:dyDescent="0.25">
      <c r="A36" s="5">
        <v>670</v>
      </c>
      <c r="B36" s="8" t="s">
        <v>109</v>
      </c>
      <c r="C36" s="5">
        <v>670</v>
      </c>
      <c r="D36" s="76">
        <v>281</v>
      </c>
      <c r="E36" s="103">
        <v>0</v>
      </c>
      <c r="F36" s="103">
        <v>241</v>
      </c>
      <c r="G36" s="103">
        <v>241</v>
      </c>
      <c r="H36" s="104">
        <v>85.765124555160142</v>
      </c>
      <c r="I36" s="103">
        <v>1</v>
      </c>
      <c r="J36" s="103">
        <v>29</v>
      </c>
      <c r="K36" s="103">
        <v>30</v>
      </c>
      <c r="L36" s="93">
        <v>10.320284697508896</v>
      </c>
      <c r="M36" s="104">
        <v>96.085409252669038</v>
      </c>
      <c r="N36" s="85">
        <v>1</v>
      </c>
      <c r="O36" s="85">
        <v>270</v>
      </c>
      <c r="P36" s="191">
        <v>271</v>
      </c>
      <c r="Q36" s="105">
        <v>281</v>
      </c>
      <c r="R36" s="105">
        <v>0</v>
      </c>
      <c r="S36" s="105">
        <v>252</v>
      </c>
      <c r="T36" s="105">
        <v>252</v>
      </c>
      <c r="U36" s="105">
        <v>89.679715302491104</v>
      </c>
      <c r="V36" s="105">
        <v>1</v>
      </c>
      <c r="W36" s="105">
        <v>27</v>
      </c>
      <c r="X36" s="105">
        <v>28</v>
      </c>
      <c r="Y36" s="105">
        <v>9.6085409252669027</v>
      </c>
      <c r="Z36" s="105">
        <v>99.288256227758012</v>
      </c>
      <c r="AA36" s="105">
        <v>1</v>
      </c>
      <c r="AB36" s="105">
        <v>279</v>
      </c>
      <c r="AC36" s="105">
        <v>280</v>
      </c>
      <c r="AD36" s="189">
        <v>281</v>
      </c>
      <c r="AE36" s="189">
        <v>0</v>
      </c>
      <c r="AF36" s="189">
        <v>255</v>
      </c>
      <c r="AG36" s="189">
        <v>255</v>
      </c>
      <c r="AH36" s="189">
        <v>90.747330960854086</v>
      </c>
      <c r="AI36" s="189">
        <v>1</v>
      </c>
      <c r="AJ36" s="189">
        <v>29</v>
      </c>
      <c r="AK36" s="189">
        <v>30</v>
      </c>
      <c r="AL36" s="189">
        <v>10.320284697508896</v>
      </c>
      <c r="AM36" s="189">
        <v>101.067615658363</v>
      </c>
      <c r="AN36" s="189">
        <v>1</v>
      </c>
      <c r="AO36" s="189">
        <v>284</v>
      </c>
      <c r="AP36" s="189">
        <v>285</v>
      </c>
      <c r="AQ36" s="414">
        <v>281</v>
      </c>
      <c r="AR36" s="103">
        <v>0</v>
      </c>
      <c r="AS36" s="103">
        <v>253</v>
      </c>
      <c r="AT36" s="103">
        <v>253</v>
      </c>
      <c r="AU36" s="104">
        <v>90.035587188612098</v>
      </c>
      <c r="AV36" s="103">
        <v>1</v>
      </c>
      <c r="AW36" s="103">
        <v>35</v>
      </c>
      <c r="AX36" s="103">
        <v>36</v>
      </c>
      <c r="AY36" s="93">
        <v>12.455516014234876</v>
      </c>
      <c r="AZ36" s="104">
        <v>102.49110320284697</v>
      </c>
      <c r="BA36" s="85">
        <v>1</v>
      </c>
      <c r="BB36" s="85">
        <v>288</v>
      </c>
      <c r="BC36" s="105">
        <v>289</v>
      </c>
    </row>
    <row r="37" spans="1:55" x14ac:dyDescent="0.25">
      <c r="A37" s="5">
        <v>690</v>
      </c>
      <c r="B37" s="8" t="s">
        <v>110</v>
      </c>
      <c r="C37" s="5">
        <v>690</v>
      </c>
      <c r="D37" s="76">
        <v>432</v>
      </c>
      <c r="E37" s="103">
        <v>0</v>
      </c>
      <c r="F37" s="103">
        <v>134</v>
      </c>
      <c r="G37" s="103">
        <v>134</v>
      </c>
      <c r="H37" s="104">
        <v>31.018518518518519</v>
      </c>
      <c r="I37" s="103">
        <v>0</v>
      </c>
      <c r="J37" s="103">
        <v>20</v>
      </c>
      <c r="K37" s="103">
        <v>20</v>
      </c>
      <c r="L37" s="93">
        <v>4.6296296296296298</v>
      </c>
      <c r="M37" s="104">
        <v>35.648148148148145</v>
      </c>
      <c r="N37" s="85">
        <v>0</v>
      </c>
      <c r="O37" s="85">
        <v>154</v>
      </c>
      <c r="P37" s="191">
        <v>154</v>
      </c>
      <c r="Q37" s="105">
        <v>432</v>
      </c>
      <c r="R37" s="105">
        <v>0</v>
      </c>
      <c r="S37" s="105">
        <v>138</v>
      </c>
      <c r="T37" s="105">
        <v>138</v>
      </c>
      <c r="U37" s="105">
        <v>31.944444444444443</v>
      </c>
      <c r="V37" s="105">
        <v>0</v>
      </c>
      <c r="W37" s="105">
        <v>17</v>
      </c>
      <c r="X37" s="105">
        <v>17</v>
      </c>
      <c r="Y37" s="105">
        <v>3.9351851851851851</v>
      </c>
      <c r="Z37" s="105">
        <v>35.879629629629626</v>
      </c>
      <c r="AA37" s="105">
        <v>0</v>
      </c>
      <c r="AB37" s="105">
        <v>155</v>
      </c>
      <c r="AC37" s="105">
        <v>155</v>
      </c>
      <c r="AD37" s="189">
        <v>432</v>
      </c>
      <c r="AE37" s="189">
        <v>0</v>
      </c>
      <c r="AF37" s="189">
        <v>136</v>
      </c>
      <c r="AG37" s="189">
        <v>136</v>
      </c>
      <c r="AH37" s="189">
        <v>31.481481481481481</v>
      </c>
      <c r="AI37" s="189">
        <v>0</v>
      </c>
      <c r="AJ37" s="189">
        <v>19</v>
      </c>
      <c r="AK37" s="189">
        <v>19</v>
      </c>
      <c r="AL37" s="189">
        <v>4.3981481481481479</v>
      </c>
      <c r="AM37" s="189">
        <v>35.879629629629626</v>
      </c>
      <c r="AN37" s="189">
        <v>0</v>
      </c>
      <c r="AO37" s="189">
        <v>155</v>
      </c>
      <c r="AP37" s="189">
        <v>155</v>
      </c>
      <c r="AQ37" s="414">
        <v>432</v>
      </c>
      <c r="AR37" s="103">
        <v>0</v>
      </c>
      <c r="AS37" s="103">
        <v>143</v>
      </c>
      <c r="AT37" s="103">
        <v>143</v>
      </c>
      <c r="AU37" s="104">
        <v>33.101851851851855</v>
      </c>
      <c r="AV37" s="103">
        <v>0</v>
      </c>
      <c r="AW37" s="103">
        <v>14</v>
      </c>
      <c r="AX37" s="103">
        <v>14</v>
      </c>
      <c r="AY37" s="93">
        <v>3.2407407407407405</v>
      </c>
      <c r="AZ37" s="104">
        <v>36.342592592592595</v>
      </c>
      <c r="BA37" s="85">
        <v>0</v>
      </c>
      <c r="BB37" s="85">
        <v>157</v>
      </c>
      <c r="BC37" s="105">
        <v>157</v>
      </c>
    </row>
    <row r="38" spans="1:55" x14ac:dyDescent="0.25">
      <c r="A38" s="5">
        <v>736</v>
      </c>
      <c r="B38" s="8" t="s">
        <v>111</v>
      </c>
      <c r="C38" s="5">
        <v>736</v>
      </c>
      <c r="D38" s="76">
        <v>769</v>
      </c>
      <c r="E38" s="103">
        <v>6</v>
      </c>
      <c r="F38" s="103">
        <v>760</v>
      </c>
      <c r="G38" s="103">
        <v>766</v>
      </c>
      <c r="H38" s="104">
        <v>98.829648894668395</v>
      </c>
      <c r="I38" s="103">
        <v>0</v>
      </c>
      <c r="J38" s="103">
        <v>111</v>
      </c>
      <c r="K38" s="103">
        <v>111</v>
      </c>
      <c r="L38" s="93">
        <v>14.434330299089726</v>
      </c>
      <c r="M38" s="104">
        <v>113.26397919375812</v>
      </c>
      <c r="N38" s="85">
        <v>6</v>
      </c>
      <c r="O38" s="85">
        <v>871</v>
      </c>
      <c r="P38" s="191">
        <v>877</v>
      </c>
      <c r="Q38" s="105">
        <v>769</v>
      </c>
      <c r="R38" s="105">
        <v>6</v>
      </c>
      <c r="S38" s="105">
        <v>756</v>
      </c>
      <c r="T38" s="105">
        <v>762</v>
      </c>
      <c r="U38" s="105">
        <v>98.309492847854358</v>
      </c>
      <c r="V38" s="105">
        <v>0</v>
      </c>
      <c r="W38" s="105">
        <v>113</v>
      </c>
      <c r="X38" s="105">
        <v>113</v>
      </c>
      <c r="Y38" s="105">
        <v>14.694408322496749</v>
      </c>
      <c r="Z38" s="105">
        <v>113.0039011703511</v>
      </c>
      <c r="AA38" s="105">
        <v>6</v>
      </c>
      <c r="AB38" s="105">
        <v>869</v>
      </c>
      <c r="AC38" s="105">
        <v>875</v>
      </c>
      <c r="AD38" s="189">
        <v>769</v>
      </c>
      <c r="AE38" s="189">
        <v>0</v>
      </c>
      <c r="AF38" s="189">
        <v>771</v>
      </c>
      <c r="AG38" s="189">
        <v>771</v>
      </c>
      <c r="AH38" s="189">
        <v>100.26007802340702</v>
      </c>
      <c r="AI38" s="189">
        <v>0</v>
      </c>
      <c r="AJ38" s="189">
        <v>116</v>
      </c>
      <c r="AK38" s="189">
        <v>116</v>
      </c>
      <c r="AL38" s="189">
        <v>15.084525357607282</v>
      </c>
      <c r="AM38" s="189">
        <v>115.34460338101431</v>
      </c>
      <c r="AN38" s="189">
        <v>0</v>
      </c>
      <c r="AO38" s="189">
        <v>887</v>
      </c>
      <c r="AP38" s="189">
        <v>887</v>
      </c>
      <c r="AQ38" s="414">
        <v>769</v>
      </c>
      <c r="AR38" s="103">
        <v>0</v>
      </c>
      <c r="AS38" s="103">
        <v>797</v>
      </c>
      <c r="AT38" s="103">
        <v>797</v>
      </c>
      <c r="AU38" s="104">
        <v>103.64109232769832</v>
      </c>
      <c r="AV38" s="103">
        <v>0</v>
      </c>
      <c r="AW38" s="103">
        <v>121</v>
      </c>
      <c r="AX38" s="103">
        <v>121</v>
      </c>
      <c r="AY38" s="93">
        <v>15.734720416124837</v>
      </c>
      <c r="AZ38" s="104">
        <v>119.37581274382313</v>
      </c>
      <c r="BA38" s="85">
        <v>0</v>
      </c>
      <c r="BB38" s="85">
        <v>918</v>
      </c>
      <c r="BC38" s="105">
        <v>918</v>
      </c>
    </row>
    <row r="39" spans="1:55" x14ac:dyDescent="0.25">
      <c r="A39" s="5">
        <v>858</v>
      </c>
      <c r="B39" s="8" t="s">
        <v>112</v>
      </c>
      <c r="C39" s="5">
        <v>858</v>
      </c>
      <c r="D39" s="76">
        <v>158</v>
      </c>
      <c r="E39" s="103">
        <v>0</v>
      </c>
      <c r="F39" s="103">
        <v>170</v>
      </c>
      <c r="G39" s="103">
        <v>170</v>
      </c>
      <c r="H39" s="104">
        <v>107.59493670886076</v>
      </c>
      <c r="I39" s="103">
        <v>0</v>
      </c>
      <c r="J39" s="103">
        <v>10</v>
      </c>
      <c r="K39" s="103">
        <v>10</v>
      </c>
      <c r="L39" s="93">
        <v>6.3291139240506329</v>
      </c>
      <c r="M39" s="104">
        <v>113.9240506329114</v>
      </c>
      <c r="N39" s="85">
        <v>0</v>
      </c>
      <c r="O39" s="85">
        <v>180</v>
      </c>
      <c r="P39" s="191">
        <v>180</v>
      </c>
      <c r="Q39" s="105">
        <v>158</v>
      </c>
      <c r="R39" s="105">
        <v>0</v>
      </c>
      <c r="S39" s="105">
        <v>187</v>
      </c>
      <c r="T39" s="105">
        <v>187</v>
      </c>
      <c r="U39" s="105">
        <v>118.35443037974684</v>
      </c>
      <c r="V39" s="105">
        <v>0</v>
      </c>
      <c r="W39" s="105">
        <v>9</v>
      </c>
      <c r="X39" s="105">
        <v>9</v>
      </c>
      <c r="Y39" s="105">
        <v>5.6962025316455698</v>
      </c>
      <c r="Z39" s="105">
        <v>124.0506329113924</v>
      </c>
      <c r="AA39" s="105">
        <v>0</v>
      </c>
      <c r="AB39" s="105">
        <v>196</v>
      </c>
      <c r="AC39" s="105">
        <v>196</v>
      </c>
      <c r="AD39" s="189">
        <v>158</v>
      </c>
      <c r="AE39" s="189">
        <v>0</v>
      </c>
      <c r="AF39" s="189">
        <v>190</v>
      </c>
      <c r="AG39" s="189">
        <v>190</v>
      </c>
      <c r="AH39" s="189">
        <v>120.25316455696202</v>
      </c>
      <c r="AI39" s="189">
        <v>0</v>
      </c>
      <c r="AJ39" s="189">
        <v>12</v>
      </c>
      <c r="AK39" s="189">
        <v>12</v>
      </c>
      <c r="AL39" s="189">
        <v>7.59493670886076</v>
      </c>
      <c r="AM39" s="189">
        <v>127.84810126582278</v>
      </c>
      <c r="AN39" s="189">
        <v>0</v>
      </c>
      <c r="AO39" s="189">
        <v>202</v>
      </c>
      <c r="AP39" s="189">
        <v>202</v>
      </c>
      <c r="AQ39" s="414">
        <v>158</v>
      </c>
      <c r="AR39" s="103">
        <v>0</v>
      </c>
      <c r="AS39" s="103">
        <v>191</v>
      </c>
      <c r="AT39" s="103">
        <v>191</v>
      </c>
      <c r="AU39" s="104">
        <v>120.88607594936708</v>
      </c>
      <c r="AV39" s="103">
        <v>0</v>
      </c>
      <c r="AW39" s="103">
        <v>12</v>
      </c>
      <c r="AX39" s="103">
        <v>12</v>
      </c>
      <c r="AY39" s="93">
        <v>7.59493670886076</v>
      </c>
      <c r="AZ39" s="104">
        <v>128.48101265822785</v>
      </c>
      <c r="BA39" s="85">
        <v>0</v>
      </c>
      <c r="BB39" s="85">
        <v>203</v>
      </c>
      <c r="BC39" s="105">
        <v>203</v>
      </c>
    </row>
    <row r="40" spans="1:55" x14ac:dyDescent="0.25">
      <c r="A40" s="5">
        <v>885</v>
      </c>
      <c r="B40" s="8" t="s">
        <v>113</v>
      </c>
      <c r="C40" s="5">
        <v>885</v>
      </c>
      <c r="D40" s="76">
        <v>51</v>
      </c>
      <c r="E40" s="103">
        <v>0</v>
      </c>
      <c r="F40" s="103">
        <v>43</v>
      </c>
      <c r="G40" s="103">
        <v>43</v>
      </c>
      <c r="H40" s="104">
        <v>84.313725490196077</v>
      </c>
      <c r="I40" s="103">
        <v>0</v>
      </c>
      <c r="J40" s="103">
        <v>7</v>
      </c>
      <c r="K40" s="103">
        <v>7</v>
      </c>
      <c r="L40" s="93">
        <v>13.725490196078432</v>
      </c>
      <c r="M40" s="104">
        <v>98.039215686274503</v>
      </c>
      <c r="N40" s="85">
        <v>0</v>
      </c>
      <c r="O40" s="85">
        <v>50</v>
      </c>
      <c r="P40" s="191">
        <v>50</v>
      </c>
      <c r="Q40" s="105">
        <v>51</v>
      </c>
      <c r="R40" s="105">
        <v>0</v>
      </c>
      <c r="S40" s="105">
        <v>43</v>
      </c>
      <c r="T40" s="105">
        <v>43</v>
      </c>
      <c r="U40" s="105">
        <v>84.313725490196077</v>
      </c>
      <c r="V40" s="105">
        <v>0</v>
      </c>
      <c r="W40" s="105">
        <v>7</v>
      </c>
      <c r="X40" s="105">
        <v>7</v>
      </c>
      <c r="Y40" s="105">
        <v>13.725490196078432</v>
      </c>
      <c r="Z40" s="105">
        <v>98.039215686274503</v>
      </c>
      <c r="AA40" s="105">
        <v>0</v>
      </c>
      <c r="AB40" s="105">
        <v>50</v>
      </c>
      <c r="AC40" s="105">
        <v>50</v>
      </c>
      <c r="AD40" s="189">
        <v>51</v>
      </c>
      <c r="AE40" s="189">
        <v>0</v>
      </c>
      <c r="AF40" s="189">
        <v>44</v>
      </c>
      <c r="AG40" s="189">
        <v>44</v>
      </c>
      <c r="AH40" s="189">
        <v>86.274509803921575</v>
      </c>
      <c r="AI40" s="189">
        <v>0</v>
      </c>
      <c r="AJ40" s="189">
        <v>6</v>
      </c>
      <c r="AK40" s="189">
        <v>6</v>
      </c>
      <c r="AL40" s="189">
        <v>11.76470588235294</v>
      </c>
      <c r="AM40" s="189">
        <v>98.039215686274503</v>
      </c>
      <c r="AN40" s="189">
        <v>0</v>
      </c>
      <c r="AO40" s="189">
        <v>50</v>
      </c>
      <c r="AP40" s="189">
        <v>50</v>
      </c>
      <c r="AQ40" s="414">
        <v>51</v>
      </c>
      <c r="AR40" s="103">
        <v>0</v>
      </c>
      <c r="AS40" s="103">
        <v>46</v>
      </c>
      <c r="AT40" s="103">
        <v>46</v>
      </c>
      <c r="AU40" s="104">
        <v>90.196078431372555</v>
      </c>
      <c r="AV40" s="103">
        <v>0</v>
      </c>
      <c r="AW40" s="103">
        <v>6</v>
      </c>
      <c r="AX40" s="103">
        <v>6</v>
      </c>
      <c r="AY40" s="93">
        <v>11.76470588235294</v>
      </c>
      <c r="AZ40" s="104">
        <v>101.96078431372548</v>
      </c>
      <c r="BA40" s="85">
        <v>0</v>
      </c>
      <c r="BB40" s="85">
        <v>52</v>
      </c>
      <c r="BC40" s="105">
        <v>52</v>
      </c>
    </row>
    <row r="41" spans="1:55" x14ac:dyDescent="0.25">
      <c r="A41" s="5">
        <v>890</v>
      </c>
      <c r="B41" s="8" t="s">
        <v>114</v>
      </c>
      <c r="C41" s="5">
        <v>890</v>
      </c>
      <c r="D41" s="76">
        <v>246</v>
      </c>
      <c r="E41" s="103">
        <v>3</v>
      </c>
      <c r="F41" s="103">
        <v>202</v>
      </c>
      <c r="G41" s="103">
        <v>205</v>
      </c>
      <c r="H41" s="104">
        <v>82.113821138211378</v>
      </c>
      <c r="I41" s="103">
        <v>0</v>
      </c>
      <c r="J41" s="103">
        <v>26</v>
      </c>
      <c r="K41" s="103">
        <v>26</v>
      </c>
      <c r="L41" s="93">
        <v>10.569105691056912</v>
      </c>
      <c r="M41" s="104">
        <v>92.682926829268297</v>
      </c>
      <c r="N41" s="85">
        <v>3</v>
      </c>
      <c r="O41" s="85">
        <v>228</v>
      </c>
      <c r="P41" s="191">
        <v>231</v>
      </c>
      <c r="Q41" s="105">
        <v>246</v>
      </c>
      <c r="R41" s="105">
        <v>3</v>
      </c>
      <c r="S41" s="105">
        <v>206</v>
      </c>
      <c r="T41" s="105">
        <v>209</v>
      </c>
      <c r="U41" s="105">
        <v>83.739837398373979</v>
      </c>
      <c r="V41" s="105">
        <v>0</v>
      </c>
      <c r="W41" s="105">
        <v>26</v>
      </c>
      <c r="X41" s="105">
        <v>26</v>
      </c>
      <c r="Y41" s="105">
        <v>10.569105691056912</v>
      </c>
      <c r="Z41" s="105">
        <v>94.308943089430898</v>
      </c>
      <c r="AA41" s="105">
        <v>3</v>
      </c>
      <c r="AB41" s="105">
        <v>232</v>
      </c>
      <c r="AC41" s="105">
        <v>235</v>
      </c>
      <c r="AD41" s="189">
        <v>246</v>
      </c>
      <c r="AE41" s="189">
        <v>0</v>
      </c>
      <c r="AF41" s="189">
        <v>210</v>
      </c>
      <c r="AG41" s="189">
        <v>210</v>
      </c>
      <c r="AH41" s="189">
        <v>85.365853658536579</v>
      </c>
      <c r="AI41" s="189">
        <v>0</v>
      </c>
      <c r="AJ41" s="189">
        <v>29</v>
      </c>
      <c r="AK41" s="189">
        <v>29</v>
      </c>
      <c r="AL41" s="189">
        <v>11.788617886178862</v>
      </c>
      <c r="AM41" s="189">
        <v>97.154471544715449</v>
      </c>
      <c r="AN41" s="189">
        <v>0</v>
      </c>
      <c r="AO41" s="189">
        <v>239</v>
      </c>
      <c r="AP41" s="189">
        <v>239</v>
      </c>
      <c r="AQ41" s="414">
        <v>246</v>
      </c>
      <c r="AR41" s="103">
        <v>0</v>
      </c>
      <c r="AS41" s="103">
        <v>212</v>
      </c>
      <c r="AT41" s="103">
        <v>212</v>
      </c>
      <c r="AU41" s="104">
        <v>86.178861788617894</v>
      </c>
      <c r="AV41" s="103">
        <v>0</v>
      </c>
      <c r="AW41" s="103">
        <v>27</v>
      </c>
      <c r="AX41" s="103">
        <v>27</v>
      </c>
      <c r="AY41" s="93">
        <v>10.975609756097562</v>
      </c>
      <c r="AZ41" s="104">
        <v>97.154471544715449</v>
      </c>
      <c r="BA41" s="85">
        <v>0</v>
      </c>
      <c r="BB41" s="85">
        <v>239</v>
      </c>
      <c r="BC41" s="105">
        <v>239</v>
      </c>
    </row>
    <row r="42" spans="1:55" ht="24.75" customHeight="1" x14ac:dyDescent="0.25">
      <c r="A42" s="86">
        <v>6278</v>
      </c>
      <c r="B42" s="9" t="s">
        <v>115</v>
      </c>
      <c r="C42" s="86">
        <v>6278</v>
      </c>
      <c r="D42" s="37">
        <v>3338</v>
      </c>
      <c r="E42" s="37">
        <v>4</v>
      </c>
      <c r="F42" s="37">
        <v>2834</v>
      </c>
      <c r="G42" s="37">
        <v>2838</v>
      </c>
      <c r="H42" s="90">
        <v>84.901138406231283</v>
      </c>
      <c r="I42" s="37">
        <v>0</v>
      </c>
      <c r="J42" s="37">
        <v>511</v>
      </c>
      <c r="K42" s="37">
        <v>511</v>
      </c>
      <c r="L42" s="94">
        <v>15.308568004793289</v>
      </c>
      <c r="M42" s="88">
        <v>100.20970641102456</v>
      </c>
      <c r="N42" s="177">
        <v>4</v>
      </c>
      <c r="O42" s="177">
        <v>3345</v>
      </c>
      <c r="P42" s="411">
        <v>3349</v>
      </c>
      <c r="Q42" s="177">
        <v>3338</v>
      </c>
      <c r="R42" s="177">
        <v>4</v>
      </c>
      <c r="S42" s="177">
        <v>2882</v>
      </c>
      <c r="T42" s="177">
        <v>2886</v>
      </c>
      <c r="U42" s="177">
        <v>86.339125224685446</v>
      </c>
      <c r="V42" s="177">
        <v>0</v>
      </c>
      <c r="W42" s="177">
        <v>503</v>
      </c>
      <c r="X42" s="177">
        <v>503</v>
      </c>
      <c r="Y42" s="177">
        <v>15.068903535050929</v>
      </c>
      <c r="Z42" s="177">
        <v>101.40802875973638</v>
      </c>
      <c r="AA42" s="177">
        <v>4</v>
      </c>
      <c r="AB42" s="177">
        <v>3385</v>
      </c>
      <c r="AC42" s="177">
        <v>3389</v>
      </c>
      <c r="AD42" s="546">
        <v>3338</v>
      </c>
      <c r="AE42" s="546">
        <v>0</v>
      </c>
      <c r="AF42" s="546">
        <v>2891</v>
      </c>
      <c r="AG42" s="546">
        <v>2891</v>
      </c>
      <c r="AH42" s="546">
        <v>86.608747753145593</v>
      </c>
      <c r="AI42" s="546">
        <v>0</v>
      </c>
      <c r="AJ42" s="546">
        <v>500</v>
      </c>
      <c r="AK42" s="546">
        <v>500</v>
      </c>
      <c r="AL42" s="546">
        <v>14.979029358897545</v>
      </c>
      <c r="AM42" s="546">
        <v>101.58777711204314</v>
      </c>
      <c r="AN42" s="546">
        <v>0</v>
      </c>
      <c r="AO42" s="546">
        <v>3391</v>
      </c>
      <c r="AP42" s="546">
        <v>3391</v>
      </c>
      <c r="AQ42" s="87">
        <v>3338</v>
      </c>
      <c r="AR42" s="37">
        <v>0</v>
      </c>
      <c r="AS42" s="37">
        <v>2959</v>
      </c>
      <c r="AT42" s="37">
        <v>2959</v>
      </c>
      <c r="AU42" s="90">
        <v>88.645895745955656</v>
      </c>
      <c r="AV42" s="37">
        <v>0</v>
      </c>
      <c r="AW42" s="37">
        <v>468</v>
      </c>
      <c r="AX42" s="37">
        <v>468</v>
      </c>
      <c r="AY42" s="94">
        <v>14.020371479928102</v>
      </c>
      <c r="AZ42" s="88">
        <v>102.66626722588377</v>
      </c>
      <c r="BA42" s="177">
        <v>0</v>
      </c>
      <c r="BB42" s="177">
        <v>3427</v>
      </c>
      <c r="BC42" s="177">
        <v>3427</v>
      </c>
    </row>
    <row r="43" spans="1:55" x14ac:dyDescent="0.25">
      <c r="A43" s="5">
        <v>4</v>
      </c>
      <c r="B43" s="8" t="s">
        <v>116</v>
      </c>
      <c r="C43" s="5">
        <v>4</v>
      </c>
      <c r="D43" s="76">
        <v>6</v>
      </c>
      <c r="E43" s="103">
        <v>0</v>
      </c>
      <c r="F43" s="103">
        <v>4</v>
      </c>
      <c r="G43" s="103">
        <v>4</v>
      </c>
      <c r="H43" s="104">
        <v>66.666666666666657</v>
      </c>
      <c r="I43" s="103">
        <v>0</v>
      </c>
      <c r="J43" s="103">
        <v>1</v>
      </c>
      <c r="K43" s="103">
        <v>1</v>
      </c>
      <c r="L43" s="93">
        <v>16.666666666666664</v>
      </c>
      <c r="M43" s="104">
        <v>83.333333333333343</v>
      </c>
      <c r="N43" s="85">
        <v>0</v>
      </c>
      <c r="O43" s="85">
        <v>5</v>
      </c>
      <c r="P43" s="408">
        <v>5</v>
      </c>
      <c r="Q43" s="103">
        <v>6</v>
      </c>
      <c r="R43" s="103">
        <v>0</v>
      </c>
      <c r="S43" s="103">
        <v>4</v>
      </c>
      <c r="T43" s="103">
        <v>4</v>
      </c>
      <c r="U43" s="103">
        <v>66.666666666666657</v>
      </c>
      <c r="V43" s="103">
        <v>0</v>
      </c>
      <c r="W43" s="103">
        <v>1</v>
      </c>
      <c r="X43" s="103">
        <v>1</v>
      </c>
      <c r="Y43" s="103">
        <v>16.666666666666664</v>
      </c>
      <c r="Z43" s="103">
        <v>83.333333333333343</v>
      </c>
      <c r="AA43" s="103">
        <v>0</v>
      </c>
      <c r="AB43" s="103">
        <v>5</v>
      </c>
      <c r="AC43" s="103">
        <v>5</v>
      </c>
      <c r="AD43" s="544">
        <v>6</v>
      </c>
      <c r="AE43" s="544">
        <v>0</v>
      </c>
      <c r="AF43" s="544">
        <v>5</v>
      </c>
      <c r="AG43" s="544">
        <v>5</v>
      </c>
      <c r="AH43" s="544">
        <v>83.333333333333343</v>
      </c>
      <c r="AI43" s="544">
        <v>0</v>
      </c>
      <c r="AJ43" s="544">
        <v>1</v>
      </c>
      <c r="AK43" s="544">
        <v>1</v>
      </c>
      <c r="AL43" s="544">
        <v>16.666666666666664</v>
      </c>
      <c r="AM43" s="544">
        <v>100</v>
      </c>
      <c r="AN43" s="544">
        <v>0</v>
      </c>
      <c r="AO43" s="544">
        <v>6</v>
      </c>
      <c r="AP43" s="544">
        <v>6</v>
      </c>
      <c r="AQ43" s="414">
        <v>6</v>
      </c>
      <c r="AR43" s="103">
        <v>0</v>
      </c>
      <c r="AS43" s="103">
        <v>5</v>
      </c>
      <c r="AT43" s="103">
        <v>5</v>
      </c>
      <c r="AU43" s="104">
        <v>83.333333333333343</v>
      </c>
      <c r="AV43" s="103">
        <v>0</v>
      </c>
      <c r="AW43" s="103">
        <v>1</v>
      </c>
      <c r="AX43" s="103">
        <v>1</v>
      </c>
      <c r="AY43" s="93">
        <v>16.666666666666664</v>
      </c>
      <c r="AZ43" s="104">
        <v>100</v>
      </c>
      <c r="BA43" s="85">
        <v>0</v>
      </c>
      <c r="BB43" s="85">
        <v>6</v>
      </c>
      <c r="BC43" s="103">
        <v>6</v>
      </c>
    </row>
    <row r="44" spans="1:55" x14ac:dyDescent="0.25">
      <c r="A44" s="5">
        <v>42</v>
      </c>
      <c r="B44" s="102" t="s">
        <v>242</v>
      </c>
      <c r="C44" s="5">
        <v>42</v>
      </c>
      <c r="D44" s="76">
        <v>457</v>
      </c>
      <c r="E44" s="103">
        <v>1</v>
      </c>
      <c r="F44" s="103">
        <v>515</v>
      </c>
      <c r="G44" s="103">
        <v>516</v>
      </c>
      <c r="H44" s="104">
        <v>112.691466083151</v>
      </c>
      <c r="I44" s="103">
        <v>0</v>
      </c>
      <c r="J44" s="103">
        <v>118</v>
      </c>
      <c r="K44" s="103">
        <v>118</v>
      </c>
      <c r="L44" s="93">
        <v>25.820568927789932</v>
      </c>
      <c r="M44" s="104">
        <v>138.51203501094091</v>
      </c>
      <c r="N44" s="85">
        <v>1</v>
      </c>
      <c r="O44" s="85">
        <v>633</v>
      </c>
      <c r="P44" s="191">
        <v>634</v>
      </c>
      <c r="Q44" s="105">
        <v>457</v>
      </c>
      <c r="R44" s="105">
        <v>1</v>
      </c>
      <c r="S44" s="105">
        <v>523</v>
      </c>
      <c r="T44" s="105">
        <v>524</v>
      </c>
      <c r="U44" s="105">
        <v>114.44201312910285</v>
      </c>
      <c r="V44" s="105">
        <v>0</v>
      </c>
      <c r="W44" s="105">
        <v>117</v>
      </c>
      <c r="X44" s="105">
        <v>117</v>
      </c>
      <c r="Y44" s="105">
        <v>25.601750547045953</v>
      </c>
      <c r="Z44" s="105">
        <v>140.04376367614879</v>
      </c>
      <c r="AA44" s="105">
        <v>1</v>
      </c>
      <c r="AB44" s="105">
        <v>640</v>
      </c>
      <c r="AC44" s="105">
        <v>641</v>
      </c>
      <c r="AD44" s="189">
        <v>457</v>
      </c>
      <c r="AE44" s="189">
        <v>0</v>
      </c>
      <c r="AF44" s="189">
        <v>518</v>
      </c>
      <c r="AG44" s="189">
        <v>518</v>
      </c>
      <c r="AH44" s="189">
        <v>113.34792122538293</v>
      </c>
      <c r="AI44" s="189">
        <v>0</v>
      </c>
      <c r="AJ44" s="189">
        <v>117</v>
      </c>
      <c r="AK44" s="189">
        <v>117</v>
      </c>
      <c r="AL44" s="189">
        <v>25.601750547045953</v>
      </c>
      <c r="AM44" s="189">
        <v>138.94967177242887</v>
      </c>
      <c r="AN44" s="189">
        <v>0</v>
      </c>
      <c r="AO44" s="189">
        <v>635</v>
      </c>
      <c r="AP44" s="189">
        <v>635</v>
      </c>
      <c r="AQ44" s="414">
        <v>457</v>
      </c>
      <c r="AR44" s="103">
        <v>0</v>
      </c>
      <c r="AS44" s="103">
        <v>536</v>
      </c>
      <c r="AT44" s="103">
        <v>536</v>
      </c>
      <c r="AU44" s="104">
        <v>117.28665207877462</v>
      </c>
      <c r="AV44" s="103">
        <v>0</v>
      </c>
      <c r="AW44" s="103">
        <v>107</v>
      </c>
      <c r="AX44" s="103">
        <v>107</v>
      </c>
      <c r="AY44" s="93">
        <v>23.413566739606125</v>
      </c>
      <c r="AZ44" s="104">
        <v>140.70021881838076</v>
      </c>
      <c r="BA44" s="85">
        <v>0</v>
      </c>
      <c r="BB44" s="85">
        <v>643</v>
      </c>
      <c r="BC44" s="105">
        <v>643</v>
      </c>
    </row>
    <row r="45" spans="1:55" x14ac:dyDescent="0.25">
      <c r="A45" s="5">
        <v>44</v>
      </c>
      <c r="B45" s="8" t="s">
        <v>118</v>
      </c>
      <c r="C45" s="5">
        <v>44</v>
      </c>
      <c r="D45" s="76">
        <v>16</v>
      </c>
      <c r="E45" s="103">
        <v>0</v>
      </c>
      <c r="F45" s="103">
        <v>25</v>
      </c>
      <c r="G45" s="103">
        <v>25</v>
      </c>
      <c r="H45" s="104">
        <v>156.25</v>
      </c>
      <c r="I45" s="103">
        <v>0</v>
      </c>
      <c r="J45" s="103">
        <v>2</v>
      </c>
      <c r="K45" s="103">
        <v>2</v>
      </c>
      <c r="L45" s="93">
        <v>12.5</v>
      </c>
      <c r="M45" s="104">
        <v>168.75</v>
      </c>
      <c r="N45" s="85">
        <v>0</v>
      </c>
      <c r="O45" s="85">
        <v>27</v>
      </c>
      <c r="P45" s="191">
        <v>27</v>
      </c>
      <c r="Q45" s="105">
        <v>16</v>
      </c>
      <c r="R45" s="105">
        <v>0</v>
      </c>
      <c r="S45" s="105">
        <v>24</v>
      </c>
      <c r="T45" s="105">
        <v>24</v>
      </c>
      <c r="U45" s="105">
        <v>150</v>
      </c>
      <c r="V45" s="105">
        <v>0</v>
      </c>
      <c r="W45" s="105">
        <v>3</v>
      </c>
      <c r="X45" s="105">
        <v>3</v>
      </c>
      <c r="Y45" s="105">
        <v>18.75</v>
      </c>
      <c r="Z45" s="105">
        <v>168.75</v>
      </c>
      <c r="AA45" s="105">
        <v>0</v>
      </c>
      <c r="AB45" s="105">
        <v>27</v>
      </c>
      <c r="AC45" s="105">
        <v>27</v>
      </c>
      <c r="AD45" s="189">
        <v>16</v>
      </c>
      <c r="AE45" s="189">
        <v>0</v>
      </c>
      <c r="AF45" s="189">
        <v>23</v>
      </c>
      <c r="AG45" s="189">
        <v>23</v>
      </c>
      <c r="AH45" s="189">
        <v>143.75</v>
      </c>
      <c r="AI45" s="189">
        <v>0</v>
      </c>
      <c r="AJ45" s="189">
        <v>3</v>
      </c>
      <c r="AK45" s="189">
        <v>3</v>
      </c>
      <c r="AL45" s="189">
        <v>18.75</v>
      </c>
      <c r="AM45" s="189">
        <v>162.5</v>
      </c>
      <c r="AN45" s="189">
        <v>0</v>
      </c>
      <c r="AO45" s="189">
        <v>26</v>
      </c>
      <c r="AP45" s="189">
        <v>26</v>
      </c>
      <c r="AQ45" s="414">
        <v>16</v>
      </c>
      <c r="AR45" s="103">
        <v>0</v>
      </c>
      <c r="AS45" s="103">
        <v>23</v>
      </c>
      <c r="AT45" s="103">
        <v>23</v>
      </c>
      <c r="AU45" s="104">
        <v>143.75</v>
      </c>
      <c r="AV45" s="103">
        <v>0</v>
      </c>
      <c r="AW45" s="103">
        <v>4</v>
      </c>
      <c r="AX45" s="103">
        <v>4</v>
      </c>
      <c r="AY45" s="93">
        <v>25</v>
      </c>
      <c r="AZ45" s="104">
        <v>168.75</v>
      </c>
      <c r="BA45" s="85">
        <v>0</v>
      </c>
      <c r="BB45" s="85">
        <v>27</v>
      </c>
      <c r="BC45" s="105">
        <v>27</v>
      </c>
    </row>
    <row r="46" spans="1:55" x14ac:dyDescent="0.25">
      <c r="A46" s="5">
        <v>59</v>
      </c>
      <c r="B46" s="8" t="s">
        <v>119</v>
      </c>
      <c r="C46" s="5">
        <v>59</v>
      </c>
      <c r="D46" s="76">
        <v>88</v>
      </c>
      <c r="E46" s="103">
        <v>0</v>
      </c>
      <c r="F46" s="103">
        <v>26</v>
      </c>
      <c r="G46" s="103">
        <v>26</v>
      </c>
      <c r="H46" s="104">
        <v>29.545454545454547</v>
      </c>
      <c r="I46" s="103">
        <v>0</v>
      </c>
      <c r="J46" s="103">
        <v>7</v>
      </c>
      <c r="K46" s="103">
        <v>7</v>
      </c>
      <c r="L46" s="93">
        <v>7.9545454545454541</v>
      </c>
      <c r="M46" s="104">
        <v>37.5</v>
      </c>
      <c r="N46" s="85">
        <v>0</v>
      </c>
      <c r="O46" s="85">
        <v>33</v>
      </c>
      <c r="P46" s="191">
        <v>33</v>
      </c>
      <c r="Q46" s="105">
        <v>88</v>
      </c>
      <c r="R46" s="105">
        <v>0</v>
      </c>
      <c r="S46" s="105">
        <v>24</v>
      </c>
      <c r="T46" s="105">
        <v>24</v>
      </c>
      <c r="U46" s="105">
        <v>27.27272727272727</v>
      </c>
      <c r="V46" s="105">
        <v>0</v>
      </c>
      <c r="W46" s="105">
        <v>8</v>
      </c>
      <c r="X46" s="105">
        <v>8</v>
      </c>
      <c r="Y46" s="105">
        <v>9.0909090909090917</v>
      </c>
      <c r="Z46" s="105">
        <v>36.363636363636367</v>
      </c>
      <c r="AA46" s="105">
        <v>0</v>
      </c>
      <c r="AB46" s="105">
        <v>32</v>
      </c>
      <c r="AC46" s="105">
        <v>32</v>
      </c>
      <c r="AD46" s="189">
        <v>88</v>
      </c>
      <c r="AE46" s="189">
        <v>0</v>
      </c>
      <c r="AF46" s="189">
        <v>24</v>
      </c>
      <c r="AG46" s="189">
        <v>24</v>
      </c>
      <c r="AH46" s="189">
        <v>27.27272727272727</v>
      </c>
      <c r="AI46" s="189">
        <v>0</v>
      </c>
      <c r="AJ46" s="189">
        <v>7</v>
      </c>
      <c r="AK46" s="189">
        <v>7</v>
      </c>
      <c r="AL46" s="189">
        <v>7.9545454545454541</v>
      </c>
      <c r="AM46" s="189">
        <v>35.227272727272727</v>
      </c>
      <c r="AN46" s="189">
        <v>0</v>
      </c>
      <c r="AO46" s="189">
        <v>31</v>
      </c>
      <c r="AP46" s="189">
        <v>31</v>
      </c>
      <c r="AQ46" s="414">
        <v>88</v>
      </c>
      <c r="AR46" s="103">
        <v>0</v>
      </c>
      <c r="AS46" s="103">
        <v>26</v>
      </c>
      <c r="AT46" s="103">
        <v>26</v>
      </c>
      <c r="AU46" s="104">
        <v>29.545454545454547</v>
      </c>
      <c r="AV46" s="103">
        <v>0</v>
      </c>
      <c r="AW46" s="103">
        <v>7</v>
      </c>
      <c r="AX46" s="103">
        <v>7</v>
      </c>
      <c r="AY46" s="93">
        <v>7.9545454545454541</v>
      </c>
      <c r="AZ46" s="104">
        <v>37.5</v>
      </c>
      <c r="BA46" s="85">
        <v>0</v>
      </c>
      <c r="BB46" s="85">
        <v>33</v>
      </c>
      <c r="BC46" s="105">
        <v>33</v>
      </c>
    </row>
    <row r="47" spans="1:55" x14ac:dyDescent="0.25">
      <c r="A47" s="5">
        <v>113</v>
      </c>
      <c r="B47" s="8" t="s">
        <v>120</v>
      </c>
      <c r="C47" s="5">
        <v>113</v>
      </c>
      <c r="D47" s="76">
        <v>53</v>
      </c>
      <c r="E47" s="103">
        <v>0</v>
      </c>
      <c r="F47" s="103">
        <v>58</v>
      </c>
      <c r="G47" s="103">
        <v>58</v>
      </c>
      <c r="H47" s="104">
        <v>109.43396226415094</v>
      </c>
      <c r="I47" s="103">
        <v>0</v>
      </c>
      <c r="J47" s="103">
        <v>5</v>
      </c>
      <c r="K47" s="103">
        <v>5</v>
      </c>
      <c r="L47" s="93">
        <v>9.433962264150944</v>
      </c>
      <c r="M47" s="104">
        <v>118.86792452830188</v>
      </c>
      <c r="N47" s="85">
        <v>0</v>
      </c>
      <c r="O47" s="85">
        <v>63</v>
      </c>
      <c r="P47" s="191">
        <v>63</v>
      </c>
      <c r="Q47" s="105">
        <v>53</v>
      </c>
      <c r="R47" s="105">
        <v>0</v>
      </c>
      <c r="S47" s="105">
        <v>59</v>
      </c>
      <c r="T47" s="105">
        <v>59</v>
      </c>
      <c r="U47" s="105">
        <v>111.32075471698113</v>
      </c>
      <c r="V47" s="105">
        <v>0</v>
      </c>
      <c r="W47" s="105">
        <v>4</v>
      </c>
      <c r="X47" s="105">
        <v>4</v>
      </c>
      <c r="Y47" s="105">
        <v>7.5471698113207548</v>
      </c>
      <c r="Z47" s="105">
        <v>118.86792452830188</v>
      </c>
      <c r="AA47" s="105">
        <v>0</v>
      </c>
      <c r="AB47" s="105">
        <v>63</v>
      </c>
      <c r="AC47" s="105">
        <v>63</v>
      </c>
      <c r="AD47" s="189">
        <v>53</v>
      </c>
      <c r="AE47" s="189">
        <v>0</v>
      </c>
      <c r="AF47" s="189">
        <v>59</v>
      </c>
      <c r="AG47" s="189">
        <v>59</v>
      </c>
      <c r="AH47" s="189">
        <v>111.32075471698113</v>
      </c>
      <c r="AI47" s="189">
        <v>0</v>
      </c>
      <c r="AJ47" s="189">
        <v>5</v>
      </c>
      <c r="AK47" s="189">
        <v>5</v>
      </c>
      <c r="AL47" s="189">
        <v>9.433962264150944</v>
      </c>
      <c r="AM47" s="189">
        <v>120.75471698113208</v>
      </c>
      <c r="AN47" s="189">
        <v>0</v>
      </c>
      <c r="AO47" s="189">
        <v>64</v>
      </c>
      <c r="AP47" s="189">
        <v>64</v>
      </c>
      <c r="AQ47" s="414">
        <v>53</v>
      </c>
      <c r="AR47" s="103">
        <v>0</v>
      </c>
      <c r="AS47" s="103">
        <v>58</v>
      </c>
      <c r="AT47" s="103">
        <v>58</v>
      </c>
      <c r="AU47" s="104">
        <v>109.43396226415094</v>
      </c>
      <c r="AV47" s="103">
        <v>0</v>
      </c>
      <c r="AW47" s="103">
        <v>5</v>
      </c>
      <c r="AX47" s="103">
        <v>5</v>
      </c>
      <c r="AY47" s="93">
        <v>9.433962264150944</v>
      </c>
      <c r="AZ47" s="104">
        <v>118.86792452830188</v>
      </c>
      <c r="BA47" s="85">
        <v>0</v>
      </c>
      <c r="BB47" s="85">
        <v>63</v>
      </c>
      <c r="BC47" s="105">
        <v>63</v>
      </c>
    </row>
    <row r="48" spans="1:55" x14ac:dyDescent="0.25">
      <c r="A48" s="5">
        <v>125</v>
      </c>
      <c r="B48" s="8" t="s">
        <v>121</v>
      </c>
      <c r="C48" s="5">
        <v>125</v>
      </c>
      <c r="D48" s="76">
        <v>331</v>
      </c>
      <c r="E48" s="103">
        <v>0</v>
      </c>
      <c r="F48" s="103">
        <v>67</v>
      </c>
      <c r="G48" s="103">
        <v>67</v>
      </c>
      <c r="H48" s="104">
        <v>20.241691842900302</v>
      </c>
      <c r="I48" s="103">
        <v>0</v>
      </c>
      <c r="J48" s="103">
        <v>8</v>
      </c>
      <c r="K48" s="103">
        <v>8</v>
      </c>
      <c r="L48" s="93">
        <v>2.416918429003021</v>
      </c>
      <c r="M48" s="104">
        <v>22.658610271903324</v>
      </c>
      <c r="N48" s="85">
        <v>0</v>
      </c>
      <c r="O48" s="85">
        <v>75</v>
      </c>
      <c r="P48" s="191">
        <v>75</v>
      </c>
      <c r="Q48" s="105">
        <v>331</v>
      </c>
      <c r="R48" s="105">
        <v>0</v>
      </c>
      <c r="S48" s="105">
        <v>68</v>
      </c>
      <c r="T48" s="105">
        <v>68</v>
      </c>
      <c r="U48" s="105">
        <v>20.543806646525681</v>
      </c>
      <c r="V48" s="105">
        <v>0</v>
      </c>
      <c r="W48" s="105">
        <v>8</v>
      </c>
      <c r="X48" s="105">
        <v>8</v>
      </c>
      <c r="Y48" s="105">
        <v>2.416918429003021</v>
      </c>
      <c r="Z48" s="105">
        <v>22.9607250755287</v>
      </c>
      <c r="AA48" s="105">
        <v>0</v>
      </c>
      <c r="AB48" s="105">
        <v>76</v>
      </c>
      <c r="AC48" s="105">
        <v>76</v>
      </c>
      <c r="AD48" s="189">
        <v>331</v>
      </c>
      <c r="AE48" s="189">
        <v>0</v>
      </c>
      <c r="AF48" s="189">
        <v>72</v>
      </c>
      <c r="AG48" s="189">
        <v>72</v>
      </c>
      <c r="AH48" s="189">
        <v>21.75226586102719</v>
      </c>
      <c r="AI48" s="189">
        <v>0</v>
      </c>
      <c r="AJ48" s="189">
        <v>4</v>
      </c>
      <c r="AK48" s="189">
        <v>4</v>
      </c>
      <c r="AL48" s="189">
        <v>1.2084592145015105</v>
      </c>
      <c r="AM48" s="189">
        <v>22.9607250755287</v>
      </c>
      <c r="AN48" s="189">
        <v>0</v>
      </c>
      <c r="AO48" s="189">
        <v>76</v>
      </c>
      <c r="AP48" s="189">
        <v>76</v>
      </c>
      <c r="AQ48" s="414">
        <v>331</v>
      </c>
      <c r="AR48" s="103">
        <v>0</v>
      </c>
      <c r="AS48" s="103">
        <v>72</v>
      </c>
      <c r="AT48" s="103">
        <v>72</v>
      </c>
      <c r="AU48" s="104">
        <v>21.75226586102719</v>
      </c>
      <c r="AV48" s="103">
        <v>0</v>
      </c>
      <c r="AW48" s="103">
        <v>7</v>
      </c>
      <c r="AX48" s="103">
        <v>7</v>
      </c>
      <c r="AY48" s="93">
        <v>2.1148036253776437</v>
      </c>
      <c r="AZ48" s="104">
        <v>23.867069486404834</v>
      </c>
      <c r="BA48" s="85">
        <v>0</v>
      </c>
      <c r="BB48" s="85">
        <v>79</v>
      </c>
      <c r="BC48" s="105">
        <v>79</v>
      </c>
    </row>
    <row r="49" spans="1:55" x14ac:dyDescent="0.25">
      <c r="A49" s="5">
        <v>138</v>
      </c>
      <c r="B49" s="8" t="s">
        <v>122</v>
      </c>
      <c r="C49" s="5">
        <v>138</v>
      </c>
      <c r="D49" s="76">
        <v>73</v>
      </c>
      <c r="E49" s="103">
        <v>0</v>
      </c>
      <c r="F49" s="103">
        <v>95</v>
      </c>
      <c r="G49" s="103">
        <v>95</v>
      </c>
      <c r="H49" s="104">
        <v>130.13698630136986</v>
      </c>
      <c r="I49" s="103">
        <v>0</v>
      </c>
      <c r="J49" s="103">
        <v>12</v>
      </c>
      <c r="K49" s="103">
        <v>12</v>
      </c>
      <c r="L49" s="93">
        <v>16.43835616438356</v>
      </c>
      <c r="M49" s="104">
        <v>146.57534246575344</v>
      </c>
      <c r="N49" s="85">
        <v>0</v>
      </c>
      <c r="O49" s="85">
        <v>107</v>
      </c>
      <c r="P49" s="191">
        <v>107</v>
      </c>
      <c r="Q49" s="105">
        <v>73</v>
      </c>
      <c r="R49" s="105">
        <v>0</v>
      </c>
      <c r="S49" s="105">
        <v>99</v>
      </c>
      <c r="T49" s="105">
        <v>99</v>
      </c>
      <c r="U49" s="105">
        <v>135.61643835616439</v>
      </c>
      <c r="V49" s="105">
        <v>0</v>
      </c>
      <c r="W49" s="105">
        <v>11</v>
      </c>
      <c r="X49" s="105">
        <v>11</v>
      </c>
      <c r="Y49" s="105">
        <v>15.068493150684931</v>
      </c>
      <c r="Z49" s="105">
        <v>150.68493150684932</v>
      </c>
      <c r="AA49" s="105">
        <v>0</v>
      </c>
      <c r="AB49" s="105">
        <v>110</v>
      </c>
      <c r="AC49" s="105">
        <v>110</v>
      </c>
      <c r="AD49" s="189">
        <v>73</v>
      </c>
      <c r="AE49" s="189">
        <v>0</v>
      </c>
      <c r="AF49" s="189">
        <v>96</v>
      </c>
      <c r="AG49" s="189">
        <v>96</v>
      </c>
      <c r="AH49" s="189">
        <v>131.50684931506848</v>
      </c>
      <c r="AI49" s="189">
        <v>0</v>
      </c>
      <c r="AJ49" s="189">
        <v>12</v>
      </c>
      <c r="AK49" s="189">
        <v>12</v>
      </c>
      <c r="AL49" s="189">
        <v>16.43835616438356</v>
      </c>
      <c r="AM49" s="189">
        <v>147.94520547945206</v>
      </c>
      <c r="AN49" s="189">
        <v>0</v>
      </c>
      <c r="AO49" s="189">
        <v>108</v>
      </c>
      <c r="AP49" s="189">
        <v>108</v>
      </c>
      <c r="AQ49" s="414">
        <v>73</v>
      </c>
      <c r="AR49" s="103">
        <v>0</v>
      </c>
      <c r="AS49" s="103">
        <v>97</v>
      </c>
      <c r="AT49" s="103">
        <v>97</v>
      </c>
      <c r="AU49" s="104">
        <v>132.87671232876713</v>
      </c>
      <c r="AV49" s="103">
        <v>0</v>
      </c>
      <c r="AW49" s="103">
        <v>9</v>
      </c>
      <c r="AX49" s="103">
        <v>9</v>
      </c>
      <c r="AY49" s="93">
        <v>12.328767123287671</v>
      </c>
      <c r="AZ49" s="104">
        <v>145.20547945205479</v>
      </c>
      <c r="BA49" s="85">
        <v>0</v>
      </c>
      <c r="BB49" s="85">
        <v>106</v>
      </c>
      <c r="BC49" s="105">
        <v>106</v>
      </c>
    </row>
    <row r="50" spans="1:55" x14ac:dyDescent="0.25">
      <c r="A50" s="5">
        <v>234</v>
      </c>
      <c r="B50" s="8" t="s">
        <v>123</v>
      </c>
      <c r="C50" s="5">
        <v>234</v>
      </c>
      <c r="D50" s="76">
        <v>148</v>
      </c>
      <c r="E50" s="103">
        <v>0</v>
      </c>
      <c r="F50" s="103">
        <v>131</v>
      </c>
      <c r="G50" s="103">
        <v>131</v>
      </c>
      <c r="H50" s="104">
        <v>88.513513513513516</v>
      </c>
      <c r="I50" s="103">
        <v>0</v>
      </c>
      <c r="J50" s="103">
        <v>8</v>
      </c>
      <c r="K50" s="103">
        <v>8</v>
      </c>
      <c r="L50" s="93">
        <v>5.4054054054054053</v>
      </c>
      <c r="M50" s="104">
        <v>93.918918918918919</v>
      </c>
      <c r="N50" s="85">
        <v>0</v>
      </c>
      <c r="O50" s="85">
        <v>139</v>
      </c>
      <c r="P50" s="191">
        <v>139</v>
      </c>
      <c r="Q50" s="105">
        <v>148</v>
      </c>
      <c r="R50" s="105">
        <v>0</v>
      </c>
      <c r="S50" s="105">
        <v>135</v>
      </c>
      <c r="T50" s="105">
        <v>135</v>
      </c>
      <c r="U50" s="105">
        <v>91.21621621621621</v>
      </c>
      <c r="V50" s="105">
        <v>0</v>
      </c>
      <c r="W50" s="105">
        <v>8</v>
      </c>
      <c r="X50" s="105">
        <v>8</v>
      </c>
      <c r="Y50" s="105">
        <v>5.4054054054054053</v>
      </c>
      <c r="Z50" s="105">
        <v>96.621621621621628</v>
      </c>
      <c r="AA50" s="105">
        <v>0</v>
      </c>
      <c r="AB50" s="105">
        <v>143</v>
      </c>
      <c r="AC50" s="105">
        <v>143</v>
      </c>
      <c r="AD50" s="189">
        <v>148</v>
      </c>
      <c r="AE50" s="189">
        <v>0</v>
      </c>
      <c r="AF50" s="189">
        <v>138</v>
      </c>
      <c r="AG50" s="189">
        <v>138</v>
      </c>
      <c r="AH50" s="189">
        <v>93.243243243243242</v>
      </c>
      <c r="AI50" s="189">
        <v>0</v>
      </c>
      <c r="AJ50" s="189">
        <v>7</v>
      </c>
      <c r="AK50" s="189">
        <v>7</v>
      </c>
      <c r="AL50" s="189">
        <v>4.7297297297297298</v>
      </c>
      <c r="AM50" s="189">
        <v>97.972972972972968</v>
      </c>
      <c r="AN50" s="189">
        <v>0</v>
      </c>
      <c r="AO50" s="189">
        <v>145</v>
      </c>
      <c r="AP50" s="189">
        <v>145</v>
      </c>
      <c r="AQ50" s="414">
        <v>148</v>
      </c>
      <c r="AR50" s="103">
        <v>0</v>
      </c>
      <c r="AS50" s="103">
        <v>139</v>
      </c>
      <c r="AT50" s="103">
        <v>139</v>
      </c>
      <c r="AU50" s="104">
        <v>93.918918918918919</v>
      </c>
      <c r="AV50" s="103">
        <v>0</v>
      </c>
      <c r="AW50" s="103">
        <v>9</v>
      </c>
      <c r="AX50" s="103">
        <v>9</v>
      </c>
      <c r="AY50" s="93">
        <v>6.0810810810810816</v>
      </c>
      <c r="AZ50" s="104">
        <v>100</v>
      </c>
      <c r="BA50" s="85">
        <v>0</v>
      </c>
      <c r="BB50" s="85">
        <v>148</v>
      </c>
      <c r="BC50" s="105">
        <v>148</v>
      </c>
    </row>
    <row r="51" spans="1:55" x14ac:dyDescent="0.25">
      <c r="A51" s="5">
        <v>240</v>
      </c>
      <c r="B51" s="8" t="s">
        <v>124</v>
      </c>
      <c r="C51" s="5">
        <v>240</v>
      </c>
      <c r="D51" s="76">
        <v>17</v>
      </c>
      <c r="E51" s="103">
        <v>0</v>
      </c>
      <c r="F51" s="103">
        <v>18</v>
      </c>
      <c r="G51" s="103">
        <v>18</v>
      </c>
      <c r="H51" s="104">
        <v>105.88235294117648</v>
      </c>
      <c r="I51" s="103">
        <v>0</v>
      </c>
      <c r="J51" s="103">
        <v>1</v>
      </c>
      <c r="K51" s="103">
        <v>1</v>
      </c>
      <c r="L51" s="93">
        <v>5.8823529411764701</v>
      </c>
      <c r="M51" s="104">
        <v>111.76470588235294</v>
      </c>
      <c r="N51" s="85">
        <v>0</v>
      </c>
      <c r="O51" s="85">
        <v>19</v>
      </c>
      <c r="P51" s="191">
        <v>19</v>
      </c>
      <c r="Q51" s="105">
        <v>17</v>
      </c>
      <c r="R51" s="105">
        <v>0</v>
      </c>
      <c r="S51" s="105">
        <v>17</v>
      </c>
      <c r="T51" s="105">
        <v>17</v>
      </c>
      <c r="U51" s="105">
        <v>100</v>
      </c>
      <c r="V51" s="105">
        <v>0</v>
      </c>
      <c r="W51" s="105">
        <v>1</v>
      </c>
      <c r="X51" s="105">
        <v>1</v>
      </c>
      <c r="Y51" s="105">
        <v>5.8823529411764701</v>
      </c>
      <c r="Z51" s="105">
        <v>105.88235294117648</v>
      </c>
      <c r="AA51" s="105">
        <v>0</v>
      </c>
      <c r="AB51" s="105">
        <v>18</v>
      </c>
      <c r="AC51" s="105">
        <v>18</v>
      </c>
      <c r="AD51" s="189">
        <v>17</v>
      </c>
      <c r="AE51" s="189">
        <v>0</v>
      </c>
      <c r="AF51" s="189">
        <v>17</v>
      </c>
      <c r="AG51" s="189">
        <v>17</v>
      </c>
      <c r="AH51" s="189">
        <v>100</v>
      </c>
      <c r="AI51" s="189">
        <v>0</v>
      </c>
      <c r="AJ51" s="189">
        <v>1</v>
      </c>
      <c r="AK51" s="189">
        <v>1</v>
      </c>
      <c r="AL51" s="189">
        <v>5.8823529411764701</v>
      </c>
      <c r="AM51" s="189">
        <v>105.88235294117648</v>
      </c>
      <c r="AN51" s="189">
        <v>0</v>
      </c>
      <c r="AO51" s="189">
        <v>18</v>
      </c>
      <c r="AP51" s="189">
        <v>18</v>
      </c>
      <c r="AQ51" s="414">
        <v>17</v>
      </c>
      <c r="AR51" s="103">
        <v>0</v>
      </c>
      <c r="AS51" s="103">
        <v>17</v>
      </c>
      <c r="AT51" s="103">
        <v>17</v>
      </c>
      <c r="AU51" s="104">
        <v>100</v>
      </c>
      <c r="AV51" s="103">
        <v>0</v>
      </c>
      <c r="AW51" s="103">
        <v>1</v>
      </c>
      <c r="AX51" s="103">
        <v>1</v>
      </c>
      <c r="AY51" s="93">
        <v>5.8823529411764701</v>
      </c>
      <c r="AZ51" s="104">
        <v>105.88235294117648</v>
      </c>
      <c r="BA51" s="85">
        <v>0</v>
      </c>
      <c r="BB51" s="85">
        <v>18</v>
      </c>
      <c r="BC51" s="105">
        <v>18</v>
      </c>
    </row>
    <row r="52" spans="1:55" x14ac:dyDescent="0.25">
      <c r="A52" s="5">
        <v>284</v>
      </c>
      <c r="B52" s="8" t="s">
        <v>125</v>
      </c>
      <c r="C52" s="5">
        <v>284</v>
      </c>
      <c r="D52" s="76">
        <v>80</v>
      </c>
      <c r="E52" s="103">
        <v>3</v>
      </c>
      <c r="F52" s="103">
        <v>88</v>
      </c>
      <c r="G52" s="103">
        <v>91</v>
      </c>
      <c r="H52" s="104">
        <v>110.00000000000001</v>
      </c>
      <c r="I52" s="103">
        <v>0</v>
      </c>
      <c r="J52" s="103">
        <v>7</v>
      </c>
      <c r="K52" s="103">
        <v>7</v>
      </c>
      <c r="L52" s="93">
        <v>8.75</v>
      </c>
      <c r="M52" s="104">
        <v>118.75</v>
      </c>
      <c r="N52" s="85">
        <v>3</v>
      </c>
      <c r="O52" s="85">
        <v>95</v>
      </c>
      <c r="P52" s="191">
        <v>98</v>
      </c>
      <c r="Q52" s="105">
        <v>80</v>
      </c>
      <c r="R52" s="105">
        <v>3</v>
      </c>
      <c r="S52" s="105">
        <v>87</v>
      </c>
      <c r="T52" s="105">
        <v>90</v>
      </c>
      <c r="U52" s="105">
        <v>108.74999999999999</v>
      </c>
      <c r="V52" s="105">
        <v>0</v>
      </c>
      <c r="W52" s="105">
        <v>9</v>
      </c>
      <c r="X52" s="105">
        <v>9</v>
      </c>
      <c r="Y52" s="105">
        <v>11.25</v>
      </c>
      <c r="Z52" s="105">
        <v>120</v>
      </c>
      <c r="AA52" s="105">
        <v>3</v>
      </c>
      <c r="AB52" s="105">
        <v>96</v>
      </c>
      <c r="AC52" s="105">
        <v>99</v>
      </c>
      <c r="AD52" s="189">
        <v>80</v>
      </c>
      <c r="AE52" s="189">
        <v>0</v>
      </c>
      <c r="AF52" s="189">
        <v>89</v>
      </c>
      <c r="AG52" s="189">
        <v>89</v>
      </c>
      <c r="AH52" s="189">
        <v>111.25</v>
      </c>
      <c r="AI52" s="189">
        <v>0</v>
      </c>
      <c r="AJ52" s="189">
        <v>7</v>
      </c>
      <c r="AK52" s="189">
        <v>7</v>
      </c>
      <c r="AL52" s="189">
        <v>8.75</v>
      </c>
      <c r="AM52" s="189">
        <v>120</v>
      </c>
      <c r="AN52" s="189">
        <v>0</v>
      </c>
      <c r="AO52" s="189">
        <v>96</v>
      </c>
      <c r="AP52" s="189">
        <v>96</v>
      </c>
      <c r="AQ52" s="414">
        <v>80</v>
      </c>
      <c r="AR52" s="103">
        <v>0</v>
      </c>
      <c r="AS52" s="103">
        <v>89</v>
      </c>
      <c r="AT52" s="103">
        <v>89</v>
      </c>
      <c r="AU52" s="104">
        <v>111.25</v>
      </c>
      <c r="AV52" s="103">
        <v>0</v>
      </c>
      <c r="AW52" s="103">
        <v>7</v>
      </c>
      <c r="AX52" s="103">
        <v>7</v>
      </c>
      <c r="AY52" s="93">
        <v>8.75</v>
      </c>
      <c r="AZ52" s="104">
        <v>120</v>
      </c>
      <c r="BA52" s="85">
        <v>0</v>
      </c>
      <c r="BB52" s="85">
        <v>96</v>
      </c>
      <c r="BC52" s="105">
        <v>96</v>
      </c>
    </row>
    <row r="53" spans="1:55" x14ac:dyDescent="0.25">
      <c r="A53" s="5">
        <v>306</v>
      </c>
      <c r="B53" s="8" t="s">
        <v>126</v>
      </c>
      <c r="C53" s="5">
        <v>306</v>
      </c>
      <c r="D53" s="76">
        <v>120</v>
      </c>
      <c r="E53" s="103">
        <v>0</v>
      </c>
      <c r="F53" s="103">
        <v>86</v>
      </c>
      <c r="G53" s="103">
        <v>86</v>
      </c>
      <c r="H53" s="104">
        <v>71.666666666666671</v>
      </c>
      <c r="I53" s="103">
        <v>0</v>
      </c>
      <c r="J53" s="103">
        <v>4</v>
      </c>
      <c r="K53" s="103">
        <v>4</v>
      </c>
      <c r="L53" s="93">
        <v>3.3333333333333335</v>
      </c>
      <c r="M53" s="104">
        <v>75</v>
      </c>
      <c r="N53" s="85">
        <v>0</v>
      </c>
      <c r="O53" s="85">
        <v>90</v>
      </c>
      <c r="P53" s="191">
        <v>90</v>
      </c>
      <c r="Q53" s="105">
        <v>120</v>
      </c>
      <c r="R53" s="105">
        <v>0</v>
      </c>
      <c r="S53" s="105">
        <v>87</v>
      </c>
      <c r="T53" s="105">
        <v>87</v>
      </c>
      <c r="U53" s="105">
        <v>72.5</v>
      </c>
      <c r="V53" s="105">
        <v>0</v>
      </c>
      <c r="W53" s="105">
        <v>4</v>
      </c>
      <c r="X53" s="105">
        <v>4</v>
      </c>
      <c r="Y53" s="105">
        <v>3.3333333333333335</v>
      </c>
      <c r="Z53" s="105">
        <v>75.833333333333329</v>
      </c>
      <c r="AA53" s="105">
        <v>0</v>
      </c>
      <c r="AB53" s="105">
        <v>91</v>
      </c>
      <c r="AC53" s="105">
        <v>91</v>
      </c>
      <c r="AD53" s="189">
        <v>120</v>
      </c>
      <c r="AE53" s="189">
        <v>0</v>
      </c>
      <c r="AF53" s="189">
        <v>89</v>
      </c>
      <c r="AG53" s="189">
        <v>89</v>
      </c>
      <c r="AH53" s="189">
        <v>74.166666666666671</v>
      </c>
      <c r="AI53" s="189">
        <v>0</v>
      </c>
      <c r="AJ53" s="189">
        <v>2</v>
      </c>
      <c r="AK53" s="189">
        <v>2</v>
      </c>
      <c r="AL53" s="189">
        <v>1.6666666666666667</v>
      </c>
      <c r="AM53" s="189">
        <v>75.833333333333329</v>
      </c>
      <c r="AN53" s="189">
        <v>0</v>
      </c>
      <c r="AO53" s="189">
        <v>91</v>
      </c>
      <c r="AP53" s="189">
        <v>91</v>
      </c>
      <c r="AQ53" s="414">
        <v>120</v>
      </c>
      <c r="AR53" s="103">
        <v>0</v>
      </c>
      <c r="AS53" s="103">
        <v>89</v>
      </c>
      <c r="AT53" s="103">
        <v>89</v>
      </c>
      <c r="AU53" s="104">
        <v>74.166666666666671</v>
      </c>
      <c r="AV53" s="103">
        <v>0</v>
      </c>
      <c r="AW53" s="103">
        <v>3</v>
      </c>
      <c r="AX53" s="103">
        <v>3</v>
      </c>
      <c r="AY53" s="93">
        <v>2.5</v>
      </c>
      <c r="AZ53" s="104">
        <v>76.666666666666671</v>
      </c>
      <c r="BA53" s="85">
        <v>0</v>
      </c>
      <c r="BB53" s="85">
        <v>92</v>
      </c>
      <c r="BC53" s="105">
        <v>92</v>
      </c>
    </row>
    <row r="54" spans="1:55" x14ac:dyDescent="0.25">
      <c r="A54" s="5">
        <v>347</v>
      </c>
      <c r="B54" s="8" t="s">
        <v>127</v>
      </c>
      <c r="C54" s="5">
        <v>347</v>
      </c>
      <c r="D54" s="76">
        <v>39</v>
      </c>
      <c r="E54" s="103">
        <v>0</v>
      </c>
      <c r="F54" s="103">
        <v>30</v>
      </c>
      <c r="G54" s="103">
        <v>30</v>
      </c>
      <c r="H54" s="104">
        <v>76.923076923076934</v>
      </c>
      <c r="I54" s="103">
        <v>0</v>
      </c>
      <c r="J54" s="103">
        <v>6</v>
      </c>
      <c r="K54" s="103">
        <v>6</v>
      </c>
      <c r="L54" s="93">
        <v>15.384615384615385</v>
      </c>
      <c r="M54" s="104">
        <v>92.307692307692307</v>
      </c>
      <c r="N54" s="85">
        <v>0</v>
      </c>
      <c r="O54" s="85">
        <v>36</v>
      </c>
      <c r="P54" s="191">
        <v>36</v>
      </c>
      <c r="Q54" s="105">
        <v>39</v>
      </c>
      <c r="R54" s="105">
        <v>0</v>
      </c>
      <c r="S54" s="105">
        <v>29</v>
      </c>
      <c r="T54" s="105">
        <v>29</v>
      </c>
      <c r="U54" s="105">
        <v>74.358974358974365</v>
      </c>
      <c r="V54" s="105">
        <v>0</v>
      </c>
      <c r="W54" s="105">
        <v>7</v>
      </c>
      <c r="X54" s="105">
        <v>7</v>
      </c>
      <c r="Y54" s="105">
        <v>17.948717948717949</v>
      </c>
      <c r="Z54" s="105">
        <v>92.307692307692307</v>
      </c>
      <c r="AA54" s="105">
        <v>0</v>
      </c>
      <c r="AB54" s="105">
        <v>36</v>
      </c>
      <c r="AC54" s="105">
        <v>36</v>
      </c>
      <c r="AD54" s="189">
        <v>39</v>
      </c>
      <c r="AE54" s="189">
        <v>0</v>
      </c>
      <c r="AF54" s="189">
        <v>29</v>
      </c>
      <c r="AG54" s="189">
        <v>29</v>
      </c>
      <c r="AH54" s="189">
        <v>74.358974358974365</v>
      </c>
      <c r="AI54" s="189">
        <v>0</v>
      </c>
      <c r="AJ54" s="189">
        <v>6</v>
      </c>
      <c r="AK54" s="189">
        <v>6</v>
      </c>
      <c r="AL54" s="189">
        <v>15.384615384615385</v>
      </c>
      <c r="AM54" s="189">
        <v>89.743589743589752</v>
      </c>
      <c r="AN54" s="189">
        <v>0</v>
      </c>
      <c r="AO54" s="189">
        <v>35</v>
      </c>
      <c r="AP54" s="189">
        <v>35</v>
      </c>
      <c r="AQ54" s="414">
        <v>39</v>
      </c>
      <c r="AR54" s="103">
        <v>0</v>
      </c>
      <c r="AS54" s="103">
        <v>28</v>
      </c>
      <c r="AT54" s="103">
        <v>28</v>
      </c>
      <c r="AU54" s="104">
        <v>71.794871794871796</v>
      </c>
      <c r="AV54" s="103">
        <v>0</v>
      </c>
      <c r="AW54" s="103">
        <v>6</v>
      </c>
      <c r="AX54" s="103">
        <v>6</v>
      </c>
      <c r="AY54" s="93">
        <v>15.384615384615385</v>
      </c>
      <c r="AZ54" s="104">
        <v>87.179487179487182</v>
      </c>
      <c r="BA54" s="85">
        <v>0</v>
      </c>
      <c r="BB54" s="85">
        <v>34</v>
      </c>
      <c r="BC54" s="105">
        <v>34</v>
      </c>
    </row>
    <row r="55" spans="1:55" x14ac:dyDescent="0.25">
      <c r="A55" s="5">
        <v>411</v>
      </c>
      <c r="B55" s="8" t="s">
        <v>128</v>
      </c>
      <c r="C55" s="5">
        <v>411</v>
      </c>
      <c r="D55" s="76">
        <v>17</v>
      </c>
      <c r="E55" s="103">
        <v>0</v>
      </c>
      <c r="F55" s="103">
        <v>24</v>
      </c>
      <c r="G55" s="103">
        <v>24</v>
      </c>
      <c r="H55" s="104">
        <v>141.1764705882353</v>
      </c>
      <c r="I55" s="103">
        <v>0</v>
      </c>
      <c r="J55" s="103">
        <v>0</v>
      </c>
      <c r="K55" s="103">
        <v>0</v>
      </c>
      <c r="L55" s="93">
        <v>0</v>
      </c>
      <c r="M55" s="104">
        <v>141.1764705882353</v>
      </c>
      <c r="N55" s="85">
        <v>0</v>
      </c>
      <c r="O55" s="85">
        <v>24</v>
      </c>
      <c r="P55" s="191">
        <v>24</v>
      </c>
      <c r="Q55" s="105">
        <v>17</v>
      </c>
      <c r="R55" s="105">
        <v>0</v>
      </c>
      <c r="S55" s="105">
        <v>26</v>
      </c>
      <c r="T55" s="105">
        <v>26</v>
      </c>
      <c r="U55" s="105">
        <v>152.94117647058823</v>
      </c>
      <c r="V55" s="105">
        <v>0</v>
      </c>
      <c r="W55" s="105">
        <v>0</v>
      </c>
      <c r="X55" s="105">
        <v>0</v>
      </c>
      <c r="Y55" s="105">
        <v>0</v>
      </c>
      <c r="Z55" s="105">
        <v>152.94117647058823</v>
      </c>
      <c r="AA55" s="105">
        <v>0</v>
      </c>
      <c r="AB55" s="105">
        <v>26</v>
      </c>
      <c r="AC55" s="105">
        <v>26</v>
      </c>
      <c r="AD55" s="189">
        <v>17</v>
      </c>
      <c r="AE55" s="189">
        <v>0</v>
      </c>
      <c r="AF55" s="189">
        <v>25</v>
      </c>
      <c r="AG55" s="189">
        <v>25</v>
      </c>
      <c r="AH55" s="189">
        <v>147.05882352941177</v>
      </c>
      <c r="AI55" s="189">
        <v>0</v>
      </c>
      <c r="AJ55" s="189">
        <v>0</v>
      </c>
      <c r="AK55" s="189">
        <v>0</v>
      </c>
      <c r="AL55" s="189">
        <v>0</v>
      </c>
      <c r="AM55" s="189">
        <v>147.05882352941177</v>
      </c>
      <c r="AN55" s="189">
        <v>0</v>
      </c>
      <c r="AO55" s="189">
        <v>25</v>
      </c>
      <c r="AP55" s="189">
        <v>25</v>
      </c>
      <c r="AQ55" s="414">
        <v>17</v>
      </c>
      <c r="AR55" s="103">
        <v>0</v>
      </c>
      <c r="AS55" s="103">
        <v>25</v>
      </c>
      <c r="AT55" s="103">
        <v>25</v>
      </c>
      <c r="AU55" s="104">
        <v>147.05882352941177</v>
      </c>
      <c r="AV55" s="103">
        <v>0</v>
      </c>
      <c r="AW55" s="103">
        <v>0</v>
      </c>
      <c r="AX55" s="103">
        <v>0</v>
      </c>
      <c r="AY55" s="93">
        <v>0</v>
      </c>
      <c r="AZ55" s="104">
        <v>147.05882352941177</v>
      </c>
      <c r="BA55" s="85">
        <v>0</v>
      </c>
      <c r="BB55" s="85">
        <v>25</v>
      </c>
      <c r="BC55" s="105">
        <v>25</v>
      </c>
    </row>
    <row r="56" spans="1:55" x14ac:dyDescent="0.25">
      <c r="A56" s="5">
        <v>501</v>
      </c>
      <c r="B56" s="8" t="s">
        <v>129</v>
      </c>
      <c r="C56" s="5">
        <v>501</v>
      </c>
      <c r="D56" s="76">
        <v>82</v>
      </c>
      <c r="E56" s="103">
        <v>0</v>
      </c>
      <c r="F56" s="103">
        <v>34</v>
      </c>
      <c r="G56" s="103">
        <v>34</v>
      </c>
      <c r="H56" s="104">
        <v>41.463414634146339</v>
      </c>
      <c r="I56" s="103">
        <v>0</v>
      </c>
      <c r="J56" s="103">
        <v>1</v>
      </c>
      <c r="K56" s="103">
        <v>1</v>
      </c>
      <c r="L56" s="93">
        <v>1.2195121951219512</v>
      </c>
      <c r="M56" s="104">
        <v>42.68292682926829</v>
      </c>
      <c r="N56" s="85">
        <v>0</v>
      </c>
      <c r="O56" s="85">
        <v>35</v>
      </c>
      <c r="P56" s="191">
        <v>35</v>
      </c>
      <c r="Q56" s="105">
        <v>82</v>
      </c>
      <c r="R56" s="105">
        <v>0</v>
      </c>
      <c r="S56" s="105">
        <v>34</v>
      </c>
      <c r="T56" s="105">
        <v>34</v>
      </c>
      <c r="U56" s="105">
        <v>41.463414634146339</v>
      </c>
      <c r="V56" s="105">
        <v>0</v>
      </c>
      <c r="W56" s="105">
        <v>2</v>
      </c>
      <c r="X56" s="105">
        <v>2</v>
      </c>
      <c r="Y56" s="105">
        <v>2.4390243902439024</v>
      </c>
      <c r="Z56" s="105">
        <v>43.902439024390247</v>
      </c>
      <c r="AA56" s="105">
        <v>0</v>
      </c>
      <c r="AB56" s="105">
        <v>36</v>
      </c>
      <c r="AC56" s="105">
        <v>36</v>
      </c>
      <c r="AD56" s="189">
        <v>82</v>
      </c>
      <c r="AE56" s="189">
        <v>0</v>
      </c>
      <c r="AF56" s="189">
        <v>34</v>
      </c>
      <c r="AG56" s="189">
        <v>34</v>
      </c>
      <c r="AH56" s="189">
        <v>41.463414634146339</v>
      </c>
      <c r="AI56" s="189">
        <v>0</v>
      </c>
      <c r="AJ56" s="189">
        <v>3</v>
      </c>
      <c r="AK56" s="189">
        <v>3</v>
      </c>
      <c r="AL56" s="189">
        <v>3.6585365853658534</v>
      </c>
      <c r="AM56" s="189">
        <v>45.121951219512198</v>
      </c>
      <c r="AN56" s="189">
        <v>0</v>
      </c>
      <c r="AO56" s="189">
        <v>37</v>
      </c>
      <c r="AP56" s="189">
        <v>37</v>
      </c>
      <c r="AQ56" s="414">
        <v>82</v>
      </c>
      <c r="AR56" s="103">
        <v>0</v>
      </c>
      <c r="AS56" s="103">
        <v>34</v>
      </c>
      <c r="AT56" s="103">
        <v>34</v>
      </c>
      <c r="AU56" s="104">
        <v>41.463414634146339</v>
      </c>
      <c r="AV56" s="103">
        <v>0</v>
      </c>
      <c r="AW56" s="103">
        <v>2</v>
      </c>
      <c r="AX56" s="103">
        <v>2</v>
      </c>
      <c r="AY56" s="93">
        <v>2.4390243902439024</v>
      </c>
      <c r="AZ56" s="104">
        <v>43.902439024390247</v>
      </c>
      <c r="BA56" s="85">
        <v>0</v>
      </c>
      <c r="BB56" s="85">
        <v>36</v>
      </c>
      <c r="BC56" s="105">
        <v>36</v>
      </c>
    </row>
    <row r="57" spans="1:55" x14ac:dyDescent="0.25">
      <c r="A57" s="5">
        <v>543</v>
      </c>
      <c r="B57" s="8" t="s">
        <v>130</v>
      </c>
      <c r="C57" s="5">
        <v>543</v>
      </c>
      <c r="D57" s="76">
        <v>13</v>
      </c>
      <c r="E57" s="103">
        <v>0</v>
      </c>
      <c r="F57" s="103">
        <v>17</v>
      </c>
      <c r="G57" s="103">
        <v>17</v>
      </c>
      <c r="H57" s="104">
        <v>130.76923076923077</v>
      </c>
      <c r="I57" s="103">
        <v>0</v>
      </c>
      <c r="J57" s="103">
        <v>0</v>
      </c>
      <c r="K57" s="103">
        <v>0</v>
      </c>
      <c r="L57" s="93">
        <v>0</v>
      </c>
      <c r="M57" s="104">
        <v>130.76923076923077</v>
      </c>
      <c r="N57" s="85">
        <v>0</v>
      </c>
      <c r="O57" s="85">
        <v>17</v>
      </c>
      <c r="P57" s="191">
        <v>17</v>
      </c>
      <c r="Q57" s="105">
        <v>13</v>
      </c>
      <c r="R57" s="105">
        <v>0</v>
      </c>
      <c r="S57" s="105">
        <v>17</v>
      </c>
      <c r="T57" s="105">
        <v>17</v>
      </c>
      <c r="U57" s="105">
        <v>130.76923076923077</v>
      </c>
      <c r="V57" s="105">
        <v>0</v>
      </c>
      <c r="W57" s="105">
        <v>0</v>
      </c>
      <c r="X57" s="105">
        <v>0</v>
      </c>
      <c r="Y57" s="105">
        <v>0</v>
      </c>
      <c r="Z57" s="105">
        <v>130.76923076923077</v>
      </c>
      <c r="AA57" s="105">
        <v>0</v>
      </c>
      <c r="AB57" s="105">
        <v>17</v>
      </c>
      <c r="AC57" s="105">
        <v>17</v>
      </c>
      <c r="AD57" s="189">
        <v>13</v>
      </c>
      <c r="AE57" s="189">
        <v>0</v>
      </c>
      <c r="AF57" s="189">
        <v>18</v>
      </c>
      <c r="AG57" s="189">
        <v>18</v>
      </c>
      <c r="AH57" s="189">
        <v>138.46153846153845</v>
      </c>
      <c r="AI57" s="189">
        <v>0</v>
      </c>
      <c r="AJ57" s="189">
        <v>0</v>
      </c>
      <c r="AK57" s="189">
        <v>0</v>
      </c>
      <c r="AL57" s="189">
        <v>0</v>
      </c>
      <c r="AM57" s="189">
        <v>138.46153846153845</v>
      </c>
      <c r="AN57" s="189">
        <v>0</v>
      </c>
      <c r="AO57" s="189">
        <v>18</v>
      </c>
      <c r="AP57" s="189">
        <v>18</v>
      </c>
      <c r="AQ57" s="414">
        <v>13</v>
      </c>
      <c r="AR57" s="103">
        <v>0</v>
      </c>
      <c r="AS57" s="103">
        <v>18</v>
      </c>
      <c r="AT57" s="103">
        <v>18</v>
      </c>
      <c r="AU57" s="104">
        <v>138.46153846153845</v>
      </c>
      <c r="AV57" s="103">
        <v>0</v>
      </c>
      <c r="AW57" s="103">
        <v>1</v>
      </c>
      <c r="AX57" s="103">
        <v>1</v>
      </c>
      <c r="AY57" s="93">
        <v>7.6923076923076925</v>
      </c>
      <c r="AZ57" s="104">
        <v>146.15384615384613</v>
      </c>
      <c r="BA57" s="85">
        <v>0</v>
      </c>
      <c r="BB57" s="85">
        <v>19</v>
      </c>
      <c r="BC57" s="105">
        <v>19</v>
      </c>
    </row>
    <row r="58" spans="1:55" x14ac:dyDescent="0.25">
      <c r="A58" s="5">
        <v>628</v>
      </c>
      <c r="B58" s="8" t="s">
        <v>131</v>
      </c>
      <c r="C58" s="5">
        <v>628</v>
      </c>
      <c r="D58" s="76">
        <v>10</v>
      </c>
      <c r="E58" s="103">
        <v>0</v>
      </c>
      <c r="F58" s="103">
        <v>9</v>
      </c>
      <c r="G58" s="103">
        <v>9</v>
      </c>
      <c r="H58" s="104">
        <v>90</v>
      </c>
      <c r="I58" s="103">
        <v>0</v>
      </c>
      <c r="J58" s="103">
        <v>2</v>
      </c>
      <c r="K58" s="103">
        <v>2</v>
      </c>
      <c r="L58" s="93">
        <v>20</v>
      </c>
      <c r="M58" s="104">
        <v>110.00000000000001</v>
      </c>
      <c r="N58" s="85">
        <v>0</v>
      </c>
      <c r="O58" s="85">
        <v>11</v>
      </c>
      <c r="P58" s="191">
        <v>11</v>
      </c>
      <c r="Q58" s="105">
        <v>10</v>
      </c>
      <c r="R58" s="105">
        <v>0</v>
      </c>
      <c r="S58" s="105">
        <v>11</v>
      </c>
      <c r="T58" s="105">
        <v>11</v>
      </c>
      <c r="U58" s="105">
        <v>110.00000000000001</v>
      </c>
      <c r="V58" s="105">
        <v>0</v>
      </c>
      <c r="W58" s="105">
        <v>1</v>
      </c>
      <c r="X58" s="105">
        <v>1</v>
      </c>
      <c r="Y58" s="105">
        <v>10</v>
      </c>
      <c r="Z58" s="105">
        <v>120</v>
      </c>
      <c r="AA58" s="105">
        <v>0</v>
      </c>
      <c r="AB58" s="105">
        <v>12</v>
      </c>
      <c r="AC58" s="105">
        <v>12</v>
      </c>
      <c r="AD58" s="189">
        <v>10</v>
      </c>
      <c r="AE58" s="189">
        <v>0</v>
      </c>
      <c r="AF58" s="189">
        <v>9</v>
      </c>
      <c r="AG58" s="189">
        <v>9</v>
      </c>
      <c r="AH58" s="189">
        <v>90</v>
      </c>
      <c r="AI58" s="189">
        <v>0</v>
      </c>
      <c r="AJ58" s="189">
        <v>2</v>
      </c>
      <c r="AK58" s="189">
        <v>2</v>
      </c>
      <c r="AL58" s="189">
        <v>20</v>
      </c>
      <c r="AM58" s="189">
        <v>110.00000000000001</v>
      </c>
      <c r="AN58" s="189">
        <v>0</v>
      </c>
      <c r="AO58" s="189">
        <v>11</v>
      </c>
      <c r="AP58" s="189">
        <v>11</v>
      </c>
      <c r="AQ58" s="414">
        <v>10</v>
      </c>
      <c r="AR58" s="103">
        <v>0</v>
      </c>
      <c r="AS58" s="103">
        <v>8</v>
      </c>
      <c r="AT58" s="103">
        <v>8</v>
      </c>
      <c r="AU58" s="104">
        <v>80</v>
      </c>
      <c r="AV58" s="103">
        <v>0</v>
      </c>
      <c r="AW58" s="103">
        <v>2</v>
      </c>
      <c r="AX58" s="103">
        <v>2</v>
      </c>
      <c r="AY58" s="93">
        <v>20</v>
      </c>
      <c r="AZ58" s="104">
        <v>100</v>
      </c>
      <c r="BA58" s="85">
        <v>0</v>
      </c>
      <c r="BB58" s="85">
        <v>10</v>
      </c>
      <c r="BC58" s="105">
        <v>10</v>
      </c>
    </row>
    <row r="59" spans="1:55" x14ac:dyDescent="0.25">
      <c r="A59" s="5">
        <v>656</v>
      </c>
      <c r="B59" s="8" t="s">
        <v>132</v>
      </c>
      <c r="C59" s="5">
        <v>656</v>
      </c>
      <c r="D59" s="76">
        <v>1134</v>
      </c>
      <c r="E59" s="103">
        <v>0</v>
      </c>
      <c r="F59" s="103">
        <v>908</v>
      </c>
      <c r="G59" s="103">
        <v>908</v>
      </c>
      <c r="H59" s="104">
        <v>80.070546737213405</v>
      </c>
      <c r="I59" s="103">
        <v>0</v>
      </c>
      <c r="J59" s="103">
        <v>208</v>
      </c>
      <c r="K59" s="103">
        <v>208</v>
      </c>
      <c r="L59" s="93">
        <v>18.342151675485006</v>
      </c>
      <c r="M59" s="104">
        <v>98.412698412698404</v>
      </c>
      <c r="N59" s="85">
        <v>0</v>
      </c>
      <c r="O59" s="85">
        <v>1116</v>
      </c>
      <c r="P59" s="191">
        <v>1116</v>
      </c>
      <c r="Q59" s="105">
        <v>1134</v>
      </c>
      <c r="R59" s="105">
        <v>0</v>
      </c>
      <c r="S59" s="105">
        <v>924</v>
      </c>
      <c r="T59" s="105">
        <v>924</v>
      </c>
      <c r="U59" s="105">
        <v>81.481481481481481</v>
      </c>
      <c r="V59" s="105">
        <v>0</v>
      </c>
      <c r="W59" s="105">
        <v>209</v>
      </c>
      <c r="X59" s="105">
        <v>209</v>
      </c>
      <c r="Y59" s="105">
        <v>18.430335097001763</v>
      </c>
      <c r="Z59" s="105">
        <v>99.911816578483254</v>
      </c>
      <c r="AA59" s="105">
        <v>0</v>
      </c>
      <c r="AB59" s="105">
        <v>1133</v>
      </c>
      <c r="AC59" s="105">
        <v>1133</v>
      </c>
      <c r="AD59" s="189">
        <v>1134</v>
      </c>
      <c r="AE59" s="189">
        <v>0</v>
      </c>
      <c r="AF59" s="189">
        <v>921</v>
      </c>
      <c r="AG59" s="189">
        <v>921</v>
      </c>
      <c r="AH59" s="189">
        <v>81.216931216931215</v>
      </c>
      <c r="AI59" s="189">
        <v>0</v>
      </c>
      <c r="AJ59" s="189">
        <v>215</v>
      </c>
      <c r="AK59" s="189">
        <v>215</v>
      </c>
      <c r="AL59" s="189">
        <v>18.959435626102291</v>
      </c>
      <c r="AM59" s="189">
        <v>100.17636684303351</v>
      </c>
      <c r="AN59" s="189">
        <v>0</v>
      </c>
      <c r="AO59" s="189">
        <v>1136</v>
      </c>
      <c r="AP59" s="189">
        <v>1136</v>
      </c>
      <c r="AQ59" s="414">
        <v>1134</v>
      </c>
      <c r="AR59" s="103">
        <v>0</v>
      </c>
      <c r="AS59" s="103">
        <v>935</v>
      </c>
      <c r="AT59" s="103">
        <v>935</v>
      </c>
      <c r="AU59" s="104">
        <v>82.451499118165785</v>
      </c>
      <c r="AV59" s="103">
        <v>0</v>
      </c>
      <c r="AW59" s="103">
        <v>201</v>
      </c>
      <c r="AX59" s="103">
        <v>201</v>
      </c>
      <c r="AY59" s="93">
        <v>17.724867724867725</v>
      </c>
      <c r="AZ59" s="104">
        <v>100.17636684303351</v>
      </c>
      <c r="BA59" s="85">
        <v>0</v>
      </c>
      <c r="BB59" s="85">
        <v>1136</v>
      </c>
      <c r="BC59" s="105">
        <v>1136</v>
      </c>
    </row>
    <row r="60" spans="1:55" x14ac:dyDescent="0.25">
      <c r="A60" s="5">
        <v>761</v>
      </c>
      <c r="B60" s="8" t="s">
        <v>133</v>
      </c>
      <c r="C60" s="5">
        <v>761</v>
      </c>
      <c r="D60" s="76">
        <v>640</v>
      </c>
      <c r="E60" s="103">
        <v>0</v>
      </c>
      <c r="F60" s="103">
        <v>686</v>
      </c>
      <c r="G60" s="103">
        <v>686</v>
      </c>
      <c r="H60" s="104">
        <v>107.18749999999999</v>
      </c>
      <c r="I60" s="103">
        <v>0</v>
      </c>
      <c r="J60" s="103">
        <v>112</v>
      </c>
      <c r="K60" s="103">
        <v>112</v>
      </c>
      <c r="L60" s="93">
        <v>17.5</v>
      </c>
      <c r="M60" s="104">
        <v>124.6875</v>
      </c>
      <c r="N60" s="85">
        <v>0</v>
      </c>
      <c r="O60" s="85">
        <v>798</v>
      </c>
      <c r="P60" s="191">
        <v>798</v>
      </c>
      <c r="Q60" s="105">
        <v>640</v>
      </c>
      <c r="R60" s="105">
        <v>0</v>
      </c>
      <c r="S60" s="105">
        <v>700</v>
      </c>
      <c r="T60" s="105">
        <v>700</v>
      </c>
      <c r="U60" s="105">
        <v>109.375</v>
      </c>
      <c r="V60" s="105">
        <v>0</v>
      </c>
      <c r="W60" s="105">
        <v>101</v>
      </c>
      <c r="X60" s="105">
        <v>101</v>
      </c>
      <c r="Y60" s="105">
        <v>15.78125</v>
      </c>
      <c r="Z60" s="105">
        <v>125.15624999999999</v>
      </c>
      <c r="AA60" s="105">
        <v>0</v>
      </c>
      <c r="AB60" s="105">
        <v>801</v>
      </c>
      <c r="AC60" s="105">
        <v>801</v>
      </c>
      <c r="AD60" s="189">
        <v>640</v>
      </c>
      <c r="AE60" s="189">
        <v>0</v>
      </c>
      <c r="AF60" s="189">
        <v>711</v>
      </c>
      <c r="AG60" s="189">
        <v>711</v>
      </c>
      <c r="AH60" s="189">
        <v>111.09374999999999</v>
      </c>
      <c r="AI60" s="189">
        <v>0</v>
      </c>
      <c r="AJ60" s="189">
        <v>102</v>
      </c>
      <c r="AK60" s="189">
        <v>102</v>
      </c>
      <c r="AL60" s="189">
        <v>15.937499999999998</v>
      </c>
      <c r="AM60" s="189">
        <v>127.03125</v>
      </c>
      <c r="AN60" s="189">
        <v>0</v>
      </c>
      <c r="AO60" s="189">
        <v>813</v>
      </c>
      <c r="AP60" s="189">
        <v>813</v>
      </c>
      <c r="AQ60" s="414">
        <v>640</v>
      </c>
      <c r="AR60" s="103">
        <v>0</v>
      </c>
      <c r="AS60" s="103">
        <v>747</v>
      </c>
      <c r="AT60" s="103">
        <v>747</v>
      </c>
      <c r="AU60" s="104">
        <v>116.71875</v>
      </c>
      <c r="AV60" s="103">
        <v>0</v>
      </c>
      <c r="AW60" s="103">
        <v>88</v>
      </c>
      <c r="AX60" s="103">
        <v>88</v>
      </c>
      <c r="AY60" s="93">
        <v>13.750000000000002</v>
      </c>
      <c r="AZ60" s="104">
        <v>130.46875</v>
      </c>
      <c r="BA60" s="85">
        <v>0</v>
      </c>
      <c r="BB60" s="85">
        <v>835</v>
      </c>
      <c r="BC60" s="105">
        <v>835</v>
      </c>
    </row>
    <row r="61" spans="1:55" x14ac:dyDescent="0.25">
      <c r="A61" s="5">
        <v>842</v>
      </c>
      <c r="B61" s="8" t="s">
        <v>134</v>
      </c>
      <c r="C61" s="5">
        <v>842</v>
      </c>
      <c r="D61" s="76">
        <v>14</v>
      </c>
      <c r="E61" s="103">
        <v>0</v>
      </c>
      <c r="F61" s="103">
        <v>13</v>
      </c>
      <c r="G61" s="103">
        <v>13</v>
      </c>
      <c r="H61" s="104">
        <v>92.857142857142861</v>
      </c>
      <c r="I61" s="103">
        <v>0</v>
      </c>
      <c r="J61" s="103">
        <v>9</v>
      </c>
      <c r="K61" s="103">
        <v>9</v>
      </c>
      <c r="L61" s="93">
        <v>64.285714285714292</v>
      </c>
      <c r="M61" s="104">
        <v>157.14285714285714</v>
      </c>
      <c r="N61" s="85">
        <v>0</v>
      </c>
      <c r="O61" s="85">
        <v>22</v>
      </c>
      <c r="P61" s="191">
        <v>22</v>
      </c>
      <c r="Q61" s="105">
        <v>14</v>
      </c>
      <c r="R61" s="105">
        <v>0</v>
      </c>
      <c r="S61" s="105">
        <v>14</v>
      </c>
      <c r="T61" s="105">
        <v>14</v>
      </c>
      <c r="U61" s="105">
        <v>100</v>
      </c>
      <c r="V61" s="105">
        <v>0</v>
      </c>
      <c r="W61" s="105">
        <v>9</v>
      </c>
      <c r="X61" s="105">
        <v>9</v>
      </c>
      <c r="Y61" s="105">
        <v>64.285714285714292</v>
      </c>
      <c r="Z61" s="105">
        <v>164.28571428571428</v>
      </c>
      <c r="AA61" s="105">
        <v>0</v>
      </c>
      <c r="AB61" s="105">
        <v>23</v>
      </c>
      <c r="AC61" s="105">
        <v>23</v>
      </c>
      <c r="AD61" s="189">
        <v>14</v>
      </c>
      <c r="AE61" s="189">
        <v>0</v>
      </c>
      <c r="AF61" s="189">
        <v>14</v>
      </c>
      <c r="AG61" s="189">
        <v>14</v>
      </c>
      <c r="AH61" s="189">
        <v>100</v>
      </c>
      <c r="AI61" s="189">
        <v>0</v>
      </c>
      <c r="AJ61" s="189">
        <v>6</v>
      </c>
      <c r="AK61" s="189">
        <v>6</v>
      </c>
      <c r="AL61" s="189">
        <v>42.857142857142854</v>
      </c>
      <c r="AM61" s="189">
        <v>142.85714285714286</v>
      </c>
      <c r="AN61" s="189">
        <v>0</v>
      </c>
      <c r="AO61" s="189">
        <v>20</v>
      </c>
      <c r="AP61" s="189">
        <v>20</v>
      </c>
      <c r="AQ61" s="414">
        <v>14</v>
      </c>
      <c r="AR61" s="103">
        <v>0</v>
      </c>
      <c r="AS61" s="103">
        <v>13</v>
      </c>
      <c r="AT61" s="103">
        <v>13</v>
      </c>
      <c r="AU61" s="104">
        <v>92.857142857142861</v>
      </c>
      <c r="AV61" s="103">
        <v>0</v>
      </c>
      <c r="AW61" s="103">
        <v>8</v>
      </c>
      <c r="AX61" s="103">
        <v>8</v>
      </c>
      <c r="AY61" s="93">
        <v>57.142857142857139</v>
      </c>
      <c r="AZ61" s="104">
        <v>150</v>
      </c>
      <c r="BA61" s="85">
        <v>0</v>
      </c>
      <c r="BB61" s="85">
        <v>21</v>
      </c>
      <c r="BC61" s="105">
        <v>21</v>
      </c>
    </row>
    <row r="62" spans="1:55" x14ac:dyDescent="0.25">
      <c r="A62" s="2"/>
      <c r="B62" s="9" t="s">
        <v>135</v>
      </c>
      <c r="C62" s="2"/>
      <c r="D62" s="37">
        <v>2356</v>
      </c>
      <c r="E62" s="37">
        <v>2</v>
      </c>
      <c r="F62" s="37">
        <v>2088</v>
      </c>
      <c r="G62" s="37">
        <v>2090</v>
      </c>
      <c r="H62" s="90">
        <v>88.624787775891349</v>
      </c>
      <c r="I62" s="37">
        <v>3</v>
      </c>
      <c r="J62" s="37">
        <v>764</v>
      </c>
      <c r="K62" s="37">
        <v>767</v>
      </c>
      <c r="L62" s="94">
        <v>32.427843803056028</v>
      </c>
      <c r="M62" s="88">
        <v>121.05263157894737</v>
      </c>
      <c r="N62" s="177">
        <v>5</v>
      </c>
      <c r="O62" s="177">
        <v>2852</v>
      </c>
      <c r="P62" s="411">
        <v>2857</v>
      </c>
      <c r="Q62" s="177">
        <v>2356</v>
      </c>
      <c r="R62" s="177">
        <v>2</v>
      </c>
      <c r="S62" s="177">
        <v>2130</v>
      </c>
      <c r="T62" s="177">
        <v>2132</v>
      </c>
      <c r="U62" s="177">
        <v>90.407470288624793</v>
      </c>
      <c r="V62" s="177">
        <v>2</v>
      </c>
      <c r="W62" s="177">
        <v>771</v>
      </c>
      <c r="X62" s="177">
        <v>773</v>
      </c>
      <c r="Y62" s="177">
        <v>32.724957555178271</v>
      </c>
      <c r="Z62" s="177">
        <v>123.13242784380304</v>
      </c>
      <c r="AA62" s="177">
        <v>4</v>
      </c>
      <c r="AB62" s="177">
        <v>2901</v>
      </c>
      <c r="AC62" s="177">
        <v>2905</v>
      </c>
      <c r="AD62" s="546">
        <v>2356</v>
      </c>
      <c r="AE62" s="546">
        <v>1</v>
      </c>
      <c r="AF62" s="546">
        <v>2162</v>
      </c>
      <c r="AG62" s="546">
        <v>2163</v>
      </c>
      <c r="AH62" s="546">
        <v>91.765704584040748</v>
      </c>
      <c r="AI62" s="546">
        <v>2</v>
      </c>
      <c r="AJ62" s="546">
        <v>785</v>
      </c>
      <c r="AK62" s="546">
        <v>787</v>
      </c>
      <c r="AL62" s="546">
        <v>33.31918505942275</v>
      </c>
      <c r="AM62" s="546">
        <v>125.0848896434635</v>
      </c>
      <c r="AN62" s="546">
        <v>3</v>
      </c>
      <c r="AO62" s="546">
        <v>2947</v>
      </c>
      <c r="AP62" s="546">
        <v>2950</v>
      </c>
      <c r="AQ62" s="87">
        <v>2356</v>
      </c>
      <c r="AR62" s="37">
        <v>1</v>
      </c>
      <c r="AS62" s="37">
        <v>2191</v>
      </c>
      <c r="AT62" s="37">
        <v>2192</v>
      </c>
      <c r="AU62" s="90">
        <v>92.996604414261469</v>
      </c>
      <c r="AV62" s="37">
        <v>2</v>
      </c>
      <c r="AW62" s="37">
        <v>763</v>
      </c>
      <c r="AX62" s="37">
        <v>765</v>
      </c>
      <c r="AY62" s="94">
        <v>32.385398981324279</v>
      </c>
      <c r="AZ62" s="88">
        <v>125.38200339558574</v>
      </c>
      <c r="BA62" s="177">
        <v>3</v>
      </c>
      <c r="BB62" s="177">
        <v>2954</v>
      </c>
      <c r="BC62" s="177">
        <v>2957</v>
      </c>
    </row>
    <row r="63" spans="1:55" x14ac:dyDescent="0.25">
      <c r="A63" s="5">
        <v>38</v>
      </c>
      <c r="B63" s="8" t="s">
        <v>136</v>
      </c>
      <c r="C63" s="5">
        <v>38</v>
      </c>
      <c r="D63" s="76">
        <v>5</v>
      </c>
      <c r="E63" s="103">
        <v>0</v>
      </c>
      <c r="F63" s="103">
        <v>3</v>
      </c>
      <c r="G63" s="103">
        <v>3</v>
      </c>
      <c r="H63" s="104">
        <v>60</v>
      </c>
      <c r="I63" s="103">
        <v>0</v>
      </c>
      <c r="J63" s="103">
        <v>2</v>
      </c>
      <c r="K63" s="103">
        <v>2</v>
      </c>
      <c r="L63" s="93">
        <v>40</v>
      </c>
      <c r="M63" s="104">
        <v>100</v>
      </c>
      <c r="N63" s="85">
        <v>0</v>
      </c>
      <c r="O63" s="85">
        <v>5</v>
      </c>
      <c r="P63" s="191">
        <v>5</v>
      </c>
      <c r="Q63" s="105">
        <v>5</v>
      </c>
      <c r="R63" s="105">
        <v>0</v>
      </c>
      <c r="S63" s="105">
        <v>3</v>
      </c>
      <c r="T63" s="105">
        <v>3</v>
      </c>
      <c r="U63" s="105">
        <v>60</v>
      </c>
      <c r="V63" s="105">
        <v>0</v>
      </c>
      <c r="W63" s="105">
        <v>0</v>
      </c>
      <c r="X63" s="105">
        <v>0</v>
      </c>
      <c r="Y63" s="105">
        <v>0</v>
      </c>
      <c r="Z63" s="105">
        <v>60</v>
      </c>
      <c r="AA63" s="105">
        <v>0</v>
      </c>
      <c r="AB63" s="105">
        <v>3</v>
      </c>
      <c r="AC63" s="105">
        <v>3</v>
      </c>
      <c r="AD63" s="189">
        <v>5</v>
      </c>
      <c r="AE63" s="189">
        <v>0</v>
      </c>
      <c r="AF63" s="189">
        <v>4</v>
      </c>
      <c r="AG63" s="189">
        <v>4</v>
      </c>
      <c r="AH63" s="189">
        <v>80</v>
      </c>
      <c r="AI63" s="189">
        <v>0</v>
      </c>
      <c r="AJ63" s="189">
        <v>0</v>
      </c>
      <c r="AK63" s="189">
        <v>0</v>
      </c>
      <c r="AL63" s="189">
        <v>0</v>
      </c>
      <c r="AM63" s="189">
        <v>80</v>
      </c>
      <c r="AN63" s="189">
        <v>0</v>
      </c>
      <c r="AO63" s="189">
        <v>4</v>
      </c>
      <c r="AP63" s="189">
        <v>4</v>
      </c>
      <c r="AQ63" s="414">
        <v>5</v>
      </c>
      <c r="AR63" s="103">
        <v>0</v>
      </c>
      <c r="AS63" s="103">
        <v>4</v>
      </c>
      <c r="AT63" s="103">
        <v>4</v>
      </c>
      <c r="AU63" s="104">
        <v>80</v>
      </c>
      <c r="AV63" s="103">
        <v>0</v>
      </c>
      <c r="AW63" s="103">
        <v>0</v>
      </c>
      <c r="AX63" s="103">
        <v>0</v>
      </c>
      <c r="AY63" s="93">
        <v>0</v>
      </c>
      <c r="AZ63" s="104">
        <v>80</v>
      </c>
      <c r="BA63" s="85">
        <v>0</v>
      </c>
      <c r="BB63" s="85">
        <v>4</v>
      </c>
      <c r="BC63" s="105">
        <v>4</v>
      </c>
    </row>
    <row r="64" spans="1:55" x14ac:dyDescent="0.25">
      <c r="A64" s="5">
        <v>86</v>
      </c>
      <c r="B64" s="8" t="s">
        <v>137</v>
      </c>
      <c r="C64" s="5">
        <v>86</v>
      </c>
      <c r="D64" s="76">
        <v>46</v>
      </c>
      <c r="E64" s="103">
        <v>0</v>
      </c>
      <c r="F64" s="103">
        <v>26</v>
      </c>
      <c r="G64" s="103">
        <v>26</v>
      </c>
      <c r="H64" s="104">
        <v>56.521739130434781</v>
      </c>
      <c r="I64" s="103">
        <v>0</v>
      </c>
      <c r="J64" s="103">
        <v>9</v>
      </c>
      <c r="K64" s="103">
        <v>9</v>
      </c>
      <c r="L64" s="93">
        <v>19.565217391304348</v>
      </c>
      <c r="M64" s="104">
        <v>76.08695652173914</v>
      </c>
      <c r="N64" s="85">
        <v>0</v>
      </c>
      <c r="O64" s="85">
        <v>35</v>
      </c>
      <c r="P64" s="191">
        <v>35</v>
      </c>
      <c r="Q64" s="105">
        <v>46</v>
      </c>
      <c r="R64" s="105">
        <v>0</v>
      </c>
      <c r="S64" s="105">
        <v>29</v>
      </c>
      <c r="T64" s="105">
        <v>29</v>
      </c>
      <c r="U64" s="105">
        <v>63.04347826086957</v>
      </c>
      <c r="V64" s="105">
        <v>0</v>
      </c>
      <c r="W64" s="105">
        <v>8</v>
      </c>
      <c r="X64" s="105">
        <v>8</v>
      </c>
      <c r="Y64" s="105">
        <v>17.391304347826086</v>
      </c>
      <c r="Z64" s="105">
        <v>80.434782608695656</v>
      </c>
      <c r="AA64" s="105">
        <v>0</v>
      </c>
      <c r="AB64" s="105">
        <v>37</v>
      </c>
      <c r="AC64" s="105">
        <v>37</v>
      </c>
      <c r="AD64" s="189">
        <v>46</v>
      </c>
      <c r="AE64" s="189">
        <v>0</v>
      </c>
      <c r="AF64" s="189">
        <v>26</v>
      </c>
      <c r="AG64" s="189">
        <v>26</v>
      </c>
      <c r="AH64" s="189">
        <v>56.521739130434781</v>
      </c>
      <c r="AI64" s="189">
        <v>0</v>
      </c>
      <c r="AJ64" s="189">
        <v>9</v>
      </c>
      <c r="AK64" s="189">
        <v>9</v>
      </c>
      <c r="AL64" s="189">
        <v>19.565217391304348</v>
      </c>
      <c r="AM64" s="189">
        <v>76.08695652173914</v>
      </c>
      <c r="AN64" s="189">
        <v>0</v>
      </c>
      <c r="AO64" s="189">
        <v>35</v>
      </c>
      <c r="AP64" s="189">
        <v>35</v>
      </c>
      <c r="AQ64" s="414">
        <v>46</v>
      </c>
      <c r="AR64" s="103">
        <v>0</v>
      </c>
      <c r="AS64" s="103">
        <v>25</v>
      </c>
      <c r="AT64" s="103">
        <v>25</v>
      </c>
      <c r="AU64" s="104">
        <v>54.347826086956516</v>
      </c>
      <c r="AV64" s="103">
        <v>0</v>
      </c>
      <c r="AW64" s="103">
        <v>10</v>
      </c>
      <c r="AX64" s="103">
        <v>10</v>
      </c>
      <c r="AY64" s="93">
        <v>21.739130434782609</v>
      </c>
      <c r="AZ64" s="104">
        <v>76.08695652173914</v>
      </c>
      <c r="BA64" s="85">
        <v>0</v>
      </c>
      <c r="BB64" s="85">
        <v>35</v>
      </c>
      <c r="BC64" s="105">
        <v>35</v>
      </c>
    </row>
    <row r="65" spans="1:55" x14ac:dyDescent="0.25">
      <c r="A65" s="5">
        <v>107</v>
      </c>
      <c r="B65" s="8" t="s">
        <v>138</v>
      </c>
      <c r="C65" s="5">
        <v>107</v>
      </c>
      <c r="D65" s="76">
        <v>4</v>
      </c>
      <c r="E65" s="103">
        <v>0</v>
      </c>
      <c r="F65" s="103">
        <v>2</v>
      </c>
      <c r="G65" s="103">
        <v>2</v>
      </c>
      <c r="H65" s="104">
        <v>50</v>
      </c>
      <c r="I65" s="103">
        <v>0</v>
      </c>
      <c r="J65" s="103">
        <v>1</v>
      </c>
      <c r="K65" s="103">
        <v>1</v>
      </c>
      <c r="L65" s="93">
        <v>25</v>
      </c>
      <c r="M65" s="104">
        <v>75</v>
      </c>
      <c r="N65" s="85">
        <v>0</v>
      </c>
      <c r="O65" s="85">
        <v>3</v>
      </c>
      <c r="P65" s="191">
        <v>3</v>
      </c>
      <c r="Q65" s="105">
        <v>4</v>
      </c>
      <c r="R65" s="105">
        <v>0</v>
      </c>
      <c r="S65" s="105">
        <v>0</v>
      </c>
      <c r="T65" s="105">
        <v>0</v>
      </c>
      <c r="U65" s="105">
        <v>0</v>
      </c>
      <c r="V65" s="105">
        <v>0</v>
      </c>
      <c r="W65" s="105">
        <v>1</v>
      </c>
      <c r="X65" s="105">
        <v>1</v>
      </c>
      <c r="Y65" s="105">
        <v>25</v>
      </c>
      <c r="Z65" s="105">
        <v>25</v>
      </c>
      <c r="AA65" s="105">
        <v>0</v>
      </c>
      <c r="AB65" s="105">
        <v>1</v>
      </c>
      <c r="AC65" s="105">
        <v>1</v>
      </c>
      <c r="AD65" s="189">
        <v>4</v>
      </c>
      <c r="AE65" s="189">
        <v>0</v>
      </c>
      <c r="AF65" s="189">
        <v>0</v>
      </c>
      <c r="AG65" s="189">
        <v>0</v>
      </c>
      <c r="AH65" s="189">
        <v>0</v>
      </c>
      <c r="AI65" s="189">
        <v>0</v>
      </c>
      <c r="AJ65" s="189">
        <v>1</v>
      </c>
      <c r="AK65" s="189">
        <v>1</v>
      </c>
      <c r="AL65" s="189">
        <v>25</v>
      </c>
      <c r="AM65" s="189">
        <v>25</v>
      </c>
      <c r="AN65" s="189">
        <v>0</v>
      </c>
      <c r="AO65" s="189">
        <v>1</v>
      </c>
      <c r="AP65" s="189">
        <v>1</v>
      </c>
      <c r="AQ65" s="414">
        <v>4</v>
      </c>
      <c r="AR65" s="103">
        <v>0</v>
      </c>
      <c r="AS65" s="103">
        <v>0</v>
      </c>
      <c r="AT65" s="103">
        <v>0</v>
      </c>
      <c r="AU65" s="104">
        <v>0</v>
      </c>
      <c r="AV65" s="103">
        <v>0</v>
      </c>
      <c r="AW65" s="103">
        <v>2</v>
      </c>
      <c r="AX65" s="103">
        <v>2</v>
      </c>
      <c r="AY65" s="93">
        <v>50</v>
      </c>
      <c r="AZ65" s="104">
        <v>50</v>
      </c>
      <c r="BA65" s="85">
        <v>0</v>
      </c>
      <c r="BB65" s="85">
        <v>2</v>
      </c>
      <c r="BC65" s="105">
        <v>2</v>
      </c>
    </row>
    <row r="66" spans="1:55" x14ac:dyDescent="0.25">
      <c r="A66" s="5">
        <v>134</v>
      </c>
      <c r="B66" s="8" t="s">
        <v>139</v>
      </c>
      <c r="C66" s="5">
        <v>134</v>
      </c>
      <c r="D66" s="76">
        <v>4</v>
      </c>
      <c r="E66" s="103">
        <v>0</v>
      </c>
      <c r="F66" s="103">
        <v>11</v>
      </c>
      <c r="G66" s="103">
        <v>11</v>
      </c>
      <c r="H66" s="104">
        <v>275</v>
      </c>
      <c r="I66" s="103">
        <v>0</v>
      </c>
      <c r="J66" s="103">
        <v>1</v>
      </c>
      <c r="K66" s="103">
        <v>1</v>
      </c>
      <c r="L66" s="93">
        <v>25</v>
      </c>
      <c r="M66" s="104">
        <v>300</v>
      </c>
      <c r="N66" s="85">
        <v>0</v>
      </c>
      <c r="O66" s="85">
        <v>12</v>
      </c>
      <c r="P66" s="191">
        <v>12</v>
      </c>
      <c r="Q66" s="105">
        <v>4</v>
      </c>
      <c r="R66" s="105">
        <v>0</v>
      </c>
      <c r="S66" s="105">
        <v>11</v>
      </c>
      <c r="T66" s="105">
        <v>11</v>
      </c>
      <c r="U66" s="105">
        <v>275</v>
      </c>
      <c r="V66" s="105">
        <v>0</v>
      </c>
      <c r="W66" s="105">
        <v>0</v>
      </c>
      <c r="X66" s="105">
        <v>0</v>
      </c>
      <c r="Y66" s="105">
        <v>0</v>
      </c>
      <c r="Z66" s="105">
        <v>275</v>
      </c>
      <c r="AA66" s="105">
        <v>0</v>
      </c>
      <c r="AB66" s="105">
        <v>11</v>
      </c>
      <c r="AC66" s="105">
        <v>11</v>
      </c>
      <c r="AD66" s="189">
        <v>4</v>
      </c>
      <c r="AE66" s="189">
        <v>0</v>
      </c>
      <c r="AF66" s="189">
        <v>11</v>
      </c>
      <c r="AG66" s="189">
        <v>11</v>
      </c>
      <c r="AH66" s="189">
        <v>275</v>
      </c>
      <c r="AI66" s="189">
        <v>0</v>
      </c>
      <c r="AJ66" s="189">
        <v>0</v>
      </c>
      <c r="AK66" s="189">
        <v>0</v>
      </c>
      <c r="AL66" s="189">
        <v>0</v>
      </c>
      <c r="AM66" s="189">
        <v>275</v>
      </c>
      <c r="AN66" s="189">
        <v>0</v>
      </c>
      <c r="AO66" s="189">
        <v>11</v>
      </c>
      <c r="AP66" s="189">
        <v>11</v>
      </c>
      <c r="AQ66" s="414">
        <v>4</v>
      </c>
      <c r="AR66" s="103">
        <v>0</v>
      </c>
      <c r="AS66" s="103">
        <v>11</v>
      </c>
      <c r="AT66" s="103">
        <v>11</v>
      </c>
      <c r="AU66" s="104">
        <v>275</v>
      </c>
      <c r="AV66" s="103">
        <v>0</v>
      </c>
      <c r="AW66" s="103">
        <v>0</v>
      </c>
      <c r="AX66" s="103">
        <v>0</v>
      </c>
      <c r="AY66" s="93">
        <v>0</v>
      </c>
      <c r="AZ66" s="104">
        <v>275</v>
      </c>
      <c r="BA66" s="85">
        <v>0</v>
      </c>
      <c r="BB66" s="85">
        <v>11</v>
      </c>
      <c r="BC66" s="105">
        <v>11</v>
      </c>
    </row>
    <row r="67" spans="1:55" x14ac:dyDescent="0.25">
      <c r="A67" s="5">
        <v>150</v>
      </c>
      <c r="B67" s="8" t="s">
        <v>140</v>
      </c>
      <c r="C67" s="5">
        <v>150</v>
      </c>
      <c r="D67" s="76">
        <v>23</v>
      </c>
      <c r="E67" s="103">
        <v>0</v>
      </c>
      <c r="F67" s="103">
        <v>41</v>
      </c>
      <c r="G67" s="103">
        <v>41</v>
      </c>
      <c r="H67" s="104">
        <v>178.26086956521738</v>
      </c>
      <c r="I67" s="103">
        <v>0</v>
      </c>
      <c r="J67" s="103">
        <v>7</v>
      </c>
      <c r="K67" s="103">
        <v>7</v>
      </c>
      <c r="L67" s="93">
        <v>30.434782608695656</v>
      </c>
      <c r="M67" s="104">
        <v>208.69565217391303</v>
      </c>
      <c r="N67" s="85">
        <v>0</v>
      </c>
      <c r="O67" s="85">
        <v>48</v>
      </c>
      <c r="P67" s="191">
        <v>48</v>
      </c>
      <c r="Q67" s="105">
        <v>23</v>
      </c>
      <c r="R67" s="105">
        <v>0</v>
      </c>
      <c r="S67" s="105">
        <v>45</v>
      </c>
      <c r="T67" s="105">
        <v>45</v>
      </c>
      <c r="U67" s="105">
        <v>195.65217391304347</v>
      </c>
      <c r="V67" s="105">
        <v>0</v>
      </c>
      <c r="W67" s="105">
        <v>7</v>
      </c>
      <c r="X67" s="105">
        <v>7</v>
      </c>
      <c r="Y67" s="105">
        <v>30.434782608695656</v>
      </c>
      <c r="Z67" s="105">
        <v>226.08695652173913</v>
      </c>
      <c r="AA67" s="105">
        <v>0</v>
      </c>
      <c r="AB67" s="105">
        <v>52</v>
      </c>
      <c r="AC67" s="105">
        <v>52</v>
      </c>
      <c r="AD67" s="189">
        <v>23</v>
      </c>
      <c r="AE67" s="189">
        <v>0</v>
      </c>
      <c r="AF67" s="189">
        <v>49</v>
      </c>
      <c r="AG67" s="189">
        <v>49</v>
      </c>
      <c r="AH67" s="189">
        <v>213.04347826086959</v>
      </c>
      <c r="AI67" s="189">
        <v>0</v>
      </c>
      <c r="AJ67" s="189">
        <v>7</v>
      </c>
      <c r="AK67" s="189">
        <v>7</v>
      </c>
      <c r="AL67" s="189">
        <v>30.434782608695656</v>
      </c>
      <c r="AM67" s="189">
        <v>243.47826086956525</v>
      </c>
      <c r="AN67" s="189">
        <v>0</v>
      </c>
      <c r="AO67" s="189">
        <v>56</v>
      </c>
      <c r="AP67" s="189">
        <v>56</v>
      </c>
      <c r="AQ67" s="414">
        <v>23</v>
      </c>
      <c r="AR67" s="103">
        <v>0</v>
      </c>
      <c r="AS67" s="103">
        <v>50</v>
      </c>
      <c r="AT67" s="103">
        <v>50</v>
      </c>
      <c r="AU67" s="104">
        <v>217.39130434782606</v>
      </c>
      <c r="AV67" s="103">
        <v>0</v>
      </c>
      <c r="AW67" s="103">
        <v>7</v>
      </c>
      <c r="AX67" s="103">
        <v>7</v>
      </c>
      <c r="AY67" s="93">
        <v>30.434782608695656</v>
      </c>
      <c r="AZ67" s="104">
        <v>247.82608695652172</v>
      </c>
      <c r="BA67" s="85">
        <v>0</v>
      </c>
      <c r="BB67" s="85">
        <v>57</v>
      </c>
      <c r="BC67" s="105">
        <v>57</v>
      </c>
    </row>
    <row r="68" spans="1:55" x14ac:dyDescent="0.25">
      <c r="A68" s="5">
        <v>237</v>
      </c>
      <c r="B68" s="102" t="s">
        <v>243</v>
      </c>
      <c r="C68" s="5">
        <v>237</v>
      </c>
      <c r="D68" s="76">
        <v>505</v>
      </c>
      <c r="E68" s="103">
        <v>0</v>
      </c>
      <c r="F68" s="103">
        <v>486</v>
      </c>
      <c r="G68" s="103">
        <v>486</v>
      </c>
      <c r="H68" s="104">
        <v>96.237623762376231</v>
      </c>
      <c r="I68" s="103">
        <v>1</v>
      </c>
      <c r="J68" s="103">
        <v>161</v>
      </c>
      <c r="K68" s="103">
        <v>162</v>
      </c>
      <c r="L68" s="93">
        <v>31.881188118811881</v>
      </c>
      <c r="M68" s="104">
        <v>128.11881188118812</v>
      </c>
      <c r="N68" s="85">
        <v>1</v>
      </c>
      <c r="O68" s="85">
        <v>647</v>
      </c>
      <c r="P68" s="191">
        <v>648</v>
      </c>
      <c r="Q68" s="105">
        <v>505</v>
      </c>
      <c r="R68" s="105">
        <v>0</v>
      </c>
      <c r="S68" s="105">
        <v>490</v>
      </c>
      <c r="T68" s="105">
        <v>490</v>
      </c>
      <c r="U68" s="105">
        <v>97.029702970297024</v>
      </c>
      <c r="V68" s="105">
        <v>1</v>
      </c>
      <c r="W68" s="105">
        <v>169</v>
      </c>
      <c r="X68" s="105">
        <v>170</v>
      </c>
      <c r="Y68" s="105">
        <v>33.46534653465347</v>
      </c>
      <c r="Z68" s="105">
        <v>130.49504950495049</v>
      </c>
      <c r="AA68" s="105">
        <v>1</v>
      </c>
      <c r="AB68" s="105">
        <v>659</v>
      </c>
      <c r="AC68" s="105">
        <v>660</v>
      </c>
      <c r="AD68" s="189">
        <v>505</v>
      </c>
      <c r="AE68" s="189">
        <v>0</v>
      </c>
      <c r="AF68" s="189">
        <v>495</v>
      </c>
      <c r="AG68" s="189">
        <v>495</v>
      </c>
      <c r="AH68" s="189">
        <v>98.019801980198025</v>
      </c>
      <c r="AI68" s="189">
        <v>1</v>
      </c>
      <c r="AJ68" s="189">
        <v>180</v>
      </c>
      <c r="AK68" s="189">
        <v>181</v>
      </c>
      <c r="AL68" s="189">
        <v>35.64356435643564</v>
      </c>
      <c r="AM68" s="189">
        <v>133.66336633663366</v>
      </c>
      <c r="AN68" s="189">
        <v>1</v>
      </c>
      <c r="AO68" s="189">
        <v>675</v>
      </c>
      <c r="AP68" s="189">
        <v>676</v>
      </c>
      <c r="AQ68" s="414">
        <v>505</v>
      </c>
      <c r="AR68" s="103">
        <v>0</v>
      </c>
      <c r="AS68" s="103">
        <v>499</v>
      </c>
      <c r="AT68" s="103">
        <v>499</v>
      </c>
      <c r="AU68" s="104">
        <v>98.811881188118804</v>
      </c>
      <c r="AV68" s="103">
        <v>1</v>
      </c>
      <c r="AW68" s="103">
        <v>178</v>
      </c>
      <c r="AX68" s="103">
        <v>179</v>
      </c>
      <c r="AY68" s="93">
        <v>35.247524752475243</v>
      </c>
      <c r="AZ68" s="104">
        <v>134.05940594059408</v>
      </c>
      <c r="BA68" s="85">
        <v>1</v>
      </c>
      <c r="BB68" s="85">
        <v>677</v>
      </c>
      <c r="BC68" s="105">
        <v>678</v>
      </c>
    </row>
    <row r="69" spans="1:55" x14ac:dyDescent="0.25">
      <c r="A69" s="5">
        <v>264</v>
      </c>
      <c r="B69" s="8" t="s">
        <v>142</v>
      </c>
      <c r="C69" s="5">
        <v>264</v>
      </c>
      <c r="D69" s="76">
        <v>247</v>
      </c>
      <c r="E69" s="103">
        <v>0</v>
      </c>
      <c r="F69" s="103">
        <v>146</v>
      </c>
      <c r="G69" s="103">
        <v>146</v>
      </c>
      <c r="H69" s="104">
        <v>59.109311740890689</v>
      </c>
      <c r="I69" s="103">
        <v>0</v>
      </c>
      <c r="J69" s="103">
        <v>115</v>
      </c>
      <c r="K69" s="103">
        <v>115</v>
      </c>
      <c r="L69" s="93">
        <v>46.558704453441294</v>
      </c>
      <c r="M69" s="104">
        <v>105.668016194332</v>
      </c>
      <c r="N69" s="85">
        <v>0</v>
      </c>
      <c r="O69" s="85">
        <v>261</v>
      </c>
      <c r="P69" s="191">
        <v>261</v>
      </c>
      <c r="Q69" s="105">
        <v>247</v>
      </c>
      <c r="R69" s="105">
        <v>0</v>
      </c>
      <c r="S69" s="105">
        <v>152</v>
      </c>
      <c r="T69" s="105">
        <v>152</v>
      </c>
      <c r="U69" s="105">
        <v>61.53846153846154</v>
      </c>
      <c r="V69" s="105">
        <v>0</v>
      </c>
      <c r="W69" s="105">
        <v>116</v>
      </c>
      <c r="X69" s="105">
        <v>116</v>
      </c>
      <c r="Y69" s="105">
        <v>46.963562753036435</v>
      </c>
      <c r="Z69" s="105">
        <v>108.50202429149797</v>
      </c>
      <c r="AA69" s="105">
        <v>0</v>
      </c>
      <c r="AB69" s="105">
        <v>268</v>
      </c>
      <c r="AC69" s="105">
        <v>268</v>
      </c>
      <c r="AD69" s="189">
        <v>247</v>
      </c>
      <c r="AE69" s="189">
        <v>0</v>
      </c>
      <c r="AF69" s="189">
        <v>158</v>
      </c>
      <c r="AG69" s="189">
        <v>158</v>
      </c>
      <c r="AH69" s="189">
        <v>63.967611336032391</v>
      </c>
      <c r="AI69" s="189">
        <v>0</v>
      </c>
      <c r="AJ69" s="189">
        <v>117</v>
      </c>
      <c r="AK69" s="189">
        <v>117</v>
      </c>
      <c r="AL69" s="189">
        <v>47.368421052631575</v>
      </c>
      <c r="AM69" s="189">
        <v>111.33603238866397</v>
      </c>
      <c r="AN69" s="189">
        <v>0</v>
      </c>
      <c r="AO69" s="189">
        <v>275</v>
      </c>
      <c r="AP69" s="189">
        <v>275</v>
      </c>
      <c r="AQ69" s="414">
        <v>247</v>
      </c>
      <c r="AR69" s="103">
        <v>0</v>
      </c>
      <c r="AS69" s="103">
        <v>159</v>
      </c>
      <c r="AT69" s="103">
        <v>159</v>
      </c>
      <c r="AU69" s="104">
        <v>64.372469635627525</v>
      </c>
      <c r="AV69" s="103">
        <v>0</v>
      </c>
      <c r="AW69" s="103">
        <v>113</v>
      </c>
      <c r="AX69" s="103">
        <v>113</v>
      </c>
      <c r="AY69" s="93">
        <v>45.748987854251013</v>
      </c>
      <c r="AZ69" s="104">
        <v>110.12145748987854</v>
      </c>
      <c r="BA69" s="85">
        <v>0</v>
      </c>
      <c r="BB69" s="85">
        <v>272</v>
      </c>
      <c r="BC69" s="105">
        <v>272</v>
      </c>
    </row>
    <row r="70" spans="1:55" x14ac:dyDescent="0.25">
      <c r="A70" s="5">
        <v>310</v>
      </c>
      <c r="B70" s="102" t="s">
        <v>244</v>
      </c>
      <c r="C70" s="5">
        <v>310</v>
      </c>
      <c r="D70" s="76">
        <v>83</v>
      </c>
      <c r="E70" s="103">
        <v>0</v>
      </c>
      <c r="F70" s="103">
        <v>58</v>
      </c>
      <c r="G70" s="103">
        <v>58</v>
      </c>
      <c r="H70" s="104">
        <v>69.879518072289159</v>
      </c>
      <c r="I70" s="103">
        <v>0</v>
      </c>
      <c r="J70" s="103">
        <v>11</v>
      </c>
      <c r="K70" s="103">
        <v>11</v>
      </c>
      <c r="L70" s="93">
        <v>13.253012048192772</v>
      </c>
      <c r="M70" s="104">
        <v>83.132530120481931</v>
      </c>
      <c r="N70" s="85">
        <v>0</v>
      </c>
      <c r="O70" s="85">
        <v>69</v>
      </c>
      <c r="P70" s="191">
        <v>69</v>
      </c>
      <c r="Q70" s="105">
        <v>83</v>
      </c>
      <c r="R70" s="105">
        <v>0</v>
      </c>
      <c r="S70" s="105">
        <v>57</v>
      </c>
      <c r="T70" s="105">
        <v>57</v>
      </c>
      <c r="U70" s="105">
        <v>68.674698795180717</v>
      </c>
      <c r="V70" s="105">
        <v>0</v>
      </c>
      <c r="W70" s="105">
        <v>12</v>
      </c>
      <c r="X70" s="105">
        <v>12</v>
      </c>
      <c r="Y70" s="105">
        <v>14.457831325301203</v>
      </c>
      <c r="Z70" s="105">
        <v>83.132530120481931</v>
      </c>
      <c r="AA70" s="105">
        <v>0</v>
      </c>
      <c r="AB70" s="105">
        <v>69</v>
      </c>
      <c r="AC70" s="105">
        <v>69</v>
      </c>
      <c r="AD70" s="189">
        <v>83</v>
      </c>
      <c r="AE70" s="189">
        <v>0</v>
      </c>
      <c r="AF70" s="189">
        <v>58</v>
      </c>
      <c r="AG70" s="189">
        <v>58</v>
      </c>
      <c r="AH70" s="189">
        <v>69.879518072289159</v>
      </c>
      <c r="AI70" s="189">
        <v>0</v>
      </c>
      <c r="AJ70" s="189">
        <v>12</v>
      </c>
      <c r="AK70" s="189">
        <v>12</v>
      </c>
      <c r="AL70" s="189">
        <v>14.457831325301203</v>
      </c>
      <c r="AM70" s="189">
        <v>84.337349397590373</v>
      </c>
      <c r="AN70" s="189">
        <v>0</v>
      </c>
      <c r="AO70" s="189">
        <v>70</v>
      </c>
      <c r="AP70" s="189">
        <v>70</v>
      </c>
      <c r="AQ70" s="414">
        <v>83</v>
      </c>
      <c r="AR70" s="103">
        <v>0</v>
      </c>
      <c r="AS70" s="103">
        <v>57</v>
      </c>
      <c r="AT70" s="103">
        <v>57</v>
      </c>
      <c r="AU70" s="104">
        <v>68.674698795180717</v>
      </c>
      <c r="AV70" s="103">
        <v>0</v>
      </c>
      <c r="AW70" s="103">
        <v>13</v>
      </c>
      <c r="AX70" s="103">
        <v>13</v>
      </c>
      <c r="AY70" s="93">
        <v>15.66265060240964</v>
      </c>
      <c r="AZ70" s="104">
        <v>84.337349397590373</v>
      </c>
      <c r="BA70" s="85">
        <v>0</v>
      </c>
      <c r="BB70" s="85">
        <v>70</v>
      </c>
      <c r="BC70" s="105">
        <v>70</v>
      </c>
    </row>
    <row r="71" spans="1:55" x14ac:dyDescent="0.25">
      <c r="A71" s="5">
        <v>315</v>
      </c>
      <c r="B71" s="8" t="s">
        <v>144</v>
      </c>
      <c r="C71" s="5">
        <v>315</v>
      </c>
      <c r="D71" s="76">
        <v>44</v>
      </c>
      <c r="E71" s="103">
        <v>0</v>
      </c>
      <c r="F71" s="103">
        <v>1</v>
      </c>
      <c r="G71" s="103">
        <v>1</v>
      </c>
      <c r="H71" s="104">
        <v>2.2727272727272729</v>
      </c>
      <c r="I71" s="103">
        <v>0</v>
      </c>
      <c r="J71" s="103">
        <v>3</v>
      </c>
      <c r="K71" s="103">
        <v>3</v>
      </c>
      <c r="L71" s="93">
        <v>6.8181818181818175</v>
      </c>
      <c r="M71" s="104">
        <v>9.0909090909090917</v>
      </c>
      <c r="N71" s="85">
        <v>0</v>
      </c>
      <c r="O71" s="85">
        <v>4</v>
      </c>
      <c r="P71" s="191">
        <v>4</v>
      </c>
      <c r="Q71" s="105">
        <v>44</v>
      </c>
      <c r="R71" s="105">
        <v>0</v>
      </c>
      <c r="S71" s="105">
        <v>1</v>
      </c>
      <c r="T71" s="105">
        <v>1</v>
      </c>
      <c r="U71" s="105">
        <v>2.2727272727272729</v>
      </c>
      <c r="V71" s="105">
        <v>0</v>
      </c>
      <c r="W71" s="105">
        <v>3</v>
      </c>
      <c r="X71" s="105">
        <v>3</v>
      </c>
      <c r="Y71" s="105">
        <v>6.8181818181818175</v>
      </c>
      <c r="Z71" s="105">
        <v>9.0909090909090917</v>
      </c>
      <c r="AA71" s="105">
        <v>0</v>
      </c>
      <c r="AB71" s="105">
        <v>4</v>
      </c>
      <c r="AC71" s="105">
        <v>4</v>
      </c>
      <c r="AD71" s="189">
        <v>44</v>
      </c>
      <c r="AE71" s="189">
        <v>0</v>
      </c>
      <c r="AF71" s="189">
        <v>1</v>
      </c>
      <c r="AG71" s="189">
        <v>1</v>
      </c>
      <c r="AH71" s="189">
        <v>2.2727272727272729</v>
      </c>
      <c r="AI71" s="189">
        <v>0</v>
      </c>
      <c r="AJ71" s="189">
        <v>3</v>
      </c>
      <c r="AK71" s="189">
        <v>3</v>
      </c>
      <c r="AL71" s="189">
        <v>6.8181818181818175</v>
      </c>
      <c r="AM71" s="189">
        <v>9.0909090909090917</v>
      </c>
      <c r="AN71" s="189">
        <v>0</v>
      </c>
      <c r="AO71" s="189">
        <v>4</v>
      </c>
      <c r="AP71" s="189">
        <v>4</v>
      </c>
      <c r="AQ71" s="414">
        <v>44</v>
      </c>
      <c r="AR71" s="103">
        <v>0</v>
      </c>
      <c r="AS71" s="103">
        <v>1</v>
      </c>
      <c r="AT71" s="103">
        <v>1</v>
      </c>
      <c r="AU71" s="104">
        <v>2.2727272727272729</v>
      </c>
      <c r="AV71" s="103">
        <v>0</v>
      </c>
      <c r="AW71" s="103">
        <v>3</v>
      </c>
      <c r="AX71" s="103">
        <v>3</v>
      </c>
      <c r="AY71" s="93">
        <v>6.8181818181818175</v>
      </c>
      <c r="AZ71" s="104">
        <v>9.0909090909090917</v>
      </c>
      <c r="BA71" s="85">
        <v>0</v>
      </c>
      <c r="BB71" s="85">
        <v>4</v>
      </c>
      <c r="BC71" s="105">
        <v>4</v>
      </c>
    </row>
    <row r="72" spans="1:55" x14ac:dyDescent="0.25">
      <c r="A72" s="5">
        <v>361</v>
      </c>
      <c r="B72" s="8" t="s">
        <v>145</v>
      </c>
      <c r="C72" s="5">
        <v>361</v>
      </c>
      <c r="D72" s="76">
        <v>23</v>
      </c>
      <c r="E72" s="103">
        <v>0</v>
      </c>
      <c r="F72" s="103">
        <v>25</v>
      </c>
      <c r="G72" s="103">
        <v>25</v>
      </c>
      <c r="H72" s="104">
        <v>108.69565217391303</v>
      </c>
      <c r="I72" s="103">
        <v>0</v>
      </c>
      <c r="J72" s="103">
        <v>6</v>
      </c>
      <c r="K72" s="103">
        <v>6</v>
      </c>
      <c r="L72" s="93">
        <v>26.086956521739129</v>
      </c>
      <c r="M72" s="104">
        <v>134.78260869565219</v>
      </c>
      <c r="N72" s="85">
        <v>0</v>
      </c>
      <c r="O72" s="85">
        <v>31</v>
      </c>
      <c r="P72" s="191">
        <v>31</v>
      </c>
      <c r="Q72" s="105">
        <v>23</v>
      </c>
      <c r="R72" s="105">
        <v>0</v>
      </c>
      <c r="S72" s="105">
        <v>27</v>
      </c>
      <c r="T72" s="105">
        <v>27</v>
      </c>
      <c r="U72" s="105">
        <v>117.39130434782609</v>
      </c>
      <c r="V72" s="105">
        <v>0</v>
      </c>
      <c r="W72" s="105">
        <v>5</v>
      </c>
      <c r="X72" s="105">
        <v>5</v>
      </c>
      <c r="Y72" s="105">
        <v>21.739130434782609</v>
      </c>
      <c r="Z72" s="105">
        <v>139.13043478260869</v>
      </c>
      <c r="AA72" s="105">
        <v>0</v>
      </c>
      <c r="AB72" s="105">
        <v>32</v>
      </c>
      <c r="AC72" s="105">
        <v>32</v>
      </c>
      <c r="AD72" s="189">
        <v>23</v>
      </c>
      <c r="AE72" s="189">
        <v>0</v>
      </c>
      <c r="AF72" s="189">
        <v>28</v>
      </c>
      <c r="AG72" s="189">
        <v>28</v>
      </c>
      <c r="AH72" s="189">
        <v>121.73913043478262</v>
      </c>
      <c r="AI72" s="189">
        <v>0</v>
      </c>
      <c r="AJ72" s="189">
        <v>5</v>
      </c>
      <c r="AK72" s="189">
        <v>5</v>
      </c>
      <c r="AL72" s="189">
        <v>21.739130434782609</v>
      </c>
      <c r="AM72" s="189">
        <v>143.47826086956522</v>
      </c>
      <c r="AN72" s="189">
        <v>0</v>
      </c>
      <c r="AO72" s="189">
        <v>33</v>
      </c>
      <c r="AP72" s="189">
        <v>33</v>
      </c>
      <c r="AQ72" s="414">
        <v>23</v>
      </c>
      <c r="AR72" s="103">
        <v>0</v>
      </c>
      <c r="AS72" s="103">
        <v>28</v>
      </c>
      <c r="AT72" s="103">
        <v>28</v>
      </c>
      <c r="AU72" s="104">
        <v>121.73913043478262</v>
      </c>
      <c r="AV72" s="103">
        <v>0</v>
      </c>
      <c r="AW72" s="103">
        <v>5</v>
      </c>
      <c r="AX72" s="103">
        <v>5</v>
      </c>
      <c r="AY72" s="93">
        <v>21.739130434782609</v>
      </c>
      <c r="AZ72" s="104">
        <v>143.47826086956522</v>
      </c>
      <c r="BA72" s="85">
        <v>0</v>
      </c>
      <c r="BB72" s="85">
        <v>33</v>
      </c>
      <c r="BC72" s="105">
        <v>33</v>
      </c>
    </row>
    <row r="73" spans="1:55" x14ac:dyDescent="0.25">
      <c r="A73" s="5">
        <v>647</v>
      </c>
      <c r="B73" s="5" t="s">
        <v>146</v>
      </c>
      <c r="C73" s="5">
        <v>647</v>
      </c>
      <c r="D73" s="76">
        <v>63</v>
      </c>
      <c r="E73" s="103">
        <v>0</v>
      </c>
      <c r="F73" s="103">
        <v>58</v>
      </c>
      <c r="G73" s="103">
        <v>58</v>
      </c>
      <c r="H73" s="104">
        <v>92.063492063492063</v>
      </c>
      <c r="I73" s="103">
        <v>0</v>
      </c>
      <c r="J73" s="103">
        <v>11</v>
      </c>
      <c r="K73" s="103">
        <v>11</v>
      </c>
      <c r="L73" s="93">
        <v>17.460317460317459</v>
      </c>
      <c r="M73" s="104">
        <v>109.52380952380953</v>
      </c>
      <c r="N73" s="85">
        <v>0</v>
      </c>
      <c r="O73" s="85">
        <v>69</v>
      </c>
      <c r="P73" s="191">
        <v>69</v>
      </c>
      <c r="Q73" s="105">
        <v>63</v>
      </c>
      <c r="R73" s="105">
        <v>0</v>
      </c>
      <c r="S73" s="105">
        <v>60</v>
      </c>
      <c r="T73" s="105">
        <v>60</v>
      </c>
      <c r="U73" s="105">
        <v>95.238095238095227</v>
      </c>
      <c r="V73" s="105">
        <v>0</v>
      </c>
      <c r="W73" s="105">
        <v>9</v>
      </c>
      <c r="X73" s="105">
        <v>9</v>
      </c>
      <c r="Y73" s="105">
        <v>14.285714285714285</v>
      </c>
      <c r="Z73" s="105">
        <v>109.52380952380953</v>
      </c>
      <c r="AA73" s="105">
        <v>0</v>
      </c>
      <c r="AB73" s="105">
        <v>69</v>
      </c>
      <c r="AC73" s="105">
        <v>69</v>
      </c>
      <c r="AD73" s="189">
        <v>63</v>
      </c>
      <c r="AE73" s="189">
        <v>0</v>
      </c>
      <c r="AF73" s="189">
        <v>60</v>
      </c>
      <c r="AG73" s="189">
        <v>60</v>
      </c>
      <c r="AH73" s="189">
        <v>95.238095238095227</v>
      </c>
      <c r="AI73" s="189">
        <v>0</v>
      </c>
      <c r="AJ73" s="189">
        <v>9</v>
      </c>
      <c r="AK73" s="189">
        <v>9</v>
      </c>
      <c r="AL73" s="189">
        <v>14.285714285714285</v>
      </c>
      <c r="AM73" s="189">
        <v>109.52380952380953</v>
      </c>
      <c r="AN73" s="189">
        <v>0</v>
      </c>
      <c r="AO73" s="189">
        <v>69</v>
      </c>
      <c r="AP73" s="189">
        <v>69</v>
      </c>
      <c r="AQ73" s="414">
        <v>63</v>
      </c>
      <c r="AR73" s="103">
        <v>0</v>
      </c>
      <c r="AS73" s="103">
        <v>65</v>
      </c>
      <c r="AT73" s="103">
        <v>65</v>
      </c>
      <c r="AU73" s="104">
        <v>103.17460317460319</v>
      </c>
      <c r="AV73" s="103">
        <v>0</v>
      </c>
      <c r="AW73" s="103">
        <v>8</v>
      </c>
      <c r="AX73" s="103">
        <v>8</v>
      </c>
      <c r="AY73" s="93">
        <v>12.698412698412698</v>
      </c>
      <c r="AZ73" s="104">
        <v>115.87301587301589</v>
      </c>
      <c r="BA73" s="85">
        <v>0</v>
      </c>
      <c r="BB73" s="85">
        <v>73</v>
      </c>
      <c r="BC73" s="105">
        <v>73</v>
      </c>
    </row>
    <row r="74" spans="1:55" x14ac:dyDescent="0.25">
      <c r="A74" s="5">
        <v>658</v>
      </c>
      <c r="B74" s="12" t="s">
        <v>147</v>
      </c>
      <c r="C74" s="5">
        <v>658</v>
      </c>
      <c r="D74" s="76">
        <v>23</v>
      </c>
      <c r="E74" s="103">
        <v>0</v>
      </c>
      <c r="F74" s="103">
        <v>0</v>
      </c>
      <c r="G74" s="103">
        <v>0</v>
      </c>
      <c r="H74" s="104">
        <v>0</v>
      </c>
      <c r="I74" s="103">
        <v>0</v>
      </c>
      <c r="J74" s="103">
        <v>6</v>
      </c>
      <c r="K74" s="103">
        <v>6</v>
      </c>
      <c r="L74" s="93">
        <v>26.086956521739129</v>
      </c>
      <c r="M74" s="104">
        <v>26.086956521739129</v>
      </c>
      <c r="N74" s="85">
        <v>0</v>
      </c>
      <c r="O74" s="85">
        <v>6</v>
      </c>
      <c r="P74" s="191">
        <v>6</v>
      </c>
      <c r="Q74" s="105">
        <v>23</v>
      </c>
      <c r="R74" s="105">
        <v>0</v>
      </c>
      <c r="S74" s="105">
        <v>1</v>
      </c>
      <c r="T74" s="105">
        <v>1</v>
      </c>
      <c r="U74" s="105">
        <v>4.3478260869565215</v>
      </c>
      <c r="V74" s="105">
        <v>0</v>
      </c>
      <c r="W74" s="105">
        <v>2</v>
      </c>
      <c r="X74" s="105">
        <v>2</v>
      </c>
      <c r="Y74" s="105">
        <v>8.695652173913043</v>
      </c>
      <c r="Z74" s="105">
        <v>13.043478260869565</v>
      </c>
      <c r="AA74" s="105">
        <v>0</v>
      </c>
      <c r="AB74" s="105">
        <v>3</v>
      </c>
      <c r="AC74" s="105">
        <v>3</v>
      </c>
      <c r="AD74" s="189">
        <v>23</v>
      </c>
      <c r="AE74" s="189">
        <v>0</v>
      </c>
      <c r="AF74" s="189">
        <v>1</v>
      </c>
      <c r="AG74" s="189">
        <v>1</v>
      </c>
      <c r="AH74" s="189">
        <v>4.3478260869565215</v>
      </c>
      <c r="AI74" s="189">
        <v>0</v>
      </c>
      <c r="AJ74" s="189">
        <v>2</v>
      </c>
      <c r="AK74" s="189">
        <v>2</v>
      </c>
      <c r="AL74" s="189">
        <v>8.695652173913043</v>
      </c>
      <c r="AM74" s="189">
        <v>13.043478260869565</v>
      </c>
      <c r="AN74" s="189">
        <v>0</v>
      </c>
      <c r="AO74" s="189">
        <v>3</v>
      </c>
      <c r="AP74" s="189">
        <v>3</v>
      </c>
      <c r="AQ74" s="414">
        <v>23</v>
      </c>
      <c r="AR74" s="103">
        <v>0</v>
      </c>
      <c r="AS74" s="103">
        <v>1</v>
      </c>
      <c r="AT74" s="103">
        <v>1</v>
      </c>
      <c r="AU74" s="104">
        <v>4.3478260869565215</v>
      </c>
      <c r="AV74" s="103">
        <v>0</v>
      </c>
      <c r="AW74" s="103">
        <v>1</v>
      </c>
      <c r="AX74" s="103">
        <v>1</v>
      </c>
      <c r="AY74" s="93">
        <v>4.3478260869565215</v>
      </c>
      <c r="AZ74" s="104">
        <v>8.695652173913043</v>
      </c>
      <c r="BA74" s="85">
        <v>0</v>
      </c>
      <c r="BB74" s="85">
        <v>2</v>
      </c>
      <c r="BC74" s="105">
        <v>2</v>
      </c>
    </row>
    <row r="75" spans="1:55" x14ac:dyDescent="0.25">
      <c r="A75" s="5">
        <v>664</v>
      </c>
      <c r="B75" s="5" t="s">
        <v>148</v>
      </c>
      <c r="C75" s="5">
        <v>664</v>
      </c>
      <c r="D75" s="76">
        <v>660</v>
      </c>
      <c r="E75" s="103">
        <v>0</v>
      </c>
      <c r="F75" s="103">
        <v>657</v>
      </c>
      <c r="G75" s="103">
        <v>657</v>
      </c>
      <c r="H75" s="104">
        <v>99.545454545454547</v>
      </c>
      <c r="I75" s="103">
        <v>1</v>
      </c>
      <c r="J75" s="103">
        <v>244</v>
      </c>
      <c r="K75" s="103">
        <v>245</v>
      </c>
      <c r="L75" s="93">
        <v>36.969696969696969</v>
      </c>
      <c r="M75" s="104">
        <v>136.51515151515153</v>
      </c>
      <c r="N75" s="85">
        <v>1</v>
      </c>
      <c r="O75" s="85">
        <v>901</v>
      </c>
      <c r="P75" s="191">
        <v>902</v>
      </c>
      <c r="Q75" s="105">
        <v>660</v>
      </c>
      <c r="R75" s="105">
        <v>0</v>
      </c>
      <c r="S75" s="105">
        <v>674</v>
      </c>
      <c r="T75" s="105">
        <v>674</v>
      </c>
      <c r="U75" s="105">
        <v>102.12121212121212</v>
      </c>
      <c r="V75" s="105">
        <v>1</v>
      </c>
      <c r="W75" s="105">
        <v>229</v>
      </c>
      <c r="X75" s="105">
        <v>230</v>
      </c>
      <c r="Y75" s="105">
        <v>34.696969696969695</v>
      </c>
      <c r="Z75" s="105">
        <v>136.81818181818181</v>
      </c>
      <c r="AA75" s="105">
        <v>1</v>
      </c>
      <c r="AB75" s="105">
        <v>903</v>
      </c>
      <c r="AC75" s="105">
        <v>904</v>
      </c>
      <c r="AD75" s="189">
        <v>660</v>
      </c>
      <c r="AE75" s="189">
        <v>0</v>
      </c>
      <c r="AF75" s="189">
        <v>679</v>
      </c>
      <c r="AG75" s="189">
        <v>679</v>
      </c>
      <c r="AH75" s="189">
        <v>102.87878787878788</v>
      </c>
      <c r="AI75" s="189">
        <v>1</v>
      </c>
      <c r="AJ75" s="189">
        <v>235</v>
      </c>
      <c r="AK75" s="189">
        <v>236</v>
      </c>
      <c r="AL75" s="189">
        <v>35.606060606060609</v>
      </c>
      <c r="AM75" s="189">
        <v>138.48484848484847</v>
      </c>
      <c r="AN75" s="189">
        <v>1</v>
      </c>
      <c r="AO75" s="189">
        <v>914</v>
      </c>
      <c r="AP75" s="189">
        <v>915</v>
      </c>
      <c r="AQ75" s="414">
        <v>660</v>
      </c>
      <c r="AR75" s="103">
        <v>0</v>
      </c>
      <c r="AS75" s="103">
        <v>694</v>
      </c>
      <c r="AT75" s="103">
        <v>694</v>
      </c>
      <c r="AU75" s="104">
        <v>105.15151515151516</v>
      </c>
      <c r="AV75" s="103">
        <v>1</v>
      </c>
      <c r="AW75" s="103">
        <v>229</v>
      </c>
      <c r="AX75" s="103">
        <v>230</v>
      </c>
      <c r="AY75" s="93">
        <v>34.696969696969695</v>
      </c>
      <c r="AZ75" s="104">
        <v>139.84848484848484</v>
      </c>
      <c r="BA75" s="85">
        <v>1</v>
      </c>
      <c r="BB75" s="85">
        <v>923</v>
      </c>
      <c r="BC75" s="105">
        <v>924</v>
      </c>
    </row>
    <row r="76" spans="1:55" x14ac:dyDescent="0.25">
      <c r="A76" s="5">
        <v>686</v>
      </c>
      <c r="B76" s="11" t="s">
        <v>149</v>
      </c>
      <c r="C76" s="5">
        <v>686</v>
      </c>
      <c r="D76" s="76">
        <v>418</v>
      </c>
      <c r="E76" s="103">
        <v>1</v>
      </c>
      <c r="F76" s="103">
        <v>341</v>
      </c>
      <c r="G76" s="103">
        <v>342</v>
      </c>
      <c r="H76" s="104">
        <v>81.578947368421055</v>
      </c>
      <c r="I76" s="103">
        <v>1</v>
      </c>
      <c r="J76" s="103">
        <v>148</v>
      </c>
      <c r="K76" s="103">
        <v>149</v>
      </c>
      <c r="L76" s="93">
        <v>35.406698564593306</v>
      </c>
      <c r="M76" s="104">
        <v>116.98564593301435</v>
      </c>
      <c r="N76" s="85">
        <v>2</v>
      </c>
      <c r="O76" s="85">
        <v>489</v>
      </c>
      <c r="P76" s="191">
        <v>491</v>
      </c>
      <c r="Q76" s="105">
        <v>418</v>
      </c>
      <c r="R76" s="105">
        <v>1</v>
      </c>
      <c r="S76" s="105">
        <v>345</v>
      </c>
      <c r="T76" s="105">
        <v>346</v>
      </c>
      <c r="U76" s="105">
        <v>82.535885167464116</v>
      </c>
      <c r="V76" s="105">
        <v>0</v>
      </c>
      <c r="W76" s="105">
        <v>165</v>
      </c>
      <c r="X76" s="105">
        <v>165</v>
      </c>
      <c r="Y76" s="105">
        <v>39.473684210526315</v>
      </c>
      <c r="Z76" s="105">
        <v>122.00956937799043</v>
      </c>
      <c r="AA76" s="105">
        <v>1</v>
      </c>
      <c r="AB76" s="105">
        <v>510</v>
      </c>
      <c r="AC76" s="105">
        <v>511</v>
      </c>
      <c r="AD76" s="189">
        <v>418</v>
      </c>
      <c r="AE76" s="189">
        <v>1</v>
      </c>
      <c r="AF76" s="189">
        <v>352</v>
      </c>
      <c r="AG76" s="189">
        <v>353</v>
      </c>
      <c r="AH76" s="189">
        <v>84.210526315789465</v>
      </c>
      <c r="AI76" s="189">
        <v>0</v>
      </c>
      <c r="AJ76" s="189">
        <v>160</v>
      </c>
      <c r="AK76" s="189">
        <v>160</v>
      </c>
      <c r="AL76" s="189">
        <v>38.277511961722489</v>
      </c>
      <c r="AM76" s="189">
        <v>122.48803827751196</v>
      </c>
      <c r="AN76" s="189">
        <v>1</v>
      </c>
      <c r="AO76" s="189">
        <v>512</v>
      </c>
      <c r="AP76" s="189">
        <v>513</v>
      </c>
      <c r="AQ76" s="414">
        <v>418</v>
      </c>
      <c r="AR76" s="103">
        <v>1</v>
      </c>
      <c r="AS76" s="103">
        <v>358</v>
      </c>
      <c r="AT76" s="103">
        <v>359</v>
      </c>
      <c r="AU76" s="104">
        <v>85.645933014354071</v>
      </c>
      <c r="AV76" s="103">
        <v>0</v>
      </c>
      <c r="AW76" s="103">
        <v>151</v>
      </c>
      <c r="AX76" s="103">
        <v>151</v>
      </c>
      <c r="AY76" s="93">
        <v>36.124401913875595</v>
      </c>
      <c r="AZ76" s="104">
        <v>121.77033492822966</v>
      </c>
      <c r="BA76" s="85">
        <v>1</v>
      </c>
      <c r="BB76" s="85">
        <v>509</v>
      </c>
      <c r="BC76" s="105">
        <v>510</v>
      </c>
    </row>
    <row r="77" spans="1:55" x14ac:dyDescent="0.25">
      <c r="A77" s="5">
        <v>819</v>
      </c>
      <c r="B77" s="8" t="s">
        <v>150</v>
      </c>
      <c r="C77" s="5">
        <v>819</v>
      </c>
      <c r="D77" s="76">
        <v>18</v>
      </c>
      <c r="E77" s="103">
        <v>0</v>
      </c>
      <c r="F77" s="103">
        <v>10</v>
      </c>
      <c r="G77" s="103">
        <v>10</v>
      </c>
      <c r="H77" s="104">
        <v>55.555555555555557</v>
      </c>
      <c r="I77" s="103">
        <v>0</v>
      </c>
      <c r="J77" s="103">
        <v>0</v>
      </c>
      <c r="K77" s="103">
        <v>0</v>
      </c>
      <c r="L77" s="93">
        <v>0</v>
      </c>
      <c r="M77" s="104">
        <v>55.555555555555557</v>
      </c>
      <c r="N77" s="85">
        <v>0</v>
      </c>
      <c r="O77" s="85">
        <v>10</v>
      </c>
      <c r="P77" s="191">
        <v>10</v>
      </c>
      <c r="Q77" s="105">
        <v>18</v>
      </c>
      <c r="R77" s="105">
        <v>0</v>
      </c>
      <c r="S77" s="105">
        <v>10</v>
      </c>
      <c r="T77" s="105">
        <v>10</v>
      </c>
      <c r="U77" s="105">
        <v>55.555555555555557</v>
      </c>
      <c r="V77" s="105">
        <v>0</v>
      </c>
      <c r="W77" s="105">
        <v>1</v>
      </c>
      <c r="X77" s="105">
        <v>1</v>
      </c>
      <c r="Y77" s="105">
        <v>5.5555555555555554</v>
      </c>
      <c r="Z77" s="105">
        <v>61.111111111111114</v>
      </c>
      <c r="AA77" s="105">
        <v>0</v>
      </c>
      <c r="AB77" s="105">
        <v>11</v>
      </c>
      <c r="AC77" s="105">
        <v>11</v>
      </c>
      <c r="AD77" s="189">
        <v>18</v>
      </c>
      <c r="AE77" s="189">
        <v>0</v>
      </c>
      <c r="AF77" s="189">
        <v>15</v>
      </c>
      <c r="AG77" s="189">
        <v>15</v>
      </c>
      <c r="AH77" s="189">
        <v>83.333333333333343</v>
      </c>
      <c r="AI77" s="189">
        <v>0</v>
      </c>
      <c r="AJ77" s="189">
        <v>1</v>
      </c>
      <c r="AK77" s="189">
        <v>1</v>
      </c>
      <c r="AL77" s="189">
        <v>5.5555555555555554</v>
      </c>
      <c r="AM77" s="189">
        <v>88.888888888888886</v>
      </c>
      <c r="AN77" s="189">
        <v>0</v>
      </c>
      <c r="AO77" s="189">
        <v>16</v>
      </c>
      <c r="AP77" s="189">
        <v>16</v>
      </c>
      <c r="AQ77" s="414">
        <v>18</v>
      </c>
      <c r="AR77" s="103">
        <v>0</v>
      </c>
      <c r="AS77" s="103">
        <v>14</v>
      </c>
      <c r="AT77" s="103">
        <v>14</v>
      </c>
      <c r="AU77" s="104">
        <v>77.777777777777786</v>
      </c>
      <c r="AV77" s="103">
        <v>0</v>
      </c>
      <c r="AW77" s="103">
        <v>3</v>
      </c>
      <c r="AX77" s="103">
        <v>3</v>
      </c>
      <c r="AY77" s="93">
        <v>16.666666666666664</v>
      </c>
      <c r="AZ77" s="104">
        <v>94.444444444444443</v>
      </c>
      <c r="BA77" s="85">
        <v>0</v>
      </c>
      <c r="BB77" s="85">
        <v>17</v>
      </c>
      <c r="BC77" s="105">
        <v>17</v>
      </c>
    </row>
    <row r="78" spans="1:55" x14ac:dyDescent="0.25">
      <c r="A78" s="5">
        <v>854</v>
      </c>
      <c r="B78" s="8" t="s">
        <v>151</v>
      </c>
      <c r="C78" s="5">
        <v>854</v>
      </c>
      <c r="D78" s="76">
        <v>15</v>
      </c>
      <c r="E78" s="103">
        <v>0</v>
      </c>
      <c r="F78" s="103">
        <v>13</v>
      </c>
      <c r="G78" s="103">
        <v>13</v>
      </c>
      <c r="H78" s="104">
        <v>86.666666666666671</v>
      </c>
      <c r="I78" s="103">
        <v>0</v>
      </c>
      <c r="J78" s="103">
        <v>4</v>
      </c>
      <c r="K78" s="103">
        <v>4</v>
      </c>
      <c r="L78" s="93">
        <v>26.666666666666668</v>
      </c>
      <c r="M78" s="104">
        <v>113.33333333333333</v>
      </c>
      <c r="N78" s="85">
        <v>0</v>
      </c>
      <c r="O78" s="85">
        <v>17</v>
      </c>
      <c r="P78" s="191">
        <v>17</v>
      </c>
      <c r="Q78" s="105">
        <v>15</v>
      </c>
      <c r="R78" s="105">
        <v>0</v>
      </c>
      <c r="S78" s="105">
        <v>13</v>
      </c>
      <c r="T78" s="105">
        <v>13</v>
      </c>
      <c r="U78" s="105">
        <v>86.666666666666671</v>
      </c>
      <c r="V78" s="105">
        <v>0</v>
      </c>
      <c r="W78" s="105">
        <v>7</v>
      </c>
      <c r="X78" s="105">
        <v>7</v>
      </c>
      <c r="Y78" s="105">
        <v>46.666666666666664</v>
      </c>
      <c r="Z78" s="105">
        <v>133.33333333333331</v>
      </c>
      <c r="AA78" s="105">
        <v>0</v>
      </c>
      <c r="AB78" s="105">
        <v>20</v>
      </c>
      <c r="AC78" s="105">
        <v>20</v>
      </c>
      <c r="AD78" s="189">
        <v>15</v>
      </c>
      <c r="AE78" s="189">
        <v>0</v>
      </c>
      <c r="AF78" s="189">
        <v>13</v>
      </c>
      <c r="AG78" s="189">
        <v>13</v>
      </c>
      <c r="AH78" s="189">
        <v>86.666666666666671</v>
      </c>
      <c r="AI78" s="189">
        <v>0</v>
      </c>
      <c r="AJ78" s="189">
        <v>9</v>
      </c>
      <c r="AK78" s="189">
        <v>9</v>
      </c>
      <c r="AL78" s="189">
        <v>60</v>
      </c>
      <c r="AM78" s="189">
        <v>146.66666666666666</v>
      </c>
      <c r="AN78" s="189">
        <v>0</v>
      </c>
      <c r="AO78" s="189">
        <v>22</v>
      </c>
      <c r="AP78" s="189">
        <v>22</v>
      </c>
      <c r="AQ78" s="414">
        <v>15</v>
      </c>
      <c r="AR78" s="103">
        <v>0</v>
      </c>
      <c r="AS78" s="103">
        <v>13</v>
      </c>
      <c r="AT78" s="103">
        <v>13</v>
      </c>
      <c r="AU78" s="104">
        <v>86.666666666666671</v>
      </c>
      <c r="AV78" s="103">
        <v>0</v>
      </c>
      <c r="AW78" s="103">
        <v>8</v>
      </c>
      <c r="AX78" s="103">
        <v>8</v>
      </c>
      <c r="AY78" s="93">
        <v>53.333333333333336</v>
      </c>
      <c r="AZ78" s="104">
        <v>140</v>
      </c>
      <c r="BA78" s="85">
        <v>0</v>
      </c>
      <c r="BB78" s="85">
        <v>21</v>
      </c>
      <c r="BC78" s="105">
        <v>21</v>
      </c>
    </row>
    <row r="79" spans="1:55" x14ac:dyDescent="0.25">
      <c r="A79" s="5">
        <v>887</v>
      </c>
      <c r="B79" s="8" t="s">
        <v>152</v>
      </c>
      <c r="C79" s="5">
        <v>887</v>
      </c>
      <c r="D79" s="76">
        <v>175</v>
      </c>
      <c r="E79" s="103">
        <v>1</v>
      </c>
      <c r="F79" s="103">
        <v>210</v>
      </c>
      <c r="G79" s="103">
        <v>211</v>
      </c>
      <c r="H79" s="104">
        <v>120</v>
      </c>
      <c r="I79" s="103">
        <v>0</v>
      </c>
      <c r="J79" s="103">
        <v>35</v>
      </c>
      <c r="K79" s="103">
        <v>35</v>
      </c>
      <c r="L79" s="93">
        <v>20</v>
      </c>
      <c r="M79" s="104">
        <v>140</v>
      </c>
      <c r="N79" s="85">
        <v>1</v>
      </c>
      <c r="O79" s="85">
        <v>245</v>
      </c>
      <c r="P79" s="191">
        <v>246</v>
      </c>
      <c r="Q79" s="105">
        <v>175</v>
      </c>
      <c r="R79" s="105">
        <v>1</v>
      </c>
      <c r="S79" s="105">
        <v>212</v>
      </c>
      <c r="T79" s="105">
        <v>213</v>
      </c>
      <c r="U79" s="105">
        <v>121.14285714285715</v>
      </c>
      <c r="V79" s="105">
        <v>0</v>
      </c>
      <c r="W79" s="105">
        <v>37</v>
      </c>
      <c r="X79" s="105">
        <v>37</v>
      </c>
      <c r="Y79" s="105">
        <v>21.142857142857142</v>
      </c>
      <c r="Z79" s="105">
        <v>142.28571428571428</v>
      </c>
      <c r="AA79" s="105">
        <v>1</v>
      </c>
      <c r="AB79" s="105">
        <v>249</v>
      </c>
      <c r="AC79" s="105">
        <v>250</v>
      </c>
      <c r="AD79" s="189">
        <v>175</v>
      </c>
      <c r="AE79" s="189">
        <v>0</v>
      </c>
      <c r="AF79" s="189">
        <v>212</v>
      </c>
      <c r="AG79" s="189">
        <v>212</v>
      </c>
      <c r="AH79" s="189">
        <v>121.14285714285715</v>
      </c>
      <c r="AI79" s="189">
        <v>0</v>
      </c>
      <c r="AJ79" s="189">
        <v>35</v>
      </c>
      <c r="AK79" s="189">
        <v>35</v>
      </c>
      <c r="AL79" s="189">
        <v>20</v>
      </c>
      <c r="AM79" s="189">
        <v>141.14285714285714</v>
      </c>
      <c r="AN79" s="189">
        <v>0</v>
      </c>
      <c r="AO79" s="189">
        <v>247</v>
      </c>
      <c r="AP79" s="189">
        <v>247</v>
      </c>
      <c r="AQ79" s="414">
        <v>175</v>
      </c>
      <c r="AR79" s="103">
        <v>0</v>
      </c>
      <c r="AS79" s="103">
        <v>212</v>
      </c>
      <c r="AT79" s="103">
        <v>212</v>
      </c>
      <c r="AU79" s="104">
        <v>121.14285714285715</v>
      </c>
      <c r="AV79" s="103">
        <v>0</v>
      </c>
      <c r="AW79" s="103">
        <v>32</v>
      </c>
      <c r="AX79" s="103">
        <v>32</v>
      </c>
      <c r="AY79" s="93">
        <v>18.285714285714285</v>
      </c>
      <c r="AZ79" s="104">
        <v>139.42857142857144</v>
      </c>
      <c r="BA79" s="85">
        <v>0</v>
      </c>
      <c r="BB79" s="85">
        <v>244</v>
      </c>
      <c r="BC79" s="105">
        <v>244</v>
      </c>
    </row>
    <row r="80" spans="1:55" x14ac:dyDescent="0.25">
      <c r="A80" s="2"/>
      <c r="B80" s="9" t="s">
        <v>153</v>
      </c>
      <c r="C80" s="2"/>
      <c r="D80" s="37">
        <v>29153</v>
      </c>
      <c r="E80" s="37">
        <v>11</v>
      </c>
      <c r="F80" s="37">
        <v>18424</v>
      </c>
      <c r="G80" s="37">
        <v>18435</v>
      </c>
      <c r="H80" s="90">
        <v>63.197612595616235</v>
      </c>
      <c r="I80" s="37">
        <v>17</v>
      </c>
      <c r="J80" s="37">
        <v>11376</v>
      </c>
      <c r="K80" s="37">
        <v>11393</v>
      </c>
      <c r="L80" s="94">
        <v>39.021713031248929</v>
      </c>
      <c r="M80" s="88">
        <v>102.21932562686516</v>
      </c>
      <c r="N80" s="177">
        <v>28</v>
      </c>
      <c r="O80" s="177">
        <v>29800</v>
      </c>
      <c r="P80" s="411">
        <v>29828</v>
      </c>
      <c r="Q80" s="177">
        <v>29153</v>
      </c>
      <c r="R80" s="177">
        <v>11</v>
      </c>
      <c r="S80" s="177">
        <v>18721</v>
      </c>
      <c r="T80" s="177">
        <v>18732</v>
      </c>
      <c r="U80" s="177">
        <v>64.216375673172578</v>
      </c>
      <c r="V80" s="177">
        <v>15</v>
      </c>
      <c r="W80" s="177">
        <v>11494</v>
      </c>
      <c r="X80" s="177">
        <v>11509</v>
      </c>
      <c r="Y80" s="177">
        <v>39.426474119301616</v>
      </c>
      <c r="Z80" s="177">
        <v>103.64284979247418</v>
      </c>
      <c r="AA80" s="177">
        <v>26</v>
      </c>
      <c r="AB80" s="177">
        <v>30215</v>
      </c>
      <c r="AC80" s="177">
        <v>30241</v>
      </c>
      <c r="AD80" s="546">
        <v>29153</v>
      </c>
      <c r="AE80" s="546">
        <v>2</v>
      </c>
      <c r="AF80" s="546">
        <v>19037</v>
      </c>
      <c r="AG80" s="546">
        <v>19039</v>
      </c>
      <c r="AH80" s="546">
        <v>65.300312146262812</v>
      </c>
      <c r="AI80" s="546">
        <v>15</v>
      </c>
      <c r="AJ80" s="546">
        <v>11521</v>
      </c>
      <c r="AK80" s="546">
        <v>11536</v>
      </c>
      <c r="AL80" s="546">
        <v>39.519088944534012</v>
      </c>
      <c r="AM80" s="546">
        <v>104.81940109079684</v>
      </c>
      <c r="AN80" s="546">
        <v>17</v>
      </c>
      <c r="AO80" s="546">
        <v>30558</v>
      </c>
      <c r="AP80" s="546">
        <v>30575</v>
      </c>
      <c r="AQ80" s="87">
        <v>29153</v>
      </c>
      <c r="AR80" s="37">
        <v>2</v>
      </c>
      <c r="AS80" s="37">
        <v>19361</v>
      </c>
      <c r="AT80" s="37">
        <v>19363</v>
      </c>
      <c r="AU80" s="90">
        <v>66.411690049051558</v>
      </c>
      <c r="AV80" s="37">
        <v>14</v>
      </c>
      <c r="AW80" s="37">
        <v>11567</v>
      </c>
      <c r="AX80" s="37">
        <v>11581</v>
      </c>
      <c r="AY80" s="94">
        <v>39.676877165300311</v>
      </c>
      <c r="AZ80" s="88">
        <v>106.08856721435187</v>
      </c>
      <c r="BA80" s="177">
        <v>16</v>
      </c>
      <c r="BB80" s="177">
        <v>30928</v>
      </c>
      <c r="BC80" s="177">
        <v>30944</v>
      </c>
    </row>
    <row r="81" spans="1:55" x14ac:dyDescent="0.25">
      <c r="A81" s="5">
        <v>2</v>
      </c>
      <c r="B81" s="8" t="s">
        <v>154</v>
      </c>
      <c r="C81" s="5">
        <v>2</v>
      </c>
      <c r="D81" s="76">
        <v>229</v>
      </c>
      <c r="E81" s="103">
        <v>0</v>
      </c>
      <c r="F81" s="103">
        <v>86</v>
      </c>
      <c r="G81" s="103">
        <v>86</v>
      </c>
      <c r="H81" s="104">
        <v>37.554585152838428</v>
      </c>
      <c r="I81" s="103">
        <v>0</v>
      </c>
      <c r="J81" s="103">
        <v>24</v>
      </c>
      <c r="K81" s="103">
        <v>24</v>
      </c>
      <c r="L81" s="93">
        <v>10.480349344978166</v>
      </c>
      <c r="M81" s="104">
        <v>48.034934497816593</v>
      </c>
      <c r="N81" s="85">
        <v>0</v>
      </c>
      <c r="O81" s="85">
        <v>110</v>
      </c>
      <c r="P81" s="191">
        <v>110</v>
      </c>
      <c r="Q81" s="105">
        <v>229</v>
      </c>
      <c r="R81" s="105">
        <v>0</v>
      </c>
      <c r="S81" s="105">
        <v>78</v>
      </c>
      <c r="T81" s="105">
        <v>78</v>
      </c>
      <c r="U81" s="105">
        <v>34.061135371179041</v>
      </c>
      <c r="V81" s="105">
        <v>0</v>
      </c>
      <c r="W81" s="105">
        <v>25</v>
      </c>
      <c r="X81" s="105">
        <v>25</v>
      </c>
      <c r="Y81" s="105">
        <v>10.91703056768559</v>
      </c>
      <c r="Z81" s="105">
        <v>44.978165938864628</v>
      </c>
      <c r="AA81" s="105">
        <v>0</v>
      </c>
      <c r="AB81" s="105">
        <v>103</v>
      </c>
      <c r="AC81" s="105">
        <v>103</v>
      </c>
      <c r="AD81" s="189">
        <v>229</v>
      </c>
      <c r="AE81" s="189">
        <v>0</v>
      </c>
      <c r="AF81" s="189">
        <v>75</v>
      </c>
      <c r="AG81" s="189">
        <v>75</v>
      </c>
      <c r="AH81" s="189">
        <v>32.751091703056765</v>
      </c>
      <c r="AI81" s="189">
        <v>0</v>
      </c>
      <c r="AJ81" s="189">
        <v>34</v>
      </c>
      <c r="AK81" s="189">
        <v>34</v>
      </c>
      <c r="AL81" s="189">
        <v>14.847161572052403</v>
      </c>
      <c r="AM81" s="189">
        <v>47.598253275109172</v>
      </c>
      <c r="AN81" s="189">
        <v>0</v>
      </c>
      <c r="AO81" s="189">
        <v>109</v>
      </c>
      <c r="AP81" s="189">
        <v>109</v>
      </c>
      <c r="AQ81" s="414">
        <v>229</v>
      </c>
      <c r="AR81" s="103">
        <v>0</v>
      </c>
      <c r="AS81" s="103">
        <v>79</v>
      </c>
      <c r="AT81" s="103">
        <v>79</v>
      </c>
      <c r="AU81" s="104">
        <v>34.497816593886469</v>
      </c>
      <c r="AV81" s="103">
        <v>0</v>
      </c>
      <c r="AW81" s="103">
        <v>36</v>
      </c>
      <c r="AX81" s="103">
        <v>36</v>
      </c>
      <c r="AY81" s="93">
        <v>15.72052401746725</v>
      </c>
      <c r="AZ81" s="104">
        <v>50.21834061135371</v>
      </c>
      <c r="BA81" s="85">
        <v>0</v>
      </c>
      <c r="BB81" s="85">
        <v>115</v>
      </c>
      <c r="BC81" s="105">
        <v>115</v>
      </c>
    </row>
    <row r="82" spans="1:55" x14ac:dyDescent="0.25">
      <c r="A82" s="5">
        <v>21</v>
      </c>
      <c r="B82" s="8" t="s">
        <v>155</v>
      </c>
      <c r="C82" s="5">
        <v>21</v>
      </c>
      <c r="D82" s="76">
        <v>39</v>
      </c>
      <c r="E82" s="103">
        <v>0</v>
      </c>
      <c r="F82" s="103">
        <v>28</v>
      </c>
      <c r="G82" s="103">
        <v>28</v>
      </c>
      <c r="H82" s="104">
        <v>71.794871794871796</v>
      </c>
      <c r="I82" s="103">
        <v>0</v>
      </c>
      <c r="J82" s="103">
        <v>0</v>
      </c>
      <c r="K82" s="103">
        <v>0</v>
      </c>
      <c r="L82" s="93">
        <v>0</v>
      </c>
      <c r="M82" s="104">
        <v>71.794871794871796</v>
      </c>
      <c r="N82" s="85">
        <v>0</v>
      </c>
      <c r="O82" s="85">
        <v>28</v>
      </c>
      <c r="P82" s="191">
        <v>28</v>
      </c>
      <c r="Q82" s="105">
        <v>39</v>
      </c>
      <c r="R82" s="105">
        <v>0</v>
      </c>
      <c r="S82" s="105">
        <v>23</v>
      </c>
      <c r="T82" s="105">
        <v>23</v>
      </c>
      <c r="U82" s="105">
        <v>58.974358974358978</v>
      </c>
      <c r="V82" s="105">
        <v>0</v>
      </c>
      <c r="W82" s="105">
        <v>1</v>
      </c>
      <c r="X82" s="105">
        <v>1</v>
      </c>
      <c r="Y82" s="105">
        <v>2.5641025641025639</v>
      </c>
      <c r="Z82" s="105">
        <v>61.53846153846154</v>
      </c>
      <c r="AA82" s="105">
        <v>0</v>
      </c>
      <c r="AB82" s="105">
        <v>24</v>
      </c>
      <c r="AC82" s="105">
        <v>24</v>
      </c>
      <c r="AD82" s="189">
        <v>39</v>
      </c>
      <c r="AE82" s="189">
        <v>0</v>
      </c>
      <c r="AF82" s="189">
        <v>22</v>
      </c>
      <c r="AG82" s="189">
        <v>22</v>
      </c>
      <c r="AH82" s="189">
        <v>56.410256410256409</v>
      </c>
      <c r="AI82" s="189">
        <v>0</v>
      </c>
      <c r="AJ82" s="189">
        <v>1</v>
      </c>
      <c r="AK82" s="189">
        <v>1</v>
      </c>
      <c r="AL82" s="189">
        <v>2.5641025641025639</v>
      </c>
      <c r="AM82" s="189">
        <v>58.974358974358978</v>
      </c>
      <c r="AN82" s="189">
        <v>0</v>
      </c>
      <c r="AO82" s="189">
        <v>23</v>
      </c>
      <c r="AP82" s="189">
        <v>23</v>
      </c>
      <c r="AQ82" s="414">
        <v>39</v>
      </c>
      <c r="AR82" s="103">
        <v>0</v>
      </c>
      <c r="AS82" s="103">
        <v>23</v>
      </c>
      <c r="AT82" s="103">
        <v>23</v>
      </c>
      <c r="AU82" s="104">
        <v>58.974358974358978</v>
      </c>
      <c r="AV82" s="103">
        <v>0</v>
      </c>
      <c r="AW82" s="103">
        <v>1</v>
      </c>
      <c r="AX82" s="103">
        <v>1</v>
      </c>
      <c r="AY82" s="93">
        <v>2.5641025641025639</v>
      </c>
      <c r="AZ82" s="104">
        <v>61.53846153846154</v>
      </c>
      <c r="BA82" s="85">
        <v>0</v>
      </c>
      <c r="BB82" s="85">
        <v>24</v>
      </c>
      <c r="BC82" s="105">
        <v>24</v>
      </c>
    </row>
    <row r="83" spans="1:55" x14ac:dyDescent="0.25">
      <c r="A83" s="5">
        <v>55</v>
      </c>
      <c r="B83" s="8" t="s">
        <v>156</v>
      </c>
      <c r="C83" s="5">
        <v>55</v>
      </c>
      <c r="D83" s="76">
        <v>24</v>
      </c>
      <c r="E83" s="103">
        <v>0</v>
      </c>
      <c r="F83" s="103">
        <v>18</v>
      </c>
      <c r="G83" s="103">
        <v>18</v>
      </c>
      <c r="H83" s="104">
        <v>75</v>
      </c>
      <c r="I83" s="103">
        <v>0</v>
      </c>
      <c r="J83" s="103">
        <v>6</v>
      </c>
      <c r="K83" s="103">
        <v>6</v>
      </c>
      <c r="L83" s="93">
        <v>25</v>
      </c>
      <c r="M83" s="104">
        <v>100</v>
      </c>
      <c r="N83" s="85">
        <v>0</v>
      </c>
      <c r="O83" s="85">
        <v>24</v>
      </c>
      <c r="P83" s="191">
        <v>24</v>
      </c>
      <c r="Q83" s="105">
        <v>24</v>
      </c>
      <c r="R83" s="105">
        <v>0</v>
      </c>
      <c r="S83" s="105">
        <v>20</v>
      </c>
      <c r="T83" s="105">
        <v>20</v>
      </c>
      <c r="U83" s="105">
        <v>83.333333333333343</v>
      </c>
      <c r="V83" s="105">
        <v>0</v>
      </c>
      <c r="W83" s="105">
        <v>8</v>
      </c>
      <c r="X83" s="105">
        <v>8</v>
      </c>
      <c r="Y83" s="105">
        <v>33.333333333333329</v>
      </c>
      <c r="Z83" s="105">
        <v>116.66666666666667</v>
      </c>
      <c r="AA83" s="105">
        <v>0</v>
      </c>
      <c r="AB83" s="105">
        <v>28</v>
      </c>
      <c r="AC83" s="105">
        <v>28</v>
      </c>
      <c r="AD83" s="189">
        <v>24</v>
      </c>
      <c r="AE83" s="189">
        <v>0</v>
      </c>
      <c r="AF83" s="189">
        <v>20</v>
      </c>
      <c r="AG83" s="189">
        <v>20</v>
      </c>
      <c r="AH83" s="189">
        <v>83.333333333333343</v>
      </c>
      <c r="AI83" s="189">
        <v>0</v>
      </c>
      <c r="AJ83" s="189">
        <v>8</v>
      </c>
      <c r="AK83" s="189">
        <v>8</v>
      </c>
      <c r="AL83" s="189">
        <v>33.333333333333329</v>
      </c>
      <c r="AM83" s="189">
        <v>116.66666666666667</v>
      </c>
      <c r="AN83" s="189">
        <v>0</v>
      </c>
      <c r="AO83" s="189">
        <v>28</v>
      </c>
      <c r="AP83" s="189">
        <v>28</v>
      </c>
      <c r="AQ83" s="414">
        <v>24</v>
      </c>
      <c r="AR83" s="103">
        <v>0</v>
      </c>
      <c r="AS83" s="103">
        <v>19</v>
      </c>
      <c r="AT83" s="103">
        <v>19</v>
      </c>
      <c r="AU83" s="104">
        <v>79.166666666666657</v>
      </c>
      <c r="AV83" s="103">
        <v>0</v>
      </c>
      <c r="AW83" s="103">
        <v>8</v>
      </c>
      <c r="AX83" s="103">
        <v>8</v>
      </c>
      <c r="AY83" s="93">
        <v>33.333333333333329</v>
      </c>
      <c r="AZ83" s="104">
        <v>112.5</v>
      </c>
      <c r="BA83" s="85">
        <v>0</v>
      </c>
      <c r="BB83" s="85">
        <v>27</v>
      </c>
      <c r="BC83" s="105">
        <v>27</v>
      </c>
    </row>
    <row r="84" spans="1:55" ht="26.25" x14ac:dyDescent="0.25">
      <c r="A84" s="5">
        <v>148</v>
      </c>
      <c r="B84" s="13" t="s">
        <v>157</v>
      </c>
      <c r="C84" s="5">
        <v>148</v>
      </c>
      <c r="D84" s="76">
        <v>2905</v>
      </c>
      <c r="E84" s="103">
        <v>0</v>
      </c>
      <c r="F84" s="103">
        <v>1661</v>
      </c>
      <c r="G84" s="103">
        <v>1661</v>
      </c>
      <c r="H84" s="104">
        <v>57.177280550774526</v>
      </c>
      <c r="I84" s="103">
        <v>0</v>
      </c>
      <c r="J84" s="103">
        <v>1151</v>
      </c>
      <c r="K84" s="103">
        <v>1151</v>
      </c>
      <c r="L84" s="93">
        <v>39.621342512908782</v>
      </c>
      <c r="M84" s="104">
        <v>96.798623063683308</v>
      </c>
      <c r="N84" s="85">
        <v>0</v>
      </c>
      <c r="O84" s="85">
        <v>2812</v>
      </c>
      <c r="P84" s="191">
        <v>2812</v>
      </c>
      <c r="Q84" s="105">
        <v>2905</v>
      </c>
      <c r="R84" s="105">
        <v>0</v>
      </c>
      <c r="S84" s="105">
        <v>1668</v>
      </c>
      <c r="T84" s="105">
        <v>1668</v>
      </c>
      <c r="U84" s="105">
        <v>57.418244406196216</v>
      </c>
      <c r="V84" s="105">
        <v>0</v>
      </c>
      <c r="W84" s="105">
        <v>1198</v>
      </c>
      <c r="X84" s="105">
        <v>1198</v>
      </c>
      <c r="Y84" s="105">
        <v>41.239242685025815</v>
      </c>
      <c r="Z84" s="105">
        <v>98.657487091222023</v>
      </c>
      <c r="AA84" s="105">
        <v>0</v>
      </c>
      <c r="AB84" s="105">
        <v>2866</v>
      </c>
      <c r="AC84" s="105">
        <v>2866</v>
      </c>
      <c r="AD84" s="189">
        <v>2905</v>
      </c>
      <c r="AE84" s="189">
        <v>0</v>
      </c>
      <c r="AF84" s="189">
        <v>1714</v>
      </c>
      <c r="AG84" s="189">
        <v>1714</v>
      </c>
      <c r="AH84" s="189">
        <v>59.001721170395868</v>
      </c>
      <c r="AI84" s="189">
        <v>0</v>
      </c>
      <c r="AJ84" s="189">
        <v>1169</v>
      </c>
      <c r="AK84" s="189">
        <v>1169</v>
      </c>
      <c r="AL84" s="189">
        <v>40.240963855421683</v>
      </c>
      <c r="AM84" s="189">
        <v>99.242685025817551</v>
      </c>
      <c r="AN84" s="189">
        <v>0</v>
      </c>
      <c r="AO84" s="189">
        <v>2883</v>
      </c>
      <c r="AP84" s="189">
        <v>2883</v>
      </c>
      <c r="AQ84" s="414">
        <v>2905</v>
      </c>
      <c r="AR84" s="103">
        <v>0</v>
      </c>
      <c r="AS84" s="103">
        <v>1724</v>
      </c>
      <c r="AT84" s="103">
        <v>1724</v>
      </c>
      <c r="AU84" s="104">
        <v>59.345955249569705</v>
      </c>
      <c r="AV84" s="103">
        <v>0</v>
      </c>
      <c r="AW84" s="103">
        <v>1187</v>
      </c>
      <c r="AX84" s="103">
        <v>1187</v>
      </c>
      <c r="AY84" s="93">
        <v>40.860585197934597</v>
      </c>
      <c r="AZ84" s="104">
        <v>100.2065404475043</v>
      </c>
      <c r="BA84" s="85">
        <v>0</v>
      </c>
      <c r="BB84" s="85">
        <v>2911</v>
      </c>
      <c r="BC84" s="105">
        <v>2911</v>
      </c>
    </row>
    <row r="85" spans="1:55" x14ac:dyDescent="0.25">
      <c r="A85" s="5">
        <v>197</v>
      </c>
      <c r="B85" s="8" t="s">
        <v>158</v>
      </c>
      <c r="C85" s="5">
        <v>197</v>
      </c>
      <c r="D85" s="76">
        <v>243</v>
      </c>
      <c r="E85" s="103">
        <v>0</v>
      </c>
      <c r="F85" s="103">
        <v>315</v>
      </c>
      <c r="G85" s="103">
        <v>315</v>
      </c>
      <c r="H85" s="104">
        <v>129.62962962962962</v>
      </c>
      <c r="I85" s="103">
        <v>0</v>
      </c>
      <c r="J85" s="103">
        <v>33</v>
      </c>
      <c r="K85" s="103">
        <v>33</v>
      </c>
      <c r="L85" s="93">
        <v>13.580246913580247</v>
      </c>
      <c r="M85" s="104">
        <v>143.20987654320987</v>
      </c>
      <c r="N85" s="85">
        <v>0</v>
      </c>
      <c r="O85" s="85">
        <v>348</v>
      </c>
      <c r="P85" s="191">
        <v>348</v>
      </c>
      <c r="Q85" s="105">
        <v>243</v>
      </c>
      <c r="R85" s="105">
        <v>0</v>
      </c>
      <c r="S85" s="105">
        <v>322</v>
      </c>
      <c r="T85" s="105">
        <v>322</v>
      </c>
      <c r="U85" s="105">
        <v>132.51028806584361</v>
      </c>
      <c r="V85" s="105">
        <v>0</v>
      </c>
      <c r="W85" s="105">
        <v>35</v>
      </c>
      <c r="X85" s="105">
        <v>35</v>
      </c>
      <c r="Y85" s="105">
        <v>14.403292181069959</v>
      </c>
      <c r="Z85" s="105">
        <v>146.9135802469136</v>
      </c>
      <c r="AA85" s="105">
        <v>0</v>
      </c>
      <c r="AB85" s="105">
        <v>357</v>
      </c>
      <c r="AC85" s="105">
        <v>357</v>
      </c>
      <c r="AD85" s="189">
        <v>243</v>
      </c>
      <c r="AE85" s="189">
        <v>0</v>
      </c>
      <c r="AF85" s="189">
        <v>320</v>
      </c>
      <c r="AG85" s="189">
        <v>320</v>
      </c>
      <c r="AH85" s="189">
        <v>131.68724279835391</v>
      </c>
      <c r="AI85" s="189">
        <v>0</v>
      </c>
      <c r="AJ85" s="189">
        <v>41</v>
      </c>
      <c r="AK85" s="189">
        <v>41</v>
      </c>
      <c r="AL85" s="189">
        <v>16.872427983539097</v>
      </c>
      <c r="AM85" s="189">
        <v>148.559670781893</v>
      </c>
      <c r="AN85" s="189">
        <v>0</v>
      </c>
      <c r="AO85" s="189">
        <v>361</v>
      </c>
      <c r="AP85" s="189">
        <v>361</v>
      </c>
      <c r="AQ85" s="414">
        <v>243</v>
      </c>
      <c r="AR85" s="103">
        <v>0</v>
      </c>
      <c r="AS85" s="103">
        <v>322</v>
      </c>
      <c r="AT85" s="103">
        <v>322</v>
      </c>
      <c r="AU85" s="104">
        <v>132.51028806584361</v>
      </c>
      <c r="AV85" s="103">
        <v>0</v>
      </c>
      <c r="AW85" s="103">
        <v>39</v>
      </c>
      <c r="AX85" s="103">
        <v>39</v>
      </c>
      <c r="AY85" s="93">
        <v>16.049382716049383</v>
      </c>
      <c r="AZ85" s="104">
        <v>148.559670781893</v>
      </c>
      <c r="BA85" s="85">
        <v>0</v>
      </c>
      <c r="BB85" s="85">
        <v>361</v>
      </c>
      <c r="BC85" s="105">
        <v>361</v>
      </c>
    </row>
    <row r="86" spans="1:55" x14ac:dyDescent="0.25">
      <c r="A86" s="5">
        <v>206</v>
      </c>
      <c r="B86" s="8" t="s">
        <v>159</v>
      </c>
      <c r="C86" s="5">
        <v>206</v>
      </c>
      <c r="D86" s="76">
        <v>21</v>
      </c>
      <c r="E86" s="103">
        <v>0</v>
      </c>
      <c r="F86" s="103">
        <v>18</v>
      </c>
      <c r="G86" s="103">
        <v>18</v>
      </c>
      <c r="H86" s="104">
        <v>85.714285714285708</v>
      </c>
      <c r="I86" s="103">
        <v>0</v>
      </c>
      <c r="J86" s="103">
        <v>6</v>
      </c>
      <c r="K86" s="103">
        <v>6</v>
      </c>
      <c r="L86" s="93">
        <v>28.571428571428569</v>
      </c>
      <c r="M86" s="104">
        <v>114.28571428571428</v>
      </c>
      <c r="N86" s="85">
        <v>0</v>
      </c>
      <c r="O86" s="85">
        <v>24</v>
      </c>
      <c r="P86" s="191">
        <v>24</v>
      </c>
      <c r="Q86" s="105">
        <v>21</v>
      </c>
      <c r="R86" s="105">
        <v>0</v>
      </c>
      <c r="S86" s="105">
        <v>18</v>
      </c>
      <c r="T86" s="105">
        <v>18</v>
      </c>
      <c r="U86" s="105">
        <v>85.714285714285708</v>
      </c>
      <c r="V86" s="105">
        <v>0</v>
      </c>
      <c r="W86" s="105">
        <v>6</v>
      </c>
      <c r="X86" s="105">
        <v>6</v>
      </c>
      <c r="Y86" s="105">
        <v>28.571428571428569</v>
      </c>
      <c r="Z86" s="105">
        <v>114.28571428571428</v>
      </c>
      <c r="AA86" s="105">
        <v>0</v>
      </c>
      <c r="AB86" s="105">
        <v>24</v>
      </c>
      <c r="AC86" s="105">
        <v>24</v>
      </c>
      <c r="AD86" s="189">
        <v>21</v>
      </c>
      <c r="AE86" s="189">
        <v>0</v>
      </c>
      <c r="AF86" s="189">
        <v>17</v>
      </c>
      <c r="AG86" s="189">
        <v>17</v>
      </c>
      <c r="AH86" s="189">
        <v>80.952380952380949</v>
      </c>
      <c r="AI86" s="189">
        <v>0</v>
      </c>
      <c r="AJ86" s="189">
        <v>5</v>
      </c>
      <c r="AK86" s="189">
        <v>5</v>
      </c>
      <c r="AL86" s="189">
        <v>23.809523809523807</v>
      </c>
      <c r="AM86" s="189">
        <v>104.76190476190477</v>
      </c>
      <c r="AN86" s="189">
        <v>0</v>
      </c>
      <c r="AO86" s="189">
        <v>22</v>
      </c>
      <c r="AP86" s="189">
        <v>22</v>
      </c>
      <c r="AQ86" s="414">
        <v>21</v>
      </c>
      <c r="AR86" s="103">
        <v>0</v>
      </c>
      <c r="AS86" s="103">
        <v>17</v>
      </c>
      <c r="AT86" s="103">
        <v>17</v>
      </c>
      <c r="AU86" s="104">
        <v>80.952380952380949</v>
      </c>
      <c r="AV86" s="103">
        <v>0</v>
      </c>
      <c r="AW86" s="103">
        <v>5</v>
      </c>
      <c r="AX86" s="103">
        <v>5</v>
      </c>
      <c r="AY86" s="93">
        <v>23.809523809523807</v>
      </c>
      <c r="AZ86" s="104">
        <v>104.76190476190477</v>
      </c>
      <c r="BA86" s="85">
        <v>0</v>
      </c>
      <c r="BB86" s="85">
        <v>22</v>
      </c>
      <c r="BC86" s="105">
        <v>22</v>
      </c>
    </row>
    <row r="87" spans="1:55" x14ac:dyDescent="0.25">
      <c r="A87" s="5">
        <v>313</v>
      </c>
      <c r="B87" s="8" t="s">
        <v>160</v>
      </c>
      <c r="C87" s="5">
        <v>313</v>
      </c>
      <c r="D87" s="76">
        <v>209</v>
      </c>
      <c r="E87" s="103">
        <v>0</v>
      </c>
      <c r="F87" s="103">
        <v>188</v>
      </c>
      <c r="G87" s="103">
        <v>188</v>
      </c>
      <c r="H87" s="104">
        <v>89.952153110047846</v>
      </c>
      <c r="I87" s="103">
        <v>0</v>
      </c>
      <c r="J87" s="103">
        <v>55</v>
      </c>
      <c r="K87" s="103">
        <v>55</v>
      </c>
      <c r="L87" s="93">
        <v>26.315789473684209</v>
      </c>
      <c r="M87" s="104">
        <v>116.26794258373205</v>
      </c>
      <c r="N87" s="85">
        <v>0</v>
      </c>
      <c r="O87" s="85">
        <v>243</v>
      </c>
      <c r="P87" s="191">
        <v>243</v>
      </c>
      <c r="Q87" s="105">
        <v>209</v>
      </c>
      <c r="R87" s="105">
        <v>0</v>
      </c>
      <c r="S87" s="105">
        <v>194</v>
      </c>
      <c r="T87" s="105">
        <v>194</v>
      </c>
      <c r="U87" s="105">
        <v>92.822966507177028</v>
      </c>
      <c r="V87" s="105">
        <v>0</v>
      </c>
      <c r="W87" s="105">
        <v>57</v>
      </c>
      <c r="X87" s="105">
        <v>57</v>
      </c>
      <c r="Y87" s="105">
        <v>27.27272727272727</v>
      </c>
      <c r="Z87" s="105">
        <v>120.09569377990429</v>
      </c>
      <c r="AA87" s="105">
        <v>0</v>
      </c>
      <c r="AB87" s="105">
        <v>251</v>
      </c>
      <c r="AC87" s="105">
        <v>251</v>
      </c>
      <c r="AD87" s="189">
        <v>209</v>
      </c>
      <c r="AE87" s="189">
        <v>0</v>
      </c>
      <c r="AF87" s="189">
        <v>205</v>
      </c>
      <c r="AG87" s="189">
        <v>205</v>
      </c>
      <c r="AH87" s="189">
        <v>98.086124401913878</v>
      </c>
      <c r="AI87" s="189">
        <v>0</v>
      </c>
      <c r="AJ87" s="189">
        <v>58</v>
      </c>
      <c r="AK87" s="189">
        <v>58</v>
      </c>
      <c r="AL87" s="189">
        <v>27.751196172248804</v>
      </c>
      <c r="AM87" s="189">
        <v>125.83732057416267</v>
      </c>
      <c r="AN87" s="189">
        <v>0</v>
      </c>
      <c r="AO87" s="189">
        <v>263</v>
      </c>
      <c r="AP87" s="189">
        <v>263</v>
      </c>
      <c r="AQ87" s="414">
        <v>209</v>
      </c>
      <c r="AR87" s="103">
        <v>0</v>
      </c>
      <c r="AS87" s="103">
        <v>210</v>
      </c>
      <c r="AT87" s="103">
        <v>210</v>
      </c>
      <c r="AU87" s="104">
        <v>100.47846889952152</v>
      </c>
      <c r="AV87" s="103">
        <v>0</v>
      </c>
      <c r="AW87" s="103">
        <v>58</v>
      </c>
      <c r="AX87" s="103">
        <v>58</v>
      </c>
      <c r="AY87" s="93">
        <v>27.751196172248804</v>
      </c>
      <c r="AZ87" s="104">
        <v>128.22966507177034</v>
      </c>
      <c r="BA87" s="85">
        <v>0</v>
      </c>
      <c r="BB87" s="85">
        <v>268</v>
      </c>
      <c r="BC87" s="105">
        <v>268</v>
      </c>
    </row>
    <row r="88" spans="1:55" x14ac:dyDescent="0.25">
      <c r="A88" s="5">
        <v>318</v>
      </c>
      <c r="B88" s="8" t="s">
        <v>161</v>
      </c>
      <c r="C88" s="5">
        <v>318</v>
      </c>
      <c r="D88" s="76">
        <v>2499</v>
      </c>
      <c r="E88" s="103">
        <v>0</v>
      </c>
      <c r="F88" s="103">
        <v>1530</v>
      </c>
      <c r="G88" s="103">
        <v>1530</v>
      </c>
      <c r="H88" s="104">
        <v>61.224489795918366</v>
      </c>
      <c r="I88" s="103">
        <v>2</v>
      </c>
      <c r="J88" s="103">
        <v>1059</v>
      </c>
      <c r="K88" s="103">
        <v>1061</v>
      </c>
      <c r="L88" s="93">
        <v>42.376950780312121</v>
      </c>
      <c r="M88" s="104">
        <v>103.60144057623049</v>
      </c>
      <c r="N88" s="85">
        <v>2</v>
      </c>
      <c r="O88" s="85">
        <v>2589</v>
      </c>
      <c r="P88" s="191">
        <v>2591</v>
      </c>
      <c r="Q88" s="105">
        <v>2499</v>
      </c>
      <c r="R88" s="105">
        <v>0</v>
      </c>
      <c r="S88" s="105">
        <v>1592</v>
      </c>
      <c r="T88" s="105">
        <v>1592</v>
      </c>
      <c r="U88" s="105">
        <v>63.705482192877149</v>
      </c>
      <c r="V88" s="105">
        <v>2</v>
      </c>
      <c r="W88" s="105">
        <v>1028</v>
      </c>
      <c r="X88" s="105">
        <v>1030</v>
      </c>
      <c r="Y88" s="105">
        <v>41.13645458183273</v>
      </c>
      <c r="Z88" s="105">
        <v>104.84193677470988</v>
      </c>
      <c r="AA88" s="105">
        <v>2</v>
      </c>
      <c r="AB88" s="105">
        <v>2620</v>
      </c>
      <c r="AC88" s="105">
        <v>2622</v>
      </c>
      <c r="AD88" s="189">
        <v>2499</v>
      </c>
      <c r="AE88" s="189">
        <v>0</v>
      </c>
      <c r="AF88" s="189">
        <v>1616</v>
      </c>
      <c r="AG88" s="189">
        <v>1616</v>
      </c>
      <c r="AH88" s="189">
        <v>64.665866346538621</v>
      </c>
      <c r="AI88" s="189">
        <v>2</v>
      </c>
      <c r="AJ88" s="189">
        <v>1004</v>
      </c>
      <c r="AK88" s="189">
        <v>1006</v>
      </c>
      <c r="AL88" s="189">
        <v>40.176070428171265</v>
      </c>
      <c r="AM88" s="189">
        <v>104.84193677470988</v>
      </c>
      <c r="AN88" s="189">
        <v>2</v>
      </c>
      <c r="AO88" s="189">
        <v>2620</v>
      </c>
      <c r="AP88" s="189">
        <v>2622</v>
      </c>
      <c r="AQ88" s="414">
        <v>2499</v>
      </c>
      <c r="AR88" s="103">
        <v>0</v>
      </c>
      <c r="AS88" s="103">
        <v>1655</v>
      </c>
      <c r="AT88" s="103">
        <v>1655</v>
      </c>
      <c r="AU88" s="104">
        <v>66.226490596238492</v>
      </c>
      <c r="AV88" s="103">
        <v>1</v>
      </c>
      <c r="AW88" s="103">
        <v>1018</v>
      </c>
      <c r="AX88" s="103">
        <v>1019</v>
      </c>
      <c r="AY88" s="93">
        <v>40.736294517807124</v>
      </c>
      <c r="AZ88" s="104">
        <v>106.96278511404562</v>
      </c>
      <c r="BA88" s="85">
        <v>1</v>
      </c>
      <c r="BB88" s="85">
        <v>2673</v>
      </c>
      <c r="BC88" s="105">
        <v>2674</v>
      </c>
    </row>
    <row r="89" spans="1:55" x14ac:dyDescent="0.25">
      <c r="A89" s="5">
        <v>321</v>
      </c>
      <c r="B89" s="8" t="s">
        <v>162</v>
      </c>
      <c r="C89" s="5">
        <v>321</v>
      </c>
      <c r="D89" s="76">
        <v>802</v>
      </c>
      <c r="E89" s="103">
        <v>0</v>
      </c>
      <c r="F89" s="103">
        <v>742</v>
      </c>
      <c r="G89" s="103">
        <v>742</v>
      </c>
      <c r="H89" s="104">
        <v>92.518703241895267</v>
      </c>
      <c r="I89" s="103">
        <v>0</v>
      </c>
      <c r="J89" s="103">
        <v>177</v>
      </c>
      <c r="K89" s="103">
        <v>177</v>
      </c>
      <c r="L89" s="93">
        <v>22.069825436408976</v>
      </c>
      <c r="M89" s="104">
        <v>114.58852867830424</v>
      </c>
      <c r="N89" s="85">
        <v>0</v>
      </c>
      <c r="O89" s="85">
        <v>919</v>
      </c>
      <c r="P89" s="191">
        <v>919</v>
      </c>
      <c r="Q89" s="105">
        <v>802</v>
      </c>
      <c r="R89" s="105">
        <v>0</v>
      </c>
      <c r="S89" s="105">
        <v>762</v>
      </c>
      <c r="T89" s="105">
        <v>762</v>
      </c>
      <c r="U89" s="105">
        <v>95.012468827930178</v>
      </c>
      <c r="V89" s="105">
        <v>0</v>
      </c>
      <c r="W89" s="105">
        <v>172</v>
      </c>
      <c r="X89" s="105">
        <v>172</v>
      </c>
      <c r="Y89" s="105">
        <v>21.446384039900249</v>
      </c>
      <c r="Z89" s="105">
        <v>116.45885286783042</v>
      </c>
      <c r="AA89" s="105">
        <v>0</v>
      </c>
      <c r="AB89" s="105">
        <v>934</v>
      </c>
      <c r="AC89" s="105">
        <v>934</v>
      </c>
      <c r="AD89" s="189">
        <v>802</v>
      </c>
      <c r="AE89" s="189">
        <v>0</v>
      </c>
      <c r="AF89" s="189">
        <v>762</v>
      </c>
      <c r="AG89" s="189">
        <v>762</v>
      </c>
      <c r="AH89" s="189">
        <v>95.012468827930178</v>
      </c>
      <c r="AI89" s="189">
        <v>0</v>
      </c>
      <c r="AJ89" s="189">
        <v>176</v>
      </c>
      <c r="AK89" s="189">
        <v>176</v>
      </c>
      <c r="AL89" s="189">
        <v>21.945137157107229</v>
      </c>
      <c r="AM89" s="189">
        <v>116.95760598503742</v>
      </c>
      <c r="AN89" s="189">
        <v>0</v>
      </c>
      <c r="AO89" s="189">
        <v>938</v>
      </c>
      <c r="AP89" s="189">
        <v>938</v>
      </c>
      <c r="AQ89" s="414">
        <v>802</v>
      </c>
      <c r="AR89" s="103">
        <v>0</v>
      </c>
      <c r="AS89" s="103">
        <v>758</v>
      </c>
      <c r="AT89" s="103">
        <v>758</v>
      </c>
      <c r="AU89" s="104">
        <v>94.51371571072319</v>
      </c>
      <c r="AV89" s="103">
        <v>0</v>
      </c>
      <c r="AW89" s="103">
        <v>198</v>
      </c>
      <c r="AX89" s="103">
        <v>198</v>
      </c>
      <c r="AY89" s="93">
        <v>24.688279301745634</v>
      </c>
      <c r="AZ89" s="104">
        <v>119.20199501246881</v>
      </c>
      <c r="BA89" s="85">
        <v>0</v>
      </c>
      <c r="BB89" s="85">
        <v>956</v>
      </c>
      <c r="BC89" s="105">
        <v>956</v>
      </c>
    </row>
    <row r="90" spans="1:55" x14ac:dyDescent="0.25">
      <c r="A90" s="5">
        <v>376</v>
      </c>
      <c r="B90" s="8" t="s">
        <v>163</v>
      </c>
      <c r="C90" s="5">
        <v>376</v>
      </c>
      <c r="D90" s="76">
        <v>1993</v>
      </c>
      <c r="E90" s="103">
        <v>1</v>
      </c>
      <c r="F90" s="103">
        <v>1340</v>
      </c>
      <c r="G90" s="103">
        <v>1341</v>
      </c>
      <c r="H90" s="104">
        <v>67.235323632714511</v>
      </c>
      <c r="I90" s="103">
        <v>3</v>
      </c>
      <c r="J90" s="103">
        <v>1086</v>
      </c>
      <c r="K90" s="103">
        <v>1089</v>
      </c>
      <c r="L90" s="93">
        <v>54.49071751128951</v>
      </c>
      <c r="M90" s="104">
        <v>121.726041144004</v>
      </c>
      <c r="N90" s="85">
        <v>4</v>
      </c>
      <c r="O90" s="85">
        <v>2426</v>
      </c>
      <c r="P90" s="191">
        <v>2430</v>
      </c>
      <c r="Q90" s="105">
        <v>1993</v>
      </c>
      <c r="R90" s="105">
        <v>1</v>
      </c>
      <c r="S90" s="105">
        <v>1349</v>
      </c>
      <c r="T90" s="105">
        <v>1350</v>
      </c>
      <c r="U90" s="105">
        <v>67.686904164576006</v>
      </c>
      <c r="V90" s="105">
        <v>3</v>
      </c>
      <c r="W90" s="105">
        <v>1113</v>
      </c>
      <c r="X90" s="105">
        <v>1116</v>
      </c>
      <c r="Y90" s="105">
        <v>55.84545910687406</v>
      </c>
      <c r="Z90" s="105">
        <v>123.53236327145008</v>
      </c>
      <c r="AA90" s="105">
        <v>4</v>
      </c>
      <c r="AB90" s="105">
        <v>2462</v>
      </c>
      <c r="AC90" s="105">
        <v>2466</v>
      </c>
      <c r="AD90" s="189">
        <v>1993</v>
      </c>
      <c r="AE90" s="189">
        <v>1</v>
      </c>
      <c r="AF90" s="189">
        <v>1370</v>
      </c>
      <c r="AG90" s="189">
        <v>1371</v>
      </c>
      <c r="AH90" s="189">
        <v>68.74059207225288</v>
      </c>
      <c r="AI90" s="189">
        <v>3</v>
      </c>
      <c r="AJ90" s="189">
        <v>1107</v>
      </c>
      <c r="AK90" s="189">
        <v>1110</v>
      </c>
      <c r="AL90" s="189">
        <v>55.544405418966377</v>
      </c>
      <c r="AM90" s="189">
        <v>124.28499749121926</v>
      </c>
      <c r="AN90" s="189">
        <v>4</v>
      </c>
      <c r="AO90" s="189">
        <v>2477</v>
      </c>
      <c r="AP90" s="189">
        <v>2481</v>
      </c>
      <c r="AQ90" s="414">
        <v>1993</v>
      </c>
      <c r="AR90" s="103">
        <v>1</v>
      </c>
      <c r="AS90" s="103">
        <v>1384</v>
      </c>
      <c r="AT90" s="103">
        <v>1385</v>
      </c>
      <c r="AU90" s="104">
        <v>69.443050677370792</v>
      </c>
      <c r="AV90" s="103">
        <v>3</v>
      </c>
      <c r="AW90" s="103">
        <v>1088</v>
      </c>
      <c r="AX90" s="103">
        <v>1091</v>
      </c>
      <c r="AY90" s="93">
        <v>54.591068740592078</v>
      </c>
      <c r="AZ90" s="104">
        <v>124.03411941796287</v>
      </c>
      <c r="BA90" s="85">
        <v>4</v>
      </c>
      <c r="BB90" s="85">
        <v>2472</v>
      </c>
      <c r="BC90" s="105">
        <v>2476</v>
      </c>
    </row>
    <row r="91" spans="1:55" x14ac:dyDescent="0.25">
      <c r="A91" s="5">
        <v>400</v>
      </c>
      <c r="B91" s="8" t="s">
        <v>164</v>
      </c>
      <c r="C91" s="5">
        <v>400</v>
      </c>
      <c r="D91" s="76">
        <v>291</v>
      </c>
      <c r="E91" s="103">
        <v>0</v>
      </c>
      <c r="F91" s="103">
        <v>252</v>
      </c>
      <c r="G91" s="103">
        <v>252</v>
      </c>
      <c r="H91" s="104">
        <v>86.597938144329902</v>
      </c>
      <c r="I91" s="103">
        <v>0</v>
      </c>
      <c r="J91" s="103">
        <v>155</v>
      </c>
      <c r="K91" s="103">
        <v>155</v>
      </c>
      <c r="L91" s="93">
        <v>53.264604810996566</v>
      </c>
      <c r="M91" s="104">
        <v>139.86254295532646</v>
      </c>
      <c r="N91" s="85">
        <v>0</v>
      </c>
      <c r="O91" s="85">
        <v>407</v>
      </c>
      <c r="P91" s="191">
        <v>407</v>
      </c>
      <c r="Q91" s="105">
        <v>291</v>
      </c>
      <c r="R91" s="105">
        <v>0</v>
      </c>
      <c r="S91" s="105">
        <v>264</v>
      </c>
      <c r="T91" s="105">
        <v>264</v>
      </c>
      <c r="U91" s="105">
        <v>90.721649484536087</v>
      </c>
      <c r="V91" s="105">
        <v>0</v>
      </c>
      <c r="W91" s="105">
        <v>153</v>
      </c>
      <c r="X91" s="105">
        <v>153</v>
      </c>
      <c r="Y91" s="105">
        <v>52.577319587628871</v>
      </c>
      <c r="Z91" s="105">
        <v>143.29896907216494</v>
      </c>
      <c r="AA91" s="105">
        <v>0</v>
      </c>
      <c r="AB91" s="105">
        <v>417</v>
      </c>
      <c r="AC91" s="105">
        <v>417</v>
      </c>
      <c r="AD91" s="189">
        <v>291</v>
      </c>
      <c r="AE91" s="189">
        <v>0</v>
      </c>
      <c r="AF91" s="189">
        <v>271</v>
      </c>
      <c r="AG91" s="189">
        <v>271</v>
      </c>
      <c r="AH91" s="189">
        <v>93.12714776632302</v>
      </c>
      <c r="AI91" s="189">
        <v>0</v>
      </c>
      <c r="AJ91" s="189">
        <v>152</v>
      </c>
      <c r="AK91" s="189">
        <v>152</v>
      </c>
      <c r="AL91" s="189">
        <v>52.233676975945023</v>
      </c>
      <c r="AM91" s="189">
        <v>145.36082474226802</v>
      </c>
      <c r="AN91" s="189">
        <v>0</v>
      </c>
      <c r="AO91" s="189">
        <v>423</v>
      </c>
      <c r="AP91" s="189">
        <v>423</v>
      </c>
      <c r="AQ91" s="414">
        <v>291</v>
      </c>
      <c r="AR91" s="103">
        <v>0</v>
      </c>
      <c r="AS91" s="103">
        <v>274</v>
      </c>
      <c r="AT91" s="103">
        <v>274</v>
      </c>
      <c r="AU91" s="104">
        <v>94.158075601374563</v>
      </c>
      <c r="AV91" s="103">
        <v>0</v>
      </c>
      <c r="AW91" s="103">
        <v>159</v>
      </c>
      <c r="AX91" s="103">
        <v>159</v>
      </c>
      <c r="AY91" s="93">
        <v>54.639175257731956</v>
      </c>
      <c r="AZ91" s="104">
        <v>148.79725085910653</v>
      </c>
      <c r="BA91" s="85">
        <v>0</v>
      </c>
      <c r="BB91" s="85">
        <v>433</v>
      </c>
      <c r="BC91" s="105">
        <v>433</v>
      </c>
    </row>
    <row r="92" spans="1:55" x14ac:dyDescent="0.25">
      <c r="A92" s="5">
        <v>440</v>
      </c>
      <c r="B92" s="8" t="s">
        <v>165</v>
      </c>
      <c r="C92" s="5">
        <v>440</v>
      </c>
      <c r="D92" s="76">
        <v>5807</v>
      </c>
      <c r="E92" s="103">
        <v>10</v>
      </c>
      <c r="F92" s="103">
        <v>4193</v>
      </c>
      <c r="G92" s="103">
        <v>4203</v>
      </c>
      <c r="H92" s="104">
        <v>72.205958326158083</v>
      </c>
      <c r="I92" s="103">
        <v>4</v>
      </c>
      <c r="J92" s="103">
        <v>1896</v>
      </c>
      <c r="K92" s="103">
        <v>1900</v>
      </c>
      <c r="L92" s="93">
        <v>32.65024969863957</v>
      </c>
      <c r="M92" s="104">
        <v>104.85620802479765</v>
      </c>
      <c r="N92" s="85">
        <v>14</v>
      </c>
      <c r="O92" s="85">
        <v>6089</v>
      </c>
      <c r="P92" s="191">
        <v>6103</v>
      </c>
      <c r="Q92" s="105">
        <v>5807</v>
      </c>
      <c r="R92" s="105">
        <v>10</v>
      </c>
      <c r="S92" s="105">
        <v>4261</v>
      </c>
      <c r="T92" s="105">
        <v>4271</v>
      </c>
      <c r="U92" s="105">
        <v>73.376958842775963</v>
      </c>
      <c r="V92" s="105">
        <v>3</v>
      </c>
      <c r="W92" s="105">
        <v>1902</v>
      </c>
      <c r="X92" s="105">
        <v>1905</v>
      </c>
      <c r="Y92" s="105">
        <v>32.753573273635268</v>
      </c>
      <c r="Z92" s="105">
        <v>106.13053211641123</v>
      </c>
      <c r="AA92" s="105">
        <v>13</v>
      </c>
      <c r="AB92" s="105">
        <v>6163</v>
      </c>
      <c r="AC92" s="105">
        <v>6176</v>
      </c>
      <c r="AD92" s="189">
        <v>5807</v>
      </c>
      <c r="AE92" s="189">
        <v>1</v>
      </c>
      <c r="AF92" s="189">
        <v>4318</v>
      </c>
      <c r="AG92" s="189">
        <v>4319</v>
      </c>
      <c r="AH92" s="189">
        <v>74.358532805235058</v>
      </c>
      <c r="AI92" s="189">
        <v>3</v>
      </c>
      <c r="AJ92" s="189">
        <v>1920</v>
      </c>
      <c r="AK92" s="189">
        <v>1923</v>
      </c>
      <c r="AL92" s="189">
        <v>33.06354399862235</v>
      </c>
      <c r="AM92" s="189">
        <v>107.42207680385741</v>
      </c>
      <c r="AN92" s="189">
        <v>4</v>
      </c>
      <c r="AO92" s="189">
        <v>6238</v>
      </c>
      <c r="AP92" s="189">
        <v>6242</v>
      </c>
      <c r="AQ92" s="414">
        <v>5807</v>
      </c>
      <c r="AR92" s="103">
        <v>1</v>
      </c>
      <c r="AS92" s="103">
        <v>4380</v>
      </c>
      <c r="AT92" s="103">
        <v>4381</v>
      </c>
      <c r="AU92" s="104">
        <v>75.426209746857239</v>
      </c>
      <c r="AV92" s="103">
        <v>3</v>
      </c>
      <c r="AW92" s="103">
        <v>1924</v>
      </c>
      <c r="AX92" s="103">
        <v>1927</v>
      </c>
      <c r="AY92" s="93">
        <v>33.132426381952818</v>
      </c>
      <c r="AZ92" s="104">
        <v>108.55863612881005</v>
      </c>
      <c r="BA92" s="85">
        <v>4</v>
      </c>
      <c r="BB92" s="85">
        <v>6304</v>
      </c>
      <c r="BC92" s="105">
        <v>6308</v>
      </c>
    </row>
    <row r="93" spans="1:55" x14ac:dyDescent="0.25">
      <c r="A93" s="5">
        <v>483</v>
      </c>
      <c r="B93" s="8" t="s">
        <v>166</v>
      </c>
      <c r="C93" s="5">
        <v>483</v>
      </c>
      <c r="D93" s="76">
        <v>21</v>
      </c>
      <c r="E93" s="103">
        <v>0</v>
      </c>
      <c r="F93" s="103">
        <v>13</v>
      </c>
      <c r="G93" s="103">
        <v>13</v>
      </c>
      <c r="H93" s="104">
        <v>61.904761904761905</v>
      </c>
      <c r="I93" s="103">
        <v>0</v>
      </c>
      <c r="J93" s="103">
        <v>0</v>
      </c>
      <c r="K93" s="103">
        <v>0</v>
      </c>
      <c r="L93" s="93">
        <v>0</v>
      </c>
      <c r="M93" s="104">
        <v>61.904761904761905</v>
      </c>
      <c r="N93" s="85">
        <v>0</v>
      </c>
      <c r="O93" s="85">
        <v>13</v>
      </c>
      <c r="P93" s="191">
        <v>13</v>
      </c>
      <c r="Q93" s="105">
        <v>21</v>
      </c>
      <c r="R93" s="105">
        <v>0</v>
      </c>
      <c r="S93" s="105">
        <v>13</v>
      </c>
      <c r="T93" s="105">
        <v>13</v>
      </c>
      <c r="U93" s="105">
        <v>61.904761904761905</v>
      </c>
      <c r="V93" s="105">
        <v>0</v>
      </c>
      <c r="W93" s="105">
        <v>0</v>
      </c>
      <c r="X93" s="105">
        <v>0</v>
      </c>
      <c r="Y93" s="105">
        <v>0</v>
      </c>
      <c r="Z93" s="105">
        <v>61.904761904761905</v>
      </c>
      <c r="AA93" s="105">
        <v>0</v>
      </c>
      <c r="AB93" s="105">
        <v>13</v>
      </c>
      <c r="AC93" s="105">
        <v>13</v>
      </c>
      <c r="AD93" s="189">
        <v>21</v>
      </c>
      <c r="AE93" s="189">
        <v>0</v>
      </c>
      <c r="AF93" s="189">
        <v>13</v>
      </c>
      <c r="AG93" s="189">
        <v>13</v>
      </c>
      <c r="AH93" s="189">
        <v>61.904761904761905</v>
      </c>
      <c r="AI93" s="189">
        <v>0</v>
      </c>
      <c r="AJ93" s="189">
        <v>0</v>
      </c>
      <c r="AK93" s="189">
        <v>0</v>
      </c>
      <c r="AL93" s="189">
        <v>0</v>
      </c>
      <c r="AM93" s="189">
        <v>61.904761904761905</v>
      </c>
      <c r="AN93" s="189">
        <v>0</v>
      </c>
      <c r="AO93" s="189">
        <v>13</v>
      </c>
      <c r="AP93" s="189">
        <v>13</v>
      </c>
      <c r="AQ93" s="414">
        <v>21</v>
      </c>
      <c r="AR93" s="103">
        <v>0</v>
      </c>
      <c r="AS93" s="103">
        <v>13</v>
      </c>
      <c r="AT93" s="103">
        <v>13</v>
      </c>
      <c r="AU93" s="104">
        <v>61.904761904761905</v>
      </c>
      <c r="AV93" s="103">
        <v>0</v>
      </c>
      <c r="AW93" s="103">
        <v>0</v>
      </c>
      <c r="AX93" s="103">
        <v>0</v>
      </c>
      <c r="AY93" s="93">
        <v>0</v>
      </c>
      <c r="AZ93" s="104">
        <v>61.904761904761905</v>
      </c>
      <c r="BA93" s="85">
        <v>0</v>
      </c>
      <c r="BB93" s="85">
        <v>13</v>
      </c>
      <c r="BC93" s="105">
        <v>13</v>
      </c>
    </row>
    <row r="94" spans="1:55" x14ac:dyDescent="0.25">
      <c r="A94" s="5">
        <v>541</v>
      </c>
      <c r="B94" s="102" t="s">
        <v>245</v>
      </c>
      <c r="C94" s="5">
        <v>541</v>
      </c>
      <c r="D94" s="76">
        <v>1021</v>
      </c>
      <c r="E94" s="103">
        <v>0</v>
      </c>
      <c r="F94" s="103">
        <v>891</v>
      </c>
      <c r="G94" s="103">
        <v>891</v>
      </c>
      <c r="H94" s="104">
        <v>87.267384916748284</v>
      </c>
      <c r="I94" s="103">
        <v>1</v>
      </c>
      <c r="J94" s="103">
        <v>234</v>
      </c>
      <c r="K94" s="103">
        <v>235</v>
      </c>
      <c r="L94" s="93">
        <v>22.918707149853084</v>
      </c>
      <c r="M94" s="104">
        <v>110.18609206660138</v>
      </c>
      <c r="N94" s="85">
        <v>1</v>
      </c>
      <c r="O94" s="85">
        <v>1125</v>
      </c>
      <c r="P94" s="191">
        <v>1126</v>
      </c>
      <c r="Q94" s="105">
        <v>1021</v>
      </c>
      <c r="R94" s="105">
        <v>0</v>
      </c>
      <c r="S94" s="105">
        <v>903</v>
      </c>
      <c r="T94" s="105">
        <v>903</v>
      </c>
      <c r="U94" s="105">
        <v>88.442703232125368</v>
      </c>
      <c r="V94" s="105">
        <v>0</v>
      </c>
      <c r="W94" s="105">
        <v>239</v>
      </c>
      <c r="X94" s="105">
        <v>239</v>
      </c>
      <c r="Y94" s="105">
        <v>23.408423114593536</v>
      </c>
      <c r="Z94" s="105">
        <v>111.8511263467189</v>
      </c>
      <c r="AA94" s="105">
        <v>0</v>
      </c>
      <c r="AB94" s="105">
        <v>1142</v>
      </c>
      <c r="AC94" s="105">
        <v>1142</v>
      </c>
      <c r="AD94" s="189">
        <v>1021</v>
      </c>
      <c r="AE94" s="189">
        <v>0</v>
      </c>
      <c r="AF94" s="189">
        <v>924</v>
      </c>
      <c r="AG94" s="189">
        <v>924</v>
      </c>
      <c r="AH94" s="189">
        <v>90.499510284035253</v>
      </c>
      <c r="AI94" s="189">
        <v>0</v>
      </c>
      <c r="AJ94" s="189">
        <v>233</v>
      </c>
      <c r="AK94" s="189">
        <v>233</v>
      </c>
      <c r="AL94" s="189">
        <v>22.820763956904997</v>
      </c>
      <c r="AM94" s="189">
        <v>113.32027424094025</v>
      </c>
      <c r="AN94" s="189">
        <v>0</v>
      </c>
      <c r="AO94" s="189">
        <v>1157</v>
      </c>
      <c r="AP94" s="189">
        <v>1157</v>
      </c>
      <c r="AQ94" s="414">
        <v>1021</v>
      </c>
      <c r="AR94" s="103">
        <v>0</v>
      </c>
      <c r="AS94" s="103">
        <v>936</v>
      </c>
      <c r="AT94" s="103">
        <v>936</v>
      </c>
      <c r="AU94" s="104">
        <v>91.674828599412336</v>
      </c>
      <c r="AV94" s="103">
        <v>0</v>
      </c>
      <c r="AW94" s="103">
        <v>232</v>
      </c>
      <c r="AX94" s="103">
        <v>232</v>
      </c>
      <c r="AY94" s="93">
        <v>22.722820763956904</v>
      </c>
      <c r="AZ94" s="104">
        <v>114.39764936336925</v>
      </c>
      <c r="BA94" s="85">
        <v>0</v>
      </c>
      <c r="BB94" s="85">
        <v>1168</v>
      </c>
      <c r="BC94" s="105">
        <v>1168</v>
      </c>
    </row>
    <row r="95" spans="1:55" x14ac:dyDescent="0.25">
      <c r="A95" s="5">
        <v>607</v>
      </c>
      <c r="B95" s="102" t="s">
        <v>246</v>
      </c>
      <c r="C95" s="5">
        <v>607</v>
      </c>
      <c r="D95" s="76">
        <v>841</v>
      </c>
      <c r="E95" s="103">
        <v>0</v>
      </c>
      <c r="F95" s="103">
        <v>393</v>
      </c>
      <c r="G95" s="103">
        <v>393</v>
      </c>
      <c r="H95" s="104">
        <v>46.730083234244944</v>
      </c>
      <c r="I95" s="103">
        <v>0</v>
      </c>
      <c r="J95" s="103">
        <v>393</v>
      </c>
      <c r="K95" s="103">
        <v>393</v>
      </c>
      <c r="L95" s="93">
        <v>46.730083234244944</v>
      </c>
      <c r="M95" s="104">
        <v>93.460166468489888</v>
      </c>
      <c r="N95" s="85">
        <v>0</v>
      </c>
      <c r="O95" s="85">
        <v>786</v>
      </c>
      <c r="P95" s="191">
        <v>786</v>
      </c>
      <c r="Q95" s="105">
        <v>841</v>
      </c>
      <c r="R95" s="105">
        <v>0</v>
      </c>
      <c r="S95" s="105">
        <v>396</v>
      </c>
      <c r="T95" s="105">
        <v>396</v>
      </c>
      <c r="U95" s="105">
        <v>47.086801426872768</v>
      </c>
      <c r="V95" s="105">
        <v>0</v>
      </c>
      <c r="W95" s="105">
        <v>414</v>
      </c>
      <c r="X95" s="105">
        <v>414</v>
      </c>
      <c r="Y95" s="105">
        <v>49.227110582639718</v>
      </c>
      <c r="Z95" s="105">
        <v>96.313912009512478</v>
      </c>
      <c r="AA95" s="105">
        <v>0</v>
      </c>
      <c r="AB95" s="105">
        <v>810</v>
      </c>
      <c r="AC95" s="105">
        <v>810</v>
      </c>
      <c r="AD95" s="189">
        <v>841</v>
      </c>
      <c r="AE95" s="189">
        <v>0</v>
      </c>
      <c r="AF95" s="189">
        <v>406</v>
      </c>
      <c r="AG95" s="189">
        <v>406</v>
      </c>
      <c r="AH95" s="189">
        <v>48.275862068965516</v>
      </c>
      <c r="AI95" s="189">
        <v>0</v>
      </c>
      <c r="AJ95" s="189">
        <v>417</v>
      </c>
      <c r="AK95" s="189">
        <v>417</v>
      </c>
      <c r="AL95" s="189">
        <v>49.583828775267541</v>
      </c>
      <c r="AM95" s="189">
        <v>97.859690844233057</v>
      </c>
      <c r="AN95" s="189">
        <v>0</v>
      </c>
      <c r="AO95" s="189">
        <v>823</v>
      </c>
      <c r="AP95" s="189">
        <v>823</v>
      </c>
      <c r="AQ95" s="414">
        <v>841</v>
      </c>
      <c r="AR95" s="103">
        <v>0</v>
      </c>
      <c r="AS95" s="103">
        <v>419</v>
      </c>
      <c r="AT95" s="103">
        <v>419</v>
      </c>
      <c r="AU95" s="104">
        <v>49.821640903686088</v>
      </c>
      <c r="AV95" s="103">
        <v>0</v>
      </c>
      <c r="AW95" s="103">
        <v>425</v>
      </c>
      <c r="AX95" s="103">
        <v>425</v>
      </c>
      <c r="AY95" s="93">
        <v>50.535077288941736</v>
      </c>
      <c r="AZ95" s="104">
        <v>100.35671819262781</v>
      </c>
      <c r="BA95" s="85">
        <v>0</v>
      </c>
      <c r="BB95" s="85">
        <v>844</v>
      </c>
      <c r="BC95" s="105">
        <v>844</v>
      </c>
    </row>
    <row r="96" spans="1:55" x14ac:dyDescent="0.25">
      <c r="A96" s="5">
        <v>615</v>
      </c>
      <c r="B96" s="8" t="s">
        <v>169</v>
      </c>
      <c r="C96" s="5">
        <v>615</v>
      </c>
      <c r="D96" s="76">
        <v>8751</v>
      </c>
      <c r="E96" s="103">
        <v>0</v>
      </c>
      <c r="F96" s="103">
        <v>3858</v>
      </c>
      <c r="G96" s="103">
        <v>3858</v>
      </c>
      <c r="H96" s="104">
        <v>44.086390126842645</v>
      </c>
      <c r="I96" s="103">
        <v>6</v>
      </c>
      <c r="J96" s="103">
        <v>4286</v>
      </c>
      <c r="K96" s="103">
        <v>4292</v>
      </c>
      <c r="L96" s="93">
        <v>48.977259741743801</v>
      </c>
      <c r="M96" s="104">
        <v>93.063649868586452</v>
      </c>
      <c r="N96" s="85">
        <v>6</v>
      </c>
      <c r="O96" s="85">
        <v>8144</v>
      </c>
      <c r="P96" s="191">
        <v>8150</v>
      </c>
      <c r="Q96" s="105">
        <v>8751</v>
      </c>
      <c r="R96" s="105">
        <v>0</v>
      </c>
      <c r="S96" s="105">
        <v>3911</v>
      </c>
      <c r="T96" s="105">
        <v>3911</v>
      </c>
      <c r="U96" s="105">
        <v>44.692035195977603</v>
      </c>
      <c r="V96" s="105">
        <v>6</v>
      </c>
      <c r="W96" s="105">
        <v>4328</v>
      </c>
      <c r="X96" s="105">
        <v>4334</v>
      </c>
      <c r="Y96" s="105">
        <v>49.457204890869619</v>
      </c>
      <c r="Z96" s="105">
        <v>94.149240086847215</v>
      </c>
      <c r="AA96" s="105">
        <v>6</v>
      </c>
      <c r="AB96" s="105">
        <v>8239</v>
      </c>
      <c r="AC96" s="105">
        <v>8245</v>
      </c>
      <c r="AD96" s="189">
        <v>8751</v>
      </c>
      <c r="AE96" s="189">
        <v>0</v>
      </c>
      <c r="AF96" s="189">
        <v>3998</v>
      </c>
      <c r="AG96" s="189">
        <v>3998</v>
      </c>
      <c r="AH96" s="189">
        <v>45.686207290595362</v>
      </c>
      <c r="AI96" s="189">
        <v>6</v>
      </c>
      <c r="AJ96" s="189">
        <v>4387</v>
      </c>
      <c r="AK96" s="189">
        <v>4393</v>
      </c>
      <c r="AL96" s="189">
        <v>50.131413552736824</v>
      </c>
      <c r="AM96" s="189">
        <v>95.817620843332179</v>
      </c>
      <c r="AN96" s="189">
        <v>6</v>
      </c>
      <c r="AO96" s="189">
        <v>8385</v>
      </c>
      <c r="AP96" s="189">
        <v>8391</v>
      </c>
      <c r="AQ96" s="414">
        <v>8751</v>
      </c>
      <c r="AR96" s="103">
        <v>0</v>
      </c>
      <c r="AS96" s="103">
        <v>4107</v>
      </c>
      <c r="AT96" s="103">
        <v>4107</v>
      </c>
      <c r="AU96" s="104">
        <v>46.931779225231402</v>
      </c>
      <c r="AV96" s="103">
        <v>6</v>
      </c>
      <c r="AW96" s="103">
        <v>4390</v>
      </c>
      <c r="AX96" s="103">
        <v>4396</v>
      </c>
      <c r="AY96" s="93">
        <v>50.165695349102954</v>
      </c>
      <c r="AZ96" s="104">
        <v>97.09747457433437</v>
      </c>
      <c r="BA96" s="85">
        <v>6</v>
      </c>
      <c r="BB96" s="85">
        <v>8497</v>
      </c>
      <c r="BC96" s="105">
        <v>8503</v>
      </c>
    </row>
    <row r="97" spans="1:55" x14ac:dyDescent="0.25">
      <c r="A97" s="5">
        <v>649</v>
      </c>
      <c r="B97" s="8" t="s">
        <v>170</v>
      </c>
      <c r="C97" s="5">
        <v>649</v>
      </c>
      <c r="D97" s="76">
        <v>103</v>
      </c>
      <c r="E97" s="103">
        <v>0</v>
      </c>
      <c r="F97" s="103">
        <v>109</v>
      </c>
      <c r="G97" s="103">
        <v>109</v>
      </c>
      <c r="H97" s="104">
        <v>105.8252427184466</v>
      </c>
      <c r="I97" s="103">
        <v>0</v>
      </c>
      <c r="J97" s="103">
        <v>7</v>
      </c>
      <c r="K97" s="103">
        <v>7</v>
      </c>
      <c r="L97" s="93">
        <v>6.7961165048543686</v>
      </c>
      <c r="M97" s="104">
        <v>112.62135922330097</v>
      </c>
      <c r="N97" s="85">
        <v>0</v>
      </c>
      <c r="O97" s="85">
        <v>116</v>
      </c>
      <c r="P97" s="191">
        <v>116</v>
      </c>
      <c r="Q97" s="105">
        <v>103</v>
      </c>
      <c r="R97" s="105">
        <v>0</v>
      </c>
      <c r="S97" s="105">
        <v>110</v>
      </c>
      <c r="T97" s="105">
        <v>110</v>
      </c>
      <c r="U97" s="105">
        <v>106.79611650485437</v>
      </c>
      <c r="V97" s="105">
        <v>0</v>
      </c>
      <c r="W97" s="105">
        <v>7</v>
      </c>
      <c r="X97" s="105">
        <v>7</v>
      </c>
      <c r="Y97" s="105">
        <v>6.7961165048543686</v>
      </c>
      <c r="Z97" s="105">
        <v>113.59223300970874</v>
      </c>
      <c r="AA97" s="105">
        <v>0</v>
      </c>
      <c r="AB97" s="105">
        <v>117</v>
      </c>
      <c r="AC97" s="105">
        <v>117</v>
      </c>
      <c r="AD97" s="189">
        <v>103</v>
      </c>
      <c r="AE97" s="189">
        <v>0</v>
      </c>
      <c r="AF97" s="189">
        <v>110</v>
      </c>
      <c r="AG97" s="189">
        <v>110</v>
      </c>
      <c r="AH97" s="189">
        <v>106.79611650485437</v>
      </c>
      <c r="AI97" s="189">
        <v>0</v>
      </c>
      <c r="AJ97" s="189">
        <v>6</v>
      </c>
      <c r="AK97" s="189">
        <v>6</v>
      </c>
      <c r="AL97" s="189">
        <v>5.825242718446602</v>
      </c>
      <c r="AM97" s="189">
        <v>112.62135922330097</v>
      </c>
      <c r="AN97" s="189">
        <v>0</v>
      </c>
      <c r="AO97" s="189">
        <v>116</v>
      </c>
      <c r="AP97" s="189">
        <v>116</v>
      </c>
      <c r="AQ97" s="414">
        <v>103</v>
      </c>
      <c r="AR97" s="103">
        <v>0</v>
      </c>
      <c r="AS97" s="103">
        <v>110</v>
      </c>
      <c r="AT97" s="103">
        <v>110</v>
      </c>
      <c r="AU97" s="104">
        <v>106.79611650485437</v>
      </c>
      <c r="AV97" s="103">
        <v>0</v>
      </c>
      <c r="AW97" s="103">
        <v>5</v>
      </c>
      <c r="AX97" s="103">
        <v>5</v>
      </c>
      <c r="AY97" s="93">
        <v>4.8543689320388346</v>
      </c>
      <c r="AZ97" s="104">
        <v>111.65048543689321</v>
      </c>
      <c r="BA97" s="85">
        <v>0</v>
      </c>
      <c r="BB97" s="85">
        <v>115</v>
      </c>
      <c r="BC97" s="105">
        <v>115</v>
      </c>
    </row>
    <row r="98" spans="1:55" x14ac:dyDescent="0.25">
      <c r="A98" s="5">
        <v>652</v>
      </c>
      <c r="B98" s="8" t="s">
        <v>171</v>
      </c>
      <c r="C98" s="5">
        <v>652</v>
      </c>
      <c r="D98" s="76">
        <v>58</v>
      </c>
      <c r="E98" s="103">
        <v>0</v>
      </c>
      <c r="F98" s="103">
        <v>11</v>
      </c>
      <c r="G98" s="103">
        <v>11</v>
      </c>
      <c r="H98" s="104">
        <v>18.96551724137931</v>
      </c>
      <c r="I98" s="103">
        <v>0</v>
      </c>
      <c r="J98" s="103">
        <v>0</v>
      </c>
      <c r="K98" s="103">
        <v>0</v>
      </c>
      <c r="L98" s="93">
        <v>0</v>
      </c>
      <c r="M98" s="104">
        <v>18.96551724137931</v>
      </c>
      <c r="N98" s="85">
        <v>0</v>
      </c>
      <c r="O98" s="85">
        <v>11</v>
      </c>
      <c r="P98" s="191">
        <v>11</v>
      </c>
      <c r="Q98" s="105">
        <v>58</v>
      </c>
      <c r="R98" s="105">
        <v>0</v>
      </c>
      <c r="S98" s="105">
        <v>12</v>
      </c>
      <c r="T98" s="105">
        <v>12</v>
      </c>
      <c r="U98" s="105">
        <v>20.689655172413794</v>
      </c>
      <c r="V98" s="105">
        <v>0</v>
      </c>
      <c r="W98" s="105">
        <v>1</v>
      </c>
      <c r="X98" s="105">
        <v>1</v>
      </c>
      <c r="Y98" s="105">
        <v>1.7241379310344827</v>
      </c>
      <c r="Z98" s="105">
        <v>22.413793103448278</v>
      </c>
      <c r="AA98" s="105">
        <v>0</v>
      </c>
      <c r="AB98" s="105">
        <v>13</v>
      </c>
      <c r="AC98" s="105">
        <v>13</v>
      </c>
      <c r="AD98" s="189">
        <v>58</v>
      </c>
      <c r="AE98" s="189">
        <v>0</v>
      </c>
      <c r="AF98" s="189">
        <v>13</v>
      </c>
      <c r="AG98" s="189">
        <v>13</v>
      </c>
      <c r="AH98" s="189">
        <v>22.413793103448278</v>
      </c>
      <c r="AI98" s="189">
        <v>0</v>
      </c>
      <c r="AJ98" s="189">
        <v>2</v>
      </c>
      <c r="AK98" s="189">
        <v>2</v>
      </c>
      <c r="AL98" s="189">
        <v>3.4482758620689653</v>
      </c>
      <c r="AM98" s="189">
        <v>25.862068965517242</v>
      </c>
      <c r="AN98" s="189">
        <v>0</v>
      </c>
      <c r="AO98" s="189">
        <v>15</v>
      </c>
      <c r="AP98" s="189">
        <v>15</v>
      </c>
      <c r="AQ98" s="414">
        <v>58</v>
      </c>
      <c r="AR98" s="103">
        <v>0</v>
      </c>
      <c r="AS98" s="103">
        <v>14</v>
      </c>
      <c r="AT98" s="103">
        <v>14</v>
      </c>
      <c r="AU98" s="104">
        <v>24.137931034482758</v>
      </c>
      <c r="AV98" s="103">
        <v>0</v>
      </c>
      <c r="AW98" s="103">
        <v>3</v>
      </c>
      <c r="AX98" s="103">
        <v>3</v>
      </c>
      <c r="AY98" s="93">
        <v>5.1724137931034484</v>
      </c>
      <c r="AZ98" s="104">
        <v>29.310344827586203</v>
      </c>
      <c r="BA98" s="85">
        <v>0</v>
      </c>
      <c r="BB98" s="85">
        <v>17</v>
      </c>
      <c r="BC98" s="105">
        <v>17</v>
      </c>
    </row>
    <row r="99" spans="1:55" x14ac:dyDescent="0.25">
      <c r="A99" s="5">
        <v>660</v>
      </c>
      <c r="B99" s="8" t="s">
        <v>172</v>
      </c>
      <c r="C99" s="5">
        <v>660</v>
      </c>
      <c r="D99" s="76">
        <v>183</v>
      </c>
      <c r="E99" s="103">
        <v>0</v>
      </c>
      <c r="F99" s="103">
        <v>234</v>
      </c>
      <c r="G99" s="103">
        <v>234</v>
      </c>
      <c r="H99" s="104">
        <v>127.86885245901641</v>
      </c>
      <c r="I99" s="103">
        <v>0</v>
      </c>
      <c r="J99" s="103">
        <v>24</v>
      </c>
      <c r="K99" s="103">
        <v>24</v>
      </c>
      <c r="L99" s="93">
        <v>13.114754098360656</v>
      </c>
      <c r="M99" s="104">
        <v>140.98360655737704</v>
      </c>
      <c r="N99" s="85">
        <v>0</v>
      </c>
      <c r="O99" s="85">
        <v>258</v>
      </c>
      <c r="P99" s="191">
        <v>258</v>
      </c>
      <c r="Q99" s="105">
        <v>183</v>
      </c>
      <c r="R99" s="105">
        <v>0</v>
      </c>
      <c r="S99" s="105">
        <v>235</v>
      </c>
      <c r="T99" s="105">
        <v>235</v>
      </c>
      <c r="U99" s="105">
        <v>128.41530054644809</v>
      </c>
      <c r="V99" s="105">
        <v>0</v>
      </c>
      <c r="W99" s="105">
        <v>23</v>
      </c>
      <c r="X99" s="105">
        <v>23</v>
      </c>
      <c r="Y99" s="105">
        <v>12.568306010928962</v>
      </c>
      <c r="Z99" s="105">
        <v>140.98360655737704</v>
      </c>
      <c r="AA99" s="105">
        <v>0</v>
      </c>
      <c r="AB99" s="105">
        <v>258</v>
      </c>
      <c r="AC99" s="105">
        <v>258</v>
      </c>
      <c r="AD99" s="189">
        <v>183</v>
      </c>
      <c r="AE99" s="189">
        <v>0</v>
      </c>
      <c r="AF99" s="189">
        <v>233</v>
      </c>
      <c r="AG99" s="189">
        <v>233</v>
      </c>
      <c r="AH99" s="189">
        <v>127.32240437158471</v>
      </c>
      <c r="AI99" s="189">
        <v>0</v>
      </c>
      <c r="AJ99" s="189">
        <v>29</v>
      </c>
      <c r="AK99" s="189">
        <v>29</v>
      </c>
      <c r="AL99" s="189">
        <v>15.846994535519126</v>
      </c>
      <c r="AM99" s="189">
        <v>143.16939890710384</v>
      </c>
      <c r="AN99" s="189">
        <v>0</v>
      </c>
      <c r="AO99" s="189">
        <v>262</v>
      </c>
      <c r="AP99" s="189">
        <v>262</v>
      </c>
      <c r="AQ99" s="414">
        <v>183</v>
      </c>
      <c r="AR99" s="103">
        <v>0</v>
      </c>
      <c r="AS99" s="103">
        <v>239</v>
      </c>
      <c r="AT99" s="103">
        <v>239</v>
      </c>
      <c r="AU99" s="104">
        <v>130.60109289617486</v>
      </c>
      <c r="AV99" s="103">
        <v>0</v>
      </c>
      <c r="AW99" s="103">
        <v>28</v>
      </c>
      <c r="AX99" s="103">
        <v>28</v>
      </c>
      <c r="AY99" s="93">
        <v>15.300546448087433</v>
      </c>
      <c r="AZ99" s="104">
        <v>145.90163934426229</v>
      </c>
      <c r="BA99" s="85">
        <v>0</v>
      </c>
      <c r="BB99" s="85">
        <v>267</v>
      </c>
      <c r="BC99" s="105">
        <v>267</v>
      </c>
    </row>
    <row r="100" spans="1:55" x14ac:dyDescent="0.25">
      <c r="A100" s="5">
        <v>667</v>
      </c>
      <c r="B100" s="8" t="s">
        <v>173</v>
      </c>
      <c r="C100" s="5">
        <v>667</v>
      </c>
      <c r="D100" s="76">
        <v>191</v>
      </c>
      <c r="E100" s="103">
        <v>0</v>
      </c>
      <c r="F100" s="103">
        <v>186</v>
      </c>
      <c r="G100" s="103">
        <v>186</v>
      </c>
      <c r="H100" s="104">
        <v>97.382198952879577</v>
      </c>
      <c r="I100" s="103">
        <v>0</v>
      </c>
      <c r="J100" s="103">
        <v>19</v>
      </c>
      <c r="K100" s="103">
        <v>19</v>
      </c>
      <c r="L100" s="93">
        <v>9.9476439790575917</v>
      </c>
      <c r="M100" s="104">
        <v>107.32984293193716</v>
      </c>
      <c r="N100" s="85">
        <v>0</v>
      </c>
      <c r="O100" s="85">
        <v>205</v>
      </c>
      <c r="P100" s="191">
        <v>205</v>
      </c>
      <c r="Q100" s="105">
        <v>191</v>
      </c>
      <c r="R100" s="105">
        <v>0</v>
      </c>
      <c r="S100" s="105">
        <v>188</v>
      </c>
      <c r="T100" s="105">
        <v>188</v>
      </c>
      <c r="U100" s="105">
        <v>98.429319371727757</v>
      </c>
      <c r="V100" s="105">
        <v>0</v>
      </c>
      <c r="W100" s="105">
        <v>17</v>
      </c>
      <c r="X100" s="105">
        <v>17</v>
      </c>
      <c r="Y100" s="105">
        <v>8.9005235602094235</v>
      </c>
      <c r="Z100" s="105">
        <v>107.32984293193716</v>
      </c>
      <c r="AA100" s="105">
        <v>0</v>
      </c>
      <c r="AB100" s="105">
        <v>205</v>
      </c>
      <c r="AC100" s="105">
        <v>205</v>
      </c>
      <c r="AD100" s="189">
        <v>191</v>
      </c>
      <c r="AE100" s="189">
        <v>0</v>
      </c>
      <c r="AF100" s="189">
        <v>191</v>
      </c>
      <c r="AG100" s="189">
        <v>191</v>
      </c>
      <c r="AH100" s="189">
        <v>100</v>
      </c>
      <c r="AI100" s="189">
        <v>0</v>
      </c>
      <c r="AJ100" s="189">
        <v>13</v>
      </c>
      <c r="AK100" s="189">
        <v>13</v>
      </c>
      <c r="AL100" s="189">
        <v>6.8062827225130889</v>
      </c>
      <c r="AM100" s="189">
        <v>106.80628272251309</v>
      </c>
      <c r="AN100" s="189">
        <v>0</v>
      </c>
      <c r="AO100" s="189">
        <v>204</v>
      </c>
      <c r="AP100" s="189">
        <v>204</v>
      </c>
      <c r="AQ100" s="414">
        <v>191</v>
      </c>
      <c r="AR100" s="103">
        <v>0</v>
      </c>
      <c r="AS100" s="103">
        <v>192</v>
      </c>
      <c r="AT100" s="103">
        <v>192</v>
      </c>
      <c r="AU100" s="104">
        <v>100.52356020942408</v>
      </c>
      <c r="AV100" s="103">
        <v>0</v>
      </c>
      <c r="AW100" s="103">
        <v>12</v>
      </c>
      <c r="AX100" s="103">
        <v>12</v>
      </c>
      <c r="AY100" s="93">
        <v>6.2827225130890048</v>
      </c>
      <c r="AZ100" s="104">
        <v>106.80628272251309</v>
      </c>
      <c r="BA100" s="85">
        <v>0</v>
      </c>
      <c r="BB100" s="85">
        <v>204</v>
      </c>
      <c r="BC100" s="105">
        <v>204</v>
      </c>
    </row>
    <row r="101" spans="1:55" x14ac:dyDescent="0.25">
      <c r="A101" s="5">
        <v>674</v>
      </c>
      <c r="B101" s="102" t="s">
        <v>247</v>
      </c>
      <c r="C101" s="5">
        <v>674</v>
      </c>
      <c r="D101" s="76">
        <v>336</v>
      </c>
      <c r="E101" s="103">
        <v>0</v>
      </c>
      <c r="F101" s="103">
        <v>299</v>
      </c>
      <c r="G101" s="103">
        <v>299</v>
      </c>
      <c r="H101" s="104">
        <v>88.988095238095227</v>
      </c>
      <c r="I101" s="103">
        <v>0</v>
      </c>
      <c r="J101" s="103">
        <v>47</v>
      </c>
      <c r="K101" s="103">
        <v>47</v>
      </c>
      <c r="L101" s="93">
        <v>13.988095238095239</v>
      </c>
      <c r="M101" s="104">
        <v>102.97619047619047</v>
      </c>
      <c r="N101" s="85">
        <v>0</v>
      </c>
      <c r="O101" s="85">
        <v>346</v>
      </c>
      <c r="P101" s="191">
        <v>346</v>
      </c>
      <c r="Q101" s="105">
        <v>336</v>
      </c>
      <c r="R101" s="105">
        <v>0</v>
      </c>
      <c r="S101" s="105">
        <v>301</v>
      </c>
      <c r="T101" s="105">
        <v>301</v>
      </c>
      <c r="U101" s="105">
        <v>89.583333333333343</v>
      </c>
      <c r="V101" s="105">
        <v>0</v>
      </c>
      <c r="W101" s="105">
        <v>54</v>
      </c>
      <c r="X101" s="105">
        <v>54</v>
      </c>
      <c r="Y101" s="105">
        <v>16.071428571428573</v>
      </c>
      <c r="Z101" s="105">
        <v>105.65476190476191</v>
      </c>
      <c r="AA101" s="105">
        <v>0</v>
      </c>
      <c r="AB101" s="105">
        <v>355</v>
      </c>
      <c r="AC101" s="105">
        <v>355</v>
      </c>
      <c r="AD101" s="189">
        <v>336</v>
      </c>
      <c r="AE101" s="189">
        <v>0</v>
      </c>
      <c r="AF101" s="189">
        <v>319</v>
      </c>
      <c r="AG101" s="189">
        <v>319</v>
      </c>
      <c r="AH101" s="189">
        <v>94.94047619047619</v>
      </c>
      <c r="AI101" s="189">
        <v>0</v>
      </c>
      <c r="AJ101" s="189">
        <v>48</v>
      </c>
      <c r="AK101" s="189">
        <v>48</v>
      </c>
      <c r="AL101" s="189">
        <v>14.285714285714285</v>
      </c>
      <c r="AM101" s="189">
        <v>109.22619047619047</v>
      </c>
      <c r="AN101" s="189">
        <v>0</v>
      </c>
      <c r="AO101" s="189">
        <v>367</v>
      </c>
      <c r="AP101" s="189">
        <v>367</v>
      </c>
      <c r="AQ101" s="414">
        <v>336</v>
      </c>
      <c r="AR101" s="103">
        <v>0</v>
      </c>
      <c r="AS101" s="103">
        <v>322</v>
      </c>
      <c r="AT101" s="103">
        <v>322</v>
      </c>
      <c r="AU101" s="104">
        <v>95.833333333333343</v>
      </c>
      <c r="AV101" s="103">
        <v>0</v>
      </c>
      <c r="AW101" s="103">
        <v>42</v>
      </c>
      <c r="AX101" s="103">
        <v>42</v>
      </c>
      <c r="AY101" s="93">
        <v>12.5</v>
      </c>
      <c r="AZ101" s="104">
        <v>108.33333333333333</v>
      </c>
      <c r="BA101" s="85">
        <v>0</v>
      </c>
      <c r="BB101" s="85">
        <v>364</v>
      </c>
      <c r="BC101" s="105">
        <v>364</v>
      </c>
    </row>
    <row r="102" spans="1:55" x14ac:dyDescent="0.25">
      <c r="A102" s="5">
        <v>697</v>
      </c>
      <c r="B102" s="14" t="s">
        <v>175</v>
      </c>
      <c r="C102" s="5">
        <v>697</v>
      </c>
      <c r="D102" s="76">
        <v>1747</v>
      </c>
      <c r="E102" s="103">
        <v>0</v>
      </c>
      <c r="F102" s="103">
        <v>1452</v>
      </c>
      <c r="G102" s="103">
        <v>1452</v>
      </c>
      <c r="H102" s="104">
        <v>83.113909559244419</v>
      </c>
      <c r="I102" s="103">
        <v>1</v>
      </c>
      <c r="J102" s="103">
        <v>646</v>
      </c>
      <c r="K102" s="103">
        <v>647</v>
      </c>
      <c r="L102" s="93">
        <v>36.97767601602748</v>
      </c>
      <c r="M102" s="104">
        <v>120.09158557527189</v>
      </c>
      <c r="N102" s="85">
        <v>1</v>
      </c>
      <c r="O102" s="85">
        <v>2098</v>
      </c>
      <c r="P102" s="191">
        <v>2099</v>
      </c>
      <c r="Q102" s="105">
        <v>1747</v>
      </c>
      <c r="R102" s="105">
        <v>0</v>
      </c>
      <c r="S102" s="105">
        <v>1488</v>
      </c>
      <c r="T102" s="105">
        <v>1488</v>
      </c>
      <c r="U102" s="105">
        <v>85.174585002862045</v>
      </c>
      <c r="V102" s="105">
        <v>1</v>
      </c>
      <c r="W102" s="105">
        <v>648</v>
      </c>
      <c r="X102" s="105">
        <v>649</v>
      </c>
      <c r="Y102" s="105">
        <v>37.092157985117346</v>
      </c>
      <c r="Z102" s="105">
        <v>122.2667429879794</v>
      </c>
      <c r="AA102" s="105">
        <v>1</v>
      </c>
      <c r="AB102" s="105">
        <v>2136</v>
      </c>
      <c r="AC102" s="105">
        <v>2137</v>
      </c>
      <c r="AD102" s="189">
        <v>1747</v>
      </c>
      <c r="AE102" s="189">
        <v>0</v>
      </c>
      <c r="AF102" s="189">
        <v>1501</v>
      </c>
      <c r="AG102" s="189">
        <v>1501</v>
      </c>
      <c r="AH102" s="189">
        <v>85.918717801946201</v>
      </c>
      <c r="AI102" s="189">
        <v>1</v>
      </c>
      <c r="AJ102" s="189">
        <v>648</v>
      </c>
      <c r="AK102" s="189">
        <v>649</v>
      </c>
      <c r="AL102" s="189">
        <v>37.092157985117346</v>
      </c>
      <c r="AM102" s="189">
        <v>123.01087578706354</v>
      </c>
      <c r="AN102" s="189">
        <v>1</v>
      </c>
      <c r="AO102" s="189">
        <v>2149</v>
      </c>
      <c r="AP102" s="189">
        <v>2150</v>
      </c>
      <c r="AQ102" s="414">
        <v>1747</v>
      </c>
      <c r="AR102" s="103">
        <v>0</v>
      </c>
      <c r="AS102" s="103">
        <v>1539</v>
      </c>
      <c r="AT102" s="103">
        <v>1539</v>
      </c>
      <c r="AU102" s="104">
        <v>88.093875214653693</v>
      </c>
      <c r="AV102" s="103">
        <v>1</v>
      </c>
      <c r="AW102" s="103">
        <v>648</v>
      </c>
      <c r="AX102" s="103">
        <v>649</v>
      </c>
      <c r="AY102" s="93">
        <v>37.092157985117346</v>
      </c>
      <c r="AZ102" s="104">
        <v>125.18603319977105</v>
      </c>
      <c r="BA102" s="85">
        <v>1</v>
      </c>
      <c r="BB102" s="85">
        <v>2187</v>
      </c>
      <c r="BC102" s="105">
        <v>2188</v>
      </c>
    </row>
    <row r="103" spans="1:55" x14ac:dyDescent="0.25">
      <c r="A103" s="5">
        <v>756</v>
      </c>
      <c r="B103" s="8" t="s">
        <v>176</v>
      </c>
      <c r="C103" s="5">
        <v>756</v>
      </c>
      <c r="D103" s="76">
        <v>839</v>
      </c>
      <c r="E103" s="103">
        <v>0</v>
      </c>
      <c r="F103" s="103">
        <v>607</v>
      </c>
      <c r="G103" s="103">
        <v>607</v>
      </c>
      <c r="H103" s="104">
        <v>72.348033373063174</v>
      </c>
      <c r="I103" s="103">
        <v>0</v>
      </c>
      <c r="J103" s="103">
        <v>72</v>
      </c>
      <c r="K103" s="103">
        <v>72</v>
      </c>
      <c r="L103" s="93">
        <v>8.5816448152562579</v>
      </c>
      <c r="M103" s="104">
        <v>80.929678188319429</v>
      </c>
      <c r="N103" s="85">
        <v>0</v>
      </c>
      <c r="O103" s="85">
        <v>679</v>
      </c>
      <c r="P103" s="191">
        <v>679</v>
      </c>
      <c r="Q103" s="105">
        <v>839</v>
      </c>
      <c r="R103" s="105">
        <v>0</v>
      </c>
      <c r="S103" s="105">
        <v>613</v>
      </c>
      <c r="T103" s="105">
        <v>613</v>
      </c>
      <c r="U103" s="105">
        <v>73.063170441001191</v>
      </c>
      <c r="V103" s="105">
        <v>0</v>
      </c>
      <c r="W103" s="105">
        <v>65</v>
      </c>
      <c r="X103" s="105">
        <v>65</v>
      </c>
      <c r="Y103" s="105">
        <v>7.7473182359952322</v>
      </c>
      <c r="Z103" s="105">
        <v>80.810488676996428</v>
      </c>
      <c r="AA103" s="105">
        <v>0</v>
      </c>
      <c r="AB103" s="105">
        <v>678</v>
      </c>
      <c r="AC103" s="105">
        <v>678</v>
      </c>
      <c r="AD103" s="189">
        <v>839</v>
      </c>
      <c r="AE103" s="189">
        <v>0</v>
      </c>
      <c r="AF103" s="189">
        <v>619</v>
      </c>
      <c r="AG103" s="189">
        <v>619</v>
      </c>
      <c r="AH103" s="189">
        <v>73.778307508939207</v>
      </c>
      <c r="AI103" s="189">
        <v>0</v>
      </c>
      <c r="AJ103" s="189">
        <v>63</v>
      </c>
      <c r="AK103" s="189">
        <v>63</v>
      </c>
      <c r="AL103" s="189">
        <v>7.5089392133492252</v>
      </c>
      <c r="AM103" s="189">
        <v>81.287246722288444</v>
      </c>
      <c r="AN103" s="189">
        <v>0</v>
      </c>
      <c r="AO103" s="189">
        <v>682</v>
      </c>
      <c r="AP103" s="189">
        <v>682</v>
      </c>
      <c r="AQ103" s="414">
        <v>839</v>
      </c>
      <c r="AR103" s="103">
        <v>0</v>
      </c>
      <c r="AS103" s="103">
        <v>625</v>
      </c>
      <c r="AT103" s="103">
        <v>625</v>
      </c>
      <c r="AU103" s="104">
        <v>74.493444576877238</v>
      </c>
      <c r="AV103" s="103">
        <v>0</v>
      </c>
      <c r="AW103" s="103">
        <v>61</v>
      </c>
      <c r="AX103" s="103">
        <v>61</v>
      </c>
      <c r="AY103" s="93">
        <v>7.2705601907032182</v>
      </c>
      <c r="AZ103" s="104">
        <v>81.76400476758046</v>
      </c>
      <c r="BA103" s="85">
        <v>0</v>
      </c>
      <c r="BB103" s="85">
        <v>686</v>
      </c>
      <c r="BC103" s="105">
        <v>686</v>
      </c>
    </row>
    <row r="104" spans="1:55" ht="25.5" x14ac:dyDescent="0.25">
      <c r="A104" s="72">
        <v>9814</v>
      </c>
      <c r="B104" s="178" t="s">
        <v>177</v>
      </c>
      <c r="C104" s="72">
        <v>9814</v>
      </c>
      <c r="D104" s="37">
        <v>3173</v>
      </c>
      <c r="E104" s="37">
        <v>5</v>
      </c>
      <c r="F104" s="37">
        <v>2714</v>
      </c>
      <c r="G104" s="37">
        <v>2719</v>
      </c>
      <c r="H104" s="90">
        <v>85.53419476835802</v>
      </c>
      <c r="I104" s="37">
        <v>2</v>
      </c>
      <c r="J104" s="37">
        <v>672</v>
      </c>
      <c r="K104" s="37">
        <v>674</v>
      </c>
      <c r="L104" s="94">
        <v>21.178695241096754</v>
      </c>
      <c r="M104" s="88">
        <v>106.71289000945477</v>
      </c>
      <c r="N104" s="37">
        <v>7</v>
      </c>
      <c r="O104" s="37">
        <v>3386</v>
      </c>
      <c r="P104" s="409">
        <v>3393</v>
      </c>
      <c r="Q104" s="37">
        <v>3173</v>
      </c>
      <c r="R104" s="37">
        <v>5</v>
      </c>
      <c r="S104" s="37">
        <v>2751</v>
      </c>
      <c r="T104" s="37">
        <v>2756</v>
      </c>
      <c r="U104" s="37">
        <v>86.700283643239842</v>
      </c>
      <c r="V104" s="37">
        <v>3</v>
      </c>
      <c r="W104" s="37">
        <v>672</v>
      </c>
      <c r="X104" s="37">
        <v>675</v>
      </c>
      <c r="Y104" s="37">
        <v>21.178695241096754</v>
      </c>
      <c r="Z104" s="37">
        <v>107.87897888433659</v>
      </c>
      <c r="AA104" s="37">
        <v>8</v>
      </c>
      <c r="AB104" s="37">
        <v>3423</v>
      </c>
      <c r="AC104" s="37">
        <v>3431</v>
      </c>
      <c r="AD104" s="87">
        <v>3173</v>
      </c>
      <c r="AE104" s="87">
        <v>0</v>
      </c>
      <c r="AF104" s="87">
        <v>2783</v>
      </c>
      <c r="AG104" s="87">
        <v>2783</v>
      </c>
      <c r="AH104" s="87">
        <v>87.708792940434918</v>
      </c>
      <c r="AI104" s="87">
        <v>2</v>
      </c>
      <c r="AJ104" s="87">
        <v>657</v>
      </c>
      <c r="AK104" s="87">
        <v>659</v>
      </c>
      <c r="AL104" s="87">
        <v>20.705956508036557</v>
      </c>
      <c r="AM104" s="87">
        <v>108.41474944847147</v>
      </c>
      <c r="AN104" s="87">
        <v>2</v>
      </c>
      <c r="AO104" s="87">
        <v>3440</v>
      </c>
      <c r="AP104" s="87">
        <v>3442</v>
      </c>
      <c r="AQ104" s="87">
        <v>3173</v>
      </c>
      <c r="AR104" s="37">
        <v>0</v>
      </c>
      <c r="AS104" s="37">
        <v>2822</v>
      </c>
      <c r="AT104" s="37">
        <v>2822</v>
      </c>
      <c r="AU104" s="90">
        <v>88.937913646391436</v>
      </c>
      <c r="AV104" s="37">
        <v>2</v>
      </c>
      <c r="AW104" s="37">
        <v>661</v>
      </c>
      <c r="AX104" s="37">
        <v>663</v>
      </c>
      <c r="AY104" s="94">
        <v>20.832020170185945</v>
      </c>
      <c r="AZ104" s="88">
        <v>109.76993381657738</v>
      </c>
      <c r="BA104" s="37">
        <v>2</v>
      </c>
      <c r="BB104" s="37">
        <v>3483</v>
      </c>
      <c r="BC104" s="37">
        <v>3485</v>
      </c>
    </row>
    <row r="105" spans="1:55" x14ac:dyDescent="0.25">
      <c r="A105" s="5">
        <v>30</v>
      </c>
      <c r="B105" s="8" t="s">
        <v>178</v>
      </c>
      <c r="C105" s="5">
        <v>30</v>
      </c>
      <c r="D105" s="76">
        <v>653</v>
      </c>
      <c r="E105" s="103">
        <v>5</v>
      </c>
      <c r="F105" s="103">
        <v>597</v>
      </c>
      <c r="G105" s="103">
        <v>602</v>
      </c>
      <c r="H105" s="104">
        <v>91.424196018376719</v>
      </c>
      <c r="I105" s="103">
        <v>2</v>
      </c>
      <c r="J105" s="103">
        <v>335</v>
      </c>
      <c r="K105" s="103">
        <v>337</v>
      </c>
      <c r="L105" s="93">
        <v>51.301684532924966</v>
      </c>
      <c r="M105" s="104">
        <v>142.72588055130169</v>
      </c>
      <c r="N105" s="85">
        <v>7</v>
      </c>
      <c r="O105" s="85">
        <v>932</v>
      </c>
      <c r="P105" s="191">
        <v>939</v>
      </c>
      <c r="Q105" s="105">
        <v>653</v>
      </c>
      <c r="R105" s="105">
        <v>5</v>
      </c>
      <c r="S105" s="105">
        <v>618</v>
      </c>
      <c r="T105" s="105">
        <v>623</v>
      </c>
      <c r="U105" s="105">
        <v>94.640122511485444</v>
      </c>
      <c r="V105" s="105">
        <v>2</v>
      </c>
      <c r="W105" s="105">
        <v>332</v>
      </c>
      <c r="X105" s="105">
        <v>334</v>
      </c>
      <c r="Y105" s="105">
        <v>50.842266462480858</v>
      </c>
      <c r="Z105" s="105">
        <v>145.48238897396629</v>
      </c>
      <c r="AA105" s="105">
        <v>7</v>
      </c>
      <c r="AB105" s="105">
        <v>950</v>
      </c>
      <c r="AC105" s="105">
        <v>957</v>
      </c>
      <c r="AD105" s="189">
        <v>653</v>
      </c>
      <c r="AE105" s="189">
        <v>0</v>
      </c>
      <c r="AF105" s="189">
        <v>625</v>
      </c>
      <c r="AG105" s="189">
        <v>625</v>
      </c>
      <c r="AH105" s="189">
        <v>95.712098009188367</v>
      </c>
      <c r="AI105" s="189">
        <v>2</v>
      </c>
      <c r="AJ105" s="189">
        <v>340</v>
      </c>
      <c r="AK105" s="189">
        <v>342</v>
      </c>
      <c r="AL105" s="189">
        <v>52.067381316998471</v>
      </c>
      <c r="AM105" s="189">
        <v>147.77947932618682</v>
      </c>
      <c r="AN105" s="189">
        <v>2</v>
      </c>
      <c r="AO105" s="189">
        <v>965</v>
      </c>
      <c r="AP105" s="189">
        <v>967</v>
      </c>
      <c r="AQ105" s="414">
        <v>653</v>
      </c>
      <c r="AR105" s="103">
        <v>0</v>
      </c>
      <c r="AS105" s="103">
        <v>631</v>
      </c>
      <c r="AT105" s="103">
        <v>631</v>
      </c>
      <c r="AU105" s="104">
        <v>96.63093415007657</v>
      </c>
      <c r="AV105" s="103">
        <v>2</v>
      </c>
      <c r="AW105" s="103">
        <v>343</v>
      </c>
      <c r="AX105" s="103">
        <v>345</v>
      </c>
      <c r="AY105" s="93">
        <v>52.526799387442566</v>
      </c>
      <c r="AZ105" s="104">
        <v>149.15773353751914</v>
      </c>
      <c r="BA105" s="85">
        <v>2</v>
      </c>
      <c r="BB105" s="85">
        <v>974</v>
      </c>
      <c r="BC105" s="105">
        <v>976</v>
      </c>
    </row>
    <row r="106" spans="1:55" x14ac:dyDescent="0.25">
      <c r="A106" s="5">
        <v>34</v>
      </c>
      <c r="B106" s="8" t="s">
        <v>179</v>
      </c>
      <c r="C106" s="5">
        <v>34</v>
      </c>
      <c r="D106" s="76">
        <v>373</v>
      </c>
      <c r="E106" s="103">
        <v>0</v>
      </c>
      <c r="F106" s="103">
        <v>398</v>
      </c>
      <c r="G106" s="103">
        <v>398</v>
      </c>
      <c r="H106" s="104">
        <v>106.70241286863271</v>
      </c>
      <c r="I106" s="103">
        <v>0</v>
      </c>
      <c r="J106" s="103">
        <v>70</v>
      </c>
      <c r="K106" s="103">
        <v>70</v>
      </c>
      <c r="L106" s="93">
        <v>18.766756032171582</v>
      </c>
      <c r="M106" s="104">
        <v>125.46916890080428</v>
      </c>
      <c r="N106" s="85">
        <v>0</v>
      </c>
      <c r="O106" s="85">
        <v>468</v>
      </c>
      <c r="P106" s="191">
        <v>468</v>
      </c>
      <c r="Q106" s="105">
        <v>373</v>
      </c>
      <c r="R106" s="105">
        <v>0</v>
      </c>
      <c r="S106" s="105">
        <v>401</v>
      </c>
      <c r="T106" s="105">
        <v>401</v>
      </c>
      <c r="U106" s="105">
        <v>107.50670241286863</v>
      </c>
      <c r="V106" s="105">
        <v>0</v>
      </c>
      <c r="W106" s="105">
        <v>64</v>
      </c>
      <c r="X106" s="105">
        <v>64</v>
      </c>
      <c r="Y106" s="105">
        <v>17.158176943699733</v>
      </c>
      <c r="Z106" s="105">
        <v>124.66487935656836</v>
      </c>
      <c r="AA106" s="105">
        <v>0</v>
      </c>
      <c r="AB106" s="105">
        <v>465</v>
      </c>
      <c r="AC106" s="105">
        <v>465</v>
      </c>
      <c r="AD106" s="189">
        <v>373</v>
      </c>
      <c r="AE106" s="189">
        <v>0</v>
      </c>
      <c r="AF106" s="189">
        <v>403</v>
      </c>
      <c r="AG106" s="189">
        <v>403</v>
      </c>
      <c r="AH106" s="189">
        <v>108.04289544235925</v>
      </c>
      <c r="AI106" s="189">
        <v>0</v>
      </c>
      <c r="AJ106" s="189">
        <v>61</v>
      </c>
      <c r="AK106" s="189">
        <v>61</v>
      </c>
      <c r="AL106" s="189">
        <v>16.353887399463808</v>
      </c>
      <c r="AM106" s="189">
        <v>124.39678284182305</v>
      </c>
      <c r="AN106" s="189">
        <v>0</v>
      </c>
      <c r="AO106" s="189">
        <v>464</v>
      </c>
      <c r="AP106" s="189">
        <v>464</v>
      </c>
      <c r="AQ106" s="414">
        <v>373</v>
      </c>
      <c r="AR106" s="103">
        <v>0</v>
      </c>
      <c r="AS106" s="103">
        <v>406</v>
      </c>
      <c r="AT106" s="103">
        <v>406</v>
      </c>
      <c r="AU106" s="104">
        <v>108.84718498659518</v>
      </c>
      <c r="AV106" s="103">
        <v>0</v>
      </c>
      <c r="AW106" s="103">
        <v>61</v>
      </c>
      <c r="AX106" s="103">
        <v>61</v>
      </c>
      <c r="AY106" s="93">
        <v>16.353887399463808</v>
      </c>
      <c r="AZ106" s="104">
        <v>125.20107238605898</v>
      </c>
      <c r="BA106" s="85">
        <v>0</v>
      </c>
      <c r="BB106" s="85">
        <v>467</v>
      </c>
      <c r="BC106" s="105">
        <v>467</v>
      </c>
    </row>
    <row r="107" spans="1:55" x14ac:dyDescent="0.25">
      <c r="A107" s="5">
        <v>36</v>
      </c>
      <c r="B107" s="8" t="s">
        <v>180</v>
      </c>
      <c r="C107" s="5">
        <v>36</v>
      </c>
      <c r="D107" s="76">
        <v>165</v>
      </c>
      <c r="E107" s="103">
        <v>0</v>
      </c>
      <c r="F107" s="103">
        <v>66</v>
      </c>
      <c r="G107" s="103">
        <v>66</v>
      </c>
      <c r="H107" s="104">
        <v>40</v>
      </c>
      <c r="I107" s="103">
        <v>0</v>
      </c>
      <c r="J107" s="103">
        <v>23</v>
      </c>
      <c r="K107" s="103">
        <v>23</v>
      </c>
      <c r="L107" s="93">
        <v>13.939393939393941</v>
      </c>
      <c r="M107" s="104">
        <v>53.939393939393945</v>
      </c>
      <c r="N107" s="85">
        <v>0</v>
      </c>
      <c r="O107" s="85">
        <v>89</v>
      </c>
      <c r="P107" s="191">
        <v>89</v>
      </c>
      <c r="Q107" s="105">
        <v>165</v>
      </c>
      <c r="R107" s="105">
        <v>0</v>
      </c>
      <c r="S107" s="105">
        <v>66</v>
      </c>
      <c r="T107" s="105">
        <v>66</v>
      </c>
      <c r="U107" s="105">
        <v>40</v>
      </c>
      <c r="V107" s="105">
        <v>1</v>
      </c>
      <c r="W107" s="105">
        <v>26</v>
      </c>
      <c r="X107" s="105">
        <v>27</v>
      </c>
      <c r="Y107" s="105">
        <v>15.757575757575756</v>
      </c>
      <c r="Z107" s="105">
        <v>55.757575757575765</v>
      </c>
      <c r="AA107" s="105">
        <v>1</v>
      </c>
      <c r="AB107" s="105">
        <v>92</v>
      </c>
      <c r="AC107" s="105">
        <v>93</v>
      </c>
      <c r="AD107" s="189">
        <v>165</v>
      </c>
      <c r="AE107" s="189">
        <v>0</v>
      </c>
      <c r="AF107" s="189">
        <v>66</v>
      </c>
      <c r="AG107" s="189">
        <v>66</v>
      </c>
      <c r="AH107" s="189">
        <v>40</v>
      </c>
      <c r="AI107" s="189">
        <v>0</v>
      </c>
      <c r="AJ107" s="189">
        <v>25</v>
      </c>
      <c r="AK107" s="189">
        <v>25</v>
      </c>
      <c r="AL107" s="189">
        <v>15.151515151515152</v>
      </c>
      <c r="AM107" s="189">
        <v>55.151515151515149</v>
      </c>
      <c r="AN107" s="189">
        <v>0</v>
      </c>
      <c r="AO107" s="189">
        <v>91</v>
      </c>
      <c r="AP107" s="189">
        <v>91</v>
      </c>
      <c r="AQ107" s="414">
        <v>165</v>
      </c>
      <c r="AR107" s="103">
        <v>0</v>
      </c>
      <c r="AS107" s="103">
        <v>67</v>
      </c>
      <c r="AT107" s="103">
        <v>67</v>
      </c>
      <c r="AU107" s="104">
        <v>40.606060606060609</v>
      </c>
      <c r="AV107" s="103">
        <v>0</v>
      </c>
      <c r="AW107" s="103">
        <v>26</v>
      </c>
      <c r="AX107" s="103">
        <v>26</v>
      </c>
      <c r="AY107" s="93">
        <v>15.757575757575756</v>
      </c>
      <c r="AZ107" s="104">
        <v>56.36363636363636</v>
      </c>
      <c r="BA107" s="85">
        <v>0</v>
      </c>
      <c r="BB107" s="85">
        <v>93</v>
      </c>
      <c r="BC107" s="105">
        <v>93</v>
      </c>
    </row>
    <row r="108" spans="1:55" x14ac:dyDescent="0.25">
      <c r="A108" s="5">
        <v>91</v>
      </c>
      <c r="B108" s="8" t="s">
        <v>181</v>
      </c>
      <c r="C108" s="5">
        <v>91</v>
      </c>
      <c r="D108" s="76">
        <v>93</v>
      </c>
      <c r="E108" s="103">
        <v>0</v>
      </c>
      <c r="F108" s="103">
        <v>59</v>
      </c>
      <c r="G108" s="103">
        <v>59</v>
      </c>
      <c r="H108" s="104">
        <v>63.44086021505376</v>
      </c>
      <c r="I108" s="103">
        <v>0</v>
      </c>
      <c r="J108" s="103">
        <v>1</v>
      </c>
      <c r="K108" s="103">
        <v>1</v>
      </c>
      <c r="L108" s="93">
        <v>1.0752688172043012</v>
      </c>
      <c r="M108" s="104">
        <v>64.516129032258064</v>
      </c>
      <c r="N108" s="85">
        <v>0</v>
      </c>
      <c r="O108" s="85">
        <v>60</v>
      </c>
      <c r="P108" s="191">
        <v>60</v>
      </c>
      <c r="Q108" s="105">
        <v>93</v>
      </c>
      <c r="R108" s="105">
        <v>0</v>
      </c>
      <c r="S108" s="105">
        <v>61</v>
      </c>
      <c r="T108" s="105">
        <v>61</v>
      </c>
      <c r="U108" s="105">
        <v>65.591397849462368</v>
      </c>
      <c r="V108" s="105">
        <v>0</v>
      </c>
      <c r="W108" s="105">
        <v>1</v>
      </c>
      <c r="X108" s="105">
        <v>1</v>
      </c>
      <c r="Y108" s="105">
        <v>1.0752688172043012</v>
      </c>
      <c r="Z108" s="105">
        <v>66.666666666666657</v>
      </c>
      <c r="AA108" s="105">
        <v>0</v>
      </c>
      <c r="AB108" s="105">
        <v>62</v>
      </c>
      <c r="AC108" s="105">
        <v>62</v>
      </c>
      <c r="AD108" s="189">
        <v>93</v>
      </c>
      <c r="AE108" s="189">
        <v>0</v>
      </c>
      <c r="AF108" s="189">
        <v>60</v>
      </c>
      <c r="AG108" s="189">
        <v>60</v>
      </c>
      <c r="AH108" s="189">
        <v>64.516129032258064</v>
      </c>
      <c r="AI108" s="189">
        <v>0</v>
      </c>
      <c r="AJ108" s="189">
        <v>1</v>
      </c>
      <c r="AK108" s="189">
        <v>1</v>
      </c>
      <c r="AL108" s="189">
        <v>1.0752688172043012</v>
      </c>
      <c r="AM108" s="189">
        <v>65.591397849462368</v>
      </c>
      <c r="AN108" s="189">
        <v>0</v>
      </c>
      <c r="AO108" s="189">
        <v>61</v>
      </c>
      <c r="AP108" s="189">
        <v>61</v>
      </c>
      <c r="AQ108" s="414">
        <v>93</v>
      </c>
      <c r="AR108" s="103">
        <v>0</v>
      </c>
      <c r="AS108" s="103">
        <v>60</v>
      </c>
      <c r="AT108" s="103">
        <v>60</v>
      </c>
      <c r="AU108" s="104">
        <v>64.516129032258064</v>
      </c>
      <c r="AV108" s="103">
        <v>0</v>
      </c>
      <c r="AW108" s="103">
        <v>1</v>
      </c>
      <c r="AX108" s="103">
        <v>1</v>
      </c>
      <c r="AY108" s="93">
        <v>1.0752688172043012</v>
      </c>
      <c r="AZ108" s="104">
        <v>65.591397849462368</v>
      </c>
      <c r="BA108" s="85">
        <v>0</v>
      </c>
      <c r="BB108" s="85">
        <v>61</v>
      </c>
      <c r="BC108" s="105">
        <v>61</v>
      </c>
    </row>
    <row r="109" spans="1:55" x14ac:dyDescent="0.25">
      <c r="A109" s="5">
        <v>93</v>
      </c>
      <c r="B109" s="8" t="s">
        <v>182</v>
      </c>
      <c r="C109" s="5">
        <v>93</v>
      </c>
      <c r="D109" s="76">
        <v>52</v>
      </c>
      <c r="E109" s="103">
        <v>0</v>
      </c>
      <c r="F109" s="103">
        <v>63</v>
      </c>
      <c r="G109" s="103">
        <v>63</v>
      </c>
      <c r="H109" s="104">
        <v>121.15384615384615</v>
      </c>
      <c r="I109" s="103">
        <v>0</v>
      </c>
      <c r="J109" s="103">
        <v>5</v>
      </c>
      <c r="K109" s="103">
        <v>5</v>
      </c>
      <c r="L109" s="93">
        <v>9.6153846153846168</v>
      </c>
      <c r="M109" s="104">
        <v>130.76923076923077</v>
      </c>
      <c r="N109" s="85">
        <v>0</v>
      </c>
      <c r="O109" s="85">
        <v>68</v>
      </c>
      <c r="P109" s="191">
        <v>68</v>
      </c>
      <c r="Q109" s="105">
        <v>52</v>
      </c>
      <c r="R109" s="105">
        <v>0</v>
      </c>
      <c r="S109" s="105">
        <v>70</v>
      </c>
      <c r="T109" s="105">
        <v>70</v>
      </c>
      <c r="U109" s="105">
        <v>134.61538461538461</v>
      </c>
      <c r="V109" s="105">
        <v>0</v>
      </c>
      <c r="W109" s="105">
        <v>6</v>
      </c>
      <c r="X109" s="105">
        <v>6</v>
      </c>
      <c r="Y109" s="105">
        <v>11.538461538461538</v>
      </c>
      <c r="Z109" s="105">
        <v>146.15384615384613</v>
      </c>
      <c r="AA109" s="105">
        <v>0</v>
      </c>
      <c r="AB109" s="105">
        <v>76</v>
      </c>
      <c r="AC109" s="105">
        <v>76</v>
      </c>
      <c r="AD109" s="189">
        <v>52</v>
      </c>
      <c r="AE109" s="189">
        <v>0</v>
      </c>
      <c r="AF109" s="189">
        <v>72</v>
      </c>
      <c r="AG109" s="189">
        <v>72</v>
      </c>
      <c r="AH109" s="189">
        <v>138.46153846153845</v>
      </c>
      <c r="AI109" s="189">
        <v>0</v>
      </c>
      <c r="AJ109" s="189">
        <v>6</v>
      </c>
      <c r="AK109" s="189">
        <v>6</v>
      </c>
      <c r="AL109" s="189">
        <v>11.538461538461538</v>
      </c>
      <c r="AM109" s="189">
        <v>150</v>
      </c>
      <c r="AN109" s="189">
        <v>0</v>
      </c>
      <c r="AO109" s="189">
        <v>78</v>
      </c>
      <c r="AP109" s="189">
        <v>78</v>
      </c>
      <c r="AQ109" s="414">
        <v>52</v>
      </c>
      <c r="AR109" s="103">
        <v>0</v>
      </c>
      <c r="AS109" s="103">
        <v>80</v>
      </c>
      <c r="AT109" s="103">
        <v>80</v>
      </c>
      <c r="AU109" s="104">
        <v>153.84615384615387</v>
      </c>
      <c r="AV109" s="103">
        <v>0</v>
      </c>
      <c r="AW109" s="103">
        <v>5</v>
      </c>
      <c r="AX109" s="103">
        <v>5</v>
      </c>
      <c r="AY109" s="93">
        <v>9.6153846153846168</v>
      </c>
      <c r="AZ109" s="104">
        <v>163.46153846153845</v>
      </c>
      <c r="BA109" s="85">
        <v>0</v>
      </c>
      <c r="BB109" s="85">
        <v>85</v>
      </c>
      <c r="BC109" s="105">
        <v>85</v>
      </c>
    </row>
    <row r="110" spans="1:55" x14ac:dyDescent="0.25">
      <c r="A110" s="5">
        <v>101</v>
      </c>
      <c r="B110" s="5" t="s">
        <v>183</v>
      </c>
      <c r="C110" s="5">
        <v>101</v>
      </c>
      <c r="D110" s="76">
        <v>332</v>
      </c>
      <c r="E110" s="103">
        <v>0</v>
      </c>
      <c r="F110" s="103">
        <v>311</v>
      </c>
      <c r="G110" s="103">
        <v>311</v>
      </c>
      <c r="H110" s="104">
        <v>93.674698795180717</v>
      </c>
      <c r="I110" s="103">
        <v>0</v>
      </c>
      <c r="J110" s="103">
        <v>29</v>
      </c>
      <c r="K110" s="103">
        <v>29</v>
      </c>
      <c r="L110" s="93">
        <v>8.7349397590361448</v>
      </c>
      <c r="M110" s="104">
        <v>102.40963855421687</v>
      </c>
      <c r="N110" s="85">
        <v>0</v>
      </c>
      <c r="O110" s="85">
        <v>340</v>
      </c>
      <c r="P110" s="191">
        <v>340</v>
      </c>
      <c r="Q110" s="105">
        <v>332</v>
      </c>
      <c r="R110" s="105">
        <v>0</v>
      </c>
      <c r="S110" s="105">
        <v>319</v>
      </c>
      <c r="T110" s="105">
        <v>319</v>
      </c>
      <c r="U110" s="105">
        <v>96.084337349397586</v>
      </c>
      <c r="V110" s="105">
        <v>0</v>
      </c>
      <c r="W110" s="105">
        <v>24</v>
      </c>
      <c r="X110" s="105">
        <v>24</v>
      </c>
      <c r="Y110" s="105">
        <v>7.2289156626506017</v>
      </c>
      <c r="Z110" s="105">
        <v>103.31325301204819</v>
      </c>
      <c r="AA110" s="105">
        <v>0</v>
      </c>
      <c r="AB110" s="105">
        <v>343</v>
      </c>
      <c r="AC110" s="105">
        <v>343</v>
      </c>
      <c r="AD110" s="189">
        <v>332</v>
      </c>
      <c r="AE110" s="189">
        <v>0</v>
      </c>
      <c r="AF110" s="189">
        <v>319</v>
      </c>
      <c r="AG110" s="189">
        <v>319</v>
      </c>
      <c r="AH110" s="189">
        <v>96.084337349397586</v>
      </c>
      <c r="AI110" s="189">
        <v>0</v>
      </c>
      <c r="AJ110" s="189">
        <v>20</v>
      </c>
      <c r="AK110" s="189">
        <v>20</v>
      </c>
      <c r="AL110" s="189">
        <v>6.024096385542169</v>
      </c>
      <c r="AM110" s="189">
        <v>102.10843373493977</v>
      </c>
      <c r="AN110" s="189">
        <v>0</v>
      </c>
      <c r="AO110" s="189">
        <v>339</v>
      </c>
      <c r="AP110" s="189">
        <v>339</v>
      </c>
      <c r="AQ110" s="414">
        <v>332</v>
      </c>
      <c r="AR110" s="103">
        <v>0</v>
      </c>
      <c r="AS110" s="103">
        <v>325</v>
      </c>
      <c r="AT110" s="103">
        <v>325</v>
      </c>
      <c r="AU110" s="104">
        <v>97.891566265060234</v>
      </c>
      <c r="AV110" s="103">
        <v>0</v>
      </c>
      <c r="AW110" s="103">
        <v>23</v>
      </c>
      <c r="AX110" s="103">
        <v>23</v>
      </c>
      <c r="AY110" s="93">
        <v>6.927710843373494</v>
      </c>
      <c r="AZ110" s="104">
        <v>104.81927710843372</v>
      </c>
      <c r="BA110" s="85">
        <v>0</v>
      </c>
      <c r="BB110" s="85">
        <v>348</v>
      </c>
      <c r="BC110" s="105">
        <v>348</v>
      </c>
    </row>
    <row r="111" spans="1:55" x14ac:dyDescent="0.25">
      <c r="A111" s="5">
        <v>145</v>
      </c>
      <c r="B111" s="8" t="s">
        <v>184</v>
      </c>
      <c r="C111" s="5">
        <v>145</v>
      </c>
      <c r="D111" s="76">
        <v>18</v>
      </c>
      <c r="E111" s="103">
        <v>0</v>
      </c>
      <c r="F111" s="103">
        <v>21</v>
      </c>
      <c r="G111" s="103">
        <v>21</v>
      </c>
      <c r="H111" s="104">
        <v>116.66666666666667</v>
      </c>
      <c r="I111" s="103">
        <v>0</v>
      </c>
      <c r="J111" s="103">
        <v>1</v>
      </c>
      <c r="K111" s="103">
        <v>1</v>
      </c>
      <c r="L111" s="93">
        <v>5.5555555555555554</v>
      </c>
      <c r="M111" s="104">
        <v>122.22222222222223</v>
      </c>
      <c r="N111" s="85">
        <v>0</v>
      </c>
      <c r="O111" s="85">
        <v>22</v>
      </c>
      <c r="P111" s="191">
        <v>22</v>
      </c>
      <c r="Q111" s="105">
        <v>18</v>
      </c>
      <c r="R111" s="105">
        <v>0</v>
      </c>
      <c r="S111" s="105">
        <v>20</v>
      </c>
      <c r="T111" s="105">
        <v>20</v>
      </c>
      <c r="U111" s="105">
        <v>111.11111111111111</v>
      </c>
      <c r="V111" s="105">
        <v>0</v>
      </c>
      <c r="W111" s="105">
        <v>2</v>
      </c>
      <c r="X111" s="105">
        <v>2</v>
      </c>
      <c r="Y111" s="105">
        <v>11.111111111111111</v>
      </c>
      <c r="Z111" s="105">
        <v>122.22222222222223</v>
      </c>
      <c r="AA111" s="105">
        <v>0</v>
      </c>
      <c r="AB111" s="105">
        <v>22</v>
      </c>
      <c r="AC111" s="105">
        <v>22</v>
      </c>
      <c r="AD111" s="189">
        <v>18</v>
      </c>
      <c r="AE111" s="189">
        <v>0</v>
      </c>
      <c r="AF111" s="189">
        <v>21</v>
      </c>
      <c r="AG111" s="189">
        <v>21</v>
      </c>
      <c r="AH111" s="189">
        <v>116.66666666666667</v>
      </c>
      <c r="AI111" s="189">
        <v>0</v>
      </c>
      <c r="AJ111" s="189">
        <v>1</v>
      </c>
      <c r="AK111" s="189">
        <v>1</v>
      </c>
      <c r="AL111" s="189">
        <v>5.5555555555555554</v>
      </c>
      <c r="AM111" s="189">
        <v>122.22222222222223</v>
      </c>
      <c r="AN111" s="189">
        <v>0</v>
      </c>
      <c r="AO111" s="189">
        <v>22</v>
      </c>
      <c r="AP111" s="189">
        <v>22</v>
      </c>
      <c r="AQ111" s="414">
        <v>18</v>
      </c>
      <c r="AR111" s="103">
        <v>0</v>
      </c>
      <c r="AS111" s="103">
        <v>24</v>
      </c>
      <c r="AT111" s="103">
        <v>24</v>
      </c>
      <c r="AU111" s="104">
        <v>133.33333333333331</v>
      </c>
      <c r="AV111" s="103">
        <v>0</v>
      </c>
      <c r="AW111" s="103">
        <v>1</v>
      </c>
      <c r="AX111" s="103">
        <v>1</v>
      </c>
      <c r="AY111" s="93">
        <v>5.5555555555555554</v>
      </c>
      <c r="AZ111" s="104">
        <v>138.88888888888889</v>
      </c>
      <c r="BA111" s="85">
        <v>0</v>
      </c>
      <c r="BB111" s="85">
        <v>25</v>
      </c>
      <c r="BC111" s="105">
        <v>25</v>
      </c>
    </row>
    <row r="112" spans="1:55" x14ac:dyDescent="0.25">
      <c r="A112" s="5">
        <v>209</v>
      </c>
      <c r="B112" s="8" t="s">
        <v>185</v>
      </c>
      <c r="C112" s="5">
        <v>209</v>
      </c>
      <c r="D112" s="76">
        <v>82</v>
      </c>
      <c r="E112" s="103">
        <v>0</v>
      </c>
      <c r="F112" s="103">
        <v>95</v>
      </c>
      <c r="G112" s="103">
        <v>95</v>
      </c>
      <c r="H112" s="104">
        <v>115.85365853658536</v>
      </c>
      <c r="I112" s="103">
        <v>0</v>
      </c>
      <c r="J112" s="103">
        <v>5</v>
      </c>
      <c r="K112" s="103">
        <v>5</v>
      </c>
      <c r="L112" s="93">
        <v>6.0975609756097562</v>
      </c>
      <c r="M112" s="104">
        <v>121.95121951219512</v>
      </c>
      <c r="N112" s="85">
        <v>0</v>
      </c>
      <c r="O112" s="85">
        <v>100</v>
      </c>
      <c r="P112" s="191">
        <v>100</v>
      </c>
      <c r="Q112" s="105">
        <v>82</v>
      </c>
      <c r="R112" s="105">
        <v>0</v>
      </c>
      <c r="S112" s="105">
        <v>97</v>
      </c>
      <c r="T112" s="105">
        <v>97</v>
      </c>
      <c r="U112" s="105">
        <v>118.29268292682926</v>
      </c>
      <c r="V112" s="105">
        <v>0</v>
      </c>
      <c r="W112" s="105">
        <v>5</v>
      </c>
      <c r="X112" s="105">
        <v>5</v>
      </c>
      <c r="Y112" s="105">
        <v>6.0975609756097562</v>
      </c>
      <c r="Z112" s="105">
        <v>124.39024390243902</v>
      </c>
      <c r="AA112" s="105">
        <v>0</v>
      </c>
      <c r="AB112" s="105">
        <v>102</v>
      </c>
      <c r="AC112" s="105">
        <v>102</v>
      </c>
      <c r="AD112" s="189">
        <v>82</v>
      </c>
      <c r="AE112" s="189">
        <v>0</v>
      </c>
      <c r="AF112" s="189">
        <v>100</v>
      </c>
      <c r="AG112" s="189">
        <v>100</v>
      </c>
      <c r="AH112" s="189">
        <v>121.95121951219512</v>
      </c>
      <c r="AI112" s="189">
        <v>0</v>
      </c>
      <c r="AJ112" s="189">
        <v>5</v>
      </c>
      <c r="AK112" s="189">
        <v>5</v>
      </c>
      <c r="AL112" s="189">
        <v>6.0975609756097562</v>
      </c>
      <c r="AM112" s="189">
        <v>128.04878048780489</v>
      </c>
      <c r="AN112" s="189">
        <v>0</v>
      </c>
      <c r="AO112" s="189">
        <v>105</v>
      </c>
      <c r="AP112" s="189">
        <v>105</v>
      </c>
      <c r="AQ112" s="414">
        <v>82</v>
      </c>
      <c r="AR112" s="103">
        <v>0</v>
      </c>
      <c r="AS112" s="103">
        <v>98</v>
      </c>
      <c r="AT112" s="103">
        <v>98</v>
      </c>
      <c r="AU112" s="104">
        <v>119.51219512195121</v>
      </c>
      <c r="AV112" s="103">
        <v>0</v>
      </c>
      <c r="AW112" s="103">
        <v>7</v>
      </c>
      <c r="AX112" s="103">
        <v>7</v>
      </c>
      <c r="AY112" s="93">
        <v>8.536585365853659</v>
      </c>
      <c r="AZ112" s="104">
        <v>128.04878048780489</v>
      </c>
      <c r="BA112" s="85">
        <v>0</v>
      </c>
      <c r="BB112" s="85">
        <v>105</v>
      </c>
      <c r="BC112" s="105">
        <v>105</v>
      </c>
    </row>
    <row r="113" spans="1:55" x14ac:dyDescent="0.25">
      <c r="A113" s="5">
        <v>282</v>
      </c>
      <c r="B113" s="8" t="s">
        <v>186</v>
      </c>
      <c r="C113" s="5">
        <v>282</v>
      </c>
      <c r="D113" s="76">
        <v>201</v>
      </c>
      <c r="E113" s="103">
        <v>0</v>
      </c>
      <c r="F113" s="103">
        <v>156</v>
      </c>
      <c r="G113" s="103">
        <v>156</v>
      </c>
      <c r="H113" s="104">
        <v>77.611940298507463</v>
      </c>
      <c r="I113" s="103">
        <v>0</v>
      </c>
      <c r="J113" s="103">
        <v>36</v>
      </c>
      <c r="K113" s="103">
        <v>36</v>
      </c>
      <c r="L113" s="93">
        <v>17.910447761194028</v>
      </c>
      <c r="M113" s="104">
        <v>95.522388059701484</v>
      </c>
      <c r="N113" s="85">
        <v>0</v>
      </c>
      <c r="O113" s="85">
        <v>192</v>
      </c>
      <c r="P113" s="191">
        <v>192</v>
      </c>
      <c r="Q113" s="105">
        <v>201</v>
      </c>
      <c r="R113" s="105">
        <v>0</v>
      </c>
      <c r="S113" s="105">
        <v>156</v>
      </c>
      <c r="T113" s="105">
        <v>156</v>
      </c>
      <c r="U113" s="105">
        <v>77.611940298507463</v>
      </c>
      <c r="V113" s="105">
        <v>0</v>
      </c>
      <c r="W113" s="105">
        <v>40</v>
      </c>
      <c r="X113" s="105">
        <v>40</v>
      </c>
      <c r="Y113" s="105">
        <v>19.900497512437813</v>
      </c>
      <c r="Z113" s="105">
        <v>97.512437810945272</v>
      </c>
      <c r="AA113" s="105">
        <v>0</v>
      </c>
      <c r="AB113" s="105">
        <v>196</v>
      </c>
      <c r="AC113" s="105">
        <v>196</v>
      </c>
      <c r="AD113" s="189">
        <v>201</v>
      </c>
      <c r="AE113" s="189">
        <v>0</v>
      </c>
      <c r="AF113" s="189">
        <v>158</v>
      </c>
      <c r="AG113" s="189">
        <v>158</v>
      </c>
      <c r="AH113" s="189">
        <v>78.606965174129357</v>
      </c>
      <c r="AI113" s="189">
        <v>0</v>
      </c>
      <c r="AJ113" s="189">
        <v>38</v>
      </c>
      <c r="AK113" s="189">
        <v>38</v>
      </c>
      <c r="AL113" s="189">
        <v>18.905472636815919</v>
      </c>
      <c r="AM113" s="189">
        <v>97.512437810945272</v>
      </c>
      <c r="AN113" s="189">
        <v>0</v>
      </c>
      <c r="AO113" s="189">
        <v>196</v>
      </c>
      <c r="AP113" s="189">
        <v>196</v>
      </c>
      <c r="AQ113" s="414">
        <v>201</v>
      </c>
      <c r="AR113" s="103">
        <v>0</v>
      </c>
      <c r="AS113" s="103">
        <v>164</v>
      </c>
      <c r="AT113" s="103">
        <v>164</v>
      </c>
      <c r="AU113" s="104">
        <v>81.592039800995025</v>
      </c>
      <c r="AV113" s="103">
        <v>0</v>
      </c>
      <c r="AW113" s="103">
        <v>34</v>
      </c>
      <c r="AX113" s="103">
        <v>34</v>
      </c>
      <c r="AY113" s="93">
        <v>16.915422885572141</v>
      </c>
      <c r="AZ113" s="104">
        <v>98.507462686567166</v>
      </c>
      <c r="BA113" s="85">
        <v>0</v>
      </c>
      <c r="BB113" s="85">
        <v>198</v>
      </c>
      <c r="BC113" s="105">
        <v>198</v>
      </c>
    </row>
    <row r="114" spans="1:55" x14ac:dyDescent="0.25">
      <c r="A114" s="5">
        <v>353</v>
      </c>
      <c r="B114" s="8" t="s">
        <v>187</v>
      </c>
      <c r="C114" s="5">
        <v>353</v>
      </c>
      <c r="D114" s="76">
        <v>17</v>
      </c>
      <c r="E114" s="103">
        <v>0</v>
      </c>
      <c r="F114" s="103">
        <v>17</v>
      </c>
      <c r="G114" s="103">
        <v>17</v>
      </c>
      <c r="H114" s="104">
        <v>100</v>
      </c>
      <c r="I114" s="103">
        <v>0</v>
      </c>
      <c r="J114" s="103">
        <v>4</v>
      </c>
      <c r="K114" s="103">
        <v>4</v>
      </c>
      <c r="L114" s="93">
        <v>23.52941176470588</v>
      </c>
      <c r="M114" s="104">
        <v>123.52941176470588</v>
      </c>
      <c r="N114" s="85">
        <v>0</v>
      </c>
      <c r="O114" s="85">
        <v>21</v>
      </c>
      <c r="P114" s="191">
        <v>21</v>
      </c>
      <c r="Q114" s="105">
        <v>17</v>
      </c>
      <c r="R114" s="105">
        <v>0</v>
      </c>
      <c r="S114" s="105">
        <v>17</v>
      </c>
      <c r="T114" s="105">
        <v>17</v>
      </c>
      <c r="U114" s="105">
        <v>100</v>
      </c>
      <c r="V114" s="105">
        <v>0</v>
      </c>
      <c r="W114" s="105">
        <v>4</v>
      </c>
      <c r="X114" s="105">
        <v>4</v>
      </c>
      <c r="Y114" s="105">
        <v>23.52941176470588</v>
      </c>
      <c r="Z114" s="105">
        <v>123.52941176470588</v>
      </c>
      <c r="AA114" s="105">
        <v>0</v>
      </c>
      <c r="AB114" s="105">
        <v>21</v>
      </c>
      <c r="AC114" s="105">
        <v>21</v>
      </c>
      <c r="AD114" s="189">
        <v>17</v>
      </c>
      <c r="AE114" s="189">
        <v>0</v>
      </c>
      <c r="AF114" s="189">
        <v>18</v>
      </c>
      <c r="AG114" s="189">
        <v>18</v>
      </c>
      <c r="AH114" s="189">
        <v>105.88235294117648</v>
      </c>
      <c r="AI114" s="189">
        <v>0</v>
      </c>
      <c r="AJ114" s="189">
        <v>4</v>
      </c>
      <c r="AK114" s="189">
        <v>4</v>
      </c>
      <c r="AL114" s="189">
        <v>23.52941176470588</v>
      </c>
      <c r="AM114" s="189">
        <v>129.41176470588235</v>
      </c>
      <c r="AN114" s="189">
        <v>0</v>
      </c>
      <c r="AO114" s="189">
        <v>22</v>
      </c>
      <c r="AP114" s="189">
        <v>22</v>
      </c>
      <c r="AQ114" s="414">
        <v>17</v>
      </c>
      <c r="AR114" s="103">
        <v>0</v>
      </c>
      <c r="AS114" s="103">
        <v>17</v>
      </c>
      <c r="AT114" s="103">
        <v>17</v>
      </c>
      <c r="AU114" s="104">
        <v>100</v>
      </c>
      <c r="AV114" s="103">
        <v>0</v>
      </c>
      <c r="AW114" s="103">
        <v>5</v>
      </c>
      <c r="AX114" s="103">
        <v>5</v>
      </c>
      <c r="AY114" s="93">
        <v>29.411764705882355</v>
      </c>
      <c r="AZ114" s="104">
        <v>129.41176470588235</v>
      </c>
      <c r="BA114" s="85">
        <v>0</v>
      </c>
      <c r="BB114" s="85">
        <v>22</v>
      </c>
      <c r="BC114" s="105">
        <v>22</v>
      </c>
    </row>
    <row r="115" spans="1:55" x14ac:dyDescent="0.25">
      <c r="A115" s="5">
        <v>364</v>
      </c>
      <c r="B115" s="8" t="s">
        <v>188</v>
      </c>
      <c r="C115" s="5">
        <v>364</v>
      </c>
      <c r="D115" s="76">
        <v>132</v>
      </c>
      <c r="E115" s="103">
        <v>0</v>
      </c>
      <c r="F115" s="103">
        <v>87</v>
      </c>
      <c r="G115" s="103">
        <v>87</v>
      </c>
      <c r="H115" s="104">
        <v>65.909090909090907</v>
      </c>
      <c r="I115" s="103">
        <v>0</v>
      </c>
      <c r="J115" s="103">
        <v>23</v>
      </c>
      <c r="K115" s="103">
        <v>23</v>
      </c>
      <c r="L115" s="93">
        <v>17.424242424242426</v>
      </c>
      <c r="M115" s="104">
        <v>83.333333333333343</v>
      </c>
      <c r="N115" s="85">
        <v>0</v>
      </c>
      <c r="O115" s="85">
        <v>110</v>
      </c>
      <c r="P115" s="191">
        <v>110</v>
      </c>
      <c r="Q115" s="105">
        <v>132</v>
      </c>
      <c r="R115" s="105">
        <v>0</v>
      </c>
      <c r="S115" s="105">
        <v>84</v>
      </c>
      <c r="T115" s="105">
        <v>84</v>
      </c>
      <c r="U115" s="105">
        <v>63.636363636363633</v>
      </c>
      <c r="V115" s="105">
        <v>0</v>
      </c>
      <c r="W115" s="105">
        <v>29</v>
      </c>
      <c r="X115" s="105">
        <v>29</v>
      </c>
      <c r="Y115" s="105">
        <v>21.969696969696969</v>
      </c>
      <c r="Z115" s="105">
        <v>85.606060606060609</v>
      </c>
      <c r="AA115" s="105">
        <v>0</v>
      </c>
      <c r="AB115" s="105">
        <v>113</v>
      </c>
      <c r="AC115" s="105">
        <v>113</v>
      </c>
      <c r="AD115" s="189">
        <v>132</v>
      </c>
      <c r="AE115" s="189">
        <v>0</v>
      </c>
      <c r="AF115" s="189">
        <v>86</v>
      </c>
      <c r="AG115" s="189">
        <v>86</v>
      </c>
      <c r="AH115" s="189">
        <v>65.151515151515156</v>
      </c>
      <c r="AI115" s="189">
        <v>0</v>
      </c>
      <c r="AJ115" s="189">
        <v>26</v>
      </c>
      <c r="AK115" s="189">
        <v>26</v>
      </c>
      <c r="AL115" s="189">
        <v>19.696969696969695</v>
      </c>
      <c r="AM115" s="189">
        <v>84.848484848484844</v>
      </c>
      <c r="AN115" s="189">
        <v>0</v>
      </c>
      <c r="AO115" s="189">
        <v>112</v>
      </c>
      <c r="AP115" s="189">
        <v>112</v>
      </c>
      <c r="AQ115" s="414">
        <v>132</v>
      </c>
      <c r="AR115" s="103">
        <v>0</v>
      </c>
      <c r="AS115" s="103">
        <v>84</v>
      </c>
      <c r="AT115" s="103">
        <v>84</v>
      </c>
      <c r="AU115" s="104">
        <v>63.636363636363633</v>
      </c>
      <c r="AV115" s="103">
        <v>0</v>
      </c>
      <c r="AW115" s="103">
        <v>28</v>
      </c>
      <c r="AX115" s="103">
        <v>28</v>
      </c>
      <c r="AY115" s="93">
        <v>21.212121212121211</v>
      </c>
      <c r="AZ115" s="104">
        <v>84.848484848484844</v>
      </c>
      <c r="BA115" s="85">
        <v>0</v>
      </c>
      <c r="BB115" s="85">
        <v>112</v>
      </c>
      <c r="BC115" s="105">
        <v>112</v>
      </c>
    </row>
    <row r="116" spans="1:55" x14ac:dyDescent="0.25">
      <c r="A116" s="5">
        <v>368</v>
      </c>
      <c r="B116" s="8" t="s">
        <v>189</v>
      </c>
      <c r="C116" s="5">
        <v>368</v>
      </c>
      <c r="D116" s="76">
        <v>90</v>
      </c>
      <c r="E116" s="103">
        <v>0</v>
      </c>
      <c r="F116" s="103">
        <v>70</v>
      </c>
      <c r="G116" s="103">
        <v>70</v>
      </c>
      <c r="H116" s="104">
        <v>77.777777777777786</v>
      </c>
      <c r="I116" s="103">
        <v>0</v>
      </c>
      <c r="J116" s="103">
        <v>24</v>
      </c>
      <c r="K116" s="103">
        <v>24</v>
      </c>
      <c r="L116" s="93">
        <v>26.666666666666668</v>
      </c>
      <c r="M116" s="104">
        <v>104.44444444444446</v>
      </c>
      <c r="N116" s="85">
        <v>0</v>
      </c>
      <c r="O116" s="85">
        <v>94</v>
      </c>
      <c r="P116" s="191">
        <v>94</v>
      </c>
      <c r="Q116" s="105">
        <v>90</v>
      </c>
      <c r="R116" s="105">
        <v>0</v>
      </c>
      <c r="S116" s="105">
        <v>65</v>
      </c>
      <c r="T116" s="105">
        <v>65</v>
      </c>
      <c r="U116" s="105">
        <v>72.222222222222214</v>
      </c>
      <c r="V116" s="105">
        <v>0</v>
      </c>
      <c r="W116" s="105">
        <v>31</v>
      </c>
      <c r="X116" s="105">
        <v>31</v>
      </c>
      <c r="Y116" s="105">
        <v>34.444444444444443</v>
      </c>
      <c r="Z116" s="105">
        <v>106.66666666666667</v>
      </c>
      <c r="AA116" s="105">
        <v>0</v>
      </c>
      <c r="AB116" s="105">
        <v>96</v>
      </c>
      <c r="AC116" s="105">
        <v>96</v>
      </c>
      <c r="AD116" s="189">
        <v>90</v>
      </c>
      <c r="AE116" s="189">
        <v>0</v>
      </c>
      <c r="AF116" s="189">
        <v>63</v>
      </c>
      <c r="AG116" s="189">
        <v>63</v>
      </c>
      <c r="AH116" s="189">
        <v>70</v>
      </c>
      <c r="AI116" s="189">
        <v>0</v>
      </c>
      <c r="AJ116" s="189">
        <v>30</v>
      </c>
      <c r="AK116" s="189">
        <v>30</v>
      </c>
      <c r="AL116" s="189">
        <v>33.333333333333329</v>
      </c>
      <c r="AM116" s="189">
        <v>103.33333333333334</v>
      </c>
      <c r="AN116" s="189">
        <v>0</v>
      </c>
      <c r="AO116" s="189">
        <v>93</v>
      </c>
      <c r="AP116" s="189">
        <v>93</v>
      </c>
      <c r="AQ116" s="414">
        <v>90</v>
      </c>
      <c r="AR116" s="103">
        <v>0</v>
      </c>
      <c r="AS116" s="103">
        <v>66</v>
      </c>
      <c r="AT116" s="103">
        <v>66</v>
      </c>
      <c r="AU116" s="104">
        <v>73.333333333333329</v>
      </c>
      <c r="AV116" s="103">
        <v>0</v>
      </c>
      <c r="AW116" s="103">
        <v>29</v>
      </c>
      <c r="AX116" s="103">
        <v>29</v>
      </c>
      <c r="AY116" s="93">
        <v>32.222222222222221</v>
      </c>
      <c r="AZ116" s="104">
        <v>105.55555555555556</v>
      </c>
      <c r="BA116" s="85">
        <v>0</v>
      </c>
      <c r="BB116" s="85">
        <v>95</v>
      </c>
      <c r="BC116" s="105">
        <v>95</v>
      </c>
    </row>
    <row r="117" spans="1:55" x14ac:dyDescent="0.25">
      <c r="A117" s="5">
        <v>390</v>
      </c>
      <c r="B117" s="8" t="s">
        <v>190</v>
      </c>
      <c r="C117" s="5">
        <v>390</v>
      </c>
      <c r="D117" s="76">
        <v>159</v>
      </c>
      <c r="E117" s="103">
        <v>0</v>
      </c>
      <c r="F117" s="103">
        <v>123</v>
      </c>
      <c r="G117" s="103">
        <v>123</v>
      </c>
      <c r="H117" s="104">
        <v>77.358490566037744</v>
      </c>
      <c r="I117" s="103">
        <v>0</v>
      </c>
      <c r="J117" s="103">
        <v>16</v>
      </c>
      <c r="K117" s="103">
        <v>16</v>
      </c>
      <c r="L117" s="93">
        <v>10.062893081761008</v>
      </c>
      <c r="M117" s="104">
        <v>87.421383647798748</v>
      </c>
      <c r="N117" s="85">
        <v>0</v>
      </c>
      <c r="O117" s="85">
        <v>139</v>
      </c>
      <c r="P117" s="191">
        <v>139</v>
      </c>
      <c r="Q117" s="105">
        <v>159</v>
      </c>
      <c r="R117" s="105">
        <v>0</v>
      </c>
      <c r="S117" s="105">
        <v>129</v>
      </c>
      <c r="T117" s="105">
        <v>129</v>
      </c>
      <c r="U117" s="105">
        <v>81.132075471698116</v>
      </c>
      <c r="V117" s="105">
        <v>0</v>
      </c>
      <c r="W117" s="105">
        <v>16</v>
      </c>
      <c r="X117" s="105">
        <v>16</v>
      </c>
      <c r="Y117" s="105">
        <v>10.062893081761008</v>
      </c>
      <c r="Z117" s="105">
        <v>91.19496855345912</v>
      </c>
      <c r="AA117" s="105">
        <v>0</v>
      </c>
      <c r="AB117" s="105">
        <v>145</v>
      </c>
      <c r="AC117" s="105">
        <v>145</v>
      </c>
      <c r="AD117" s="189">
        <v>159</v>
      </c>
      <c r="AE117" s="189">
        <v>0</v>
      </c>
      <c r="AF117" s="189">
        <v>128</v>
      </c>
      <c r="AG117" s="189">
        <v>128</v>
      </c>
      <c r="AH117" s="189">
        <v>80.503144654088061</v>
      </c>
      <c r="AI117" s="189">
        <v>0</v>
      </c>
      <c r="AJ117" s="189">
        <v>16</v>
      </c>
      <c r="AK117" s="189">
        <v>16</v>
      </c>
      <c r="AL117" s="189">
        <v>10.062893081761008</v>
      </c>
      <c r="AM117" s="189">
        <v>90.566037735849065</v>
      </c>
      <c r="AN117" s="189">
        <v>0</v>
      </c>
      <c r="AO117" s="189">
        <v>144</v>
      </c>
      <c r="AP117" s="189">
        <v>144</v>
      </c>
      <c r="AQ117" s="414">
        <v>159</v>
      </c>
      <c r="AR117" s="103">
        <v>0</v>
      </c>
      <c r="AS117" s="103">
        <v>130</v>
      </c>
      <c r="AT117" s="103">
        <v>130</v>
      </c>
      <c r="AU117" s="104">
        <v>81.761006289308185</v>
      </c>
      <c r="AV117" s="103">
        <v>0</v>
      </c>
      <c r="AW117" s="103">
        <v>15</v>
      </c>
      <c r="AX117" s="103">
        <v>15</v>
      </c>
      <c r="AY117" s="93">
        <v>9.433962264150944</v>
      </c>
      <c r="AZ117" s="104">
        <v>91.19496855345912</v>
      </c>
      <c r="BA117" s="85">
        <v>0</v>
      </c>
      <c r="BB117" s="85">
        <v>145</v>
      </c>
      <c r="BC117" s="105">
        <v>145</v>
      </c>
    </row>
    <row r="118" spans="1:55" x14ac:dyDescent="0.25">
      <c r="A118" s="5">
        <v>467</v>
      </c>
      <c r="B118" s="8" t="s">
        <v>191</v>
      </c>
      <c r="C118" s="5">
        <v>467</v>
      </c>
      <c r="D118" s="76">
        <v>11</v>
      </c>
      <c r="E118" s="103">
        <v>0</v>
      </c>
      <c r="F118" s="103">
        <v>8</v>
      </c>
      <c r="G118" s="103">
        <v>8</v>
      </c>
      <c r="H118" s="104">
        <v>72.727272727272734</v>
      </c>
      <c r="I118" s="103">
        <v>0</v>
      </c>
      <c r="J118" s="103">
        <v>6</v>
      </c>
      <c r="K118" s="103">
        <v>6</v>
      </c>
      <c r="L118" s="93">
        <v>54.54545454545454</v>
      </c>
      <c r="M118" s="104">
        <v>127.27272727272727</v>
      </c>
      <c r="N118" s="85">
        <v>0</v>
      </c>
      <c r="O118" s="85">
        <v>14</v>
      </c>
      <c r="P118" s="191">
        <v>14</v>
      </c>
      <c r="Q118" s="105">
        <v>11</v>
      </c>
      <c r="R118" s="105">
        <v>0</v>
      </c>
      <c r="S118" s="105">
        <v>7</v>
      </c>
      <c r="T118" s="105">
        <v>7</v>
      </c>
      <c r="U118" s="105">
        <v>63.636363636363633</v>
      </c>
      <c r="V118" s="105">
        <v>0</v>
      </c>
      <c r="W118" s="105">
        <v>6</v>
      </c>
      <c r="X118" s="105">
        <v>6</v>
      </c>
      <c r="Y118" s="105">
        <v>54.54545454545454</v>
      </c>
      <c r="Z118" s="105">
        <v>118.18181818181819</v>
      </c>
      <c r="AA118" s="105">
        <v>0</v>
      </c>
      <c r="AB118" s="105">
        <v>13</v>
      </c>
      <c r="AC118" s="105">
        <v>13</v>
      </c>
      <c r="AD118" s="189">
        <v>11</v>
      </c>
      <c r="AE118" s="189">
        <v>0</v>
      </c>
      <c r="AF118" s="189">
        <v>7</v>
      </c>
      <c r="AG118" s="189">
        <v>7</v>
      </c>
      <c r="AH118" s="189">
        <v>63.636363636363633</v>
      </c>
      <c r="AI118" s="189">
        <v>0</v>
      </c>
      <c r="AJ118" s="189">
        <v>6</v>
      </c>
      <c r="AK118" s="189">
        <v>6</v>
      </c>
      <c r="AL118" s="189">
        <v>54.54545454545454</v>
      </c>
      <c r="AM118" s="189">
        <v>118.18181818181819</v>
      </c>
      <c r="AN118" s="189">
        <v>0</v>
      </c>
      <c r="AO118" s="189">
        <v>13</v>
      </c>
      <c r="AP118" s="189">
        <v>13</v>
      </c>
      <c r="AQ118" s="414">
        <v>11</v>
      </c>
      <c r="AR118" s="103">
        <v>0</v>
      </c>
      <c r="AS118" s="103">
        <v>6</v>
      </c>
      <c r="AT118" s="103">
        <v>6</v>
      </c>
      <c r="AU118" s="104">
        <v>54.54545454545454</v>
      </c>
      <c r="AV118" s="103">
        <v>0</v>
      </c>
      <c r="AW118" s="103">
        <v>6</v>
      </c>
      <c r="AX118" s="103">
        <v>6</v>
      </c>
      <c r="AY118" s="93">
        <v>54.54545454545454</v>
      </c>
      <c r="AZ118" s="104">
        <v>109.09090909090908</v>
      </c>
      <c r="BA118" s="85">
        <v>0</v>
      </c>
      <c r="BB118" s="85">
        <v>12</v>
      </c>
      <c r="BC118" s="105">
        <v>12</v>
      </c>
    </row>
    <row r="119" spans="1:55" x14ac:dyDescent="0.25">
      <c r="A119" s="5">
        <v>576</v>
      </c>
      <c r="B119" s="8" t="s">
        <v>192</v>
      </c>
      <c r="C119" s="5">
        <v>576</v>
      </c>
      <c r="D119" s="76">
        <v>14</v>
      </c>
      <c r="E119" s="103">
        <v>0</v>
      </c>
      <c r="F119" s="103">
        <v>11</v>
      </c>
      <c r="G119" s="103">
        <v>11</v>
      </c>
      <c r="H119" s="104">
        <v>78.571428571428569</v>
      </c>
      <c r="I119" s="103">
        <v>0</v>
      </c>
      <c r="J119" s="103">
        <v>3</v>
      </c>
      <c r="K119" s="103">
        <v>3</v>
      </c>
      <c r="L119" s="93">
        <v>21.428571428571427</v>
      </c>
      <c r="M119" s="104">
        <v>100</v>
      </c>
      <c r="N119" s="85">
        <v>0</v>
      </c>
      <c r="O119" s="85">
        <v>14</v>
      </c>
      <c r="P119" s="191">
        <v>14</v>
      </c>
      <c r="Q119" s="105">
        <v>14</v>
      </c>
      <c r="R119" s="105">
        <v>0</v>
      </c>
      <c r="S119" s="105">
        <v>11</v>
      </c>
      <c r="T119" s="105">
        <v>11</v>
      </c>
      <c r="U119" s="105">
        <v>78.571428571428569</v>
      </c>
      <c r="V119" s="105">
        <v>0</v>
      </c>
      <c r="W119" s="105">
        <v>3</v>
      </c>
      <c r="X119" s="105">
        <v>3</v>
      </c>
      <c r="Y119" s="105">
        <v>21.428571428571427</v>
      </c>
      <c r="Z119" s="105">
        <v>100</v>
      </c>
      <c r="AA119" s="105">
        <v>0</v>
      </c>
      <c r="AB119" s="105">
        <v>14</v>
      </c>
      <c r="AC119" s="105">
        <v>14</v>
      </c>
      <c r="AD119" s="189">
        <v>14</v>
      </c>
      <c r="AE119" s="189">
        <v>0</v>
      </c>
      <c r="AF119" s="189">
        <v>12</v>
      </c>
      <c r="AG119" s="189">
        <v>12</v>
      </c>
      <c r="AH119" s="189">
        <v>85.714285714285708</v>
      </c>
      <c r="AI119" s="189">
        <v>0</v>
      </c>
      <c r="AJ119" s="189">
        <v>3</v>
      </c>
      <c r="AK119" s="189">
        <v>3</v>
      </c>
      <c r="AL119" s="189">
        <v>21.428571428571427</v>
      </c>
      <c r="AM119" s="189">
        <v>107.14285714285714</v>
      </c>
      <c r="AN119" s="189">
        <v>0</v>
      </c>
      <c r="AO119" s="189">
        <v>15</v>
      </c>
      <c r="AP119" s="189">
        <v>15</v>
      </c>
      <c r="AQ119" s="414">
        <v>14</v>
      </c>
      <c r="AR119" s="103">
        <v>0</v>
      </c>
      <c r="AS119" s="103">
        <v>13</v>
      </c>
      <c r="AT119" s="103">
        <v>13</v>
      </c>
      <c r="AU119" s="104">
        <v>92.857142857142861</v>
      </c>
      <c r="AV119" s="103">
        <v>0</v>
      </c>
      <c r="AW119" s="103">
        <v>2</v>
      </c>
      <c r="AX119" s="103">
        <v>2</v>
      </c>
      <c r="AY119" s="93">
        <v>14.285714285714285</v>
      </c>
      <c r="AZ119" s="104">
        <v>107.14285714285714</v>
      </c>
      <c r="BA119" s="85">
        <v>0</v>
      </c>
      <c r="BB119" s="85">
        <v>15</v>
      </c>
      <c r="BC119" s="105">
        <v>15</v>
      </c>
    </row>
    <row r="120" spans="1:55" x14ac:dyDescent="0.25">
      <c r="A120" s="5">
        <v>642</v>
      </c>
      <c r="B120" s="8" t="s">
        <v>193</v>
      </c>
      <c r="C120" s="5">
        <v>642</v>
      </c>
      <c r="D120" s="76">
        <v>162</v>
      </c>
      <c r="E120" s="103">
        <v>0</v>
      </c>
      <c r="F120" s="103">
        <v>146</v>
      </c>
      <c r="G120" s="103">
        <v>146</v>
      </c>
      <c r="H120" s="104">
        <v>90.123456790123456</v>
      </c>
      <c r="I120" s="103">
        <v>0</v>
      </c>
      <c r="J120" s="103">
        <v>12</v>
      </c>
      <c r="K120" s="103">
        <v>12</v>
      </c>
      <c r="L120" s="93">
        <v>7.4074074074074066</v>
      </c>
      <c r="M120" s="104">
        <v>97.53086419753086</v>
      </c>
      <c r="N120" s="85">
        <v>0</v>
      </c>
      <c r="O120" s="85">
        <v>158</v>
      </c>
      <c r="P120" s="191">
        <v>158</v>
      </c>
      <c r="Q120" s="105">
        <v>162</v>
      </c>
      <c r="R120" s="105">
        <v>0</v>
      </c>
      <c r="S120" s="105">
        <v>145</v>
      </c>
      <c r="T120" s="105">
        <v>145</v>
      </c>
      <c r="U120" s="105">
        <v>89.506172839506178</v>
      </c>
      <c r="V120" s="105">
        <v>0</v>
      </c>
      <c r="W120" s="105">
        <v>12</v>
      </c>
      <c r="X120" s="105">
        <v>12</v>
      </c>
      <c r="Y120" s="105">
        <v>7.4074074074074066</v>
      </c>
      <c r="Z120" s="105">
        <v>96.913580246913583</v>
      </c>
      <c r="AA120" s="105">
        <v>0</v>
      </c>
      <c r="AB120" s="105">
        <v>157</v>
      </c>
      <c r="AC120" s="105">
        <v>157</v>
      </c>
      <c r="AD120" s="189">
        <v>162</v>
      </c>
      <c r="AE120" s="189">
        <v>0</v>
      </c>
      <c r="AF120" s="189">
        <v>147</v>
      </c>
      <c r="AG120" s="189">
        <v>147</v>
      </c>
      <c r="AH120" s="189">
        <v>90.740740740740748</v>
      </c>
      <c r="AI120" s="189">
        <v>0</v>
      </c>
      <c r="AJ120" s="189">
        <v>12</v>
      </c>
      <c r="AK120" s="189">
        <v>12</v>
      </c>
      <c r="AL120" s="189">
        <v>7.4074074074074066</v>
      </c>
      <c r="AM120" s="189">
        <v>98.148148148148152</v>
      </c>
      <c r="AN120" s="189">
        <v>0</v>
      </c>
      <c r="AO120" s="189">
        <v>159</v>
      </c>
      <c r="AP120" s="189">
        <v>159</v>
      </c>
      <c r="AQ120" s="414">
        <v>162</v>
      </c>
      <c r="AR120" s="103">
        <v>0</v>
      </c>
      <c r="AS120" s="103">
        <v>149</v>
      </c>
      <c r="AT120" s="103">
        <v>149</v>
      </c>
      <c r="AU120" s="104">
        <v>91.975308641975303</v>
      </c>
      <c r="AV120" s="103">
        <v>0</v>
      </c>
      <c r="AW120" s="103">
        <v>12</v>
      </c>
      <c r="AX120" s="103">
        <v>12</v>
      </c>
      <c r="AY120" s="93">
        <v>7.4074074074074066</v>
      </c>
      <c r="AZ120" s="104">
        <v>99.382716049382708</v>
      </c>
      <c r="BA120" s="85">
        <v>0</v>
      </c>
      <c r="BB120" s="85">
        <v>161</v>
      </c>
      <c r="BC120" s="105">
        <v>161</v>
      </c>
    </row>
    <row r="121" spans="1:55" x14ac:dyDescent="0.25">
      <c r="A121" s="5">
        <v>679</v>
      </c>
      <c r="B121" s="8" t="s">
        <v>194</v>
      </c>
      <c r="C121" s="5">
        <v>679</v>
      </c>
      <c r="D121" s="76">
        <v>186</v>
      </c>
      <c r="E121" s="103">
        <v>0</v>
      </c>
      <c r="F121" s="103">
        <v>170</v>
      </c>
      <c r="G121" s="103">
        <v>170</v>
      </c>
      <c r="H121" s="104">
        <v>91.397849462365585</v>
      </c>
      <c r="I121" s="103">
        <v>0</v>
      </c>
      <c r="J121" s="103">
        <v>9</v>
      </c>
      <c r="K121" s="103">
        <v>9</v>
      </c>
      <c r="L121" s="93">
        <v>4.838709677419355</v>
      </c>
      <c r="M121" s="104">
        <v>96.236559139784944</v>
      </c>
      <c r="N121" s="85">
        <v>0</v>
      </c>
      <c r="O121" s="85">
        <v>179</v>
      </c>
      <c r="P121" s="191">
        <v>179</v>
      </c>
      <c r="Q121" s="105">
        <v>186</v>
      </c>
      <c r="R121" s="105">
        <v>0</v>
      </c>
      <c r="S121" s="105">
        <v>167</v>
      </c>
      <c r="T121" s="105">
        <v>167</v>
      </c>
      <c r="U121" s="105">
        <v>89.784946236559136</v>
      </c>
      <c r="V121" s="105">
        <v>0</v>
      </c>
      <c r="W121" s="105">
        <v>12</v>
      </c>
      <c r="X121" s="105">
        <v>12</v>
      </c>
      <c r="Y121" s="105">
        <v>6.4516129032258061</v>
      </c>
      <c r="Z121" s="105">
        <v>96.236559139784944</v>
      </c>
      <c r="AA121" s="105">
        <v>0</v>
      </c>
      <c r="AB121" s="105">
        <v>179</v>
      </c>
      <c r="AC121" s="105">
        <v>179</v>
      </c>
      <c r="AD121" s="189">
        <v>186</v>
      </c>
      <c r="AE121" s="189">
        <v>0</v>
      </c>
      <c r="AF121" s="189">
        <v>171</v>
      </c>
      <c r="AG121" s="189">
        <v>171</v>
      </c>
      <c r="AH121" s="189">
        <v>91.935483870967744</v>
      </c>
      <c r="AI121" s="189">
        <v>0</v>
      </c>
      <c r="AJ121" s="189">
        <v>8</v>
      </c>
      <c r="AK121" s="189">
        <v>8</v>
      </c>
      <c r="AL121" s="189">
        <v>4.3010752688172049</v>
      </c>
      <c r="AM121" s="189">
        <v>96.236559139784944</v>
      </c>
      <c r="AN121" s="189">
        <v>0</v>
      </c>
      <c r="AO121" s="189">
        <v>179</v>
      </c>
      <c r="AP121" s="189">
        <v>179</v>
      </c>
      <c r="AQ121" s="414">
        <v>186</v>
      </c>
      <c r="AR121" s="103">
        <v>0</v>
      </c>
      <c r="AS121" s="103">
        <v>168</v>
      </c>
      <c r="AT121" s="103">
        <v>168</v>
      </c>
      <c r="AU121" s="104">
        <v>90.322580645161281</v>
      </c>
      <c r="AV121" s="103">
        <v>0</v>
      </c>
      <c r="AW121" s="103">
        <v>11</v>
      </c>
      <c r="AX121" s="103">
        <v>11</v>
      </c>
      <c r="AY121" s="93">
        <v>5.913978494623656</v>
      </c>
      <c r="AZ121" s="104">
        <v>96.236559139784944</v>
      </c>
      <c r="BA121" s="85">
        <v>0</v>
      </c>
      <c r="BB121" s="85">
        <v>179</v>
      </c>
      <c r="BC121" s="105">
        <v>179</v>
      </c>
    </row>
    <row r="122" spans="1:55" x14ac:dyDescent="0.25">
      <c r="A122" s="5">
        <v>789</v>
      </c>
      <c r="B122" s="8" t="s">
        <v>195</v>
      </c>
      <c r="C122" s="5">
        <v>789</v>
      </c>
      <c r="D122" s="76">
        <v>97</v>
      </c>
      <c r="E122" s="103">
        <v>0</v>
      </c>
      <c r="F122" s="103">
        <v>93</v>
      </c>
      <c r="G122" s="103">
        <v>93</v>
      </c>
      <c r="H122" s="104">
        <v>95.876288659793815</v>
      </c>
      <c r="I122" s="103">
        <v>0</v>
      </c>
      <c r="J122" s="103">
        <v>12</v>
      </c>
      <c r="K122" s="103">
        <v>12</v>
      </c>
      <c r="L122" s="93">
        <v>12.371134020618557</v>
      </c>
      <c r="M122" s="104">
        <v>108.24742268041237</v>
      </c>
      <c r="N122" s="85">
        <v>0</v>
      </c>
      <c r="O122" s="85">
        <v>105</v>
      </c>
      <c r="P122" s="191">
        <v>105</v>
      </c>
      <c r="Q122" s="105">
        <v>97</v>
      </c>
      <c r="R122" s="105">
        <v>0</v>
      </c>
      <c r="S122" s="105">
        <v>94</v>
      </c>
      <c r="T122" s="105">
        <v>94</v>
      </c>
      <c r="U122" s="105">
        <v>96.907216494845358</v>
      </c>
      <c r="V122" s="105">
        <v>0</v>
      </c>
      <c r="W122" s="105">
        <v>10</v>
      </c>
      <c r="X122" s="105">
        <v>10</v>
      </c>
      <c r="Y122" s="105">
        <v>10.309278350515463</v>
      </c>
      <c r="Z122" s="105">
        <v>107.21649484536083</v>
      </c>
      <c r="AA122" s="105">
        <v>0</v>
      </c>
      <c r="AB122" s="105">
        <v>104</v>
      </c>
      <c r="AC122" s="105">
        <v>104</v>
      </c>
      <c r="AD122" s="189">
        <v>97</v>
      </c>
      <c r="AE122" s="189">
        <v>0</v>
      </c>
      <c r="AF122" s="189">
        <v>95</v>
      </c>
      <c r="AG122" s="189">
        <v>95</v>
      </c>
      <c r="AH122" s="189">
        <v>97.9381443298969</v>
      </c>
      <c r="AI122" s="189">
        <v>0</v>
      </c>
      <c r="AJ122" s="189">
        <v>11</v>
      </c>
      <c r="AK122" s="189">
        <v>11</v>
      </c>
      <c r="AL122" s="189">
        <v>11.340206185567011</v>
      </c>
      <c r="AM122" s="189">
        <v>109.27835051546391</v>
      </c>
      <c r="AN122" s="189">
        <v>0</v>
      </c>
      <c r="AO122" s="189">
        <v>106</v>
      </c>
      <c r="AP122" s="189">
        <v>106</v>
      </c>
      <c r="AQ122" s="414">
        <v>97</v>
      </c>
      <c r="AR122" s="103">
        <v>0</v>
      </c>
      <c r="AS122" s="103">
        <v>95</v>
      </c>
      <c r="AT122" s="103">
        <v>95</v>
      </c>
      <c r="AU122" s="104">
        <v>97.9381443298969</v>
      </c>
      <c r="AV122" s="103">
        <v>0</v>
      </c>
      <c r="AW122" s="103">
        <v>13</v>
      </c>
      <c r="AX122" s="103">
        <v>13</v>
      </c>
      <c r="AY122" s="93">
        <v>13.402061855670103</v>
      </c>
      <c r="AZ122" s="104">
        <v>111.34020618556701</v>
      </c>
      <c r="BA122" s="85">
        <v>0</v>
      </c>
      <c r="BB122" s="85">
        <v>108</v>
      </c>
      <c r="BC122" s="105">
        <v>108</v>
      </c>
    </row>
    <row r="123" spans="1:55" x14ac:dyDescent="0.25">
      <c r="A123" s="5">
        <v>792</v>
      </c>
      <c r="B123" s="8" t="s">
        <v>196</v>
      </c>
      <c r="C123" s="5">
        <v>792</v>
      </c>
      <c r="D123" s="76">
        <v>51</v>
      </c>
      <c r="E123" s="103">
        <v>0</v>
      </c>
      <c r="F123" s="103">
        <v>25</v>
      </c>
      <c r="G123" s="103">
        <v>25</v>
      </c>
      <c r="H123" s="104">
        <v>49.019607843137251</v>
      </c>
      <c r="I123" s="103">
        <v>0</v>
      </c>
      <c r="J123" s="103">
        <v>3</v>
      </c>
      <c r="K123" s="103">
        <v>3</v>
      </c>
      <c r="L123" s="93">
        <v>5.8823529411764701</v>
      </c>
      <c r="M123" s="104">
        <v>54.901960784313729</v>
      </c>
      <c r="N123" s="85">
        <v>0</v>
      </c>
      <c r="O123" s="85">
        <v>28</v>
      </c>
      <c r="P123" s="191">
        <v>28</v>
      </c>
      <c r="Q123" s="105">
        <v>51</v>
      </c>
      <c r="R123" s="105">
        <v>0</v>
      </c>
      <c r="S123" s="105">
        <v>24</v>
      </c>
      <c r="T123" s="105">
        <v>24</v>
      </c>
      <c r="U123" s="105">
        <v>47.058823529411761</v>
      </c>
      <c r="V123" s="105">
        <v>0</v>
      </c>
      <c r="W123" s="105">
        <v>0</v>
      </c>
      <c r="X123" s="105">
        <v>0</v>
      </c>
      <c r="Y123" s="105">
        <v>0</v>
      </c>
      <c r="Z123" s="105">
        <v>47.058823529411761</v>
      </c>
      <c r="AA123" s="105">
        <v>0</v>
      </c>
      <c r="AB123" s="105">
        <v>24</v>
      </c>
      <c r="AC123" s="105">
        <v>24</v>
      </c>
      <c r="AD123" s="189">
        <v>51</v>
      </c>
      <c r="AE123" s="189">
        <v>0</v>
      </c>
      <c r="AF123" s="189">
        <v>24</v>
      </c>
      <c r="AG123" s="189">
        <v>24</v>
      </c>
      <c r="AH123" s="189">
        <v>47.058823529411761</v>
      </c>
      <c r="AI123" s="189">
        <v>0</v>
      </c>
      <c r="AJ123" s="189">
        <v>0</v>
      </c>
      <c r="AK123" s="189">
        <v>0</v>
      </c>
      <c r="AL123" s="189">
        <v>0</v>
      </c>
      <c r="AM123" s="189">
        <v>47.058823529411761</v>
      </c>
      <c r="AN123" s="189">
        <v>0</v>
      </c>
      <c r="AO123" s="189">
        <v>24</v>
      </c>
      <c r="AP123" s="189">
        <v>24</v>
      </c>
      <c r="AQ123" s="414">
        <v>51</v>
      </c>
      <c r="AR123" s="103">
        <v>0</v>
      </c>
      <c r="AS123" s="103">
        <v>24</v>
      </c>
      <c r="AT123" s="103">
        <v>24</v>
      </c>
      <c r="AU123" s="104">
        <v>47.058823529411761</v>
      </c>
      <c r="AV123" s="103">
        <v>0</v>
      </c>
      <c r="AW123" s="103">
        <v>0</v>
      </c>
      <c r="AX123" s="103">
        <v>0</v>
      </c>
      <c r="AY123" s="93">
        <v>0</v>
      </c>
      <c r="AZ123" s="104">
        <v>47.058823529411761</v>
      </c>
      <c r="BA123" s="85">
        <v>0</v>
      </c>
      <c r="BB123" s="85">
        <v>24</v>
      </c>
      <c r="BC123" s="105">
        <v>24</v>
      </c>
    </row>
    <row r="124" spans="1:55" x14ac:dyDescent="0.25">
      <c r="A124" s="5">
        <v>809</v>
      </c>
      <c r="B124" s="8" t="s">
        <v>197</v>
      </c>
      <c r="C124" s="5">
        <v>809</v>
      </c>
      <c r="D124" s="76">
        <v>36</v>
      </c>
      <c r="E124" s="103">
        <v>0</v>
      </c>
      <c r="F124" s="103">
        <v>13</v>
      </c>
      <c r="G124" s="103">
        <v>13</v>
      </c>
      <c r="H124" s="104">
        <v>36.111111111111107</v>
      </c>
      <c r="I124" s="103">
        <v>0</v>
      </c>
      <c r="J124" s="103">
        <v>19</v>
      </c>
      <c r="K124" s="103">
        <v>19</v>
      </c>
      <c r="L124" s="93">
        <v>52.777777777777779</v>
      </c>
      <c r="M124" s="104">
        <v>88.888888888888886</v>
      </c>
      <c r="N124" s="85">
        <v>0</v>
      </c>
      <c r="O124" s="85">
        <v>32</v>
      </c>
      <c r="P124" s="191">
        <v>32</v>
      </c>
      <c r="Q124" s="105">
        <v>36</v>
      </c>
      <c r="R124" s="105">
        <v>0</v>
      </c>
      <c r="S124" s="105">
        <v>13</v>
      </c>
      <c r="T124" s="105">
        <v>13</v>
      </c>
      <c r="U124" s="105">
        <v>36.111111111111107</v>
      </c>
      <c r="V124" s="105">
        <v>0</v>
      </c>
      <c r="W124" s="105">
        <v>14</v>
      </c>
      <c r="X124" s="105">
        <v>14</v>
      </c>
      <c r="Y124" s="105">
        <v>38.888888888888893</v>
      </c>
      <c r="Z124" s="105">
        <v>75</v>
      </c>
      <c r="AA124" s="105">
        <v>0</v>
      </c>
      <c r="AB124" s="105">
        <v>27</v>
      </c>
      <c r="AC124" s="105">
        <v>27</v>
      </c>
      <c r="AD124" s="189">
        <v>36</v>
      </c>
      <c r="AE124" s="189">
        <v>0</v>
      </c>
      <c r="AF124" s="189">
        <v>15</v>
      </c>
      <c r="AG124" s="189">
        <v>15</v>
      </c>
      <c r="AH124" s="189">
        <v>41.666666666666671</v>
      </c>
      <c r="AI124" s="189">
        <v>0</v>
      </c>
      <c r="AJ124" s="189">
        <v>14</v>
      </c>
      <c r="AK124" s="189">
        <v>14</v>
      </c>
      <c r="AL124" s="189">
        <v>38.888888888888893</v>
      </c>
      <c r="AM124" s="189">
        <v>80.555555555555557</v>
      </c>
      <c r="AN124" s="189">
        <v>0</v>
      </c>
      <c r="AO124" s="189">
        <v>29</v>
      </c>
      <c r="AP124" s="189">
        <v>29</v>
      </c>
      <c r="AQ124" s="414">
        <v>36</v>
      </c>
      <c r="AR124" s="103">
        <v>0</v>
      </c>
      <c r="AS124" s="103">
        <v>15</v>
      </c>
      <c r="AT124" s="103">
        <v>15</v>
      </c>
      <c r="AU124" s="104">
        <v>41.666666666666671</v>
      </c>
      <c r="AV124" s="103">
        <v>0</v>
      </c>
      <c r="AW124" s="103">
        <v>11</v>
      </c>
      <c r="AX124" s="103">
        <v>11</v>
      </c>
      <c r="AY124" s="93">
        <v>30.555555555555557</v>
      </c>
      <c r="AZ124" s="104">
        <v>72.222222222222214</v>
      </c>
      <c r="BA124" s="85">
        <v>0</v>
      </c>
      <c r="BB124" s="85">
        <v>26</v>
      </c>
      <c r="BC124" s="105">
        <v>26</v>
      </c>
    </row>
    <row r="125" spans="1:55" x14ac:dyDescent="0.25">
      <c r="A125" s="5">
        <v>847</v>
      </c>
      <c r="B125" s="8" t="s">
        <v>198</v>
      </c>
      <c r="C125" s="5">
        <v>847</v>
      </c>
      <c r="D125" s="76">
        <v>116</v>
      </c>
      <c r="E125" s="103">
        <v>0</v>
      </c>
      <c r="F125" s="103">
        <v>107</v>
      </c>
      <c r="G125" s="103">
        <v>107</v>
      </c>
      <c r="H125" s="104">
        <v>92.241379310344826</v>
      </c>
      <c r="I125" s="103">
        <v>0</v>
      </c>
      <c r="J125" s="103">
        <v>9</v>
      </c>
      <c r="K125" s="103">
        <v>9</v>
      </c>
      <c r="L125" s="93">
        <v>7.7586206896551726</v>
      </c>
      <c r="M125" s="104">
        <v>100</v>
      </c>
      <c r="N125" s="85">
        <v>0</v>
      </c>
      <c r="O125" s="85">
        <v>116</v>
      </c>
      <c r="P125" s="191">
        <v>116</v>
      </c>
      <c r="Q125" s="105">
        <v>116</v>
      </c>
      <c r="R125" s="105">
        <v>0</v>
      </c>
      <c r="S125" s="105">
        <v>105</v>
      </c>
      <c r="T125" s="105">
        <v>105</v>
      </c>
      <c r="U125" s="105">
        <v>90.517241379310349</v>
      </c>
      <c r="V125" s="105">
        <v>0</v>
      </c>
      <c r="W125" s="105">
        <v>9</v>
      </c>
      <c r="X125" s="105">
        <v>9</v>
      </c>
      <c r="Y125" s="105">
        <v>7.7586206896551726</v>
      </c>
      <c r="Z125" s="105">
        <v>98.275862068965509</v>
      </c>
      <c r="AA125" s="105">
        <v>0</v>
      </c>
      <c r="AB125" s="105">
        <v>114</v>
      </c>
      <c r="AC125" s="105">
        <v>114</v>
      </c>
      <c r="AD125" s="189">
        <v>116</v>
      </c>
      <c r="AE125" s="189">
        <v>0</v>
      </c>
      <c r="AF125" s="189">
        <v>111</v>
      </c>
      <c r="AG125" s="189">
        <v>111</v>
      </c>
      <c r="AH125" s="189">
        <v>95.689655172413794</v>
      </c>
      <c r="AI125" s="189">
        <v>0</v>
      </c>
      <c r="AJ125" s="189">
        <v>7</v>
      </c>
      <c r="AK125" s="189">
        <v>7</v>
      </c>
      <c r="AL125" s="189">
        <v>6.0344827586206895</v>
      </c>
      <c r="AM125" s="189">
        <v>101.72413793103448</v>
      </c>
      <c r="AN125" s="189">
        <v>0</v>
      </c>
      <c r="AO125" s="189">
        <v>118</v>
      </c>
      <c r="AP125" s="189">
        <v>118</v>
      </c>
      <c r="AQ125" s="414">
        <v>116</v>
      </c>
      <c r="AR125" s="103">
        <v>0</v>
      </c>
      <c r="AS125" s="103">
        <v>114</v>
      </c>
      <c r="AT125" s="103">
        <v>114</v>
      </c>
      <c r="AU125" s="104">
        <v>98.275862068965509</v>
      </c>
      <c r="AV125" s="103">
        <v>0</v>
      </c>
      <c r="AW125" s="103">
        <v>8</v>
      </c>
      <c r="AX125" s="103">
        <v>8</v>
      </c>
      <c r="AY125" s="93">
        <v>6.8965517241379306</v>
      </c>
      <c r="AZ125" s="104">
        <v>105.17241379310344</v>
      </c>
      <c r="BA125" s="85">
        <v>0</v>
      </c>
      <c r="BB125" s="85">
        <v>122</v>
      </c>
      <c r="BC125" s="105">
        <v>122</v>
      </c>
    </row>
    <row r="126" spans="1:55" x14ac:dyDescent="0.25">
      <c r="A126" s="5">
        <v>856</v>
      </c>
      <c r="B126" s="8" t="s">
        <v>199</v>
      </c>
      <c r="C126" s="5">
        <v>856</v>
      </c>
      <c r="D126" s="76">
        <v>17</v>
      </c>
      <c r="E126" s="103">
        <v>0</v>
      </c>
      <c r="F126" s="103">
        <v>9</v>
      </c>
      <c r="G126" s="103">
        <v>9</v>
      </c>
      <c r="H126" s="104">
        <v>52.941176470588239</v>
      </c>
      <c r="I126" s="103">
        <v>0</v>
      </c>
      <c r="J126" s="103">
        <v>5</v>
      </c>
      <c r="K126" s="103">
        <v>5</v>
      </c>
      <c r="L126" s="93">
        <v>29.411764705882355</v>
      </c>
      <c r="M126" s="104">
        <v>82.35294117647058</v>
      </c>
      <c r="N126" s="85">
        <v>0</v>
      </c>
      <c r="O126" s="85">
        <v>14</v>
      </c>
      <c r="P126" s="191">
        <v>14</v>
      </c>
      <c r="Q126" s="105">
        <v>17</v>
      </c>
      <c r="R126" s="105">
        <v>0</v>
      </c>
      <c r="S126" s="105">
        <v>12</v>
      </c>
      <c r="T126" s="105">
        <v>12</v>
      </c>
      <c r="U126" s="105">
        <v>70.588235294117652</v>
      </c>
      <c r="V126" s="105">
        <v>0</v>
      </c>
      <c r="W126" s="105">
        <v>4</v>
      </c>
      <c r="X126" s="105">
        <v>4</v>
      </c>
      <c r="Y126" s="105">
        <v>23.52941176470588</v>
      </c>
      <c r="Z126" s="105">
        <v>94.117647058823522</v>
      </c>
      <c r="AA126" s="105">
        <v>0</v>
      </c>
      <c r="AB126" s="105">
        <v>16</v>
      </c>
      <c r="AC126" s="105">
        <v>16</v>
      </c>
      <c r="AD126" s="189">
        <v>17</v>
      </c>
      <c r="AE126" s="189">
        <v>0</v>
      </c>
      <c r="AF126" s="189">
        <v>13</v>
      </c>
      <c r="AG126" s="189">
        <v>13</v>
      </c>
      <c r="AH126" s="189">
        <v>76.470588235294116</v>
      </c>
      <c r="AI126" s="189">
        <v>0</v>
      </c>
      <c r="AJ126" s="189">
        <v>2</v>
      </c>
      <c r="AK126" s="189">
        <v>2</v>
      </c>
      <c r="AL126" s="189">
        <v>11.76470588235294</v>
      </c>
      <c r="AM126" s="189">
        <v>88.235294117647058</v>
      </c>
      <c r="AN126" s="189">
        <v>0</v>
      </c>
      <c r="AO126" s="189">
        <v>15</v>
      </c>
      <c r="AP126" s="189">
        <v>15</v>
      </c>
      <c r="AQ126" s="414">
        <v>17</v>
      </c>
      <c r="AR126" s="103">
        <v>0</v>
      </c>
      <c r="AS126" s="103">
        <v>13</v>
      </c>
      <c r="AT126" s="103">
        <v>13</v>
      </c>
      <c r="AU126" s="104">
        <v>76.470588235294116</v>
      </c>
      <c r="AV126" s="103">
        <v>0</v>
      </c>
      <c r="AW126" s="103">
        <v>2</v>
      </c>
      <c r="AX126" s="103">
        <v>2</v>
      </c>
      <c r="AY126" s="93">
        <v>11.76470588235294</v>
      </c>
      <c r="AZ126" s="104">
        <v>88.235294117647058</v>
      </c>
      <c r="BA126" s="85">
        <v>0</v>
      </c>
      <c r="BB126" s="85">
        <v>15</v>
      </c>
      <c r="BC126" s="105">
        <v>15</v>
      </c>
    </row>
    <row r="127" spans="1:55" x14ac:dyDescent="0.25">
      <c r="A127" s="5">
        <v>861</v>
      </c>
      <c r="B127" s="8" t="s">
        <v>200</v>
      </c>
      <c r="C127" s="5">
        <v>861</v>
      </c>
      <c r="D127" s="76">
        <v>116</v>
      </c>
      <c r="E127" s="103">
        <v>0</v>
      </c>
      <c r="F127" s="103">
        <v>69</v>
      </c>
      <c r="G127" s="103">
        <v>69</v>
      </c>
      <c r="H127" s="104">
        <v>59.482758620689658</v>
      </c>
      <c r="I127" s="103">
        <v>0</v>
      </c>
      <c r="J127" s="103">
        <v>22</v>
      </c>
      <c r="K127" s="103">
        <v>22</v>
      </c>
      <c r="L127" s="93">
        <v>18.96551724137931</v>
      </c>
      <c r="M127" s="104">
        <v>78.448275862068968</v>
      </c>
      <c r="N127" s="85">
        <v>0</v>
      </c>
      <c r="O127" s="85">
        <v>91</v>
      </c>
      <c r="P127" s="191">
        <v>91</v>
      </c>
      <c r="Q127" s="105">
        <v>116</v>
      </c>
      <c r="R127" s="105">
        <v>0</v>
      </c>
      <c r="S127" s="105">
        <v>70</v>
      </c>
      <c r="T127" s="105">
        <v>70</v>
      </c>
      <c r="U127" s="105">
        <v>60.344827586206897</v>
      </c>
      <c r="V127" s="105">
        <v>0</v>
      </c>
      <c r="W127" s="105">
        <v>22</v>
      </c>
      <c r="X127" s="105">
        <v>22</v>
      </c>
      <c r="Y127" s="105">
        <v>18.96551724137931</v>
      </c>
      <c r="Z127" s="105">
        <v>79.310344827586206</v>
      </c>
      <c r="AA127" s="105">
        <v>0</v>
      </c>
      <c r="AB127" s="105">
        <v>92</v>
      </c>
      <c r="AC127" s="105">
        <v>92</v>
      </c>
      <c r="AD127" s="189">
        <v>116</v>
      </c>
      <c r="AE127" s="189">
        <v>0</v>
      </c>
      <c r="AF127" s="189">
        <v>69</v>
      </c>
      <c r="AG127" s="189">
        <v>69</v>
      </c>
      <c r="AH127" s="189">
        <v>59.482758620689658</v>
      </c>
      <c r="AI127" s="189">
        <v>0</v>
      </c>
      <c r="AJ127" s="189">
        <v>21</v>
      </c>
      <c r="AK127" s="189">
        <v>21</v>
      </c>
      <c r="AL127" s="189">
        <v>18.103448275862068</v>
      </c>
      <c r="AM127" s="189">
        <v>77.58620689655173</v>
      </c>
      <c r="AN127" s="189">
        <v>0</v>
      </c>
      <c r="AO127" s="189">
        <v>90</v>
      </c>
      <c r="AP127" s="189">
        <v>90</v>
      </c>
      <c r="AQ127" s="414">
        <v>116</v>
      </c>
      <c r="AR127" s="103">
        <v>0</v>
      </c>
      <c r="AS127" s="103">
        <v>73</v>
      </c>
      <c r="AT127" s="103">
        <v>73</v>
      </c>
      <c r="AU127" s="104">
        <v>62.931034482758619</v>
      </c>
      <c r="AV127" s="103">
        <v>0</v>
      </c>
      <c r="AW127" s="103">
        <v>18</v>
      </c>
      <c r="AX127" s="103">
        <v>18</v>
      </c>
      <c r="AY127" s="93">
        <v>15.517241379310345</v>
      </c>
      <c r="AZ127" s="104">
        <v>78.448275862068968</v>
      </c>
      <c r="BA127" s="85">
        <v>0</v>
      </c>
      <c r="BB127" s="85">
        <v>91</v>
      </c>
      <c r="BC127" s="105">
        <v>91</v>
      </c>
    </row>
    <row r="128" spans="1:55" ht="25.5" x14ac:dyDescent="0.25">
      <c r="A128" s="86">
        <v>2454</v>
      </c>
      <c r="B128" s="178" t="s">
        <v>201</v>
      </c>
      <c r="C128" s="86">
        <v>2454</v>
      </c>
      <c r="D128" s="37">
        <v>192494</v>
      </c>
      <c r="E128" s="37">
        <v>4</v>
      </c>
      <c r="F128" s="37">
        <v>96177</v>
      </c>
      <c r="G128" s="37">
        <v>96181</v>
      </c>
      <c r="H128" s="90">
        <v>49.963635230188991</v>
      </c>
      <c r="I128" s="37">
        <v>217</v>
      </c>
      <c r="J128" s="37">
        <v>60308</v>
      </c>
      <c r="K128" s="37">
        <v>60525</v>
      </c>
      <c r="L128" s="94">
        <v>31.329807682317373</v>
      </c>
      <c r="M128" s="88">
        <v>81.293442912506364</v>
      </c>
      <c r="N128" s="177">
        <v>221</v>
      </c>
      <c r="O128" s="37">
        <v>156485</v>
      </c>
      <c r="P128" s="409">
        <v>156706</v>
      </c>
      <c r="Q128" s="37">
        <v>192494</v>
      </c>
      <c r="R128" s="37">
        <v>4</v>
      </c>
      <c r="S128" s="37">
        <v>98463</v>
      </c>
      <c r="T128" s="37">
        <v>98467</v>
      </c>
      <c r="U128" s="37">
        <v>51.151204712874168</v>
      </c>
      <c r="V128" s="37">
        <v>196</v>
      </c>
      <c r="W128" s="37">
        <v>60346</v>
      </c>
      <c r="X128" s="37">
        <v>60542</v>
      </c>
      <c r="Y128" s="37">
        <v>31.349548557357632</v>
      </c>
      <c r="Z128" s="37">
        <v>82.500753270231797</v>
      </c>
      <c r="AA128" s="37">
        <v>200</v>
      </c>
      <c r="AB128" s="37">
        <v>158809</v>
      </c>
      <c r="AC128" s="37">
        <v>159009</v>
      </c>
      <c r="AD128" s="87">
        <v>192494</v>
      </c>
      <c r="AE128" s="87">
        <v>2</v>
      </c>
      <c r="AF128" s="87">
        <v>99647</v>
      </c>
      <c r="AG128" s="87">
        <v>99649</v>
      </c>
      <c r="AH128" s="87">
        <v>51.766288819391768</v>
      </c>
      <c r="AI128" s="87">
        <v>188</v>
      </c>
      <c r="AJ128" s="87">
        <v>60931</v>
      </c>
      <c r="AK128" s="87">
        <v>61119</v>
      </c>
      <c r="AL128" s="87">
        <v>31.653454133635332</v>
      </c>
      <c r="AM128" s="87">
        <v>83.419742953027111</v>
      </c>
      <c r="AN128" s="87">
        <v>190</v>
      </c>
      <c r="AO128" s="87">
        <v>160578</v>
      </c>
      <c r="AP128" s="87">
        <v>160768</v>
      </c>
      <c r="AQ128" s="87">
        <v>192494</v>
      </c>
      <c r="AR128" s="37">
        <v>0</v>
      </c>
      <c r="AS128" s="37">
        <v>100994</v>
      </c>
      <c r="AT128" s="37">
        <v>100994</v>
      </c>
      <c r="AU128" s="90">
        <v>52.466050889897865</v>
      </c>
      <c r="AV128" s="37">
        <v>182</v>
      </c>
      <c r="AW128" s="37">
        <v>61026</v>
      </c>
      <c r="AX128" s="37">
        <v>61208</v>
      </c>
      <c r="AY128" s="94">
        <v>31.70280632123599</v>
      </c>
      <c r="AZ128" s="88">
        <v>84.168857211133854</v>
      </c>
      <c r="BA128" s="177">
        <v>182</v>
      </c>
      <c r="BB128" s="37">
        <v>162020</v>
      </c>
      <c r="BC128" s="37">
        <v>162202</v>
      </c>
    </row>
    <row r="129" spans="1:55" x14ac:dyDescent="0.25">
      <c r="A129" s="5">
        <v>1</v>
      </c>
      <c r="B129" s="5" t="s">
        <v>202</v>
      </c>
      <c r="C129" s="5">
        <v>1</v>
      </c>
      <c r="D129" s="76">
        <v>139931</v>
      </c>
      <c r="E129" s="103">
        <v>2</v>
      </c>
      <c r="F129" s="103">
        <v>65238</v>
      </c>
      <c r="G129" s="103">
        <v>65240</v>
      </c>
      <c r="H129" s="104">
        <v>46.621549192101824</v>
      </c>
      <c r="I129" s="103">
        <v>140</v>
      </c>
      <c r="J129" s="103">
        <v>40349</v>
      </c>
      <c r="K129" s="103">
        <v>40489</v>
      </c>
      <c r="L129" s="93">
        <v>28.834925784851105</v>
      </c>
      <c r="M129" s="104">
        <v>75.456474976952919</v>
      </c>
      <c r="N129" s="85">
        <v>142</v>
      </c>
      <c r="O129" s="85">
        <v>105587</v>
      </c>
      <c r="P129" s="408">
        <v>105729</v>
      </c>
      <c r="Q129" s="103">
        <v>139931</v>
      </c>
      <c r="R129" s="103">
        <v>2</v>
      </c>
      <c r="S129" s="103">
        <v>67338</v>
      </c>
      <c r="T129" s="103">
        <v>67340</v>
      </c>
      <c r="U129" s="103">
        <v>48.122288842358017</v>
      </c>
      <c r="V129" s="103">
        <v>130</v>
      </c>
      <c r="W129" s="103">
        <v>40225</v>
      </c>
      <c r="X129" s="103">
        <v>40355</v>
      </c>
      <c r="Y129" s="103">
        <v>28.746310681693121</v>
      </c>
      <c r="Z129" s="103">
        <v>76.868599524051135</v>
      </c>
      <c r="AA129" s="103">
        <v>132</v>
      </c>
      <c r="AB129" s="103">
        <v>107563</v>
      </c>
      <c r="AC129" s="103">
        <v>107695</v>
      </c>
      <c r="AD129" s="544">
        <v>139931</v>
      </c>
      <c r="AE129" s="544">
        <v>0</v>
      </c>
      <c r="AF129" s="544">
        <v>67981</v>
      </c>
      <c r="AG129" s="544">
        <v>67981</v>
      </c>
      <c r="AH129" s="544">
        <v>48.58180103050789</v>
      </c>
      <c r="AI129" s="544">
        <v>124</v>
      </c>
      <c r="AJ129" s="544">
        <v>40586</v>
      </c>
      <c r="AK129" s="544">
        <v>40710</v>
      </c>
      <c r="AL129" s="544">
        <v>29.004294973951449</v>
      </c>
      <c r="AM129" s="544">
        <v>77.586096004459336</v>
      </c>
      <c r="AN129" s="544">
        <v>124</v>
      </c>
      <c r="AO129" s="544">
        <v>108567</v>
      </c>
      <c r="AP129" s="544">
        <v>108691</v>
      </c>
      <c r="AQ129" s="414">
        <v>139931</v>
      </c>
      <c r="AR129" s="103">
        <v>0</v>
      </c>
      <c r="AS129" s="103">
        <v>69142</v>
      </c>
      <c r="AT129" s="103">
        <v>69142</v>
      </c>
      <c r="AU129" s="104">
        <v>49.411495665720963</v>
      </c>
      <c r="AV129" s="103">
        <v>119</v>
      </c>
      <c r="AW129" s="103">
        <v>40653</v>
      </c>
      <c r="AX129" s="103">
        <v>40772</v>
      </c>
      <c r="AY129" s="93">
        <v>29.052175715173906</v>
      </c>
      <c r="AZ129" s="104">
        <v>78.46367138089488</v>
      </c>
      <c r="BA129" s="85">
        <v>119</v>
      </c>
      <c r="BB129" s="85">
        <v>109795</v>
      </c>
      <c r="BC129" s="103">
        <v>109914</v>
      </c>
    </row>
    <row r="130" spans="1:55" x14ac:dyDescent="0.25">
      <c r="A130" s="5">
        <v>79</v>
      </c>
      <c r="B130" s="8" t="s">
        <v>203</v>
      </c>
      <c r="C130" s="5">
        <v>79</v>
      </c>
      <c r="D130" s="76">
        <v>1174</v>
      </c>
      <c r="E130" s="103">
        <v>0</v>
      </c>
      <c r="F130" s="103">
        <v>1111</v>
      </c>
      <c r="G130" s="103">
        <v>1111</v>
      </c>
      <c r="H130" s="104">
        <v>94.633730834752981</v>
      </c>
      <c r="I130" s="103">
        <v>1</v>
      </c>
      <c r="J130" s="103">
        <v>271</v>
      </c>
      <c r="K130" s="103">
        <v>272</v>
      </c>
      <c r="L130" s="93">
        <v>23.083475298126068</v>
      </c>
      <c r="M130" s="104">
        <v>117.71720613287904</v>
      </c>
      <c r="N130" s="85">
        <v>1</v>
      </c>
      <c r="O130" s="85">
        <v>1382</v>
      </c>
      <c r="P130" s="408">
        <v>1383</v>
      </c>
      <c r="Q130" s="103">
        <v>1174</v>
      </c>
      <c r="R130" s="103">
        <v>0</v>
      </c>
      <c r="S130" s="103">
        <v>1127</v>
      </c>
      <c r="T130" s="103">
        <v>1127</v>
      </c>
      <c r="U130" s="103">
        <v>95.996592844974444</v>
      </c>
      <c r="V130" s="103">
        <v>1</v>
      </c>
      <c r="W130" s="103">
        <v>285</v>
      </c>
      <c r="X130" s="103">
        <v>286</v>
      </c>
      <c r="Y130" s="103">
        <v>24.275979557069846</v>
      </c>
      <c r="Z130" s="103">
        <v>120.2725724020443</v>
      </c>
      <c r="AA130" s="103">
        <v>1</v>
      </c>
      <c r="AB130" s="103">
        <v>1412</v>
      </c>
      <c r="AC130" s="103">
        <v>1413</v>
      </c>
      <c r="AD130" s="544">
        <v>1174</v>
      </c>
      <c r="AE130" s="544">
        <v>0</v>
      </c>
      <c r="AF130" s="544">
        <v>1133</v>
      </c>
      <c r="AG130" s="544">
        <v>1133</v>
      </c>
      <c r="AH130" s="544">
        <v>96.507666098807505</v>
      </c>
      <c r="AI130" s="544">
        <v>1</v>
      </c>
      <c r="AJ130" s="544">
        <v>281</v>
      </c>
      <c r="AK130" s="544">
        <v>282</v>
      </c>
      <c r="AL130" s="544">
        <v>23.93526405451448</v>
      </c>
      <c r="AM130" s="544">
        <v>120.44293015332197</v>
      </c>
      <c r="AN130" s="544">
        <v>1</v>
      </c>
      <c r="AO130" s="544">
        <v>1414</v>
      </c>
      <c r="AP130" s="544">
        <v>1415</v>
      </c>
      <c r="AQ130" s="414">
        <v>1174</v>
      </c>
      <c r="AR130" s="103">
        <v>0</v>
      </c>
      <c r="AS130" s="103">
        <v>1137</v>
      </c>
      <c r="AT130" s="103">
        <v>1137</v>
      </c>
      <c r="AU130" s="104">
        <v>96.84838160136286</v>
      </c>
      <c r="AV130" s="103">
        <v>1</v>
      </c>
      <c r="AW130" s="103">
        <v>278</v>
      </c>
      <c r="AX130" s="103">
        <v>279</v>
      </c>
      <c r="AY130" s="93">
        <v>23.679727427597953</v>
      </c>
      <c r="AZ130" s="104">
        <v>120.52810902896083</v>
      </c>
      <c r="BA130" s="85">
        <v>1</v>
      </c>
      <c r="BB130" s="85">
        <v>1415</v>
      </c>
      <c r="BC130" s="103">
        <v>1416</v>
      </c>
    </row>
    <row r="131" spans="1:55" x14ac:dyDescent="0.25">
      <c r="A131" s="5">
        <v>88</v>
      </c>
      <c r="B131" s="8" t="s">
        <v>204</v>
      </c>
      <c r="C131" s="5">
        <v>88</v>
      </c>
      <c r="D131" s="76">
        <v>23167</v>
      </c>
      <c r="E131" s="103">
        <v>2</v>
      </c>
      <c r="F131" s="103">
        <v>13145</v>
      </c>
      <c r="G131" s="103">
        <v>13147</v>
      </c>
      <c r="H131" s="104">
        <v>56.740190788621746</v>
      </c>
      <c r="I131" s="103">
        <v>25</v>
      </c>
      <c r="J131" s="103">
        <v>6955</v>
      </c>
      <c r="K131" s="103">
        <v>6980</v>
      </c>
      <c r="L131" s="93">
        <v>30.021150774808998</v>
      </c>
      <c r="M131" s="104">
        <v>86.761341563430733</v>
      </c>
      <c r="N131" s="85">
        <v>27</v>
      </c>
      <c r="O131" s="85">
        <v>20100</v>
      </c>
      <c r="P131" s="408">
        <v>20127</v>
      </c>
      <c r="Q131" s="103">
        <v>23167</v>
      </c>
      <c r="R131" s="103">
        <v>2</v>
      </c>
      <c r="S131" s="103">
        <v>13372</v>
      </c>
      <c r="T131" s="103">
        <v>13374</v>
      </c>
      <c r="U131" s="103">
        <v>57.720032805283374</v>
      </c>
      <c r="V131" s="103">
        <v>20</v>
      </c>
      <c r="W131" s="103">
        <v>7007</v>
      </c>
      <c r="X131" s="103">
        <v>7027</v>
      </c>
      <c r="Y131" s="103">
        <v>30.245607976863642</v>
      </c>
      <c r="Z131" s="103">
        <v>87.96564078214702</v>
      </c>
      <c r="AA131" s="103">
        <v>22</v>
      </c>
      <c r="AB131" s="103">
        <v>20379</v>
      </c>
      <c r="AC131" s="103">
        <v>20401</v>
      </c>
      <c r="AD131" s="544">
        <v>23167</v>
      </c>
      <c r="AE131" s="544">
        <v>2</v>
      </c>
      <c r="AF131" s="544">
        <v>13801</v>
      </c>
      <c r="AG131" s="544">
        <v>13803</v>
      </c>
      <c r="AH131" s="544">
        <v>59.571804722234212</v>
      </c>
      <c r="AI131" s="544">
        <v>18</v>
      </c>
      <c r="AJ131" s="544">
        <v>7131</v>
      </c>
      <c r="AK131" s="544">
        <v>7149</v>
      </c>
      <c r="AL131" s="544">
        <v>30.780852074070875</v>
      </c>
      <c r="AM131" s="544">
        <v>90.352656796305084</v>
      </c>
      <c r="AN131" s="544">
        <v>20</v>
      </c>
      <c r="AO131" s="544">
        <v>20932</v>
      </c>
      <c r="AP131" s="544">
        <v>20952</v>
      </c>
      <c r="AQ131" s="414">
        <v>23167</v>
      </c>
      <c r="AR131" s="103">
        <v>0</v>
      </c>
      <c r="AS131" s="103">
        <v>14027</v>
      </c>
      <c r="AT131" s="103">
        <v>14027</v>
      </c>
      <c r="AU131" s="104">
        <v>60.547330254240947</v>
      </c>
      <c r="AV131" s="103">
        <v>18</v>
      </c>
      <c r="AW131" s="103">
        <v>7140</v>
      </c>
      <c r="AX131" s="103">
        <v>7158</v>
      </c>
      <c r="AY131" s="93">
        <v>30.819700435964954</v>
      </c>
      <c r="AZ131" s="104">
        <v>91.367030690205894</v>
      </c>
      <c r="BA131" s="85">
        <v>18</v>
      </c>
      <c r="BB131" s="85">
        <v>21167</v>
      </c>
      <c r="BC131" s="103">
        <v>21185</v>
      </c>
    </row>
    <row r="132" spans="1:55" x14ac:dyDescent="0.25">
      <c r="A132" s="5">
        <v>129</v>
      </c>
      <c r="B132" s="8" t="s">
        <v>205</v>
      </c>
      <c r="C132" s="5">
        <v>129</v>
      </c>
      <c r="D132" s="76">
        <v>2360</v>
      </c>
      <c r="E132" s="103">
        <v>0</v>
      </c>
      <c r="F132" s="103">
        <v>1436</v>
      </c>
      <c r="G132" s="103">
        <v>1436</v>
      </c>
      <c r="H132" s="104">
        <v>60.847457627118636</v>
      </c>
      <c r="I132" s="103">
        <v>3</v>
      </c>
      <c r="J132" s="103">
        <v>1103</v>
      </c>
      <c r="K132" s="103">
        <v>1106</v>
      </c>
      <c r="L132" s="93">
        <v>46.737288135593218</v>
      </c>
      <c r="M132" s="104">
        <v>107.58474576271186</v>
      </c>
      <c r="N132" s="85">
        <v>3</v>
      </c>
      <c r="O132" s="85">
        <v>2539</v>
      </c>
      <c r="P132" s="408">
        <v>2542</v>
      </c>
      <c r="Q132" s="103">
        <v>2360</v>
      </c>
      <c r="R132" s="103">
        <v>0</v>
      </c>
      <c r="S132" s="103">
        <v>1440</v>
      </c>
      <c r="T132" s="103">
        <v>1440</v>
      </c>
      <c r="U132" s="103">
        <v>61.016949152542374</v>
      </c>
      <c r="V132" s="103">
        <v>1</v>
      </c>
      <c r="W132" s="103">
        <v>1120</v>
      </c>
      <c r="X132" s="103">
        <v>1121</v>
      </c>
      <c r="Y132" s="103">
        <v>47.457627118644069</v>
      </c>
      <c r="Z132" s="103">
        <v>108.47457627118644</v>
      </c>
      <c r="AA132" s="103">
        <v>1</v>
      </c>
      <c r="AB132" s="103">
        <v>2560</v>
      </c>
      <c r="AC132" s="103">
        <v>2561</v>
      </c>
      <c r="AD132" s="544">
        <v>2360</v>
      </c>
      <c r="AE132" s="544">
        <v>0</v>
      </c>
      <c r="AF132" s="544">
        <v>1451</v>
      </c>
      <c r="AG132" s="544">
        <v>1451</v>
      </c>
      <c r="AH132" s="544">
        <v>61.483050847457633</v>
      </c>
      <c r="AI132" s="544">
        <v>1</v>
      </c>
      <c r="AJ132" s="544">
        <v>1149</v>
      </c>
      <c r="AK132" s="544">
        <v>1150</v>
      </c>
      <c r="AL132" s="544">
        <v>48.686440677966104</v>
      </c>
      <c r="AM132" s="544">
        <v>110.16949152542372</v>
      </c>
      <c r="AN132" s="544">
        <v>1</v>
      </c>
      <c r="AO132" s="544">
        <v>2600</v>
      </c>
      <c r="AP132" s="544">
        <v>2601</v>
      </c>
      <c r="AQ132" s="414">
        <v>2360</v>
      </c>
      <c r="AR132" s="103">
        <v>0</v>
      </c>
      <c r="AS132" s="103">
        <v>1359</v>
      </c>
      <c r="AT132" s="103">
        <v>1359</v>
      </c>
      <c r="AU132" s="104">
        <v>57.584745762711862</v>
      </c>
      <c r="AV132" s="103">
        <v>2</v>
      </c>
      <c r="AW132" s="103">
        <v>1137</v>
      </c>
      <c r="AX132" s="103">
        <v>1139</v>
      </c>
      <c r="AY132" s="93">
        <v>48.177966101694913</v>
      </c>
      <c r="AZ132" s="104">
        <v>105.76271186440678</v>
      </c>
      <c r="BA132" s="85">
        <v>2</v>
      </c>
      <c r="BB132" s="85">
        <v>2496</v>
      </c>
      <c r="BC132" s="103">
        <v>2498</v>
      </c>
    </row>
    <row r="133" spans="1:55" x14ac:dyDescent="0.25">
      <c r="A133" s="5">
        <v>212</v>
      </c>
      <c r="B133" s="8" t="s">
        <v>206</v>
      </c>
      <c r="C133" s="5">
        <v>212</v>
      </c>
      <c r="D133" s="76">
        <v>1596</v>
      </c>
      <c r="E133" s="103">
        <v>0</v>
      </c>
      <c r="F133" s="103">
        <v>1080</v>
      </c>
      <c r="G133" s="103">
        <v>1080</v>
      </c>
      <c r="H133" s="104">
        <v>67.669172932330824</v>
      </c>
      <c r="I133" s="103">
        <v>4</v>
      </c>
      <c r="J133" s="103">
        <v>468</v>
      </c>
      <c r="K133" s="103">
        <v>472</v>
      </c>
      <c r="L133" s="93">
        <v>29.323308270676691</v>
      </c>
      <c r="M133" s="104">
        <v>96.992481203007515</v>
      </c>
      <c r="N133" s="85">
        <v>4</v>
      </c>
      <c r="O133" s="85">
        <v>1548</v>
      </c>
      <c r="P133" s="408">
        <v>1552</v>
      </c>
      <c r="Q133" s="103">
        <v>1596</v>
      </c>
      <c r="R133" s="103">
        <v>0</v>
      </c>
      <c r="S133" s="103">
        <v>1102</v>
      </c>
      <c r="T133" s="103">
        <v>1102</v>
      </c>
      <c r="U133" s="103">
        <v>69.047619047619051</v>
      </c>
      <c r="V133" s="103">
        <v>3</v>
      </c>
      <c r="W133" s="103">
        <v>472</v>
      </c>
      <c r="X133" s="103">
        <v>475</v>
      </c>
      <c r="Y133" s="103">
        <v>29.573934837092729</v>
      </c>
      <c r="Z133" s="103">
        <v>98.621553884711773</v>
      </c>
      <c r="AA133" s="103">
        <v>3</v>
      </c>
      <c r="AB133" s="103">
        <v>1574</v>
      </c>
      <c r="AC133" s="103">
        <v>1577</v>
      </c>
      <c r="AD133" s="544">
        <v>1596</v>
      </c>
      <c r="AE133" s="544">
        <v>0</v>
      </c>
      <c r="AF133" s="544">
        <v>1105</v>
      </c>
      <c r="AG133" s="544">
        <v>1105</v>
      </c>
      <c r="AH133" s="544">
        <v>69.235588972431074</v>
      </c>
      <c r="AI133" s="544">
        <v>3</v>
      </c>
      <c r="AJ133" s="544">
        <v>469</v>
      </c>
      <c r="AK133" s="544">
        <v>472</v>
      </c>
      <c r="AL133" s="544">
        <v>29.385964912280706</v>
      </c>
      <c r="AM133" s="544">
        <v>98.621553884711773</v>
      </c>
      <c r="AN133" s="544">
        <v>3</v>
      </c>
      <c r="AO133" s="544">
        <v>1574</v>
      </c>
      <c r="AP133" s="544">
        <v>1577</v>
      </c>
      <c r="AQ133" s="414">
        <v>1596</v>
      </c>
      <c r="AR133" s="103">
        <v>0</v>
      </c>
      <c r="AS133" s="103">
        <v>1105</v>
      </c>
      <c r="AT133" s="103">
        <v>1105</v>
      </c>
      <c r="AU133" s="104">
        <v>69.235588972431074</v>
      </c>
      <c r="AV133" s="103">
        <v>3</v>
      </c>
      <c r="AW133" s="103">
        <v>478</v>
      </c>
      <c r="AX133" s="103">
        <v>481</v>
      </c>
      <c r="AY133" s="93">
        <v>29.949874686716793</v>
      </c>
      <c r="AZ133" s="104">
        <v>99.185463659147871</v>
      </c>
      <c r="BA133" s="85">
        <v>3</v>
      </c>
      <c r="BB133" s="85">
        <v>1583</v>
      </c>
      <c r="BC133" s="103">
        <v>1586</v>
      </c>
    </row>
    <row r="134" spans="1:55" x14ac:dyDescent="0.25">
      <c r="A134" s="5">
        <v>266</v>
      </c>
      <c r="B134" s="8" t="s">
        <v>207</v>
      </c>
      <c r="C134" s="5">
        <v>266</v>
      </c>
      <c r="D134" s="76">
        <v>3969</v>
      </c>
      <c r="E134" s="103">
        <v>0</v>
      </c>
      <c r="F134" s="103">
        <v>1764</v>
      </c>
      <c r="G134" s="103">
        <v>1764</v>
      </c>
      <c r="H134" s="104">
        <v>44.444444444444443</v>
      </c>
      <c r="I134" s="103">
        <v>12</v>
      </c>
      <c r="J134" s="103">
        <v>2069</v>
      </c>
      <c r="K134" s="103">
        <v>2081</v>
      </c>
      <c r="L134" s="93">
        <v>52.128999748047363</v>
      </c>
      <c r="M134" s="104">
        <v>96.573444192491806</v>
      </c>
      <c r="N134" s="85">
        <v>12</v>
      </c>
      <c r="O134" s="85">
        <v>3833</v>
      </c>
      <c r="P134" s="408">
        <v>3845</v>
      </c>
      <c r="Q134" s="103">
        <v>3969</v>
      </c>
      <c r="R134" s="103">
        <v>0</v>
      </c>
      <c r="S134" s="103">
        <v>1792</v>
      </c>
      <c r="T134" s="103">
        <v>1792</v>
      </c>
      <c r="U134" s="103">
        <v>45.149911816578481</v>
      </c>
      <c r="V134" s="103">
        <v>12</v>
      </c>
      <c r="W134" s="103">
        <v>2063</v>
      </c>
      <c r="X134" s="103">
        <v>2075</v>
      </c>
      <c r="Y134" s="103">
        <v>51.977828168304363</v>
      </c>
      <c r="Z134" s="103">
        <v>97.127739984882851</v>
      </c>
      <c r="AA134" s="103">
        <v>12</v>
      </c>
      <c r="AB134" s="103">
        <v>3855</v>
      </c>
      <c r="AC134" s="103">
        <v>3867</v>
      </c>
      <c r="AD134" s="544">
        <v>3969</v>
      </c>
      <c r="AE134" s="544">
        <v>0</v>
      </c>
      <c r="AF134" s="544">
        <v>1758</v>
      </c>
      <c r="AG134" s="544">
        <v>1758</v>
      </c>
      <c r="AH134" s="544">
        <v>44.293272864701436</v>
      </c>
      <c r="AI134" s="544">
        <v>13</v>
      </c>
      <c r="AJ134" s="544">
        <v>2080</v>
      </c>
      <c r="AK134" s="544">
        <v>2093</v>
      </c>
      <c r="AL134" s="544">
        <v>52.406147644242886</v>
      </c>
      <c r="AM134" s="544">
        <v>96.699420508944328</v>
      </c>
      <c r="AN134" s="544">
        <v>13</v>
      </c>
      <c r="AO134" s="544">
        <v>3838</v>
      </c>
      <c r="AP134" s="544">
        <v>3851</v>
      </c>
      <c r="AQ134" s="414">
        <v>3969</v>
      </c>
      <c r="AR134" s="103">
        <v>0</v>
      </c>
      <c r="AS134" s="103">
        <v>1774</v>
      </c>
      <c r="AT134" s="103">
        <v>1774</v>
      </c>
      <c r="AU134" s="104">
        <v>44.696397077349459</v>
      </c>
      <c r="AV134" s="103">
        <v>12</v>
      </c>
      <c r="AW134" s="103">
        <v>2074</v>
      </c>
      <c r="AX134" s="103">
        <v>2086</v>
      </c>
      <c r="AY134" s="93">
        <v>52.254976064499871</v>
      </c>
      <c r="AZ134" s="104">
        <v>96.951373141849331</v>
      </c>
      <c r="BA134" s="85">
        <v>12</v>
      </c>
      <c r="BB134" s="85">
        <v>3848</v>
      </c>
      <c r="BC134" s="103">
        <v>3860</v>
      </c>
    </row>
    <row r="135" spans="1:55" x14ac:dyDescent="0.25">
      <c r="A135" s="5">
        <v>308</v>
      </c>
      <c r="B135" s="8" t="s">
        <v>208</v>
      </c>
      <c r="C135" s="5">
        <v>308</v>
      </c>
      <c r="D135" s="76">
        <v>1549</v>
      </c>
      <c r="E135" s="103">
        <v>0</v>
      </c>
      <c r="F135" s="103">
        <v>1280</v>
      </c>
      <c r="G135" s="103">
        <v>1280</v>
      </c>
      <c r="H135" s="104">
        <v>82.633957391865721</v>
      </c>
      <c r="I135" s="103">
        <v>2</v>
      </c>
      <c r="J135" s="103">
        <v>538</v>
      </c>
      <c r="K135" s="103">
        <v>540</v>
      </c>
      <c r="L135" s="93">
        <v>34.732085216268558</v>
      </c>
      <c r="M135" s="104">
        <v>117.36604260813428</v>
      </c>
      <c r="N135" s="85">
        <v>2</v>
      </c>
      <c r="O135" s="85">
        <v>1818</v>
      </c>
      <c r="P135" s="408">
        <v>1820</v>
      </c>
      <c r="Q135" s="103">
        <v>1549</v>
      </c>
      <c r="R135" s="103">
        <v>0</v>
      </c>
      <c r="S135" s="103">
        <v>1009</v>
      </c>
      <c r="T135" s="103">
        <v>1009</v>
      </c>
      <c r="U135" s="103">
        <v>65.138799225306656</v>
      </c>
      <c r="V135" s="103">
        <v>2</v>
      </c>
      <c r="W135" s="103">
        <v>513</v>
      </c>
      <c r="X135" s="103">
        <v>515</v>
      </c>
      <c r="Y135" s="103">
        <v>33.118140735958683</v>
      </c>
      <c r="Z135" s="103">
        <v>98.256939961265331</v>
      </c>
      <c r="AA135" s="103">
        <v>2</v>
      </c>
      <c r="AB135" s="103">
        <v>1522</v>
      </c>
      <c r="AC135" s="103">
        <v>1524</v>
      </c>
      <c r="AD135" s="544">
        <v>1549</v>
      </c>
      <c r="AE135" s="544">
        <v>0</v>
      </c>
      <c r="AF135" s="544">
        <v>1022</v>
      </c>
      <c r="AG135" s="544">
        <v>1022</v>
      </c>
      <c r="AH135" s="544">
        <v>65.978050355067779</v>
      </c>
      <c r="AI135" s="544">
        <v>1</v>
      </c>
      <c r="AJ135" s="544">
        <v>513</v>
      </c>
      <c r="AK135" s="544">
        <v>514</v>
      </c>
      <c r="AL135" s="544">
        <v>33.118140735958683</v>
      </c>
      <c r="AM135" s="544">
        <v>99.096191091026469</v>
      </c>
      <c r="AN135" s="544">
        <v>1</v>
      </c>
      <c r="AO135" s="544">
        <v>1535</v>
      </c>
      <c r="AP135" s="544">
        <v>1536</v>
      </c>
      <c r="AQ135" s="414">
        <v>1549</v>
      </c>
      <c r="AR135" s="103">
        <v>0</v>
      </c>
      <c r="AS135" s="103">
        <v>1031</v>
      </c>
      <c r="AT135" s="103">
        <v>1031</v>
      </c>
      <c r="AU135" s="104">
        <v>66.559070367979345</v>
      </c>
      <c r="AV135" s="103">
        <v>1</v>
      </c>
      <c r="AW135" s="103">
        <v>525</v>
      </c>
      <c r="AX135" s="103">
        <v>526</v>
      </c>
      <c r="AY135" s="93">
        <v>33.89283408650742</v>
      </c>
      <c r="AZ135" s="104">
        <v>100.45190445448678</v>
      </c>
      <c r="BA135" s="85">
        <v>1</v>
      </c>
      <c r="BB135" s="85">
        <v>1556</v>
      </c>
      <c r="BC135" s="103">
        <v>1557</v>
      </c>
    </row>
    <row r="136" spans="1:55" x14ac:dyDescent="0.25">
      <c r="A136" s="5">
        <v>360</v>
      </c>
      <c r="B136" s="12" t="s">
        <v>209</v>
      </c>
      <c r="C136" s="5">
        <v>360</v>
      </c>
      <c r="D136" s="76">
        <v>13107</v>
      </c>
      <c r="E136" s="103">
        <v>0</v>
      </c>
      <c r="F136" s="103">
        <v>7570</v>
      </c>
      <c r="G136" s="103">
        <v>7570</v>
      </c>
      <c r="H136" s="104">
        <v>57.75539787899595</v>
      </c>
      <c r="I136" s="103">
        <v>21</v>
      </c>
      <c r="J136" s="103">
        <v>6290</v>
      </c>
      <c r="K136" s="103">
        <v>6311</v>
      </c>
      <c r="L136" s="93">
        <v>47.989623865110246</v>
      </c>
      <c r="M136" s="104">
        <v>105.74502174410621</v>
      </c>
      <c r="N136" s="85">
        <v>21</v>
      </c>
      <c r="O136" s="85">
        <v>13860</v>
      </c>
      <c r="P136" s="408">
        <v>13881</v>
      </c>
      <c r="Q136" s="103">
        <v>13107</v>
      </c>
      <c r="R136" s="103">
        <v>0</v>
      </c>
      <c r="S136" s="103">
        <v>7707</v>
      </c>
      <c r="T136" s="103">
        <v>7707</v>
      </c>
      <c r="U136" s="103">
        <v>58.800640878919666</v>
      </c>
      <c r="V136" s="103">
        <v>18</v>
      </c>
      <c r="W136" s="103">
        <v>6375</v>
      </c>
      <c r="X136" s="103">
        <v>6393</v>
      </c>
      <c r="Y136" s="103">
        <v>48.638132295719842</v>
      </c>
      <c r="Z136" s="103">
        <v>107.43877317463951</v>
      </c>
      <c r="AA136" s="103">
        <v>18</v>
      </c>
      <c r="AB136" s="103">
        <v>14082</v>
      </c>
      <c r="AC136" s="103">
        <v>14100</v>
      </c>
      <c r="AD136" s="544">
        <v>13107</v>
      </c>
      <c r="AE136" s="544">
        <v>0</v>
      </c>
      <c r="AF136" s="544">
        <v>7771</v>
      </c>
      <c r="AG136" s="544">
        <v>7771</v>
      </c>
      <c r="AH136" s="544">
        <v>59.288929579613949</v>
      </c>
      <c r="AI136" s="544">
        <v>18</v>
      </c>
      <c r="AJ136" s="544">
        <v>6438</v>
      </c>
      <c r="AK136" s="544">
        <v>6456</v>
      </c>
      <c r="AL136" s="544">
        <v>49.118791485465778</v>
      </c>
      <c r="AM136" s="544">
        <v>108.40772106507973</v>
      </c>
      <c r="AN136" s="544">
        <v>18</v>
      </c>
      <c r="AO136" s="544">
        <v>14209</v>
      </c>
      <c r="AP136" s="544">
        <v>14227</v>
      </c>
      <c r="AQ136" s="414">
        <v>13107</v>
      </c>
      <c r="AR136" s="103">
        <v>0</v>
      </c>
      <c r="AS136" s="103">
        <v>7745</v>
      </c>
      <c r="AT136" s="103">
        <v>7745</v>
      </c>
      <c r="AU136" s="104">
        <v>59.090562294956896</v>
      </c>
      <c r="AV136" s="103">
        <v>17</v>
      </c>
      <c r="AW136" s="103">
        <v>6466</v>
      </c>
      <c r="AX136" s="103">
        <v>6483</v>
      </c>
      <c r="AY136" s="93">
        <v>49.332417792019534</v>
      </c>
      <c r="AZ136" s="104">
        <v>108.42298008697642</v>
      </c>
      <c r="BA136" s="85">
        <v>17</v>
      </c>
      <c r="BB136" s="85">
        <v>14211</v>
      </c>
      <c r="BC136" s="103">
        <v>14228</v>
      </c>
    </row>
    <row r="137" spans="1:55" x14ac:dyDescent="0.25">
      <c r="A137" s="5">
        <v>380</v>
      </c>
      <c r="B137" s="8" t="s">
        <v>210</v>
      </c>
      <c r="C137" s="5">
        <v>380</v>
      </c>
      <c r="D137" s="76">
        <v>2206</v>
      </c>
      <c r="E137" s="103">
        <v>0</v>
      </c>
      <c r="F137" s="103">
        <v>1126</v>
      </c>
      <c r="G137" s="103">
        <v>1126</v>
      </c>
      <c r="H137" s="104">
        <v>51.042611060743425</v>
      </c>
      <c r="I137" s="103">
        <v>3</v>
      </c>
      <c r="J137" s="103">
        <v>762</v>
      </c>
      <c r="K137" s="103">
        <v>765</v>
      </c>
      <c r="L137" s="93">
        <v>34.542157751586586</v>
      </c>
      <c r="M137" s="104">
        <v>85.584768812330012</v>
      </c>
      <c r="N137" s="85">
        <v>3</v>
      </c>
      <c r="O137" s="85">
        <v>1888</v>
      </c>
      <c r="P137" s="408">
        <v>1891</v>
      </c>
      <c r="Q137" s="103">
        <v>2206</v>
      </c>
      <c r="R137" s="103">
        <v>0</v>
      </c>
      <c r="S137" s="103">
        <v>1132</v>
      </c>
      <c r="T137" s="103">
        <v>1132</v>
      </c>
      <c r="U137" s="103">
        <v>51.314596554850411</v>
      </c>
      <c r="V137" s="103">
        <v>3</v>
      </c>
      <c r="W137" s="103">
        <v>782</v>
      </c>
      <c r="X137" s="103">
        <v>785</v>
      </c>
      <c r="Y137" s="103">
        <v>35.448776065276519</v>
      </c>
      <c r="Z137" s="103">
        <v>86.763372620126916</v>
      </c>
      <c r="AA137" s="103">
        <v>3</v>
      </c>
      <c r="AB137" s="103">
        <v>1914</v>
      </c>
      <c r="AC137" s="103">
        <v>1917</v>
      </c>
      <c r="AD137" s="544">
        <v>2206</v>
      </c>
      <c r="AE137" s="544">
        <v>0</v>
      </c>
      <c r="AF137" s="544">
        <v>1151</v>
      </c>
      <c r="AG137" s="544">
        <v>1151</v>
      </c>
      <c r="AH137" s="544">
        <v>52.175883952855848</v>
      </c>
      <c r="AI137" s="544">
        <v>3</v>
      </c>
      <c r="AJ137" s="544">
        <v>785</v>
      </c>
      <c r="AK137" s="544">
        <v>788</v>
      </c>
      <c r="AL137" s="544">
        <v>35.584768812330012</v>
      </c>
      <c r="AM137" s="544">
        <v>87.760652765185853</v>
      </c>
      <c r="AN137" s="544">
        <v>3</v>
      </c>
      <c r="AO137" s="544">
        <v>1936</v>
      </c>
      <c r="AP137" s="544">
        <v>1939</v>
      </c>
      <c r="AQ137" s="414">
        <v>2206</v>
      </c>
      <c r="AR137" s="103">
        <v>0</v>
      </c>
      <c r="AS137" s="103">
        <v>1174</v>
      </c>
      <c r="AT137" s="103">
        <v>1174</v>
      </c>
      <c r="AU137" s="104">
        <v>53.218495013599274</v>
      </c>
      <c r="AV137" s="103">
        <v>3</v>
      </c>
      <c r="AW137" s="103">
        <v>770</v>
      </c>
      <c r="AX137" s="103">
        <v>773</v>
      </c>
      <c r="AY137" s="93">
        <v>34.904805077062555</v>
      </c>
      <c r="AZ137" s="104">
        <v>88.123300090661829</v>
      </c>
      <c r="BA137" s="85">
        <v>3</v>
      </c>
      <c r="BB137" s="85">
        <v>1944</v>
      </c>
      <c r="BC137" s="103">
        <v>1947</v>
      </c>
    </row>
    <row r="138" spans="1:55" x14ac:dyDescent="0.25">
      <c r="A138" s="5">
        <v>631</v>
      </c>
      <c r="B138" s="8" t="s">
        <v>211</v>
      </c>
      <c r="C138" s="5">
        <v>631</v>
      </c>
      <c r="D138" s="76">
        <v>3435</v>
      </c>
      <c r="E138" s="103">
        <v>0</v>
      </c>
      <c r="F138" s="103">
        <v>2427</v>
      </c>
      <c r="G138" s="103">
        <v>2427</v>
      </c>
      <c r="H138" s="104">
        <v>70.655021834061131</v>
      </c>
      <c r="I138" s="103">
        <v>6</v>
      </c>
      <c r="J138" s="103">
        <v>1503</v>
      </c>
      <c r="K138" s="103">
        <v>1509</v>
      </c>
      <c r="L138" s="93">
        <v>43.755458515283841</v>
      </c>
      <c r="M138" s="104">
        <v>114.41048034934498</v>
      </c>
      <c r="N138" s="85">
        <v>6</v>
      </c>
      <c r="O138" s="85">
        <v>3930</v>
      </c>
      <c r="P138" s="408">
        <v>3936</v>
      </c>
      <c r="Q138" s="103">
        <v>3435</v>
      </c>
      <c r="R138" s="103">
        <v>0</v>
      </c>
      <c r="S138" s="103">
        <v>2444</v>
      </c>
      <c r="T138" s="103">
        <v>2444</v>
      </c>
      <c r="U138" s="103">
        <v>71.149927219796211</v>
      </c>
      <c r="V138" s="103">
        <v>6</v>
      </c>
      <c r="W138" s="103">
        <v>1504</v>
      </c>
      <c r="X138" s="103">
        <v>1510</v>
      </c>
      <c r="Y138" s="103">
        <v>43.784570596797671</v>
      </c>
      <c r="Z138" s="103">
        <v>114.93449781659389</v>
      </c>
      <c r="AA138" s="103">
        <v>6</v>
      </c>
      <c r="AB138" s="103">
        <v>3948</v>
      </c>
      <c r="AC138" s="103">
        <v>3954</v>
      </c>
      <c r="AD138" s="544">
        <v>3435</v>
      </c>
      <c r="AE138" s="544">
        <v>0</v>
      </c>
      <c r="AF138" s="544">
        <v>2474</v>
      </c>
      <c r="AG138" s="544">
        <v>2474</v>
      </c>
      <c r="AH138" s="544">
        <v>72.023289665211067</v>
      </c>
      <c r="AI138" s="544">
        <v>6</v>
      </c>
      <c r="AJ138" s="544">
        <v>1499</v>
      </c>
      <c r="AK138" s="544">
        <v>1505</v>
      </c>
      <c r="AL138" s="544">
        <v>43.639010189228529</v>
      </c>
      <c r="AM138" s="544">
        <v>115.66229985443958</v>
      </c>
      <c r="AN138" s="544">
        <v>6</v>
      </c>
      <c r="AO138" s="544">
        <v>3973</v>
      </c>
      <c r="AP138" s="544">
        <v>3979</v>
      </c>
      <c r="AQ138" s="414">
        <v>3435</v>
      </c>
      <c r="AR138" s="103">
        <v>0</v>
      </c>
      <c r="AS138" s="103">
        <v>2500</v>
      </c>
      <c r="AT138" s="103">
        <v>2500</v>
      </c>
      <c r="AU138" s="104">
        <v>72.780203784570602</v>
      </c>
      <c r="AV138" s="103">
        <v>6</v>
      </c>
      <c r="AW138" s="103">
        <v>1505</v>
      </c>
      <c r="AX138" s="103">
        <v>1511</v>
      </c>
      <c r="AY138" s="93">
        <v>43.813682678311501</v>
      </c>
      <c r="AZ138" s="104">
        <v>116.5938864628821</v>
      </c>
      <c r="BA138" s="85">
        <v>6</v>
      </c>
      <c r="BB138" s="85">
        <v>4005</v>
      </c>
      <c r="BC138" s="103">
        <v>4011</v>
      </c>
    </row>
    <row r="139" spans="1:55" ht="66" customHeight="1" x14ac:dyDescent="0.25">
      <c r="B139" s="184"/>
      <c r="AQ139" s="204" t="s">
        <v>212</v>
      </c>
      <c r="AR139" s="483" t="s">
        <v>248</v>
      </c>
      <c r="AS139" s="483"/>
      <c r="AT139" s="483"/>
      <c r="AU139" s="483"/>
      <c r="AV139" s="483"/>
      <c r="AW139" s="483"/>
      <c r="AX139" s="483"/>
      <c r="AY139" s="483"/>
      <c r="AZ139" s="483"/>
      <c r="BA139" s="483"/>
      <c r="BB139" s="483"/>
      <c r="BC139" s="483"/>
    </row>
    <row r="140" spans="1:55" ht="34.5" customHeight="1" x14ac:dyDescent="0.25">
      <c r="B140" s="183"/>
      <c r="AQ140" s="478" t="s">
        <v>30</v>
      </c>
      <c r="AR140" s="478"/>
      <c r="AS140" s="478"/>
      <c r="AT140" s="479" t="s">
        <v>31</v>
      </c>
      <c r="AU140" s="479"/>
      <c r="AV140" s="479"/>
      <c r="AW140" s="479"/>
      <c r="AX140" s="479"/>
      <c r="AY140" s="479"/>
      <c r="AZ140" s="479"/>
      <c r="BA140" s="479"/>
      <c r="BB140" s="479"/>
      <c r="BC140" s="479"/>
    </row>
    <row r="141" spans="1:55" ht="36.75" customHeight="1" x14ac:dyDescent="0.25">
      <c r="B141" s="183"/>
      <c r="AQ141" s="478" t="s">
        <v>249</v>
      </c>
      <c r="AR141" s="478"/>
      <c r="AS141" s="478"/>
      <c r="AT141" s="479" t="s">
        <v>250</v>
      </c>
      <c r="AU141" s="479"/>
      <c r="AV141" s="479"/>
      <c r="AW141" s="479"/>
      <c r="AX141" s="479"/>
      <c r="AY141" s="479"/>
      <c r="AZ141" s="479"/>
      <c r="BA141" s="479"/>
      <c r="BB141" s="479"/>
      <c r="BC141" s="479"/>
    </row>
    <row r="142" spans="1:55" x14ac:dyDescent="0.25">
      <c r="B142" s="183"/>
      <c r="D142" s="183"/>
      <c r="E142" s="183"/>
      <c r="F142" s="183"/>
      <c r="G142" s="183"/>
      <c r="H142" s="183"/>
      <c r="I142" s="183"/>
      <c r="J142" s="183"/>
      <c r="K142" s="183"/>
      <c r="L142" s="183"/>
    </row>
    <row r="143" spans="1:55" x14ac:dyDescent="0.25">
      <c r="B143" s="183"/>
      <c r="D143" s="183"/>
      <c r="E143" s="183"/>
      <c r="F143" s="183"/>
      <c r="G143" s="183"/>
      <c r="H143" s="183"/>
      <c r="I143" s="183"/>
      <c r="J143" s="183"/>
      <c r="K143" s="183"/>
      <c r="L143" s="183"/>
    </row>
    <row r="144" spans="1:55" x14ac:dyDescent="0.25">
      <c r="B144" s="183"/>
      <c r="D144" t="s">
        <v>251</v>
      </c>
      <c r="E144" s="183"/>
      <c r="F144" s="183"/>
      <c r="G144" s="183"/>
      <c r="H144" s="183"/>
      <c r="I144" s="183"/>
      <c r="J144" s="183"/>
      <c r="K144" s="183"/>
      <c r="L144" s="183"/>
    </row>
    <row r="145" spans="2:56" x14ac:dyDescent="0.25">
      <c r="B145" s="183"/>
      <c r="D145" s="183"/>
      <c r="E145" s="183"/>
      <c r="F145" s="183"/>
      <c r="G145" s="183"/>
      <c r="H145" s="183"/>
      <c r="I145" s="183"/>
      <c r="J145" s="183"/>
      <c r="K145" s="183"/>
      <c r="L145" s="183"/>
    </row>
    <row r="146" spans="2:56" ht="39.75" customHeight="1" x14ac:dyDescent="0.25">
      <c r="B146" s="183"/>
      <c r="E146" s="285"/>
      <c r="F146" s="285"/>
      <c r="G146" s="285"/>
      <c r="H146" s="285"/>
      <c r="J146" s="285"/>
      <c r="K146" s="285"/>
      <c r="L146" s="285"/>
      <c r="M146" s="285"/>
      <c r="N146" s="285"/>
      <c r="O146" s="285"/>
      <c r="P146" s="285"/>
      <c r="Q146" s="285"/>
      <c r="R146" s="285"/>
      <c r="S146" s="285"/>
      <c r="T146" s="285"/>
      <c r="U146" s="285"/>
      <c r="V146" s="285"/>
      <c r="W146" s="285"/>
      <c r="Y146" s="285"/>
      <c r="Z146" s="285"/>
      <c r="AA146" s="285"/>
      <c r="AB146" s="285"/>
      <c r="AC146" s="285"/>
      <c r="AD146" s="285"/>
      <c r="AE146" s="285"/>
      <c r="AF146" s="285"/>
      <c r="AG146" s="285"/>
      <c r="AH146" s="285"/>
      <c r="AI146" s="285"/>
      <c r="AJ146" s="285"/>
      <c r="AK146" s="285"/>
      <c r="AL146" s="285"/>
      <c r="AM146" s="285"/>
      <c r="AN146" s="285"/>
      <c r="AO146" s="285"/>
      <c r="AP146" s="285"/>
      <c r="AQ146" s="477" t="s">
        <v>575</v>
      </c>
      <c r="AR146" s="477"/>
      <c r="AS146" s="477"/>
      <c r="AT146" s="477"/>
      <c r="AU146" s="477"/>
      <c r="AV146" s="477"/>
      <c r="AW146" s="477"/>
      <c r="AX146" s="477"/>
      <c r="AY146" s="477"/>
      <c r="AZ146" s="477"/>
      <c r="BA146" s="477"/>
      <c r="BB146" s="477"/>
      <c r="BC146" s="477"/>
      <c r="BD146" s="285"/>
    </row>
    <row r="147" spans="2:56" ht="51" x14ac:dyDescent="0.25">
      <c r="B147" s="183"/>
      <c r="H147" s="183"/>
      <c r="I147" s="183"/>
      <c r="J147" s="183"/>
      <c r="K147" s="183"/>
      <c r="L147" s="183"/>
      <c r="AK147" s="202" t="s">
        <v>252</v>
      </c>
      <c r="AL147" s="198" t="s">
        <v>253</v>
      </c>
      <c r="AM147" s="199" t="s">
        <v>254</v>
      </c>
      <c r="AN147" s="199" t="s">
        <v>255</v>
      </c>
      <c r="AO147" s="199" t="s">
        <v>256</v>
      </c>
    </row>
    <row r="148" spans="2:56" x14ac:dyDescent="0.25">
      <c r="B148" s="183"/>
      <c r="H148" s="183"/>
      <c r="I148" s="183"/>
      <c r="J148" s="183"/>
      <c r="K148" s="183"/>
      <c r="L148" s="183"/>
      <c r="AK148" s="125">
        <v>2022</v>
      </c>
      <c r="AL148" s="205">
        <v>44896</v>
      </c>
      <c r="AM148" s="76">
        <v>19713</v>
      </c>
      <c r="AN148" s="76">
        <v>157372</v>
      </c>
      <c r="AO148" s="76">
        <v>177085</v>
      </c>
    </row>
    <row r="149" spans="2:56" x14ac:dyDescent="0.25">
      <c r="B149" s="183"/>
      <c r="H149" s="183"/>
      <c r="I149" s="183"/>
      <c r="J149" s="183"/>
      <c r="K149" s="183"/>
      <c r="L149" s="183"/>
      <c r="AK149" s="125">
        <v>2023</v>
      </c>
      <c r="AL149" s="286">
        <v>44927</v>
      </c>
      <c r="AM149" s="76">
        <v>18753</v>
      </c>
      <c r="AN149" s="76">
        <v>160416</v>
      </c>
      <c r="AO149" s="76">
        <v>179169</v>
      </c>
    </row>
    <row r="150" spans="2:56" x14ac:dyDescent="0.25">
      <c r="B150" s="183"/>
      <c r="H150" s="183"/>
      <c r="I150" s="183"/>
      <c r="J150" s="183"/>
      <c r="K150" s="183"/>
      <c r="L150" s="183"/>
      <c r="AK150" s="125">
        <v>2023</v>
      </c>
      <c r="AL150" s="286">
        <v>44958</v>
      </c>
      <c r="AM150" s="76">
        <v>17862</v>
      </c>
      <c r="AN150" s="76">
        <v>164261</v>
      </c>
      <c r="AO150" s="76">
        <v>182123</v>
      </c>
    </row>
    <row r="151" spans="2:56" ht="18.75" customHeight="1" x14ac:dyDescent="0.25">
      <c r="B151" s="183"/>
      <c r="H151" s="183"/>
      <c r="I151" s="183"/>
      <c r="J151" s="183"/>
      <c r="K151" s="183"/>
      <c r="L151" s="183"/>
      <c r="AK151" s="125">
        <v>2023</v>
      </c>
      <c r="AL151" s="287">
        <v>44986</v>
      </c>
      <c r="AM151" s="76">
        <v>16894</v>
      </c>
      <c r="AN151" s="76">
        <v>171077</v>
      </c>
      <c r="AO151" s="76">
        <v>187971</v>
      </c>
    </row>
    <row r="152" spans="2:56" x14ac:dyDescent="0.25">
      <c r="B152" s="183"/>
      <c r="H152" s="183"/>
      <c r="I152" s="183"/>
      <c r="J152" s="183"/>
      <c r="K152" s="183"/>
      <c r="L152" s="183"/>
      <c r="AK152" s="125">
        <v>2023</v>
      </c>
      <c r="AL152" s="286">
        <v>45017</v>
      </c>
      <c r="AM152" s="258">
        <v>13411</v>
      </c>
      <c r="AN152" s="258">
        <v>178625</v>
      </c>
      <c r="AO152" s="258">
        <v>192036</v>
      </c>
    </row>
    <row r="153" spans="2:56" x14ac:dyDescent="0.25">
      <c r="B153" s="183"/>
      <c r="H153" s="183"/>
      <c r="I153" s="183"/>
      <c r="J153" s="183"/>
      <c r="K153" s="183"/>
      <c r="L153" s="183"/>
      <c r="AK153" s="125">
        <v>2023</v>
      </c>
      <c r="AL153" s="286">
        <v>45047</v>
      </c>
      <c r="AM153" s="76">
        <v>12865</v>
      </c>
      <c r="AN153" s="76">
        <v>182754</v>
      </c>
      <c r="AO153" s="76">
        <v>195619</v>
      </c>
    </row>
    <row r="154" spans="2:56" x14ac:dyDescent="0.25">
      <c r="B154" s="183"/>
      <c r="H154" s="183"/>
      <c r="I154" s="183"/>
      <c r="J154" s="183"/>
      <c r="K154" s="183"/>
      <c r="L154" s="183"/>
      <c r="AK154" s="125">
        <v>2023</v>
      </c>
      <c r="AL154" s="286">
        <v>45078</v>
      </c>
      <c r="AM154" s="258">
        <v>6877</v>
      </c>
      <c r="AN154" s="258">
        <v>188578</v>
      </c>
      <c r="AO154" s="258">
        <v>195455</v>
      </c>
    </row>
    <row r="155" spans="2:56" x14ac:dyDescent="0.25">
      <c r="B155" s="183"/>
      <c r="H155" s="183"/>
      <c r="I155" s="183"/>
      <c r="J155" s="183"/>
      <c r="K155" s="183"/>
      <c r="L155" s="183"/>
      <c r="AK155" s="125">
        <v>2023</v>
      </c>
      <c r="AL155" s="286">
        <v>45108</v>
      </c>
      <c r="AM155" s="258">
        <v>1846</v>
      </c>
      <c r="AN155" s="258">
        <v>192533</v>
      </c>
      <c r="AO155" s="258">
        <v>194379</v>
      </c>
    </row>
    <row r="156" spans="2:56" x14ac:dyDescent="0.25">
      <c r="B156" s="183"/>
      <c r="H156" s="183"/>
      <c r="I156" s="183"/>
      <c r="J156" s="183"/>
      <c r="K156" s="183"/>
      <c r="L156" s="183"/>
      <c r="AK156" s="125">
        <v>2023</v>
      </c>
      <c r="AL156" s="286">
        <v>45139</v>
      </c>
      <c r="AM156" s="258">
        <v>1112</v>
      </c>
      <c r="AN156" s="258">
        <v>198485</v>
      </c>
      <c r="AO156" s="258">
        <v>199597</v>
      </c>
    </row>
    <row r="157" spans="2:56" ht="16.5" customHeight="1" x14ac:dyDescent="0.25">
      <c r="B157" s="183"/>
      <c r="H157" s="183"/>
      <c r="I157" s="183"/>
      <c r="J157" s="183"/>
      <c r="K157" s="183"/>
      <c r="L157" s="183"/>
      <c r="AK157" s="125">
        <v>2023</v>
      </c>
      <c r="AL157" s="286">
        <v>45170</v>
      </c>
      <c r="AM157" s="258">
        <v>964</v>
      </c>
      <c r="AN157" s="258">
        <v>203073</v>
      </c>
      <c r="AO157" s="258">
        <v>204037</v>
      </c>
    </row>
    <row r="158" spans="2:56" x14ac:dyDescent="0.25">
      <c r="B158" s="183"/>
      <c r="H158" s="183"/>
      <c r="I158" s="183"/>
      <c r="J158" s="183"/>
      <c r="K158" s="183"/>
      <c r="L158" s="183"/>
      <c r="AK158" s="125">
        <v>2023</v>
      </c>
      <c r="AL158" s="286">
        <v>45200</v>
      </c>
      <c r="AM158" s="76">
        <v>874</v>
      </c>
      <c r="AN158" s="76">
        <v>206201</v>
      </c>
      <c r="AO158" s="76">
        <v>207075</v>
      </c>
    </row>
    <row r="159" spans="2:56" x14ac:dyDescent="0.25">
      <c r="B159" s="183"/>
      <c r="H159" s="183"/>
      <c r="I159" s="183"/>
      <c r="J159" s="183"/>
      <c r="K159" s="183"/>
      <c r="L159" s="183"/>
      <c r="AK159" s="125">
        <v>2023</v>
      </c>
      <c r="AL159" s="286">
        <v>45231</v>
      </c>
      <c r="AM159" s="125">
        <v>544</v>
      </c>
      <c r="AN159" s="76">
        <v>209898</v>
      </c>
      <c r="AO159" s="76">
        <v>210442</v>
      </c>
    </row>
    <row r="160" spans="2:56" x14ac:dyDescent="0.25">
      <c r="B160" s="183"/>
      <c r="H160" s="183"/>
      <c r="I160" s="183"/>
      <c r="J160" s="183"/>
      <c r="K160" s="183"/>
      <c r="L160" s="183"/>
      <c r="AK160" s="125">
        <v>2023</v>
      </c>
      <c r="AL160" s="286">
        <v>45261</v>
      </c>
      <c r="AM160" s="125">
        <v>492</v>
      </c>
      <c r="AN160" s="76">
        <v>211175</v>
      </c>
      <c r="AO160" s="76">
        <v>211667</v>
      </c>
    </row>
    <row r="161" spans="2:41" x14ac:dyDescent="0.25">
      <c r="B161" s="183"/>
      <c r="H161" s="183"/>
      <c r="I161" s="183"/>
      <c r="J161" s="183"/>
      <c r="K161" s="183"/>
      <c r="L161" s="183"/>
      <c r="AK161" s="125">
        <v>2024</v>
      </c>
      <c r="AL161" s="286">
        <v>45292</v>
      </c>
      <c r="AM161" s="76">
        <v>300</v>
      </c>
      <c r="AN161" s="76">
        <v>211578</v>
      </c>
      <c r="AO161" s="76">
        <v>211878</v>
      </c>
    </row>
    <row r="162" spans="2:41" x14ac:dyDescent="0.25">
      <c r="B162" s="183"/>
      <c r="H162" s="183"/>
      <c r="I162" s="183"/>
      <c r="J162" s="183"/>
      <c r="K162" s="183"/>
      <c r="L162" s="183"/>
      <c r="AK162" s="125">
        <v>2024</v>
      </c>
      <c r="AL162" s="286">
        <v>45323</v>
      </c>
      <c r="AM162" s="76">
        <v>276</v>
      </c>
      <c r="AN162" s="76">
        <v>214661</v>
      </c>
      <c r="AO162" s="76">
        <v>214937</v>
      </c>
    </row>
    <row r="163" spans="2:41" x14ac:dyDescent="0.25">
      <c r="B163" s="183"/>
      <c r="H163" s="183"/>
      <c r="I163" s="183"/>
      <c r="J163" s="183"/>
      <c r="K163" s="183"/>
      <c r="L163" s="183"/>
      <c r="AK163" s="125">
        <v>2024</v>
      </c>
      <c r="AL163" s="286">
        <v>45352</v>
      </c>
      <c r="AM163" s="76">
        <v>218</v>
      </c>
      <c r="AN163" s="76">
        <v>216961</v>
      </c>
      <c r="AO163" s="76">
        <v>217179</v>
      </c>
    </row>
    <row r="164" spans="2:41" x14ac:dyDescent="0.25">
      <c r="B164" s="183"/>
      <c r="H164" s="183"/>
      <c r="I164" s="183"/>
      <c r="J164" s="183"/>
      <c r="K164" s="183"/>
      <c r="L164" s="183"/>
      <c r="AK164" s="125">
        <v>2024</v>
      </c>
      <c r="AL164" s="286">
        <v>45383</v>
      </c>
      <c r="AM164" s="422">
        <v>209</v>
      </c>
      <c r="AN164" s="422">
        <v>219072</v>
      </c>
      <c r="AO164" s="422">
        <v>219281</v>
      </c>
    </row>
    <row r="165" spans="2:41" x14ac:dyDescent="0.25">
      <c r="B165" s="183"/>
      <c r="H165" s="183"/>
      <c r="I165" s="183"/>
      <c r="J165" s="183"/>
      <c r="K165" s="183"/>
      <c r="L165" s="183"/>
    </row>
    <row r="166" spans="2:41" ht="76.5" x14ac:dyDescent="0.25">
      <c r="B166" s="183"/>
      <c r="H166" s="183"/>
      <c r="I166" s="183"/>
      <c r="J166" s="183"/>
      <c r="K166" s="183"/>
      <c r="L166" s="183"/>
      <c r="AK166" s="202" t="s">
        <v>252</v>
      </c>
      <c r="AL166" s="202" t="s">
        <v>257</v>
      </c>
      <c r="AM166" s="203" t="s">
        <v>258</v>
      </c>
      <c r="AN166" s="203" t="s">
        <v>259</v>
      </c>
      <c r="AO166" s="203" t="s">
        <v>260</v>
      </c>
    </row>
    <row r="167" spans="2:41" x14ac:dyDescent="0.25">
      <c r="B167" s="183"/>
      <c r="H167" s="183"/>
      <c r="I167" s="183"/>
      <c r="J167" s="183"/>
      <c r="K167" s="183"/>
      <c r="L167" s="183"/>
      <c r="AK167" s="125">
        <v>2022</v>
      </c>
      <c r="AL167" s="206">
        <v>44896</v>
      </c>
      <c r="AM167" s="266">
        <v>234864</v>
      </c>
      <c r="AN167" s="266">
        <v>157372</v>
      </c>
      <c r="AO167" s="92">
        <v>67.005586211594789</v>
      </c>
    </row>
    <row r="168" spans="2:41" x14ac:dyDescent="0.25">
      <c r="B168" s="183"/>
      <c r="H168" s="183"/>
      <c r="I168" s="183"/>
      <c r="J168" s="183"/>
      <c r="K168" s="183"/>
      <c r="L168" s="183"/>
      <c r="AK168" s="125">
        <v>2023</v>
      </c>
      <c r="AL168" s="287">
        <v>44927</v>
      </c>
      <c r="AM168" s="76">
        <v>247821</v>
      </c>
      <c r="AN168" s="76">
        <v>160416</v>
      </c>
      <c r="AO168" s="92">
        <v>68.301655426118941</v>
      </c>
    </row>
    <row r="169" spans="2:41" x14ac:dyDescent="0.25">
      <c r="B169" s="183"/>
      <c r="H169" s="183"/>
      <c r="I169" s="183"/>
      <c r="J169" s="183"/>
      <c r="K169" s="183"/>
      <c r="L169" s="183"/>
      <c r="AK169" s="125">
        <v>2023</v>
      </c>
      <c r="AL169" s="287">
        <v>44958</v>
      </c>
      <c r="AM169" s="76">
        <v>246878</v>
      </c>
      <c r="AN169" s="210">
        <v>164261</v>
      </c>
      <c r="AO169" s="92">
        <v>66.535292735683214</v>
      </c>
    </row>
    <row r="170" spans="2:41" x14ac:dyDescent="0.25">
      <c r="B170" s="183"/>
      <c r="H170" s="183"/>
      <c r="I170" s="183"/>
      <c r="J170" s="183"/>
      <c r="K170" s="183"/>
      <c r="L170" s="183"/>
      <c r="AK170" s="125">
        <v>2023</v>
      </c>
      <c r="AL170" s="287">
        <v>44986</v>
      </c>
      <c r="AM170" s="76">
        <v>246878</v>
      </c>
      <c r="AN170" s="210">
        <v>171077</v>
      </c>
      <c r="AO170" s="92">
        <v>83.205620185537143</v>
      </c>
    </row>
    <row r="171" spans="2:41" x14ac:dyDescent="0.25">
      <c r="B171" s="183"/>
      <c r="H171" s="183"/>
      <c r="I171" s="183"/>
      <c r="J171" s="183"/>
      <c r="K171" s="183"/>
      <c r="L171" s="183"/>
      <c r="AK171" s="125">
        <v>2023</v>
      </c>
      <c r="AL171" s="287">
        <v>45017</v>
      </c>
      <c r="AM171" s="76">
        <v>246878</v>
      </c>
      <c r="AN171" s="210">
        <v>178625</v>
      </c>
      <c r="AO171" s="255">
        <v>83.205620185537143</v>
      </c>
    </row>
    <row r="172" spans="2:41" x14ac:dyDescent="0.25">
      <c r="B172" s="183"/>
      <c r="H172" s="183"/>
      <c r="I172" s="183"/>
      <c r="J172" s="183"/>
      <c r="K172" s="183"/>
      <c r="L172" s="183"/>
      <c r="AK172" s="125">
        <v>2023</v>
      </c>
      <c r="AL172" s="287">
        <v>45047</v>
      </c>
      <c r="AM172" s="76">
        <v>247821</v>
      </c>
      <c r="AN172" s="210">
        <v>182754</v>
      </c>
      <c r="AO172" s="256">
        <v>73.744355805198097</v>
      </c>
    </row>
    <row r="173" spans="2:41" x14ac:dyDescent="0.25">
      <c r="B173" s="183"/>
      <c r="H173" s="183"/>
      <c r="I173" s="183"/>
      <c r="J173" s="183"/>
      <c r="K173" s="183"/>
      <c r="L173" s="183"/>
      <c r="AK173" s="125">
        <v>2023</v>
      </c>
      <c r="AL173" s="287">
        <v>45078</v>
      </c>
      <c r="AM173" s="76">
        <v>247821</v>
      </c>
      <c r="AN173" s="85">
        <v>188578</v>
      </c>
      <c r="AO173" s="257">
        <v>76.094439131469898</v>
      </c>
    </row>
    <row r="174" spans="2:41" x14ac:dyDescent="0.25">
      <c r="B174" s="183"/>
      <c r="H174" s="183"/>
      <c r="I174" s="183"/>
      <c r="J174" s="183"/>
      <c r="K174" s="183"/>
      <c r="L174" s="183"/>
      <c r="AK174" s="125">
        <v>2023</v>
      </c>
      <c r="AL174" s="287">
        <v>45108</v>
      </c>
      <c r="AM174" s="76">
        <v>247821</v>
      </c>
      <c r="AN174" s="85">
        <v>192533</v>
      </c>
      <c r="AO174" s="257">
        <v>77.690349082603973</v>
      </c>
    </row>
    <row r="175" spans="2:41" x14ac:dyDescent="0.25">
      <c r="AK175" s="125">
        <v>2023</v>
      </c>
      <c r="AL175" s="287">
        <v>45139</v>
      </c>
      <c r="AM175" s="76">
        <v>247821</v>
      </c>
      <c r="AN175" s="85">
        <v>198485</v>
      </c>
      <c r="AO175" s="257">
        <v>80.092082591870749</v>
      </c>
    </row>
    <row r="176" spans="2:41" x14ac:dyDescent="0.25">
      <c r="AK176" s="125">
        <v>2023</v>
      </c>
      <c r="AL176" s="287">
        <v>45170</v>
      </c>
      <c r="AM176" s="76">
        <v>247821</v>
      </c>
      <c r="AN176" s="85">
        <v>203073</v>
      </c>
      <c r="AO176" s="259">
        <v>81.943418838597211</v>
      </c>
    </row>
    <row r="177" spans="37:41" x14ac:dyDescent="0.25">
      <c r="AK177" s="125">
        <v>2023</v>
      </c>
      <c r="AL177" s="287">
        <v>45200</v>
      </c>
      <c r="AM177" s="76">
        <v>247821</v>
      </c>
      <c r="AN177" s="85">
        <v>206201</v>
      </c>
      <c r="AO177" s="257">
        <v>83.205620185537143</v>
      </c>
    </row>
    <row r="178" spans="37:41" x14ac:dyDescent="0.25">
      <c r="AK178" s="125">
        <v>2023</v>
      </c>
      <c r="AL178" s="287">
        <v>45231</v>
      </c>
      <c r="AM178" s="76">
        <v>247821</v>
      </c>
      <c r="AN178" s="85">
        <v>209898</v>
      </c>
      <c r="AO178" s="257">
        <v>84.697422736571966</v>
      </c>
    </row>
    <row r="179" spans="37:41" x14ac:dyDescent="0.25">
      <c r="AK179" s="125">
        <v>2023</v>
      </c>
      <c r="AL179" s="287">
        <v>45261</v>
      </c>
      <c r="AM179" s="76">
        <v>247821</v>
      </c>
      <c r="AN179" s="76">
        <v>211175</v>
      </c>
      <c r="AO179" s="257">
        <v>85.212714015357861</v>
      </c>
    </row>
    <row r="180" spans="37:41" x14ac:dyDescent="0.25">
      <c r="AK180" s="125">
        <v>2024</v>
      </c>
      <c r="AL180" s="286">
        <v>45292</v>
      </c>
      <c r="AM180" s="76">
        <v>247821</v>
      </c>
      <c r="AN180" s="76">
        <v>211578</v>
      </c>
      <c r="AO180" s="257">
        <v>85.375331388381127</v>
      </c>
    </row>
    <row r="181" spans="37:41" x14ac:dyDescent="0.25">
      <c r="AK181" s="125">
        <v>2024</v>
      </c>
      <c r="AL181" s="286">
        <v>45323</v>
      </c>
      <c r="AM181" s="76">
        <v>247821</v>
      </c>
      <c r="AN181" s="76">
        <v>214661</v>
      </c>
      <c r="AO181" s="257">
        <v>86.619374467861888</v>
      </c>
    </row>
    <row r="182" spans="37:41" x14ac:dyDescent="0.25">
      <c r="AK182" s="125">
        <v>2024</v>
      </c>
      <c r="AL182" s="286">
        <v>45352</v>
      </c>
      <c r="AM182" s="76">
        <v>247821</v>
      </c>
      <c r="AN182" s="76">
        <v>216961</v>
      </c>
      <c r="AO182" s="257">
        <v>87.547463693553013</v>
      </c>
    </row>
    <row r="183" spans="37:41" x14ac:dyDescent="0.25">
      <c r="AK183" s="125">
        <v>2024</v>
      </c>
      <c r="AL183" s="286">
        <v>45383</v>
      </c>
      <c r="AM183" s="422">
        <v>247821</v>
      </c>
      <c r="AN183" s="422">
        <v>219072</v>
      </c>
      <c r="AO183" s="423">
        <v>88.399288195915602</v>
      </c>
    </row>
  </sheetData>
  <mergeCells count="11">
    <mergeCell ref="AQ146:BC146"/>
    <mergeCell ref="A1:B1"/>
    <mergeCell ref="AQ141:AS141"/>
    <mergeCell ref="AT141:BC141"/>
    <mergeCell ref="D2:P2"/>
    <mergeCell ref="AR139:BC139"/>
    <mergeCell ref="AQ140:AS140"/>
    <mergeCell ref="AT140:BC140"/>
    <mergeCell ref="AQ2:BC2"/>
    <mergeCell ref="Q2:AC2"/>
    <mergeCell ref="AD2:AP2"/>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W96"/>
  <sheetViews>
    <sheetView zoomScale="85" zoomScaleNormal="85" workbookViewId="0">
      <selection activeCell="D2" sqref="D2"/>
    </sheetView>
  </sheetViews>
  <sheetFormatPr baseColWidth="10" defaultColWidth="11.42578125" defaultRowHeight="15" x14ac:dyDescent="0.25"/>
  <cols>
    <col min="1" max="1" width="19.28515625" bestFit="1" customWidth="1"/>
    <col min="2" max="2" width="25.85546875" customWidth="1"/>
    <col min="3" max="3" width="17.140625" customWidth="1"/>
    <col min="4" max="4" width="12.5703125" customWidth="1"/>
    <col min="5" max="5" width="11.85546875" customWidth="1"/>
    <col min="6" max="6" width="11" customWidth="1"/>
    <col min="7" max="7" width="11.140625" customWidth="1"/>
    <col min="8" max="8" width="9.85546875" customWidth="1"/>
    <col min="9" max="9" width="14.28515625" customWidth="1"/>
    <col min="10" max="10" width="3.425781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33" customHeight="1" x14ac:dyDescent="0.25">
      <c r="A1" s="493" t="s">
        <v>261</v>
      </c>
      <c r="B1" s="493"/>
      <c r="C1" s="493"/>
      <c r="D1" s="493"/>
      <c r="E1" s="493"/>
      <c r="F1" s="493"/>
      <c r="G1" s="381" t="s">
        <v>574</v>
      </c>
      <c r="T1" s="494"/>
      <c r="U1" s="494"/>
      <c r="V1" s="494"/>
      <c r="W1" s="494"/>
    </row>
    <row r="2" spans="1:23" s="155" customFormat="1" ht="39" customHeight="1" x14ac:dyDescent="0.2">
      <c r="A2" s="152" t="s">
        <v>262</v>
      </c>
      <c r="B2" s="153" t="s">
        <v>263</v>
      </c>
      <c r="C2" s="153" t="s">
        <v>77</v>
      </c>
      <c r="D2" s="561" t="s">
        <v>264</v>
      </c>
      <c r="E2" s="154" t="s">
        <v>265</v>
      </c>
      <c r="F2" s="153" t="s">
        <v>266</v>
      </c>
      <c r="J2" s="554"/>
      <c r="K2" s="498" t="s">
        <v>261</v>
      </c>
      <c r="L2" s="498"/>
      <c r="M2" s="498"/>
      <c r="N2" s="498"/>
      <c r="O2" s="498"/>
      <c r="P2" s="498"/>
      <c r="Q2" s="498"/>
      <c r="R2" s="498"/>
      <c r="S2" s="498"/>
      <c r="T2" s="498"/>
    </row>
    <row r="3" spans="1:23" ht="18.95" customHeight="1" x14ac:dyDescent="0.25">
      <c r="A3" s="156" t="s">
        <v>267</v>
      </c>
      <c r="B3" s="157" t="s">
        <v>268</v>
      </c>
      <c r="C3" s="213">
        <v>0</v>
      </c>
      <c r="D3" s="213">
        <v>113709</v>
      </c>
      <c r="E3" s="158">
        <v>113709</v>
      </c>
      <c r="F3" s="159">
        <v>79.561293031066327</v>
      </c>
      <c r="G3" s="45"/>
      <c r="H3" s="45"/>
    </row>
    <row r="4" spans="1:23" ht="18.95" customHeight="1" x14ac:dyDescent="0.25">
      <c r="A4" s="156"/>
      <c r="B4" s="157" t="s">
        <v>269</v>
      </c>
      <c r="C4" s="213">
        <v>0</v>
      </c>
      <c r="D4" s="213">
        <v>6723</v>
      </c>
      <c r="E4" s="158">
        <v>6723</v>
      </c>
      <c r="F4" s="159">
        <v>4.7040302267002518</v>
      </c>
      <c r="G4" s="160"/>
      <c r="H4" s="45"/>
    </row>
    <row r="5" spans="1:23" ht="18.95" customHeight="1" x14ac:dyDescent="0.25">
      <c r="A5" s="161" t="s">
        <v>270</v>
      </c>
      <c r="B5" s="157" t="s">
        <v>271</v>
      </c>
      <c r="C5" s="213">
        <v>3</v>
      </c>
      <c r="D5" s="213">
        <v>9007</v>
      </c>
      <c r="E5" s="158">
        <v>9010</v>
      </c>
      <c r="F5" s="159">
        <v>6.3042261404981819</v>
      </c>
      <c r="G5" s="160"/>
      <c r="H5" s="45"/>
    </row>
    <row r="6" spans="1:23" ht="18.95" customHeight="1" x14ac:dyDescent="0.25">
      <c r="A6" s="161"/>
      <c r="B6" s="157" t="s">
        <v>272</v>
      </c>
      <c r="C6" s="213">
        <v>0</v>
      </c>
      <c r="D6" s="213">
        <v>7766</v>
      </c>
      <c r="E6" s="158">
        <v>7766</v>
      </c>
      <c r="F6" s="159">
        <v>5.433809123985446</v>
      </c>
      <c r="G6" s="160"/>
      <c r="H6" s="45"/>
    </row>
    <row r="7" spans="1:23" ht="18.95" customHeight="1" x14ac:dyDescent="0.25">
      <c r="A7" s="161" t="s">
        <v>273</v>
      </c>
      <c r="B7" s="157" t="s">
        <v>274</v>
      </c>
      <c r="C7" s="213">
        <v>0</v>
      </c>
      <c r="D7" s="213">
        <v>5251</v>
      </c>
      <c r="E7" s="158">
        <v>5251</v>
      </c>
      <c r="F7" s="159">
        <v>3.6740834033025473</v>
      </c>
      <c r="G7" s="160"/>
      <c r="H7" s="45"/>
    </row>
    <row r="8" spans="1:23" ht="18.95" customHeight="1" x14ac:dyDescent="0.25">
      <c r="A8" s="156" t="s">
        <v>275</v>
      </c>
      <c r="B8" s="157" t="s">
        <v>276</v>
      </c>
      <c r="C8" s="213">
        <v>0</v>
      </c>
      <c r="D8" s="213">
        <v>16</v>
      </c>
      <c r="E8" s="158">
        <v>16</v>
      </c>
      <c r="F8" s="159">
        <v>1.119507416736636E-2</v>
      </c>
      <c r="G8" s="160"/>
      <c r="H8" s="45"/>
    </row>
    <row r="9" spans="1:23" ht="18.95" customHeight="1" x14ac:dyDescent="0.25">
      <c r="A9" s="161" t="s">
        <v>277</v>
      </c>
      <c r="B9" s="157" t="s">
        <v>278</v>
      </c>
      <c r="C9" s="213">
        <v>0</v>
      </c>
      <c r="D9" s="213">
        <v>383</v>
      </c>
      <c r="E9" s="158">
        <v>383</v>
      </c>
      <c r="F9" s="159">
        <v>0.26798208788133221</v>
      </c>
      <c r="G9" s="160"/>
      <c r="H9" s="45"/>
    </row>
    <row r="10" spans="1:23" ht="18.95" customHeight="1" x14ac:dyDescent="0.25">
      <c r="A10" s="162" t="s">
        <v>279</v>
      </c>
      <c r="B10" s="157" t="s">
        <v>280</v>
      </c>
      <c r="C10" s="213">
        <v>0</v>
      </c>
      <c r="D10" s="213">
        <v>61</v>
      </c>
      <c r="E10" s="158">
        <v>61</v>
      </c>
      <c r="F10" s="159">
        <v>4.2681220263084241E-2</v>
      </c>
      <c r="G10" s="160"/>
      <c r="H10" s="45"/>
    </row>
    <row r="11" spans="1:23" ht="18.95" customHeight="1" x14ac:dyDescent="0.25">
      <c r="A11" s="161" t="s">
        <v>281</v>
      </c>
      <c r="B11" s="157" t="s">
        <v>282</v>
      </c>
      <c r="C11" s="213">
        <v>0</v>
      </c>
      <c r="D11" s="213">
        <v>0</v>
      </c>
      <c r="E11" s="158">
        <v>0</v>
      </c>
      <c r="F11" s="159">
        <v>0</v>
      </c>
      <c r="G11" s="160"/>
      <c r="H11" s="45"/>
    </row>
    <row r="12" spans="1:23" ht="18.95" customHeight="1" x14ac:dyDescent="0.25">
      <c r="A12" s="161" t="s">
        <v>283</v>
      </c>
      <c r="B12" s="157" t="s">
        <v>284</v>
      </c>
      <c r="C12" s="213">
        <v>0</v>
      </c>
      <c r="D12" s="213">
        <v>0</v>
      </c>
      <c r="E12" s="158">
        <v>0</v>
      </c>
      <c r="F12" s="159">
        <v>0</v>
      </c>
      <c r="G12" s="160"/>
      <c r="H12" s="45"/>
    </row>
    <row r="13" spans="1:23" ht="18.95" customHeight="1" x14ac:dyDescent="0.25">
      <c r="A13" s="162" t="s">
        <v>285</v>
      </c>
      <c r="B13" s="157" t="s">
        <v>286</v>
      </c>
      <c r="C13" s="213">
        <v>0</v>
      </c>
      <c r="D13" s="213">
        <v>0</v>
      </c>
      <c r="E13" s="158">
        <v>0</v>
      </c>
      <c r="F13" s="159">
        <v>0</v>
      </c>
      <c r="G13" s="160"/>
      <c r="H13" s="45"/>
    </row>
    <row r="14" spans="1:23" ht="18.95" customHeight="1" x14ac:dyDescent="0.25">
      <c r="A14" s="162" t="s">
        <v>287</v>
      </c>
      <c r="B14" s="157" t="s">
        <v>288</v>
      </c>
      <c r="C14" s="213">
        <v>0</v>
      </c>
      <c r="D14" s="213">
        <v>0</v>
      </c>
      <c r="E14" s="158">
        <v>0</v>
      </c>
      <c r="F14" s="159">
        <v>0</v>
      </c>
      <c r="G14" s="160"/>
      <c r="H14" s="45"/>
    </row>
    <row r="15" spans="1:23" ht="18.95" customHeight="1" x14ac:dyDescent="0.25">
      <c r="A15" s="162" t="s">
        <v>289</v>
      </c>
      <c r="B15" s="157" t="s">
        <v>290</v>
      </c>
      <c r="C15" s="213">
        <v>0</v>
      </c>
      <c r="D15" s="213">
        <v>0</v>
      </c>
      <c r="E15" s="158">
        <v>0</v>
      </c>
      <c r="F15" s="159">
        <v>0</v>
      </c>
      <c r="G15" s="160"/>
      <c r="H15" s="45"/>
      <c r="P15" s="66"/>
      <c r="Q15" s="66"/>
      <c r="R15" s="66"/>
      <c r="S15" s="66"/>
    </row>
    <row r="16" spans="1:23" ht="18.95" customHeight="1" x14ac:dyDescent="0.25">
      <c r="A16" s="162" t="s">
        <v>291</v>
      </c>
      <c r="B16" s="157" t="s">
        <v>292</v>
      </c>
      <c r="C16" s="213">
        <v>0</v>
      </c>
      <c r="D16" s="213">
        <v>1</v>
      </c>
      <c r="E16" s="158">
        <v>1</v>
      </c>
      <c r="F16" s="159">
        <v>6.9969213546039748E-4</v>
      </c>
      <c r="G16" s="160"/>
      <c r="H16" s="45"/>
      <c r="P16" s="66"/>
    </row>
    <row r="17" spans="1:20" ht="18.95" customHeight="1" x14ac:dyDescent="0.25">
      <c r="A17" s="162" t="s">
        <v>293</v>
      </c>
      <c r="B17" s="157" t="s">
        <v>294</v>
      </c>
      <c r="C17" s="213">
        <v>0</v>
      </c>
      <c r="D17" s="213">
        <v>0</v>
      </c>
      <c r="E17" s="158">
        <v>0</v>
      </c>
      <c r="F17" s="159">
        <v>0</v>
      </c>
      <c r="G17" s="160"/>
      <c r="H17" s="45"/>
    </row>
    <row r="18" spans="1:20" ht="18.95" customHeight="1" x14ac:dyDescent="0.25">
      <c r="A18" s="162" t="s">
        <v>295</v>
      </c>
      <c r="B18" s="157" t="s">
        <v>296</v>
      </c>
      <c r="C18" s="213">
        <v>0</v>
      </c>
      <c r="D18" s="213">
        <v>0</v>
      </c>
      <c r="E18" s="158">
        <v>0</v>
      </c>
      <c r="F18" s="159">
        <v>0</v>
      </c>
      <c r="G18" s="160"/>
      <c r="H18" s="45"/>
    </row>
    <row r="19" spans="1:20" ht="18.95" customHeight="1" x14ac:dyDescent="0.25">
      <c r="A19" s="162" t="s">
        <v>297</v>
      </c>
      <c r="B19" s="157" t="s">
        <v>298</v>
      </c>
      <c r="C19" s="213">
        <v>0</v>
      </c>
      <c r="D19" s="213">
        <v>0</v>
      </c>
      <c r="E19" s="158">
        <v>0</v>
      </c>
      <c r="F19" s="159">
        <v>0</v>
      </c>
      <c r="G19" s="160"/>
      <c r="H19" s="45"/>
    </row>
    <row r="20" spans="1:20" ht="18.95" customHeight="1" x14ac:dyDescent="0.25">
      <c r="A20" s="162" t="s">
        <v>299</v>
      </c>
      <c r="B20" s="163"/>
      <c r="C20" s="163">
        <v>3</v>
      </c>
      <c r="D20" s="163">
        <v>142917</v>
      </c>
      <c r="E20" s="164">
        <v>142920</v>
      </c>
      <c r="F20" s="165">
        <v>100</v>
      </c>
      <c r="G20" s="160"/>
      <c r="H20" s="45"/>
      <c r="L20" s="66"/>
    </row>
    <row r="21" spans="1:20" ht="18.95" customHeight="1" x14ac:dyDescent="0.25">
      <c r="A21" s="156" t="s">
        <v>300</v>
      </c>
      <c r="B21" s="157" t="s">
        <v>269</v>
      </c>
      <c r="C21" s="213">
        <v>0</v>
      </c>
      <c r="D21" s="213">
        <v>6708</v>
      </c>
      <c r="E21" s="214">
        <v>6708</v>
      </c>
      <c r="F21" s="215"/>
      <c r="G21" s="160"/>
      <c r="H21" s="45"/>
      <c r="L21" s="66"/>
    </row>
    <row r="22" spans="1:20" ht="18.95" customHeight="1" x14ac:dyDescent="0.25">
      <c r="A22" s="156" t="s">
        <v>301</v>
      </c>
      <c r="B22" s="157" t="s">
        <v>269</v>
      </c>
      <c r="C22" s="213">
        <v>0</v>
      </c>
      <c r="D22" s="213">
        <v>15</v>
      </c>
      <c r="E22" s="214">
        <v>15</v>
      </c>
      <c r="F22" s="215"/>
      <c r="G22" s="160"/>
      <c r="H22" s="45"/>
      <c r="L22" s="66"/>
    </row>
    <row r="23" spans="1:20" ht="32.25" customHeight="1" x14ac:dyDescent="0.25">
      <c r="A23" s="161" t="s">
        <v>302</v>
      </c>
      <c r="B23" s="157" t="s">
        <v>272</v>
      </c>
      <c r="C23" s="213">
        <v>0</v>
      </c>
      <c r="D23" s="213">
        <v>4744</v>
      </c>
      <c r="E23" s="214">
        <v>4744</v>
      </c>
      <c r="F23" s="155"/>
      <c r="G23" s="160"/>
      <c r="K23" t="s">
        <v>583</v>
      </c>
      <c r="N23" s="289" t="s">
        <v>574</v>
      </c>
    </row>
    <row r="24" spans="1:20" ht="32.25" customHeight="1" x14ac:dyDescent="0.25">
      <c r="A24" s="161" t="s">
        <v>303</v>
      </c>
      <c r="B24" s="157" t="s">
        <v>272</v>
      </c>
      <c r="C24" s="213">
        <v>0</v>
      </c>
      <c r="D24" s="213">
        <v>3022</v>
      </c>
      <c r="E24" s="214">
        <v>3022</v>
      </c>
      <c r="G24" s="160"/>
      <c r="K24" s="166"/>
      <c r="L24" s="173"/>
    </row>
    <row r="25" spans="1:20" ht="32.25" customHeight="1" x14ac:dyDescent="0.25">
      <c r="A25" s="169" t="s">
        <v>304</v>
      </c>
      <c r="B25" s="169"/>
      <c r="C25" s="169"/>
      <c r="D25" s="169"/>
      <c r="E25" s="169"/>
      <c r="F25" s="169"/>
      <c r="G25" s="160"/>
      <c r="K25" s="166"/>
      <c r="L25" s="173"/>
    </row>
    <row r="26" spans="1:20" ht="30.75" customHeight="1" x14ac:dyDescent="0.25">
      <c r="A26" s="152" t="s">
        <v>262</v>
      </c>
      <c r="B26" s="153" t="s">
        <v>263</v>
      </c>
      <c r="C26" s="153" t="s">
        <v>77</v>
      </c>
      <c r="D26" s="153" t="s">
        <v>264</v>
      </c>
      <c r="E26" s="154" t="s">
        <v>265</v>
      </c>
      <c r="F26" s="153" t="s">
        <v>266</v>
      </c>
      <c r="G26" s="160"/>
      <c r="J26" s="555"/>
      <c r="K26" s="499" t="s">
        <v>304</v>
      </c>
      <c r="L26" s="499"/>
      <c r="M26" s="499"/>
      <c r="N26" s="499"/>
      <c r="O26" s="499"/>
      <c r="P26" s="499"/>
      <c r="Q26" s="499"/>
      <c r="R26" s="499"/>
      <c r="S26" s="499"/>
      <c r="T26" s="499"/>
    </row>
    <row r="27" spans="1:20" ht="22.5" customHeight="1" x14ac:dyDescent="0.25">
      <c r="A27" s="156" t="s">
        <v>305</v>
      </c>
      <c r="B27" s="157" t="s">
        <v>271</v>
      </c>
      <c r="C27" s="157">
        <v>146</v>
      </c>
      <c r="D27" s="157">
        <v>34148</v>
      </c>
      <c r="E27" s="158">
        <v>34294</v>
      </c>
      <c r="F27" s="159">
        <v>44.910360000523831</v>
      </c>
      <c r="G27" t="s">
        <v>271</v>
      </c>
    </row>
    <row r="28" spans="1:20" ht="35.25" customHeight="1" x14ac:dyDescent="0.25">
      <c r="A28" s="156" t="s">
        <v>306</v>
      </c>
      <c r="B28" s="157" t="s">
        <v>274</v>
      </c>
      <c r="C28" s="157">
        <v>26</v>
      </c>
      <c r="D28" s="157">
        <v>17020</v>
      </c>
      <c r="E28" s="158">
        <v>17046</v>
      </c>
      <c r="F28" s="159">
        <v>22.322913529157553</v>
      </c>
      <c r="G28" t="s">
        <v>274</v>
      </c>
    </row>
    <row r="29" spans="1:20" ht="36" customHeight="1" x14ac:dyDescent="0.25">
      <c r="A29" s="156"/>
      <c r="B29" s="157" t="s">
        <v>272</v>
      </c>
      <c r="C29" s="157">
        <v>2</v>
      </c>
      <c r="D29" s="157">
        <v>12928</v>
      </c>
      <c r="E29" s="158">
        <v>12930</v>
      </c>
      <c r="F29" s="159">
        <v>16.932727439399695</v>
      </c>
      <c r="G29" t="s">
        <v>272</v>
      </c>
    </row>
    <row r="30" spans="1:20" ht="33" customHeight="1" x14ac:dyDescent="0.25">
      <c r="A30" s="156" t="s">
        <v>307</v>
      </c>
      <c r="B30" s="157" t="s">
        <v>268</v>
      </c>
      <c r="C30" s="157">
        <v>2</v>
      </c>
      <c r="D30" s="157">
        <v>9883</v>
      </c>
      <c r="E30" s="158">
        <v>9885</v>
      </c>
      <c r="F30" s="159">
        <v>12.945089770956377</v>
      </c>
      <c r="G30" t="s">
        <v>268</v>
      </c>
    </row>
    <row r="31" spans="1:20" ht="18.95" customHeight="1" x14ac:dyDescent="0.25">
      <c r="A31" s="156" t="s">
        <v>308</v>
      </c>
      <c r="B31" s="157" t="s">
        <v>278</v>
      </c>
      <c r="C31" s="157">
        <v>26</v>
      </c>
      <c r="D31" s="157">
        <v>1531</v>
      </c>
      <c r="E31" s="158">
        <v>1557</v>
      </c>
      <c r="F31" s="159">
        <v>2.0389989654404737</v>
      </c>
      <c r="G31" t="s">
        <v>278</v>
      </c>
      <c r="H31" s="170"/>
      <c r="I31" s="170"/>
    </row>
    <row r="32" spans="1:20" ht="18.95" customHeight="1" x14ac:dyDescent="0.25">
      <c r="A32" s="156"/>
      <c r="B32" s="157" t="s">
        <v>269</v>
      </c>
      <c r="C32" s="157">
        <v>3</v>
      </c>
      <c r="D32" s="157">
        <v>572</v>
      </c>
      <c r="E32" s="158">
        <v>575</v>
      </c>
      <c r="F32" s="159">
        <v>0.75300218698026478</v>
      </c>
      <c r="G32" t="s">
        <v>269</v>
      </c>
      <c r="H32" s="170"/>
      <c r="I32" s="170"/>
      <c r="J32" s="171"/>
      <c r="K32" s="170"/>
    </row>
    <row r="33" spans="1:14" ht="18.95" customHeight="1" x14ac:dyDescent="0.25">
      <c r="A33" s="156" t="s">
        <v>309</v>
      </c>
      <c r="B33" s="157" t="s">
        <v>280</v>
      </c>
      <c r="C33" s="157">
        <v>1</v>
      </c>
      <c r="D33" s="157">
        <v>68</v>
      </c>
      <c r="E33" s="158">
        <v>69</v>
      </c>
      <c r="F33" s="159">
        <v>9.0360262437631775E-2</v>
      </c>
      <c r="G33" t="s">
        <v>280</v>
      </c>
      <c r="H33" s="170"/>
      <c r="I33" s="170"/>
      <c r="J33" s="171"/>
      <c r="K33" s="170"/>
    </row>
    <row r="34" spans="1:14" ht="18.95" customHeight="1" x14ac:dyDescent="0.25">
      <c r="A34" s="156" t="s">
        <v>310</v>
      </c>
      <c r="B34" s="157" t="s">
        <v>311</v>
      </c>
      <c r="C34" s="157">
        <v>0</v>
      </c>
      <c r="D34" s="157">
        <v>1</v>
      </c>
      <c r="E34" s="158">
        <v>1</v>
      </c>
      <c r="F34" s="159">
        <v>1.309569020835243E-3</v>
      </c>
      <c r="G34" t="s">
        <v>311</v>
      </c>
      <c r="H34" s="170"/>
      <c r="I34" s="170"/>
      <c r="J34" s="171"/>
      <c r="K34" s="170"/>
    </row>
    <row r="35" spans="1:14" ht="18.95" customHeight="1" x14ac:dyDescent="0.25">
      <c r="A35" s="156" t="s">
        <v>312</v>
      </c>
      <c r="B35" s="157" t="s">
        <v>313</v>
      </c>
      <c r="C35" s="157">
        <v>0</v>
      </c>
      <c r="D35" s="157">
        <v>4</v>
      </c>
      <c r="E35" s="158">
        <v>4</v>
      </c>
      <c r="F35" s="159">
        <v>5.2382760833409722E-3</v>
      </c>
      <c r="G35" t="s">
        <v>313</v>
      </c>
      <c r="H35" s="170"/>
      <c r="I35" s="170"/>
      <c r="J35" s="171"/>
      <c r="K35" s="170"/>
    </row>
    <row r="36" spans="1:14" ht="18.95" customHeight="1" x14ac:dyDescent="0.25">
      <c r="A36" s="156" t="s">
        <v>314</v>
      </c>
      <c r="B36" s="157" t="s">
        <v>288</v>
      </c>
      <c r="C36" s="157">
        <v>0</v>
      </c>
      <c r="D36" s="157">
        <v>0</v>
      </c>
      <c r="E36" s="158">
        <v>0</v>
      </c>
      <c r="F36" s="159">
        <v>0</v>
      </c>
      <c r="G36" t="s">
        <v>288</v>
      </c>
      <c r="J36" s="171"/>
      <c r="K36" s="170"/>
    </row>
    <row r="37" spans="1:14" ht="18.95" customHeight="1" x14ac:dyDescent="0.25">
      <c r="A37" s="156" t="s">
        <v>315</v>
      </c>
      <c r="B37" s="157" t="s">
        <v>276</v>
      </c>
      <c r="C37" s="157">
        <v>0</v>
      </c>
      <c r="D37" s="157">
        <v>0</v>
      </c>
      <c r="E37" s="158">
        <v>0</v>
      </c>
      <c r="F37" s="159">
        <v>0</v>
      </c>
      <c r="G37" t="s">
        <v>276</v>
      </c>
      <c r="H37" s="170"/>
      <c r="I37" s="170"/>
      <c r="J37" s="171"/>
      <c r="K37" s="170"/>
    </row>
    <row r="38" spans="1:14" ht="18.95" customHeight="1" x14ac:dyDescent="0.25">
      <c r="A38" s="156" t="s">
        <v>316</v>
      </c>
      <c r="B38" s="157" t="s">
        <v>284</v>
      </c>
      <c r="C38" s="157">
        <v>0</v>
      </c>
      <c r="D38" s="157">
        <v>0</v>
      </c>
      <c r="E38" s="158">
        <v>0</v>
      </c>
      <c r="F38" s="159">
        <v>0</v>
      </c>
      <c r="G38" t="s">
        <v>284</v>
      </c>
      <c r="H38" s="170"/>
      <c r="I38" s="170"/>
      <c r="J38" s="171"/>
      <c r="K38" s="170"/>
    </row>
    <row r="39" spans="1:14" ht="18.95" customHeight="1" x14ac:dyDescent="0.25">
      <c r="A39" s="156" t="s">
        <v>317</v>
      </c>
      <c r="B39" s="157" t="s">
        <v>290</v>
      </c>
      <c r="C39" s="157">
        <v>0</v>
      </c>
      <c r="D39" s="157">
        <v>0</v>
      </c>
      <c r="E39" s="158">
        <v>0</v>
      </c>
      <c r="F39" s="159">
        <v>0</v>
      </c>
      <c r="G39" t="s">
        <v>290</v>
      </c>
      <c r="H39" s="170"/>
      <c r="I39" s="170"/>
      <c r="J39" s="171"/>
      <c r="K39" s="170"/>
    </row>
    <row r="40" spans="1:14" ht="18.95" customHeight="1" x14ac:dyDescent="0.25">
      <c r="A40" s="156" t="s">
        <v>318</v>
      </c>
      <c r="B40" s="157" t="s">
        <v>319</v>
      </c>
      <c r="C40" s="157">
        <v>0</v>
      </c>
      <c r="D40" s="157">
        <v>0</v>
      </c>
      <c r="E40" s="158">
        <v>0</v>
      </c>
      <c r="F40" s="159">
        <v>0</v>
      </c>
      <c r="G40" t="s">
        <v>288</v>
      </c>
      <c r="H40" s="170"/>
      <c r="I40" s="170"/>
      <c r="J40" s="171"/>
      <c r="K40" s="170"/>
    </row>
    <row r="41" spans="1:14" ht="18.95" customHeight="1" x14ac:dyDescent="0.25">
      <c r="A41" s="156" t="s">
        <v>320</v>
      </c>
      <c r="B41" s="157" t="s">
        <v>321</v>
      </c>
      <c r="C41" s="157">
        <v>0</v>
      </c>
      <c r="D41" s="157">
        <v>0</v>
      </c>
      <c r="E41" s="158">
        <v>0</v>
      </c>
      <c r="F41" s="159">
        <v>0</v>
      </c>
      <c r="G41" t="e">
        <v>#N/A</v>
      </c>
      <c r="H41" s="170"/>
      <c r="I41" s="170"/>
      <c r="J41" s="171"/>
      <c r="K41" s="170"/>
      <c r="L41" s="170"/>
      <c r="N41" s="45"/>
    </row>
    <row r="42" spans="1:14" ht="18.95" customHeight="1" x14ac:dyDescent="0.25">
      <c r="A42" s="156" t="s">
        <v>322</v>
      </c>
      <c r="B42" s="157" t="s">
        <v>323</v>
      </c>
      <c r="C42" s="157">
        <v>0</v>
      </c>
      <c r="D42" s="157">
        <v>0</v>
      </c>
      <c r="E42" s="158">
        <v>0</v>
      </c>
      <c r="F42" s="159">
        <v>0</v>
      </c>
      <c r="G42" t="e">
        <v>#N/A</v>
      </c>
      <c r="H42" s="170"/>
      <c r="I42" s="170"/>
      <c r="J42" s="171"/>
    </row>
    <row r="43" spans="1:14" ht="18.95" customHeight="1" x14ac:dyDescent="0.25">
      <c r="A43" s="163" t="s">
        <v>324</v>
      </c>
      <c r="B43" s="163"/>
      <c r="C43" s="157">
        <v>206</v>
      </c>
      <c r="D43" s="157">
        <v>76155</v>
      </c>
      <c r="E43" s="164">
        <v>76361</v>
      </c>
      <c r="F43" s="165">
        <v>100</v>
      </c>
      <c r="G43" s="170"/>
      <c r="H43" s="170"/>
      <c r="I43" s="170"/>
      <c r="J43" s="171"/>
    </row>
    <row r="44" spans="1:14" ht="18.95" customHeight="1" x14ac:dyDescent="0.25">
      <c r="A44" s="156" t="s">
        <v>325</v>
      </c>
      <c r="B44" s="157" t="s">
        <v>269</v>
      </c>
      <c r="C44" s="157">
        <v>2</v>
      </c>
      <c r="D44" s="157">
        <v>536</v>
      </c>
      <c r="E44" s="160"/>
      <c r="F44" s="160"/>
      <c r="G44" s="170"/>
      <c r="H44" s="170"/>
      <c r="I44" s="170"/>
      <c r="J44" s="171"/>
      <c r="K44" s="170"/>
    </row>
    <row r="45" spans="1:14" ht="18.95" customHeight="1" x14ac:dyDescent="0.25">
      <c r="A45" s="156" t="s">
        <v>326</v>
      </c>
      <c r="B45" s="157" t="s">
        <v>269</v>
      </c>
      <c r="C45" s="157">
        <v>1</v>
      </c>
      <c r="D45" s="157">
        <v>36</v>
      </c>
      <c r="E45" s="160"/>
      <c r="F45" s="160"/>
      <c r="G45" s="170"/>
      <c r="H45" s="170"/>
      <c r="I45" s="170"/>
      <c r="J45" s="171"/>
      <c r="K45" s="170"/>
      <c r="L45" s="66"/>
    </row>
    <row r="46" spans="1:14" ht="32.25" customHeight="1" x14ac:dyDescent="0.25">
      <c r="A46" s="161" t="s">
        <v>327</v>
      </c>
      <c r="B46" s="157" t="s">
        <v>272</v>
      </c>
      <c r="C46" s="157">
        <v>2</v>
      </c>
      <c r="D46" s="157">
        <v>12294</v>
      </c>
      <c r="E46" s="160"/>
      <c r="F46" s="160"/>
      <c r="G46" s="160"/>
      <c r="H46" s="45"/>
      <c r="K46" t="s">
        <v>583</v>
      </c>
      <c r="N46" s="289" t="s">
        <v>574</v>
      </c>
    </row>
    <row r="47" spans="1:14" ht="32.25" customHeight="1" x14ac:dyDescent="0.25">
      <c r="A47" s="161" t="s">
        <v>328</v>
      </c>
      <c r="B47" s="157" t="s">
        <v>272</v>
      </c>
      <c r="C47" s="157">
        <v>0</v>
      </c>
      <c r="D47" s="157">
        <v>634</v>
      </c>
      <c r="E47" s="155"/>
      <c r="G47" s="160"/>
      <c r="L47" s="173"/>
    </row>
    <row r="48" spans="1:14" ht="32.25" customHeight="1" x14ac:dyDescent="0.25">
      <c r="A48" s="491"/>
      <c r="B48" s="492"/>
      <c r="C48" s="168"/>
      <c r="D48" s="168"/>
      <c r="E48" s="290"/>
      <c r="G48" s="160"/>
      <c r="K48" s="166"/>
      <c r="L48" s="173"/>
    </row>
    <row r="49" spans="1:20" ht="38.25" customHeight="1" x14ac:dyDescent="0.25">
      <c r="A49" s="167"/>
      <c r="B49" s="168"/>
      <c r="C49" s="168"/>
      <c r="D49" s="168"/>
      <c r="G49" s="160"/>
      <c r="K49" s="499" t="s">
        <v>329</v>
      </c>
      <c r="L49" s="499"/>
      <c r="M49" s="499"/>
      <c r="N49" s="499"/>
      <c r="O49" s="499"/>
      <c r="P49" s="499"/>
      <c r="Q49" s="499"/>
      <c r="R49" s="499"/>
      <c r="S49" s="499"/>
      <c r="T49" s="499"/>
    </row>
    <row r="50" spans="1:20" ht="27.75" customHeight="1" x14ac:dyDescent="0.25">
      <c r="A50" s="226"/>
      <c r="B50" s="227"/>
      <c r="C50" s="496" t="s">
        <v>330</v>
      </c>
      <c r="D50" s="497"/>
      <c r="E50" s="495" t="s">
        <v>234</v>
      </c>
      <c r="F50" s="495"/>
      <c r="G50" s="490" t="s">
        <v>235</v>
      </c>
      <c r="H50" s="490"/>
      <c r="I50" s="294" t="s">
        <v>331</v>
      </c>
      <c r="J50" s="171"/>
      <c r="K50" s="166"/>
      <c r="L50" s="166"/>
    </row>
    <row r="51" spans="1:20" ht="36.75" customHeight="1" x14ac:dyDescent="0.25">
      <c r="A51" s="292" t="s">
        <v>332</v>
      </c>
      <c r="B51" s="292" t="s">
        <v>333</v>
      </c>
      <c r="C51" s="291" t="s">
        <v>77</v>
      </c>
      <c r="D51" s="291" t="s">
        <v>264</v>
      </c>
      <c r="E51" s="291" t="s">
        <v>77</v>
      </c>
      <c r="F51" s="291" t="s">
        <v>264</v>
      </c>
      <c r="G51" s="291" t="s">
        <v>77</v>
      </c>
      <c r="H51" s="291" t="s">
        <v>264</v>
      </c>
      <c r="I51" s="293" t="s">
        <v>334</v>
      </c>
      <c r="J51" s="171"/>
      <c r="K51" s="171"/>
      <c r="L51" s="166"/>
    </row>
    <row r="52" spans="1:20" ht="18.95" customHeight="1" x14ac:dyDescent="0.25">
      <c r="A52" s="44" t="s">
        <v>268</v>
      </c>
      <c r="B52" s="228">
        <v>123594</v>
      </c>
      <c r="C52" s="228">
        <v>2</v>
      </c>
      <c r="D52" s="228">
        <v>123592</v>
      </c>
      <c r="E52" s="229">
        <v>0</v>
      </c>
      <c r="F52" s="229">
        <v>113709</v>
      </c>
      <c r="G52" s="230">
        <v>2</v>
      </c>
      <c r="H52" s="230">
        <v>9883</v>
      </c>
      <c r="I52" s="224">
        <v>0.56363296409629648</v>
      </c>
      <c r="J52" s="171"/>
      <c r="K52" s="171"/>
      <c r="L52" s="166"/>
    </row>
    <row r="53" spans="1:20" ht="18.95" customHeight="1" x14ac:dyDescent="0.25">
      <c r="A53" s="44" t="s">
        <v>271</v>
      </c>
      <c r="B53" s="228">
        <v>43304</v>
      </c>
      <c r="C53" s="228">
        <v>149</v>
      </c>
      <c r="D53" s="228">
        <v>43155</v>
      </c>
      <c r="E53" s="229">
        <v>3</v>
      </c>
      <c r="F53" s="229">
        <v>9007</v>
      </c>
      <c r="G53" s="230">
        <v>146</v>
      </c>
      <c r="H53" s="230">
        <v>34148</v>
      </c>
      <c r="I53" s="224">
        <v>0.19748176996639016</v>
      </c>
      <c r="J53" s="171"/>
      <c r="K53" s="170"/>
      <c r="L53" s="166"/>
    </row>
    <row r="54" spans="1:20" ht="18.95" customHeight="1" x14ac:dyDescent="0.25">
      <c r="A54" s="44" t="s">
        <v>274</v>
      </c>
      <c r="B54" s="228">
        <v>22297</v>
      </c>
      <c r="C54" s="228">
        <v>26</v>
      </c>
      <c r="D54" s="228">
        <v>22271</v>
      </c>
      <c r="E54" s="229">
        <v>0</v>
      </c>
      <c r="F54" s="229">
        <v>5251</v>
      </c>
      <c r="G54" s="230">
        <v>26</v>
      </c>
      <c r="H54" s="230">
        <v>17020</v>
      </c>
      <c r="I54" s="224">
        <v>0.10168231629735362</v>
      </c>
      <c r="J54" s="171"/>
      <c r="L54" s="166"/>
    </row>
    <row r="55" spans="1:20" ht="18.95" customHeight="1" x14ac:dyDescent="0.25">
      <c r="A55" s="44" t="s">
        <v>272</v>
      </c>
      <c r="B55" s="228">
        <v>20696</v>
      </c>
      <c r="C55" s="228">
        <v>2</v>
      </c>
      <c r="D55" s="228">
        <v>20694</v>
      </c>
      <c r="E55" s="229">
        <v>0</v>
      </c>
      <c r="F55" s="229">
        <v>7766</v>
      </c>
      <c r="G55" s="230">
        <v>2</v>
      </c>
      <c r="H55" s="230">
        <v>12928</v>
      </c>
      <c r="I55" s="224">
        <v>9.4381182136163186E-2</v>
      </c>
      <c r="J55" s="171"/>
      <c r="L55" s="166"/>
    </row>
    <row r="56" spans="1:20" ht="18.95" customHeight="1" x14ac:dyDescent="0.25">
      <c r="A56" s="216" t="s">
        <v>269</v>
      </c>
      <c r="B56" s="228">
        <v>7298</v>
      </c>
      <c r="C56" s="228">
        <v>3</v>
      </c>
      <c r="D56" s="228">
        <v>7295</v>
      </c>
      <c r="E56" s="229">
        <v>0</v>
      </c>
      <c r="F56" s="229">
        <v>6723</v>
      </c>
      <c r="G56" s="230">
        <v>3</v>
      </c>
      <c r="H56" s="230">
        <v>572</v>
      </c>
      <c r="I56" s="224">
        <v>3.3281497256944285E-2</v>
      </c>
      <c r="J56" s="171"/>
      <c r="L56" s="166"/>
    </row>
    <row r="57" spans="1:20" ht="18.95" customHeight="1" x14ac:dyDescent="0.25">
      <c r="A57" s="44" t="s">
        <v>278</v>
      </c>
      <c r="B57" s="228">
        <v>1940</v>
      </c>
      <c r="C57" s="228">
        <v>26</v>
      </c>
      <c r="D57" s="228">
        <v>1914</v>
      </c>
      <c r="E57" s="229">
        <v>0</v>
      </c>
      <c r="F57" s="229">
        <v>383</v>
      </c>
      <c r="G57" s="230">
        <v>26</v>
      </c>
      <c r="H57" s="230">
        <v>1531</v>
      </c>
      <c r="I57" s="224">
        <v>8.8470957356086479E-3</v>
      </c>
      <c r="J57" s="171"/>
      <c r="L57" s="166"/>
    </row>
    <row r="58" spans="1:20" ht="18.95" customHeight="1" x14ac:dyDescent="0.25">
      <c r="A58" s="44" t="s">
        <v>280</v>
      </c>
      <c r="B58" s="228">
        <v>130</v>
      </c>
      <c r="C58" s="228">
        <v>1</v>
      </c>
      <c r="D58" s="228">
        <v>129</v>
      </c>
      <c r="E58" s="229">
        <v>0</v>
      </c>
      <c r="F58" s="229">
        <v>61</v>
      </c>
      <c r="G58" s="230">
        <v>1</v>
      </c>
      <c r="H58" s="230">
        <v>68</v>
      </c>
      <c r="I58" s="224">
        <v>5.9284662145831152E-4</v>
      </c>
      <c r="J58" s="171"/>
      <c r="L58" s="166"/>
    </row>
    <row r="59" spans="1:20" ht="18.95" customHeight="1" x14ac:dyDescent="0.25">
      <c r="A59" s="44" t="s">
        <v>276</v>
      </c>
      <c r="B59" s="228">
        <v>16</v>
      </c>
      <c r="C59" s="228">
        <v>0</v>
      </c>
      <c r="D59" s="228">
        <v>16</v>
      </c>
      <c r="E59" s="229">
        <v>0</v>
      </c>
      <c r="F59" s="229">
        <v>16</v>
      </c>
      <c r="G59" s="230">
        <v>0</v>
      </c>
      <c r="H59" s="230">
        <v>0</v>
      </c>
      <c r="I59" s="224">
        <v>7.2965738025638341E-5</v>
      </c>
      <c r="J59" s="171"/>
      <c r="L59" s="166"/>
    </row>
    <row r="60" spans="1:20" ht="18.95" customHeight="1" x14ac:dyDescent="0.25">
      <c r="A60" s="44" t="s">
        <v>311</v>
      </c>
      <c r="B60" s="228">
        <v>1</v>
      </c>
      <c r="C60" s="228">
        <v>0</v>
      </c>
      <c r="D60" s="228">
        <v>1</v>
      </c>
      <c r="E60" s="229">
        <v>0</v>
      </c>
      <c r="F60" s="229">
        <v>0</v>
      </c>
      <c r="G60" s="230">
        <v>0</v>
      </c>
      <c r="H60" s="230">
        <v>1</v>
      </c>
      <c r="I60" s="224">
        <v>4.5603586266023963E-6</v>
      </c>
      <c r="J60" s="171"/>
      <c r="L60" s="166"/>
    </row>
    <row r="61" spans="1:20" ht="18.95" customHeight="1" x14ac:dyDescent="0.25">
      <c r="A61" s="44" t="s">
        <v>313</v>
      </c>
      <c r="B61" s="228">
        <v>4</v>
      </c>
      <c r="C61" s="228">
        <v>0</v>
      </c>
      <c r="D61" s="228">
        <v>4</v>
      </c>
      <c r="E61" s="229">
        <v>0</v>
      </c>
      <c r="F61" s="229">
        <v>0</v>
      </c>
      <c r="G61" s="230">
        <v>0</v>
      </c>
      <c r="H61" s="230">
        <v>4</v>
      </c>
      <c r="I61" s="224">
        <v>1.8241434506409585E-5</v>
      </c>
      <c r="J61" s="171"/>
      <c r="L61" s="166"/>
    </row>
    <row r="62" spans="1:20" x14ac:dyDescent="0.25">
      <c r="A62" s="44" t="s">
        <v>282</v>
      </c>
      <c r="B62" s="228">
        <v>0</v>
      </c>
      <c r="C62" s="228">
        <v>0</v>
      </c>
      <c r="D62" s="228">
        <v>0</v>
      </c>
      <c r="E62" s="229">
        <v>0</v>
      </c>
      <c r="F62" s="229">
        <v>0</v>
      </c>
      <c r="G62" s="230">
        <v>0</v>
      </c>
      <c r="H62" s="230">
        <v>0</v>
      </c>
      <c r="I62" s="224">
        <v>0</v>
      </c>
      <c r="J62" s="171"/>
    </row>
    <row r="63" spans="1:20" x14ac:dyDescent="0.25">
      <c r="A63" s="44" t="s">
        <v>284</v>
      </c>
      <c r="B63" s="228">
        <v>0</v>
      </c>
      <c r="C63" s="228">
        <v>0</v>
      </c>
      <c r="D63" s="228">
        <v>0</v>
      </c>
      <c r="E63" s="229">
        <v>0</v>
      </c>
      <c r="F63" s="229">
        <v>0</v>
      </c>
      <c r="G63" s="230">
        <v>0</v>
      </c>
      <c r="H63" s="230">
        <v>0</v>
      </c>
      <c r="I63" s="224">
        <v>0</v>
      </c>
      <c r="J63" s="171"/>
    </row>
    <row r="64" spans="1:20" x14ac:dyDescent="0.25">
      <c r="A64" s="44" t="s">
        <v>286</v>
      </c>
      <c r="B64" s="228">
        <v>0</v>
      </c>
      <c r="C64" s="228">
        <v>0</v>
      </c>
      <c r="D64" s="228">
        <v>0</v>
      </c>
      <c r="E64" s="229">
        <v>0</v>
      </c>
      <c r="F64" s="229">
        <v>0</v>
      </c>
      <c r="G64" s="230">
        <v>0</v>
      </c>
      <c r="H64" s="230">
        <v>0</v>
      </c>
      <c r="I64" s="224">
        <v>0</v>
      </c>
      <c r="J64" s="171"/>
    </row>
    <row r="65" spans="1:14" x14ac:dyDescent="0.25">
      <c r="A65" s="44" t="s">
        <v>288</v>
      </c>
      <c r="B65" s="228">
        <v>0</v>
      </c>
      <c r="C65" s="228">
        <v>0</v>
      </c>
      <c r="D65" s="228">
        <v>0</v>
      </c>
      <c r="E65" s="229">
        <v>0</v>
      </c>
      <c r="F65" s="229">
        <v>0</v>
      </c>
      <c r="G65" s="230">
        <v>0</v>
      </c>
      <c r="H65" s="230">
        <v>0</v>
      </c>
      <c r="I65" s="224">
        <v>0</v>
      </c>
      <c r="J65" s="171"/>
    </row>
    <row r="66" spans="1:14" x14ac:dyDescent="0.25">
      <c r="A66" s="44" t="s">
        <v>290</v>
      </c>
      <c r="B66" s="228">
        <v>0</v>
      </c>
      <c r="C66" s="228">
        <v>0</v>
      </c>
      <c r="D66" s="228">
        <v>0</v>
      </c>
      <c r="E66" s="229">
        <v>0</v>
      </c>
      <c r="F66" s="229">
        <v>0</v>
      </c>
      <c r="G66" s="230">
        <v>0</v>
      </c>
      <c r="H66" s="230">
        <v>0</v>
      </c>
      <c r="I66" s="224">
        <v>0</v>
      </c>
      <c r="J66" s="171"/>
    </row>
    <row r="67" spans="1:14" x14ac:dyDescent="0.25">
      <c r="A67" s="44" t="s">
        <v>292</v>
      </c>
      <c r="B67" s="228">
        <v>1</v>
      </c>
      <c r="C67" s="228">
        <v>0</v>
      </c>
      <c r="D67" s="228">
        <v>1</v>
      </c>
      <c r="E67" s="229">
        <v>0</v>
      </c>
      <c r="F67" s="229">
        <v>1</v>
      </c>
      <c r="G67" s="230">
        <v>0</v>
      </c>
      <c r="H67" s="230">
        <v>0</v>
      </c>
      <c r="I67" s="224">
        <v>4.5603586266023963E-6</v>
      </c>
      <c r="J67" s="171"/>
    </row>
    <row r="68" spans="1:14" x14ac:dyDescent="0.25">
      <c r="A68" s="44" t="s">
        <v>294</v>
      </c>
      <c r="B68" s="228">
        <v>0</v>
      </c>
      <c r="C68" s="228">
        <v>0</v>
      </c>
      <c r="D68" s="228">
        <v>0</v>
      </c>
      <c r="E68" s="229">
        <v>0</v>
      </c>
      <c r="F68" s="229">
        <v>0</v>
      </c>
      <c r="G68" s="230">
        <v>0</v>
      </c>
      <c r="H68" s="230">
        <v>0</v>
      </c>
      <c r="I68" s="224">
        <v>0</v>
      </c>
      <c r="J68" s="171"/>
    </row>
    <row r="69" spans="1:14" x14ac:dyDescent="0.25">
      <c r="A69" s="44" t="s">
        <v>296</v>
      </c>
      <c r="B69" s="228">
        <v>0</v>
      </c>
      <c r="C69" s="228">
        <v>0</v>
      </c>
      <c r="D69" s="228">
        <v>0</v>
      </c>
      <c r="E69" s="229">
        <v>0</v>
      </c>
      <c r="F69" s="229">
        <v>0</v>
      </c>
      <c r="G69" s="230">
        <v>0</v>
      </c>
      <c r="H69" s="230">
        <v>0</v>
      </c>
      <c r="I69" s="224">
        <v>0</v>
      </c>
      <c r="J69" s="171"/>
    </row>
    <row r="70" spans="1:14" x14ac:dyDescent="0.25">
      <c r="A70" s="44" t="s">
        <v>298</v>
      </c>
      <c r="B70" s="228">
        <v>0</v>
      </c>
      <c r="C70" s="228">
        <v>0</v>
      </c>
      <c r="D70" s="228">
        <v>0</v>
      </c>
      <c r="E70" s="229">
        <v>0</v>
      </c>
      <c r="F70" s="229">
        <v>0</v>
      </c>
      <c r="G70" s="230">
        <v>0</v>
      </c>
      <c r="H70" s="230">
        <v>0</v>
      </c>
      <c r="I70" s="224">
        <v>0</v>
      </c>
      <c r="J70" s="171"/>
    </row>
    <row r="71" spans="1:14" x14ac:dyDescent="0.25">
      <c r="A71" s="44"/>
      <c r="B71" s="228">
        <v>219281</v>
      </c>
      <c r="C71" s="228">
        <v>209</v>
      </c>
      <c r="D71" s="228">
        <v>219072</v>
      </c>
      <c r="E71" s="229">
        <v>3</v>
      </c>
      <c r="F71" s="229">
        <v>142917</v>
      </c>
      <c r="G71" s="230">
        <v>206</v>
      </c>
      <c r="H71" s="230">
        <v>76155</v>
      </c>
      <c r="I71" s="225">
        <v>1</v>
      </c>
    </row>
    <row r="72" spans="1:14" x14ac:dyDescent="0.25">
      <c r="A72" s="167"/>
      <c r="B72" s="168"/>
      <c r="C72" s="168"/>
      <c r="D72" s="168"/>
      <c r="F72" s="66"/>
      <c r="H72" s="386"/>
    </row>
    <row r="73" spans="1:14" x14ac:dyDescent="0.25">
      <c r="A73" s="167"/>
      <c r="B73" s="168"/>
      <c r="C73" s="168"/>
      <c r="D73" s="168"/>
      <c r="H73" s="170"/>
      <c r="I73" s="66"/>
    </row>
    <row r="74" spans="1:14" x14ac:dyDescent="0.25">
      <c r="A74" s="167"/>
      <c r="B74" s="168"/>
      <c r="C74" s="168"/>
      <c r="D74" s="168"/>
      <c r="F74" s="66"/>
      <c r="H74" s="66"/>
    </row>
    <row r="75" spans="1:14" x14ac:dyDescent="0.25">
      <c r="A75" s="167"/>
      <c r="B75" s="168"/>
      <c r="C75" s="168"/>
      <c r="D75" s="168"/>
      <c r="G75" s="170"/>
      <c r="H75" s="170"/>
    </row>
    <row r="76" spans="1:14" x14ac:dyDescent="0.25">
      <c r="A76" s="167"/>
      <c r="B76" s="168"/>
      <c r="C76" s="168"/>
      <c r="D76" s="168"/>
      <c r="G76" s="170"/>
      <c r="H76" s="170"/>
      <c r="I76" s="170"/>
      <c r="J76" s="171"/>
    </row>
    <row r="77" spans="1:14" x14ac:dyDescent="0.25">
      <c r="A77" s="167"/>
      <c r="B77" s="168"/>
      <c r="C77" s="168"/>
      <c r="D77" s="168"/>
      <c r="G77" s="170"/>
      <c r="H77" s="170"/>
      <c r="I77" s="170"/>
      <c r="J77" s="171"/>
      <c r="K77" t="s">
        <v>583</v>
      </c>
      <c r="N77" s="289" t="s">
        <v>574</v>
      </c>
    </row>
    <row r="78" spans="1:14" x14ac:dyDescent="0.25">
      <c r="A78" t="s">
        <v>212</v>
      </c>
      <c r="B78" t="s">
        <v>335</v>
      </c>
      <c r="E78" s="289" t="s">
        <v>574</v>
      </c>
      <c r="G78" s="170"/>
      <c r="H78" s="170"/>
      <c r="I78" s="170"/>
      <c r="J78" s="171"/>
    </row>
    <row r="79" spans="1:14" ht="25.5" x14ac:dyDescent="0.25">
      <c r="A79" s="207" t="s">
        <v>30</v>
      </c>
      <c r="B79" s="207" t="s">
        <v>30</v>
      </c>
      <c r="C79" s="212" t="s">
        <v>31</v>
      </c>
      <c r="D79" s="207"/>
      <c r="I79" s="170"/>
      <c r="J79" s="171"/>
    </row>
    <row r="80" spans="1:14" ht="25.5" x14ac:dyDescent="0.25">
      <c r="A80" s="201" t="s">
        <v>336</v>
      </c>
      <c r="B80" s="201" t="s">
        <v>336</v>
      </c>
      <c r="C80" s="212" t="s">
        <v>33</v>
      </c>
      <c r="D80" s="201"/>
      <c r="I80" s="170"/>
      <c r="J80" s="171"/>
    </row>
    <row r="81" spans="1:8" x14ac:dyDescent="0.25">
      <c r="A81" s="167"/>
      <c r="B81" s="168"/>
      <c r="C81" s="168"/>
      <c r="D81" s="168"/>
    </row>
    <row r="83" spans="1:8" x14ac:dyDescent="0.25">
      <c r="H83" s="172"/>
    </row>
    <row r="87" spans="1:8" x14ac:dyDescent="0.25">
      <c r="H87" s="172"/>
    </row>
    <row r="88" spans="1:8" x14ac:dyDescent="0.25">
      <c r="H88" s="172"/>
    </row>
    <row r="89" spans="1:8" x14ac:dyDescent="0.25">
      <c r="H89" s="172"/>
    </row>
    <row r="90" spans="1:8" x14ac:dyDescent="0.25">
      <c r="H90" s="172"/>
    </row>
    <row r="91" spans="1:8" x14ac:dyDescent="0.25">
      <c r="H91" s="172"/>
    </row>
    <row r="92" spans="1:8" x14ac:dyDescent="0.25">
      <c r="H92" s="172"/>
    </row>
    <row r="93" spans="1:8" x14ac:dyDescent="0.25">
      <c r="H93" s="172"/>
    </row>
    <row r="94" spans="1:8" x14ac:dyDescent="0.25">
      <c r="H94" s="172"/>
    </row>
    <row r="95" spans="1:8" x14ac:dyDescent="0.25">
      <c r="H95" s="172"/>
    </row>
    <row r="96" spans="1:8" x14ac:dyDescent="0.25">
      <c r="H96" s="172"/>
    </row>
  </sheetData>
  <sortState xmlns:xlrd2="http://schemas.microsoft.com/office/spreadsheetml/2017/richdata2" ref="A50:G68">
    <sortCondition descending="1" ref="B50:B68"/>
  </sortState>
  <mergeCells count="10">
    <mergeCell ref="G50:H50"/>
    <mergeCell ref="A48:B48"/>
    <mergeCell ref="A1:F1"/>
    <mergeCell ref="V1:W1"/>
    <mergeCell ref="T1:U1"/>
    <mergeCell ref="E50:F50"/>
    <mergeCell ref="C50:D50"/>
    <mergeCell ref="K49:T49"/>
    <mergeCell ref="K2:T2"/>
    <mergeCell ref="K26:T26"/>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B144"/>
  <sheetViews>
    <sheetView zoomScale="96" zoomScaleNormal="96" workbookViewId="0">
      <selection activeCell="D6" sqref="D6:N6"/>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7" width="12.85546875" customWidth="1"/>
    <col min="18" max="18" width="15.85546875" customWidth="1"/>
  </cols>
  <sheetData>
    <row r="1" spans="1:28" ht="48" customHeight="1" x14ac:dyDescent="0.25">
      <c r="A1" s="500" t="s">
        <v>338</v>
      </c>
      <c r="B1" s="500"/>
      <c r="C1" s="500"/>
      <c r="D1" s="500"/>
      <c r="E1" s="500"/>
      <c r="F1" s="500"/>
      <c r="G1" s="500"/>
      <c r="H1" s="500"/>
      <c r="I1" s="500"/>
      <c r="J1" s="500"/>
      <c r="K1" s="500"/>
      <c r="L1" s="500"/>
      <c r="M1" s="500"/>
      <c r="N1" s="500"/>
      <c r="O1" s="500"/>
      <c r="P1" s="500"/>
      <c r="Q1" s="500"/>
      <c r="R1" s="500"/>
      <c r="S1" s="500"/>
      <c r="T1" s="381" t="s">
        <v>576</v>
      </c>
    </row>
    <row r="2" spans="1:28" ht="25.5" customHeight="1" x14ac:dyDescent="0.25">
      <c r="A2" s="260" t="s">
        <v>339</v>
      </c>
      <c r="B2" s="295" t="s">
        <v>574</v>
      </c>
      <c r="C2" s="136"/>
      <c r="D2" s="387" t="s">
        <v>340</v>
      </c>
      <c r="E2" s="120"/>
      <c r="F2" s="120"/>
      <c r="G2" s="120"/>
      <c r="H2" s="120"/>
      <c r="I2" s="120"/>
      <c r="J2" s="120"/>
      <c r="K2" s="120"/>
      <c r="L2" s="120"/>
      <c r="M2" s="120"/>
      <c r="N2" s="120"/>
      <c r="O2" s="120"/>
      <c r="P2" s="91"/>
      <c r="Q2" s="91"/>
      <c r="R2" s="91"/>
      <c r="S2" s="503" t="s">
        <v>341</v>
      </c>
      <c r="T2" s="65"/>
    </row>
    <row r="3" spans="1:28" ht="55.5" customHeight="1" x14ac:dyDescent="0.25">
      <c r="A3" s="138" t="s">
        <v>56</v>
      </c>
      <c r="B3" s="140" t="s">
        <v>342</v>
      </c>
      <c r="C3" s="142" t="s">
        <v>343</v>
      </c>
      <c r="D3" s="38" t="s">
        <v>344</v>
      </c>
      <c r="E3" s="389" t="s">
        <v>269</v>
      </c>
      <c r="F3" s="39" t="s">
        <v>345</v>
      </c>
      <c r="G3" s="39" t="s">
        <v>346</v>
      </c>
      <c r="H3" s="389" t="s">
        <v>347</v>
      </c>
      <c r="I3" s="52" t="s">
        <v>348</v>
      </c>
      <c r="J3" s="39" t="s">
        <v>349</v>
      </c>
      <c r="K3" s="39" t="s">
        <v>350</v>
      </c>
      <c r="L3" s="39" t="s">
        <v>351</v>
      </c>
      <c r="M3" s="39" t="s">
        <v>352</v>
      </c>
      <c r="N3" s="39" t="s">
        <v>276</v>
      </c>
      <c r="O3" s="73" t="s">
        <v>337</v>
      </c>
      <c r="P3" s="73" t="s">
        <v>353</v>
      </c>
      <c r="Q3" s="73" t="s">
        <v>292</v>
      </c>
      <c r="R3" s="73" t="s">
        <v>282</v>
      </c>
      <c r="S3" s="504"/>
    </row>
    <row r="4" spans="1:28" x14ac:dyDescent="0.25">
      <c r="A4" s="139"/>
      <c r="B4" s="141"/>
      <c r="C4" s="143"/>
      <c r="D4" s="53" t="s">
        <v>267</v>
      </c>
      <c r="E4" s="54" t="s">
        <v>300</v>
      </c>
      <c r="F4" s="54" t="s">
        <v>354</v>
      </c>
      <c r="G4" s="55" t="s">
        <v>303</v>
      </c>
      <c r="H4" s="55" t="s">
        <v>301</v>
      </c>
      <c r="I4" s="56" t="s">
        <v>270</v>
      </c>
      <c r="J4" s="57" t="s">
        <v>302</v>
      </c>
      <c r="K4" s="57" t="s">
        <v>273</v>
      </c>
      <c r="L4" s="57" t="s">
        <v>277</v>
      </c>
      <c r="M4" s="54" t="s">
        <v>279</v>
      </c>
      <c r="N4" s="54" t="s">
        <v>275</v>
      </c>
      <c r="O4" s="74" t="s">
        <v>287</v>
      </c>
      <c r="P4" s="74" t="s">
        <v>289</v>
      </c>
      <c r="Q4" s="74" t="s">
        <v>291</v>
      </c>
      <c r="R4" s="74" t="s">
        <v>281</v>
      </c>
      <c r="S4" s="505"/>
      <c r="AB4" s="66"/>
    </row>
    <row r="5" spans="1:28" ht="30" x14ac:dyDescent="0.25">
      <c r="A5" s="144" t="s">
        <v>355</v>
      </c>
      <c r="B5" s="145"/>
      <c r="C5" s="146"/>
      <c r="D5" s="40">
        <v>116</v>
      </c>
      <c r="E5" s="41">
        <v>39</v>
      </c>
      <c r="F5" s="41">
        <v>22</v>
      </c>
      <c r="G5" s="58">
        <v>11</v>
      </c>
      <c r="H5" s="58">
        <v>11</v>
      </c>
      <c r="I5" s="59">
        <v>24</v>
      </c>
      <c r="J5" s="60">
        <v>55</v>
      </c>
      <c r="K5" s="60">
        <v>24</v>
      </c>
      <c r="L5" s="60">
        <v>5</v>
      </c>
      <c r="M5" s="41">
        <v>2</v>
      </c>
      <c r="N5" s="41">
        <v>3</v>
      </c>
      <c r="O5" s="75">
        <v>0</v>
      </c>
      <c r="P5" s="75">
        <v>0</v>
      </c>
      <c r="Q5" s="75">
        <v>0</v>
      </c>
      <c r="R5" s="75">
        <v>0</v>
      </c>
      <c r="S5" s="137"/>
      <c r="T5" s="33"/>
      <c r="AB5" s="66"/>
    </row>
    <row r="6" spans="1:28" x14ac:dyDescent="0.25">
      <c r="A6" s="61" t="s">
        <v>356</v>
      </c>
      <c r="B6" s="62"/>
      <c r="C6" s="62"/>
      <c r="D6" s="51">
        <v>113709</v>
      </c>
      <c r="E6" s="51">
        <v>6708</v>
      </c>
      <c r="F6" s="51">
        <v>0</v>
      </c>
      <c r="G6" s="51">
        <v>3022</v>
      </c>
      <c r="H6" s="51">
        <v>15</v>
      </c>
      <c r="I6" s="51">
        <v>9010</v>
      </c>
      <c r="J6" s="51">
        <v>4744</v>
      </c>
      <c r="K6" s="51">
        <v>5251</v>
      </c>
      <c r="L6" s="51">
        <v>383</v>
      </c>
      <c r="M6" s="51">
        <v>61</v>
      </c>
      <c r="N6" s="51">
        <v>16</v>
      </c>
      <c r="O6" s="51">
        <v>0</v>
      </c>
      <c r="P6" s="51">
        <v>0</v>
      </c>
      <c r="Q6" s="51">
        <v>1</v>
      </c>
      <c r="R6" s="51">
        <v>0</v>
      </c>
      <c r="S6" s="51">
        <v>142920</v>
      </c>
      <c r="T6" s="33"/>
      <c r="AB6" s="66"/>
    </row>
    <row r="7" spans="1:28" x14ac:dyDescent="0.25">
      <c r="A7" s="63" t="s">
        <v>357</v>
      </c>
      <c r="B7" s="64"/>
      <c r="C7" s="64"/>
      <c r="D7" s="101">
        <v>1339</v>
      </c>
      <c r="E7" s="101">
        <v>75</v>
      </c>
      <c r="F7" s="101">
        <v>0</v>
      </c>
      <c r="G7" s="101">
        <v>237</v>
      </c>
      <c r="H7" s="101">
        <v>0</v>
      </c>
      <c r="I7" s="101">
        <v>24</v>
      </c>
      <c r="J7" s="101">
        <v>67</v>
      </c>
      <c r="K7" s="101">
        <v>0</v>
      </c>
      <c r="L7" s="101">
        <v>0</v>
      </c>
      <c r="M7" s="101">
        <v>0</v>
      </c>
      <c r="N7" s="101">
        <v>0</v>
      </c>
      <c r="O7" s="101">
        <v>0</v>
      </c>
      <c r="P7" s="101">
        <v>0</v>
      </c>
      <c r="Q7" s="101">
        <v>0</v>
      </c>
      <c r="R7" s="101">
        <v>0</v>
      </c>
      <c r="S7" s="101">
        <v>1742</v>
      </c>
      <c r="AB7" s="66"/>
    </row>
    <row r="8" spans="1:28" x14ac:dyDescent="0.25">
      <c r="A8" s="8" t="s">
        <v>79</v>
      </c>
      <c r="B8" s="77" t="s">
        <v>358</v>
      </c>
      <c r="C8" s="79">
        <v>142</v>
      </c>
      <c r="D8" s="23">
        <v>21</v>
      </c>
      <c r="E8" s="23">
        <v>0</v>
      </c>
      <c r="F8" s="23">
        <v>0</v>
      </c>
      <c r="G8" s="23">
        <v>0</v>
      </c>
      <c r="H8" s="23">
        <v>0</v>
      </c>
      <c r="I8" s="23">
        <v>0</v>
      </c>
      <c r="J8" s="23">
        <v>0</v>
      </c>
      <c r="K8" s="23">
        <v>0</v>
      </c>
      <c r="L8" s="23">
        <v>0</v>
      </c>
      <c r="M8" s="23">
        <v>0</v>
      </c>
      <c r="N8" s="23">
        <v>0</v>
      </c>
      <c r="O8" s="23">
        <v>0</v>
      </c>
      <c r="P8" s="23">
        <v>0</v>
      </c>
      <c r="Q8" s="23">
        <v>0</v>
      </c>
      <c r="R8" s="175">
        <v>0</v>
      </c>
      <c r="S8" s="23">
        <v>21</v>
      </c>
      <c r="T8" s="33"/>
      <c r="AB8" s="66"/>
    </row>
    <row r="9" spans="1:28" x14ac:dyDescent="0.25">
      <c r="A9" s="8" t="s">
        <v>80</v>
      </c>
      <c r="B9" s="77" t="s">
        <v>358</v>
      </c>
      <c r="C9" s="79">
        <v>425</v>
      </c>
      <c r="D9" s="23">
        <v>91</v>
      </c>
      <c r="E9" s="23">
        <v>0</v>
      </c>
      <c r="F9" s="23">
        <v>0</v>
      </c>
      <c r="G9" s="23">
        <v>0</v>
      </c>
      <c r="H9" s="23">
        <v>0</v>
      </c>
      <c r="I9" s="23">
        <v>0</v>
      </c>
      <c r="J9" s="23">
        <v>5</v>
      </c>
      <c r="K9" s="23">
        <v>0</v>
      </c>
      <c r="L9" s="23">
        <v>0</v>
      </c>
      <c r="M9" s="23">
        <v>0</v>
      </c>
      <c r="N9" s="23">
        <v>0</v>
      </c>
      <c r="O9" s="23">
        <v>0</v>
      </c>
      <c r="P9" s="23">
        <v>0</v>
      </c>
      <c r="Q9" s="23">
        <v>0</v>
      </c>
      <c r="R9" s="175">
        <v>0</v>
      </c>
      <c r="S9" s="23">
        <v>96</v>
      </c>
      <c r="T9" s="33"/>
      <c r="AB9" s="66"/>
    </row>
    <row r="10" spans="1:28" x14ac:dyDescent="0.25">
      <c r="A10" s="5" t="s">
        <v>81</v>
      </c>
      <c r="B10" s="77" t="s">
        <v>358</v>
      </c>
      <c r="C10" s="79">
        <v>579</v>
      </c>
      <c r="D10" s="23">
        <v>387</v>
      </c>
      <c r="E10" s="23">
        <v>74</v>
      </c>
      <c r="F10" s="23">
        <v>0</v>
      </c>
      <c r="G10" s="23">
        <v>237</v>
      </c>
      <c r="H10" s="23">
        <v>0</v>
      </c>
      <c r="I10" s="23">
        <v>0</v>
      </c>
      <c r="J10" s="23">
        <v>34</v>
      </c>
      <c r="K10" s="23">
        <v>0</v>
      </c>
      <c r="L10" s="23">
        <v>0</v>
      </c>
      <c r="M10" s="23">
        <v>0</v>
      </c>
      <c r="N10" s="23">
        <v>0</v>
      </c>
      <c r="O10" s="23">
        <v>0</v>
      </c>
      <c r="P10" s="23">
        <v>0</v>
      </c>
      <c r="Q10" s="23">
        <v>0</v>
      </c>
      <c r="R10" s="175">
        <v>0</v>
      </c>
      <c r="S10" s="23">
        <v>732</v>
      </c>
      <c r="T10" s="33"/>
      <c r="AB10" s="66"/>
    </row>
    <row r="11" spans="1:28" x14ac:dyDescent="0.25">
      <c r="A11" s="8" t="s">
        <v>82</v>
      </c>
      <c r="B11" s="77" t="s">
        <v>358</v>
      </c>
      <c r="C11" s="79">
        <v>585</v>
      </c>
      <c r="D11" s="23">
        <v>37</v>
      </c>
      <c r="E11" s="23">
        <v>1</v>
      </c>
      <c r="F11" s="23">
        <v>0</v>
      </c>
      <c r="G11" s="23">
        <v>0</v>
      </c>
      <c r="H11" s="23">
        <v>0</v>
      </c>
      <c r="I11" s="23">
        <v>0</v>
      </c>
      <c r="J11" s="23">
        <v>0</v>
      </c>
      <c r="K11" s="23">
        <v>0</v>
      </c>
      <c r="L11" s="23">
        <v>0</v>
      </c>
      <c r="M11" s="23">
        <v>0</v>
      </c>
      <c r="N11" s="23">
        <v>0</v>
      </c>
      <c r="O11" s="23">
        <v>0</v>
      </c>
      <c r="P11" s="23">
        <v>0</v>
      </c>
      <c r="Q11" s="23">
        <v>0</v>
      </c>
      <c r="R11" s="175">
        <v>0</v>
      </c>
      <c r="S11" s="23">
        <v>38</v>
      </c>
      <c r="T11" s="33"/>
      <c r="AB11" s="66"/>
    </row>
    <row r="12" spans="1:28" x14ac:dyDescent="0.25">
      <c r="A12" s="8" t="s">
        <v>83</v>
      </c>
      <c r="B12" s="77" t="s">
        <v>358</v>
      </c>
      <c r="C12" s="79">
        <v>591</v>
      </c>
      <c r="D12" s="23">
        <v>609</v>
      </c>
      <c r="E12" s="23">
        <v>0</v>
      </c>
      <c r="F12" s="23">
        <v>0</v>
      </c>
      <c r="G12" s="23">
        <v>0</v>
      </c>
      <c r="H12" s="23">
        <v>0</v>
      </c>
      <c r="I12" s="23">
        <v>24</v>
      </c>
      <c r="J12" s="23">
        <v>24</v>
      </c>
      <c r="K12" s="23">
        <v>0</v>
      </c>
      <c r="L12" s="23">
        <v>0</v>
      </c>
      <c r="M12" s="23">
        <v>0</v>
      </c>
      <c r="N12" s="23">
        <v>0</v>
      </c>
      <c r="O12" s="23">
        <v>0</v>
      </c>
      <c r="P12" s="23">
        <v>0</v>
      </c>
      <c r="Q12" s="23">
        <v>0</v>
      </c>
      <c r="R12" s="175">
        <v>0</v>
      </c>
      <c r="S12" s="23">
        <v>657</v>
      </c>
      <c r="T12" s="34"/>
    </row>
    <row r="13" spans="1:28" x14ac:dyDescent="0.25">
      <c r="A13" s="8" t="s">
        <v>84</v>
      </c>
      <c r="B13" s="77" t="s">
        <v>358</v>
      </c>
      <c r="C13" s="79">
        <v>893</v>
      </c>
      <c r="D13" s="23">
        <v>194</v>
      </c>
      <c r="E13" s="23">
        <v>0</v>
      </c>
      <c r="F13" s="23">
        <v>0</v>
      </c>
      <c r="G13" s="23">
        <v>0</v>
      </c>
      <c r="H13" s="23">
        <v>0</v>
      </c>
      <c r="I13" s="23">
        <v>0</v>
      </c>
      <c r="J13" s="23">
        <v>4</v>
      </c>
      <c r="K13" s="23">
        <v>0</v>
      </c>
      <c r="L13" s="23">
        <v>0</v>
      </c>
      <c r="M13" s="23">
        <v>0</v>
      </c>
      <c r="N13" s="23">
        <v>0</v>
      </c>
      <c r="O13" s="23">
        <v>0</v>
      </c>
      <c r="P13" s="23">
        <v>0</v>
      </c>
      <c r="Q13" s="23">
        <v>0</v>
      </c>
      <c r="R13" s="175">
        <v>0</v>
      </c>
      <c r="S13" s="23">
        <v>198</v>
      </c>
      <c r="T13" s="45"/>
    </row>
    <row r="14" spans="1:28" x14ac:dyDescent="0.25">
      <c r="A14" s="35" t="s">
        <v>359</v>
      </c>
      <c r="B14" s="78"/>
      <c r="C14" s="80"/>
      <c r="D14" s="81">
        <v>717</v>
      </c>
      <c r="E14" s="81">
        <v>1317</v>
      </c>
      <c r="F14" s="81">
        <v>0</v>
      </c>
      <c r="G14" s="81">
        <v>2</v>
      </c>
      <c r="H14" s="81">
        <v>5</v>
      </c>
      <c r="I14" s="81">
        <v>0</v>
      </c>
      <c r="J14" s="81">
        <v>18</v>
      </c>
      <c r="K14" s="81">
        <v>0</v>
      </c>
      <c r="L14" s="81">
        <v>0</v>
      </c>
      <c r="M14" s="81">
        <v>0</v>
      </c>
      <c r="N14" s="81">
        <v>3</v>
      </c>
      <c r="O14" s="81">
        <v>0</v>
      </c>
      <c r="P14" s="81">
        <v>0</v>
      </c>
      <c r="Q14" s="81">
        <v>0</v>
      </c>
      <c r="R14" s="81">
        <v>0</v>
      </c>
      <c r="S14" s="81">
        <v>2062</v>
      </c>
      <c r="T14" s="45"/>
    </row>
    <row r="15" spans="1:28" x14ac:dyDescent="0.25">
      <c r="A15" s="8" t="s">
        <v>86</v>
      </c>
      <c r="B15" s="77" t="s">
        <v>360</v>
      </c>
      <c r="C15" s="79">
        <v>120</v>
      </c>
      <c r="D15" s="23">
        <v>3</v>
      </c>
      <c r="E15" s="23">
        <v>39</v>
      </c>
      <c r="F15" s="23">
        <v>0</v>
      </c>
      <c r="G15" s="23">
        <v>0</v>
      </c>
      <c r="H15" s="23">
        <v>0</v>
      </c>
      <c r="I15" s="23">
        <v>0</v>
      </c>
      <c r="J15" s="23">
        <v>0</v>
      </c>
      <c r="K15" s="23">
        <v>0</v>
      </c>
      <c r="L15" s="23">
        <v>0</v>
      </c>
      <c r="M15" s="23">
        <v>0</v>
      </c>
      <c r="N15" s="23">
        <v>0</v>
      </c>
      <c r="O15" s="23">
        <v>0</v>
      </c>
      <c r="P15" s="23">
        <v>0</v>
      </c>
      <c r="Q15" s="23">
        <v>0</v>
      </c>
      <c r="R15" s="175">
        <v>0</v>
      </c>
      <c r="S15" s="23">
        <v>42</v>
      </c>
      <c r="T15" s="45"/>
    </row>
    <row r="16" spans="1:28" x14ac:dyDescent="0.25">
      <c r="A16" s="8" t="s">
        <v>87</v>
      </c>
      <c r="B16" s="77" t="s">
        <v>360</v>
      </c>
      <c r="C16" s="79">
        <v>154</v>
      </c>
      <c r="D16" s="23">
        <v>643</v>
      </c>
      <c r="E16" s="23">
        <v>877</v>
      </c>
      <c r="F16" s="23">
        <v>0</v>
      </c>
      <c r="G16" s="23">
        <v>2</v>
      </c>
      <c r="H16" s="23">
        <v>3</v>
      </c>
      <c r="I16" s="23">
        <v>0</v>
      </c>
      <c r="J16" s="23">
        <v>14</v>
      </c>
      <c r="K16" s="23">
        <v>0</v>
      </c>
      <c r="L16" s="23">
        <v>0</v>
      </c>
      <c r="M16" s="23">
        <v>0</v>
      </c>
      <c r="N16" s="23">
        <v>3</v>
      </c>
      <c r="O16" s="23">
        <v>0</v>
      </c>
      <c r="P16" s="23">
        <v>0</v>
      </c>
      <c r="Q16" s="23">
        <v>0</v>
      </c>
      <c r="R16" s="175">
        <v>0</v>
      </c>
      <c r="S16" s="23">
        <v>1542</v>
      </c>
      <c r="T16" s="45"/>
    </row>
    <row r="17" spans="1:20" x14ac:dyDescent="0.25">
      <c r="A17" s="8" t="s">
        <v>88</v>
      </c>
      <c r="B17" s="77" t="s">
        <v>360</v>
      </c>
      <c r="C17" s="79">
        <v>250</v>
      </c>
      <c r="D17" s="23">
        <v>10</v>
      </c>
      <c r="E17" s="23">
        <v>179</v>
      </c>
      <c r="F17" s="23">
        <v>0</v>
      </c>
      <c r="G17" s="23">
        <v>0</v>
      </c>
      <c r="H17" s="23">
        <v>1</v>
      </c>
      <c r="I17" s="23">
        <v>0</v>
      </c>
      <c r="J17" s="23">
        <v>2</v>
      </c>
      <c r="K17" s="23">
        <v>0</v>
      </c>
      <c r="L17" s="23">
        <v>0</v>
      </c>
      <c r="M17" s="23">
        <v>0</v>
      </c>
      <c r="N17" s="23">
        <v>0</v>
      </c>
      <c r="O17" s="23">
        <v>0</v>
      </c>
      <c r="P17" s="23">
        <v>0</v>
      </c>
      <c r="Q17" s="23">
        <v>0</v>
      </c>
      <c r="R17" s="175">
        <v>0</v>
      </c>
      <c r="S17" s="23">
        <v>192</v>
      </c>
      <c r="T17" s="45"/>
    </row>
    <row r="18" spans="1:20" x14ac:dyDescent="0.25">
      <c r="A18" s="8" t="s">
        <v>89</v>
      </c>
      <c r="B18" s="77" t="s">
        <v>360</v>
      </c>
      <c r="C18" s="79">
        <v>495</v>
      </c>
      <c r="D18" s="23">
        <v>18</v>
      </c>
      <c r="E18" s="23">
        <v>25</v>
      </c>
      <c r="F18" s="23">
        <v>0</v>
      </c>
      <c r="G18" s="23">
        <v>0</v>
      </c>
      <c r="H18" s="23">
        <v>1</v>
      </c>
      <c r="I18" s="23">
        <v>0</v>
      </c>
      <c r="J18" s="23">
        <v>0</v>
      </c>
      <c r="K18" s="23">
        <v>0</v>
      </c>
      <c r="L18" s="23">
        <v>0</v>
      </c>
      <c r="M18" s="23">
        <v>0</v>
      </c>
      <c r="N18" s="23">
        <v>0</v>
      </c>
      <c r="O18" s="23">
        <v>0</v>
      </c>
      <c r="P18" s="23">
        <v>0</v>
      </c>
      <c r="Q18" s="23">
        <v>0</v>
      </c>
      <c r="R18" s="175">
        <v>0</v>
      </c>
      <c r="S18" s="23">
        <v>44</v>
      </c>
      <c r="T18" s="45"/>
    </row>
    <row r="19" spans="1:20" x14ac:dyDescent="0.25">
      <c r="A19" s="8" t="s">
        <v>90</v>
      </c>
      <c r="B19" s="77" t="s">
        <v>360</v>
      </c>
      <c r="C19" s="79">
        <v>790</v>
      </c>
      <c r="D19" s="23">
        <v>13</v>
      </c>
      <c r="E19" s="23">
        <v>79</v>
      </c>
      <c r="F19" s="23">
        <v>0</v>
      </c>
      <c r="G19" s="23">
        <v>0</v>
      </c>
      <c r="H19" s="23">
        <v>0</v>
      </c>
      <c r="I19" s="23">
        <v>0</v>
      </c>
      <c r="J19" s="23">
        <v>0</v>
      </c>
      <c r="K19" s="23">
        <v>0</v>
      </c>
      <c r="L19" s="23">
        <v>0</v>
      </c>
      <c r="M19" s="23">
        <v>0</v>
      </c>
      <c r="N19" s="23">
        <v>0</v>
      </c>
      <c r="O19" s="23">
        <v>0</v>
      </c>
      <c r="P19" s="23">
        <v>0</v>
      </c>
      <c r="Q19" s="23">
        <v>0</v>
      </c>
      <c r="R19" s="175">
        <v>0</v>
      </c>
      <c r="S19" s="23">
        <v>92</v>
      </c>
      <c r="T19" s="45"/>
    </row>
    <row r="20" spans="1:20" x14ac:dyDescent="0.25">
      <c r="A20" s="10" t="s">
        <v>91</v>
      </c>
      <c r="B20" s="77" t="s">
        <v>360</v>
      </c>
      <c r="C20" s="79">
        <v>895</v>
      </c>
      <c r="D20" s="23">
        <v>30</v>
      </c>
      <c r="E20" s="23">
        <v>118</v>
      </c>
      <c r="F20" s="23">
        <v>0</v>
      </c>
      <c r="G20" s="23">
        <v>0</v>
      </c>
      <c r="H20" s="23">
        <v>0</v>
      </c>
      <c r="I20" s="23">
        <v>0</v>
      </c>
      <c r="J20" s="23">
        <v>2</v>
      </c>
      <c r="K20" s="23">
        <v>0</v>
      </c>
      <c r="L20" s="23">
        <v>0</v>
      </c>
      <c r="M20" s="23">
        <v>0</v>
      </c>
      <c r="N20" s="23">
        <v>0</v>
      </c>
      <c r="O20" s="23">
        <v>0</v>
      </c>
      <c r="P20" s="23">
        <v>0</v>
      </c>
      <c r="Q20" s="23">
        <v>0</v>
      </c>
      <c r="R20" s="175">
        <v>0</v>
      </c>
      <c r="S20" s="23">
        <v>150</v>
      </c>
      <c r="T20" s="71"/>
    </row>
    <row r="21" spans="1:20" x14ac:dyDescent="0.25">
      <c r="A21" s="35" t="s">
        <v>361</v>
      </c>
      <c r="B21" s="78"/>
      <c r="C21" s="80"/>
      <c r="D21" s="81">
        <v>4015</v>
      </c>
      <c r="E21" s="81">
        <v>1453</v>
      </c>
      <c r="F21" s="81">
        <v>0</v>
      </c>
      <c r="G21" s="81">
        <v>2552</v>
      </c>
      <c r="H21" s="81">
        <v>0</v>
      </c>
      <c r="I21" s="81">
        <v>105</v>
      </c>
      <c r="J21" s="81">
        <v>186</v>
      </c>
      <c r="K21" s="81">
        <v>11</v>
      </c>
      <c r="L21" s="81">
        <v>0</v>
      </c>
      <c r="M21" s="81">
        <v>0</v>
      </c>
      <c r="N21" s="81">
        <v>1</v>
      </c>
      <c r="O21" s="81">
        <v>0</v>
      </c>
      <c r="P21" s="81">
        <v>0</v>
      </c>
      <c r="Q21" s="81">
        <v>1</v>
      </c>
      <c r="R21" s="81">
        <v>0</v>
      </c>
      <c r="S21" s="81">
        <v>8324</v>
      </c>
      <c r="T21" s="45"/>
    </row>
    <row r="22" spans="1:20" x14ac:dyDescent="0.25">
      <c r="A22" s="8" t="s">
        <v>93</v>
      </c>
      <c r="B22" s="77" t="s">
        <v>362</v>
      </c>
      <c r="C22" s="79">
        <v>45</v>
      </c>
      <c r="D22" s="23">
        <v>2411</v>
      </c>
      <c r="E22" s="23">
        <v>643</v>
      </c>
      <c r="F22" s="23">
        <v>0</v>
      </c>
      <c r="G22" s="23">
        <v>139</v>
      </c>
      <c r="H22" s="23">
        <v>0</v>
      </c>
      <c r="I22" s="23">
        <v>68</v>
      </c>
      <c r="J22" s="23">
        <v>94</v>
      </c>
      <c r="K22" s="23">
        <v>6</v>
      </c>
      <c r="L22" s="23">
        <v>0</v>
      </c>
      <c r="M22" s="23">
        <v>0</v>
      </c>
      <c r="N22" s="23">
        <v>1</v>
      </c>
      <c r="O22" s="23">
        <v>0</v>
      </c>
      <c r="P22" s="23">
        <v>0</v>
      </c>
      <c r="Q22" s="23">
        <v>0</v>
      </c>
      <c r="R22" s="175">
        <v>0</v>
      </c>
      <c r="S22" s="23">
        <v>3362</v>
      </c>
      <c r="T22" s="45"/>
    </row>
    <row r="23" spans="1:20" x14ac:dyDescent="0.25">
      <c r="A23" s="8" t="s">
        <v>94</v>
      </c>
      <c r="B23" s="77" t="s">
        <v>362</v>
      </c>
      <c r="C23" s="79">
        <v>51</v>
      </c>
      <c r="D23" s="23">
        <v>99</v>
      </c>
      <c r="E23" s="23">
        <v>0</v>
      </c>
      <c r="F23" s="23">
        <v>0</v>
      </c>
      <c r="G23" s="23">
        <v>97</v>
      </c>
      <c r="H23" s="23">
        <v>0</v>
      </c>
      <c r="I23" s="23">
        <v>1</v>
      </c>
      <c r="J23" s="23">
        <v>10</v>
      </c>
      <c r="K23" s="23">
        <v>0</v>
      </c>
      <c r="L23" s="23">
        <v>0</v>
      </c>
      <c r="M23" s="23">
        <v>0</v>
      </c>
      <c r="N23" s="23">
        <v>0</v>
      </c>
      <c r="O23" s="23">
        <v>0</v>
      </c>
      <c r="P23" s="23">
        <v>0</v>
      </c>
      <c r="Q23" s="23">
        <v>0</v>
      </c>
      <c r="R23" s="175">
        <v>0</v>
      </c>
      <c r="S23" s="23">
        <v>207</v>
      </c>
      <c r="T23" s="45"/>
    </row>
    <row r="24" spans="1:20" x14ac:dyDescent="0.25">
      <c r="A24" s="8" t="s">
        <v>95</v>
      </c>
      <c r="B24" s="77" t="s">
        <v>362</v>
      </c>
      <c r="C24" s="79">
        <v>147</v>
      </c>
      <c r="D24" s="23">
        <v>311</v>
      </c>
      <c r="E24" s="23">
        <v>559</v>
      </c>
      <c r="F24" s="23">
        <v>0</v>
      </c>
      <c r="G24" s="23">
        <v>45</v>
      </c>
      <c r="H24" s="23">
        <v>0</v>
      </c>
      <c r="I24" s="23">
        <v>17</v>
      </c>
      <c r="J24" s="23">
        <v>26</v>
      </c>
      <c r="K24" s="23">
        <v>2</v>
      </c>
      <c r="L24" s="23">
        <v>0</v>
      </c>
      <c r="M24" s="23">
        <v>0</v>
      </c>
      <c r="N24" s="23">
        <v>0</v>
      </c>
      <c r="O24" s="23">
        <v>0</v>
      </c>
      <c r="P24" s="23">
        <v>0</v>
      </c>
      <c r="Q24" s="23">
        <v>0</v>
      </c>
      <c r="R24" s="175">
        <v>0</v>
      </c>
      <c r="S24" s="23">
        <v>960</v>
      </c>
      <c r="T24" s="45"/>
    </row>
    <row r="25" spans="1:20" x14ac:dyDescent="0.25">
      <c r="A25" s="8" t="s">
        <v>96</v>
      </c>
      <c r="B25" s="77" t="s">
        <v>362</v>
      </c>
      <c r="C25" s="79">
        <v>172</v>
      </c>
      <c r="D25" s="23">
        <v>410</v>
      </c>
      <c r="E25" s="23">
        <v>50</v>
      </c>
      <c r="F25" s="23">
        <v>0</v>
      </c>
      <c r="G25" s="23">
        <v>219</v>
      </c>
      <c r="H25" s="23">
        <v>0</v>
      </c>
      <c r="I25" s="23">
        <v>16</v>
      </c>
      <c r="J25" s="23">
        <v>25</v>
      </c>
      <c r="K25" s="23">
        <v>3</v>
      </c>
      <c r="L25" s="23">
        <v>0</v>
      </c>
      <c r="M25" s="23">
        <v>0</v>
      </c>
      <c r="N25" s="23">
        <v>0</v>
      </c>
      <c r="O25" s="23">
        <v>0</v>
      </c>
      <c r="P25" s="23">
        <v>0</v>
      </c>
      <c r="Q25" s="23">
        <v>0</v>
      </c>
      <c r="R25" s="175">
        <v>0</v>
      </c>
      <c r="S25" s="23">
        <v>723</v>
      </c>
      <c r="T25" s="46"/>
    </row>
    <row r="26" spans="1:20" x14ac:dyDescent="0.25">
      <c r="A26" s="8" t="s">
        <v>97</v>
      </c>
      <c r="B26" s="77" t="s">
        <v>362</v>
      </c>
      <c r="C26" s="79">
        <v>475</v>
      </c>
      <c r="D26" s="23">
        <v>1</v>
      </c>
      <c r="E26" s="23">
        <v>0</v>
      </c>
      <c r="F26" s="23">
        <v>0</v>
      </c>
      <c r="G26" s="23">
        <v>0</v>
      </c>
      <c r="H26" s="23">
        <v>0</v>
      </c>
      <c r="I26" s="23">
        <v>0</v>
      </c>
      <c r="J26" s="23">
        <v>0</v>
      </c>
      <c r="K26" s="23">
        <v>0</v>
      </c>
      <c r="L26" s="23">
        <v>0</v>
      </c>
      <c r="M26" s="23">
        <v>0</v>
      </c>
      <c r="N26" s="23">
        <v>0</v>
      </c>
      <c r="O26" s="23">
        <v>0</v>
      </c>
      <c r="P26" s="23">
        <v>0</v>
      </c>
      <c r="Q26" s="23">
        <v>0</v>
      </c>
      <c r="R26" s="175">
        <v>0</v>
      </c>
      <c r="S26" s="23">
        <v>1</v>
      </c>
    </row>
    <row r="27" spans="1:20" x14ac:dyDescent="0.25">
      <c r="A27" s="8" t="s">
        <v>98</v>
      </c>
      <c r="B27" s="77" t="s">
        <v>362</v>
      </c>
      <c r="C27" s="79">
        <v>480</v>
      </c>
      <c r="D27" s="23">
        <v>157</v>
      </c>
      <c r="E27" s="23">
        <v>110</v>
      </c>
      <c r="F27" s="23">
        <v>0</v>
      </c>
      <c r="G27" s="23">
        <v>17</v>
      </c>
      <c r="H27" s="23">
        <v>0</v>
      </c>
      <c r="I27" s="23">
        <v>0</v>
      </c>
      <c r="J27" s="23">
        <v>0</v>
      </c>
      <c r="K27" s="23">
        <v>0</v>
      </c>
      <c r="L27" s="23">
        <v>0</v>
      </c>
      <c r="M27" s="23">
        <v>0</v>
      </c>
      <c r="N27" s="23">
        <v>0</v>
      </c>
      <c r="O27" s="23">
        <v>0</v>
      </c>
      <c r="P27" s="23">
        <v>0</v>
      </c>
      <c r="Q27" s="23">
        <v>1</v>
      </c>
      <c r="R27" s="175">
        <v>0</v>
      </c>
      <c r="S27" s="23">
        <v>285</v>
      </c>
    </row>
    <row r="28" spans="1:20" x14ac:dyDescent="0.25">
      <c r="A28" s="8" t="s">
        <v>99</v>
      </c>
      <c r="B28" s="77" t="s">
        <v>362</v>
      </c>
      <c r="C28" s="79">
        <v>490</v>
      </c>
      <c r="D28" s="23">
        <v>170</v>
      </c>
      <c r="E28" s="23">
        <v>73</v>
      </c>
      <c r="F28" s="23">
        <v>0</v>
      </c>
      <c r="G28" s="23">
        <v>172</v>
      </c>
      <c r="H28" s="23">
        <v>0</v>
      </c>
      <c r="I28" s="23">
        <v>0</v>
      </c>
      <c r="J28" s="23">
        <v>7</v>
      </c>
      <c r="K28" s="23">
        <v>0</v>
      </c>
      <c r="L28" s="23">
        <v>0</v>
      </c>
      <c r="M28" s="23">
        <v>0</v>
      </c>
      <c r="N28" s="23">
        <v>0</v>
      </c>
      <c r="O28" s="23">
        <v>0</v>
      </c>
      <c r="P28" s="23">
        <v>0</v>
      </c>
      <c r="Q28" s="23">
        <v>0</v>
      </c>
      <c r="R28" s="175">
        <v>0</v>
      </c>
      <c r="S28" s="23">
        <v>422</v>
      </c>
    </row>
    <row r="29" spans="1:20" x14ac:dyDescent="0.25">
      <c r="A29" s="8" t="s">
        <v>100</v>
      </c>
      <c r="B29" s="77" t="s">
        <v>362</v>
      </c>
      <c r="C29" s="79">
        <v>659</v>
      </c>
      <c r="D29" s="23">
        <v>61</v>
      </c>
      <c r="E29" s="23">
        <v>0</v>
      </c>
      <c r="F29" s="23">
        <v>0</v>
      </c>
      <c r="G29" s="23">
        <v>73</v>
      </c>
      <c r="H29" s="23">
        <v>0</v>
      </c>
      <c r="I29" s="23">
        <v>0</v>
      </c>
      <c r="J29" s="23">
        <v>7</v>
      </c>
      <c r="K29" s="23">
        <v>0</v>
      </c>
      <c r="L29" s="23">
        <v>0</v>
      </c>
      <c r="M29" s="23">
        <v>0</v>
      </c>
      <c r="N29" s="23">
        <v>0</v>
      </c>
      <c r="O29" s="23">
        <v>0</v>
      </c>
      <c r="P29" s="23">
        <v>0</v>
      </c>
      <c r="Q29" s="23">
        <v>0</v>
      </c>
      <c r="R29" s="175">
        <v>0</v>
      </c>
      <c r="S29" s="23">
        <v>141</v>
      </c>
    </row>
    <row r="30" spans="1:20" x14ac:dyDescent="0.25">
      <c r="A30" s="8" t="s">
        <v>101</v>
      </c>
      <c r="B30" s="77" t="s">
        <v>362</v>
      </c>
      <c r="C30" s="79">
        <v>665</v>
      </c>
      <c r="D30" s="23">
        <v>58</v>
      </c>
      <c r="E30" s="23">
        <v>11</v>
      </c>
      <c r="F30" s="23">
        <v>0</v>
      </c>
      <c r="G30" s="23">
        <v>20</v>
      </c>
      <c r="H30" s="23">
        <v>0</v>
      </c>
      <c r="I30" s="23">
        <v>0</v>
      </c>
      <c r="J30" s="23">
        <v>1</v>
      </c>
      <c r="K30" s="23">
        <v>0</v>
      </c>
      <c r="L30" s="23">
        <v>0</v>
      </c>
      <c r="M30" s="23">
        <v>0</v>
      </c>
      <c r="N30" s="23">
        <v>0</v>
      </c>
      <c r="O30" s="23">
        <v>0</v>
      </c>
      <c r="P30" s="23">
        <v>0</v>
      </c>
      <c r="Q30" s="23">
        <v>0</v>
      </c>
      <c r="R30" s="175">
        <v>0</v>
      </c>
      <c r="S30" s="23">
        <v>90</v>
      </c>
    </row>
    <row r="31" spans="1:20" x14ac:dyDescent="0.25">
      <c r="A31" s="8" t="s">
        <v>102</v>
      </c>
      <c r="B31" s="77" t="s">
        <v>362</v>
      </c>
      <c r="C31" s="79">
        <v>837</v>
      </c>
      <c r="D31" s="23">
        <v>332</v>
      </c>
      <c r="E31" s="23">
        <v>7</v>
      </c>
      <c r="F31" s="23">
        <v>0</v>
      </c>
      <c r="G31" s="23">
        <v>1769</v>
      </c>
      <c r="H31" s="23">
        <v>0</v>
      </c>
      <c r="I31" s="23">
        <v>3</v>
      </c>
      <c r="J31" s="23">
        <v>16</v>
      </c>
      <c r="K31" s="23">
        <v>0</v>
      </c>
      <c r="L31" s="23">
        <v>0</v>
      </c>
      <c r="M31" s="23">
        <v>0</v>
      </c>
      <c r="N31" s="23">
        <v>0</v>
      </c>
      <c r="O31" s="23">
        <v>0</v>
      </c>
      <c r="P31" s="23">
        <v>0</v>
      </c>
      <c r="Q31" s="23">
        <v>0</v>
      </c>
      <c r="R31" s="175">
        <v>0</v>
      </c>
      <c r="S31" s="23">
        <v>2127</v>
      </c>
    </row>
    <row r="32" spans="1:20" x14ac:dyDescent="0.25">
      <c r="A32" s="8" t="s">
        <v>103</v>
      </c>
      <c r="B32" s="77" t="s">
        <v>362</v>
      </c>
      <c r="C32" s="79">
        <v>873</v>
      </c>
      <c r="D32" s="23">
        <v>5</v>
      </c>
      <c r="E32" s="23">
        <v>0</v>
      </c>
      <c r="F32" s="23">
        <v>0</v>
      </c>
      <c r="G32" s="23">
        <v>1</v>
      </c>
      <c r="H32" s="23">
        <v>0</v>
      </c>
      <c r="I32" s="23">
        <v>0</v>
      </c>
      <c r="J32" s="23">
        <v>0</v>
      </c>
      <c r="K32" s="23">
        <v>0</v>
      </c>
      <c r="L32" s="23">
        <v>0</v>
      </c>
      <c r="M32" s="23">
        <v>0</v>
      </c>
      <c r="N32" s="23">
        <v>0</v>
      </c>
      <c r="O32" s="23">
        <v>0</v>
      </c>
      <c r="P32" s="23">
        <v>0</v>
      </c>
      <c r="Q32" s="23">
        <v>0</v>
      </c>
      <c r="R32" s="175">
        <v>0</v>
      </c>
      <c r="S32" s="23">
        <v>6</v>
      </c>
    </row>
    <row r="33" spans="1:19" x14ac:dyDescent="0.25">
      <c r="A33" s="35" t="s">
        <v>363</v>
      </c>
      <c r="B33" s="78"/>
      <c r="C33" s="80"/>
      <c r="D33" s="81">
        <v>1383</v>
      </c>
      <c r="E33" s="81">
        <v>986</v>
      </c>
      <c r="F33" s="81">
        <v>0</v>
      </c>
      <c r="G33" s="81">
        <v>7</v>
      </c>
      <c r="H33" s="81">
        <v>0</v>
      </c>
      <c r="I33" s="81">
        <v>0</v>
      </c>
      <c r="J33" s="81">
        <v>86</v>
      </c>
      <c r="K33" s="81">
        <v>0</v>
      </c>
      <c r="L33" s="81">
        <v>0</v>
      </c>
      <c r="M33" s="81">
        <v>0</v>
      </c>
      <c r="N33" s="81">
        <v>0</v>
      </c>
      <c r="O33" s="81">
        <v>0</v>
      </c>
      <c r="P33" s="81">
        <v>0</v>
      </c>
      <c r="Q33" s="81">
        <v>0</v>
      </c>
      <c r="R33" s="81">
        <v>0</v>
      </c>
      <c r="S33" s="81">
        <v>2462</v>
      </c>
    </row>
    <row r="34" spans="1:19" x14ac:dyDescent="0.25">
      <c r="A34" s="8" t="s">
        <v>105</v>
      </c>
      <c r="B34" s="77" t="s">
        <v>364</v>
      </c>
      <c r="C34" s="79">
        <v>31</v>
      </c>
      <c r="D34" s="23">
        <v>24</v>
      </c>
      <c r="E34" s="23">
        <v>64</v>
      </c>
      <c r="F34" s="23">
        <v>0</v>
      </c>
      <c r="G34" s="23">
        <v>0</v>
      </c>
      <c r="H34" s="23">
        <v>0</v>
      </c>
      <c r="I34" s="23">
        <v>0</v>
      </c>
      <c r="J34" s="23">
        <v>2</v>
      </c>
      <c r="K34" s="23">
        <v>0</v>
      </c>
      <c r="L34" s="23">
        <v>0</v>
      </c>
      <c r="M34" s="23">
        <v>0</v>
      </c>
      <c r="N34" s="23">
        <v>0</v>
      </c>
      <c r="O34" s="23">
        <v>0</v>
      </c>
      <c r="P34" s="23">
        <v>0</v>
      </c>
      <c r="Q34" s="23">
        <v>0</v>
      </c>
      <c r="R34" s="175">
        <v>0</v>
      </c>
      <c r="S34" s="23">
        <v>90</v>
      </c>
    </row>
    <row r="35" spans="1:19" x14ac:dyDescent="0.25">
      <c r="A35" s="8" t="s">
        <v>106</v>
      </c>
      <c r="B35" s="77" t="s">
        <v>364</v>
      </c>
      <c r="C35" s="79">
        <v>40</v>
      </c>
      <c r="D35" s="23">
        <v>6</v>
      </c>
      <c r="E35" s="23">
        <v>60</v>
      </c>
      <c r="F35" s="23">
        <v>0</v>
      </c>
      <c r="G35" s="23">
        <v>0</v>
      </c>
      <c r="H35" s="23">
        <v>0</v>
      </c>
      <c r="I35" s="23">
        <v>0</v>
      </c>
      <c r="J35" s="23">
        <v>2</v>
      </c>
      <c r="K35" s="23">
        <v>0</v>
      </c>
      <c r="L35" s="23">
        <v>0</v>
      </c>
      <c r="M35" s="23">
        <v>0</v>
      </c>
      <c r="N35" s="23">
        <v>0</v>
      </c>
      <c r="O35" s="23">
        <v>0</v>
      </c>
      <c r="P35" s="23">
        <v>0</v>
      </c>
      <c r="Q35" s="23">
        <v>0</v>
      </c>
      <c r="R35" s="175">
        <v>0</v>
      </c>
      <c r="S35" s="23">
        <v>68</v>
      </c>
    </row>
    <row r="36" spans="1:19" x14ac:dyDescent="0.25">
      <c r="A36" s="8" t="s">
        <v>107</v>
      </c>
      <c r="B36" s="77" t="s">
        <v>364</v>
      </c>
      <c r="C36" s="79">
        <v>190</v>
      </c>
      <c r="D36" s="23">
        <v>172</v>
      </c>
      <c r="E36" s="23">
        <v>0</v>
      </c>
      <c r="F36" s="23">
        <v>0</v>
      </c>
      <c r="G36" s="23">
        <v>0</v>
      </c>
      <c r="H36" s="23">
        <v>0</v>
      </c>
      <c r="I36" s="23">
        <v>0</v>
      </c>
      <c r="J36" s="23">
        <v>9</v>
      </c>
      <c r="K36" s="23">
        <v>0</v>
      </c>
      <c r="L36" s="23">
        <v>0</v>
      </c>
      <c r="M36" s="23">
        <v>0</v>
      </c>
      <c r="N36" s="23">
        <v>0</v>
      </c>
      <c r="O36" s="23">
        <v>0</v>
      </c>
      <c r="P36" s="23">
        <v>0</v>
      </c>
      <c r="Q36" s="23">
        <v>0</v>
      </c>
      <c r="R36" s="175">
        <v>0</v>
      </c>
      <c r="S36" s="23">
        <v>181</v>
      </c>
    </row>
    <row r="37" spans="1:19" x14ac:dyDescent="0.25">
      <c r="A37" s="8" t="s">
        <v>108</v>
      </c>
      <c r="B37" s="77" t="s">
        <v>364</v>
      </c>
      <c r="C37" s="79">
        <v>604</v>
      </c>
      <c r="D37" s="23">
        <v>131</v>
      </c>
      <c r="E37" s="23">
        <v>339</v>
      </c>
      <c r="F37" s="23">
        <v>0</v>
      </c>
      <c r="G37" s="23">
        <v>0</v>
      </c>
      <c r="H37" s="23">
        <v>0</v>
      </c>
      <c r="I37" s="23">
        <v>0</v>
      </c>
      <c r="J37" s="23">
        <v>11</v>
      </c>
      <c r="K37" s="23">
        <v>0</v>
      </c>
      <c r="L37" s="23">
        <v>0</v>
      </c>
      <c r="M37" s="23">
        <v>0</v>
      </c>
      <c r="N37" s="23">
        <v>0</v>
      </c>
      <c r="O37" s="23">
        <v>0</v>
      </c>
      <c r="P37" s="23">
        <v>0</v>
      </c>
      <c r="Q37" s="23">
        <v>0</v>
      </c>
      <c r="R37" s="175">
        <v>0</v>
      </c>
      <c r="S37" s="23">
        <v>481</v>
      </c>
    </row>
    <row r="38" spans="1:19" x14ac:dyDescent="0.25">
      <c r="A38" s="8" t="s">
        <v>109</v>
      </c>
      <c r="B38" s="77" t="s">
        <v>364</v>
      </c>
      <c r="C38" s="79">
        <v>670</v>
      </c>
      <c r="D38" s="23">
        <v>243</v>
      </c>
      <c r="E38" s="23">
        <v>0</v>
      </c>
      <c r="F38" s="23">
        <v>0</v>
      </c>
      <c r="G38" s="23">
        <v>0</v>
      </c>
      <c r="H38" s="23">
        <v>0</v>
      </c>
      <c r="I38" s="23">
        <v>0</v>
      </c>
      <c r="J38" s="23">
        <v>10</v>
      </c>
      <c r="K38" s="23">
        <v>0</v>
      </c>
      <c r="L38" s="23">
        <v>0</v>
      </c>
      <c r="M38" s="23">
        <v>0</v>
      </c>
      <c r="N38" s="23">
        <v>0</v>
      </c>
      <c r="O38" s="23">
        <v>0</v>
      </c>
      <c r="P38" s="23">
        <v>0</v>
      </c>
      <c r="Q38" s="23">
        <v>0</v>
      </c>
      <c r="R38" s="175">
        <v>0</v>
      </c>
      <c r="S38" s="23">
        <v>253</v>
      </c>
    </row>
    <row r="39" spans="1:19" x14ac:dyDescent="0.25">
      <c r="A39" s="8" t="s">
        <v>110</v>
      </c>
      <c r="B39" s="77" t="s">
        <v>364</v>
      </c>
      <c r="C39" s="79">
        <v>690</v>
      </c>
      <c r="D39" s="23">
        <v>136</v>
      </c>
      <c r="E39" s="23">
        <v>0</v>
      </c>
      <c r="F39" s="23">
        <v>0</v>
      </c>
      <c r="G39" s="23">
        <v>0</v>
      </c>
      <c r="H39" s="23">
        <v>0</v>
      </c>
      <c r="I39" s="23">
        <v>0</v>
      </c>
      <c r="J39" s="23">
        <v>7</v>
      </c>
      <c r="K39" s="23">
        <v>0</v>
      </c>
      <c r="L39" s="23">
        <v>0</v>
      </c>
      <c r="M39" s="23">
        <v>0</v>
      </c>
      <c r="N39" s="23">
        <v>0</v>
      </c>
      <c r="O39" s="23">
        <v>0</v>
      </c>
      <c r="P39" s="23">
        <v>0</v>
      </c>
      <c r="Q39" s="23">
        <v>0</v>
      </c>
      <c r="R39" s="175">
        <v>0</v>
      </c>
      <c r="S39" s="23">
        <v>143</v>
      </c>
    </row>
    <row r="40" spans="1:19" x14ac:dyDescent="0.25">
      <c r="A40" s="8" t="s">
        <v>111</v>
      </c>
      <c r="B40" s="77" t="s">
        <v>364</v>
      </c>
      <c r="C40" s="79">
        <v>736</v>
      </c>
      <c r="D40" s="23">
        <v>346</v>
      </c>
      <c r="E40" s="23">
        <v>417</v>
      </c>
      <c r="F40" s="23">
        <v>0</v>
      </c>
      <c r="G40" s="23">
        <v>1</v>
      </c>
      <c r="H40" s="23">
        <v>0</v>
      </c>
      <c r="I40" s="23">
        <v>0</v>
      </c>
      <c r="J40" s="23">
        <v>33</v>
      </c>
      <c r="K40" s="23">
        <v>0</v>
      </c>
      <c r="L40" s="23">
        <v>0</v>
      </c>
      <c r="M40" s="23">
        <v>0</v>
      </c>
      <c r="N40" s="23">
        <v>0</v>
      </c>
      <c r="O40" s="23">
        <v>0</v>
      </c>
      <c r="P40" s="23">
        <v>0</v>
      </c>
      <c r="Q40" s="23">
        <v>0</v>
      </c>
      <c r="R40" s="175">
        <v>0</v>
      </c>
      <c r="S40" s="23">
        <v>797</v>
      </c>
    </row>
    <row r="41" spans="1:19" x14ac:dyDescent="0.25">
      <c r="A41" s="8" t="s">
        <v>112</v>
      </c>
      <c r="B41" s="77" t="s">
        <v>364</v>
      </c>
      <c r="C41" s="79">
        <v>858</v>
      </c>
      <c r="D41" s="23">
        <v>182</v>
      </c>
      <c r="E41" s="23">
        <v>0</v>
      </c>
      <c r="F41" s="23">
        <v>0</v>
      </c>
      <c r="G41" s="23">
        <v>0</v>
      </c>
      <c r="H41" s="23">
        <v>0</v>
      </c>
      <c r="I41" s="23">
        <v>0</v>
      </c>
      <c r="J41" s="23">
        <v>9</v>
      </c>
      <c r="K41" s="23">
        <v>0</v>
      </c>
      <c r="L41" s="23">
        <v>0</v>
      </c>
      <c r="M41" s="23">
        <v>0</v>
      </c>
      <c r="N41" s="23">
        <v>0</v>
      </c>
      <c r="O41" s="23">
        <v>0</v>
      </c>
      <c r="P41" s="23">
        <v>0</v>
      </c>
      <c r="Q41" s="23">
        <v>0</v>
      </c>
      <c r="R41" s="175">
        <v>0</v>
      </c>
      <c r="S41" s="23">
        <v>191</v>
      </c>
    </row>
    <row r="42" spans="1:19" x14ac:dyDescent="0.25">
      <c r="A42" s="8" t="s">
        <v>113</v>
      </c>
      <c r="B42" s="77" t="s">
        <v>364</v>
      </c>
      <c r="C42" s="79">
        <v>885</v>
      </c>
      <c r="D42" s="23">
        <v>39</v>
      </c>
      <c r="E42" s="23">
        <v>0</v>
      </c>
      <c r="F42" s="23">
        <v>0</v>
      </c>
      <c r="G42" s="23">
        <v>6</v>
      </c>
      <c r="H42" s="23">
        <v>0</v>
      </c>
      <c r="I42" s="23">
        <v>0</v>
      </c>
      <c r="J42" s="23">
        <v>1</v>
      </c>
      <c r="K42" s="23">
        <v>0</v>
      </c>
      <c r="L42" s="23">
        <v>0</v>
      </c>
      <c r="M42" s="23">
        <v>0</v>
      </c>
      <c r="N42" s="23">
        <v>0</v>
      </c>
      <c r="O42" s="23">
        <v>0</v>
      </c>
      <c r="P42" s="23">
        <v>0</v>
      </c>
      <c r="Q42" s="23">
        <v>0</v>
      </c>
      <c r="R42" s="175">
        <v>0</v>
      </c>
      <c r="S42" s="23">
        <v>46</v>
      </c>
    </row>
    <row r="43" spans="1:19" x14ac:dyDescent="0.25">
      <c r="A43" s="8" t="s">
        <v>114</v>
      </c>
      <c r="B43" s="77" t="s">
        <v>364</v>
      </c>
      <c r="C43" s="79">
        <v>890</v>
      </c>
      <c r="D43" s="23">
        <v>104</v>
      </c>
      <c r="E43" s="23">
        <v>106</v>
      </c>
      <c r="F43" s="23">
        <v>0</v>
      </c>
      <c r="G43" s="23">
        <v>0</v>
      </c>
      <c r="H43" s="23">
        <v>0</v>
      </c>
      <c r="I43" s="23">
        <v>0</v>
      </c>
      <c r="J43" s="23">
        <v>2</v>
      </c>
      <c r="K43" s="23">
        <v>0</v>
      </c>
      <c r="L43" s="23">
        <v>0</v>
      </c>
      <c r="M43" s="23">
        <v>0</v>
      </c>
      <c r="N43" s="23">
        <v>0</v>
      </c>
      <c r="O43" s="23">
        <v>0</v>
      </c>
      <c r="P43" s="23">
        <v>0</v>
      </c>
      <c r="Q43" s="23">
        <v>0</v>
      </c>
      <c r="R43" s="175">
        <v>0</v>
      </c>
      <c r="S43" s="23">
        <v>212</v>
      </c>
    </row>
    <row r="44" spans="1:19" x14ac:dyDescent="0.25">
      <c r="A44" s="35" t="s">
        <v>365</v>
      </c>
      <c r="B44" s="78"/>
      <c r="C44" s="81"/>
      <c r="D44" s="81">
        <v>2157</v>
      </c>
      <c r="E44" s="81">
        <v>464</v>
      </c>
      <c r="F44" s="81">
        <v>0</v>
      </c>
      <c r="G44" s="81">
        <v>6</v>
      </c>
      <c r="H44" s="81">
        <v>1</v>
      </c>
      <c r="I44" s="81">
        <v>79</v>
      </c>
      <c r="J44" s="81">
        <v>241</v>
      </c>
      <c r="K44" s="81">
        <v>0</v>
      </c>
      <c r="L44" s="81">
        <v>0</v>
      </c>
      <c r="M44" s="81">
        <v>0</v>
      </c>
      <c r="N44" s="81">
        <v>11</v>
      </c>
      <c r="O44" s="81">
        <v>0</v>
      </c>
      <c r="P44" s="81">
        <v>0</v>
      </c>
      <c r="Q44" s="81">
        <v>0</v>
      </c>
      <c r="R44" s="81"/>
      <c r="S44" s="81">
        <v>2959</v>
      </c>
    </row>
    <row r="45" spans="1:19" x14ac:dyDescent="0.25">
      <c r="A45" s="8" t="s">
        <v>116</v>
      </c>
      <c r="B45" s="77" t="s">
        <v>366</v>
      </c>
      <c r="C45" s="79">
        <v>4</v>
      </c>
      <c r="D45" s="23">
        <v>4</v>
      </c>
      <c r="E45" s="23">
        <v>0</v>
      </c>
      <c r="F45" s="23">
        <v>0</v>
      </c>
      <c r="G45" s="23">
        <v>0</v>
      </c>
      <c r="H45" s="23">
        <v>0</v>
      </c>
      <c r="I45" s="23">
        <v>0</v>
      </c>
      <c r="J45" s="23">
        <v>1</v>
      </c>
      <c r="K45" s="23">
        <v>0</v>
      </c>
      <c r="L45" s="23">
        <v>0</v>
      </c>
      <c r="M45" s="23">
        <v>0</v>
      </c>
      <c r="N45" s="23">
        <v>0</v>
      </c>
      <c r="O45" s="23">
        <v>0</v>
      </c>
      <c r="P45" s="23">
        <v>0</v>
      </c>
      <c r="Q45" s="23">
        <v>0</v>
      </c>
      <c r="R45" s="175">
        <v>0</v>
      </c>
      <c r="S45" s="23">
        <v>5</v>
      </c>
    </row>
    <row r="46" spans="1:19" x14ac:dyDescent="0.25">
      <c r="A46" s="11" t="s">
        <v>117</v>
      </c>
      <c r="B46" s="77" t="s">
        <v>366</v>
      </c>
      <c r="C46" s="79">
        <v>42</v>
      </c>
      <c r="D46" s="23">
        <v>218</v>
      </c>
      <c r="E46" s="23">
        <v>239</v>
      </c>
      <c r="F46" s="23">
        <v>0</v>
      </c>
      <c r="G46" s="23">
        <v>6</v>
      </c>
      <c r="H46" s="23">
        <v>1</v>
      </c>
      <c r="I46" s="23">
        <v>0</v>
      </c>
      <c r="J46" s="23">
        <v>72</v>
      </c>
      <c r="K46" s="23">
        <v>0</v>
      </c>
      <c r="L46" s="23">
        <v>0</v>
      </c>
      <c r="M46" s="23">
        <v>0</v>
      </c>
      <c r="N46" s="23">
        <v>0</v>
      </c>
      <c r="O46" s="23">
        <v>0</v>
      </c>
      <c r="P46" s="23">
        <v>0</v>
      </c>
      <c r="Q46" s="23">
        <v>0</v>
      </c>
      <c r="R46" s="175">
        <v>0</v>
      </c>
      <c r="S46" s="23">
        <v>536</v>
      </c>
    </row>
    <row r="47" spans="1:19" x14ac:dyDescent="0.25">
      <c r="A47" s="8" t="s">
        <v>118</v>
      </c>
      <c r="B47" s="77" t="s">
        <v>366</v>
      </c>
      <c r="C47" s="79">
        <v>44</v>
      </c>
      <c r="D47" s="23">
        <v>23</v>
      </c>
      <c r="E47" s="23">
        <v>0</v>
      </c>
      <c r="F47" s="23">
        <v>0</v>
      </c>
      <c r="G47" s="23">
        <v>0</v>
      </c>
      <c r="H47" s="23">
        <v>0</v>
      </c>
      <c r="I47" s="23">
        <v>0</v>
      </c>
      <c r="J47" s="23">
        <v>0</v>
      </c>
      <c r="K47" s="23">
        <v>0</v>
      </c>
      <c r="L47" s="23">
        <v>0</v>
      </c>
      <c r="M47" s="23">
        <v>0</v>
      </c>
      <c r="N47" s="23">
        <v>0</v>
      </c>
      <c r="O47" s="23">
        <v>0</v>
      </c>
      <c r="P47" s="23">
        <v>0</v>
      </c>
      <c r="Q47" s="23">
        <v>0</v>
      </c>
      <c r="R47" s="175">
        <v>0</v>
      </c>
      <c r="S47" s="23">
        <v>23</v>
      </c>
    </row>
    <row r="48" spans="1:19" x14ac:dyDescent="0.25">
      <c r="A48" s="8" t="s">
        <v>119</v>
      </c>
      <c r="B48" s="77" t="s">
        <v>366</v>
      </c>
      <c r="C48" s="79">
        <v>59</v>
      </c>
      <c r="D48" s="23">
        <v>7</v>
      </c>
      <c r="E48" s="23">
        <v>7</v>
      </c>
      <c r="F48" s="23">
        <v>0</v>
      </c>
      <c r="G48" s="23">
        <v>0</v>
      </c>
      <c r="H48" s="23">
        <v>0</v>
      </c>
      <c r="I48" s="23">
        <v>0</v>
      </c>
      <c r="J48" s="23">
        <v>12</v>
      </c>
      <c r="K48" s="23">
        <v>0</v>
      </c>
      <c r="L48" s="23">
        <v>0</v>
      </c>
      <c r="M48" s="23">
        <v>0</v>
      </c>
      <c r="N48" s="23">
        <v>0</v>
      </c>
      <c r="O48" s="23">
        <v>0</v>
      </c>
      <c r="P48" s="23">
        <v>0</v>
      </c>
      <c r="Q48" s="23">
        <v>0</v>
      </c>
      <c r="R48" s="175">
        <v>0</v>
      </c>
      <c r="S48" s="23">
        <v>26</v>
      </c>
    </row>
    <row r="49" spans="1:19" x14ac:dyDescent="0.25">
      <c r="A49" s="8" t="s">
        <v>120</v>
      </c>
      <c r="B49" s="77" t="s">
        <v>366</v>
      </c>
      <c r="C49" s="79">
        <v>113</v>
      </c>
      <c r="D49" s="23">
        <v>56</v>
      </c>
      <c r="E49" s="23">
        <v>0</v>
      </c>
      <c r="F49" s="23">
        <v>0</v>
      </c>
      <c r="G49" s="23">
        <v>0</v>
      </c>
      <c r="H49" s="23">
        <v>0</v>
      </c>
      <c r="I49" s="23">
        <v>0</v>
      </c>
      <c r="J49" s="23">
        <v>2</v>
      </c>
      <c r="K49" s="23">
        <v>0</v>
      </c>
      <c r="L49" s="23">
        <v>0</v>
      </c>
      <c r="M49" s="23">
        <v>0</v>
      </c>
      <c r="N49" s="23">
        <v>0</v>
      </c>
      <c r="O49" s="23">
        <v>0</v>
      </c>
      <c r="P49" s="23">
        <v>0</v>
      </c>
      <c r="Q49" s="23">
        <v>0</v>
      </c>
      <c r="R49" s="175">
        <v>0</v>
      </c>
      <c r="S49" s="23">
        <v>58</v>
      </c>
    </row>
    <row r="50" spans="1:19" x14ac:dyDescent="0.25">
      <c r="A50" s="8" t="s">
        <v>121</v>
      </c>
      <c r="B50" s="77" t="s">
        <v>366</v>
      </c>
      <c r="C50" s="79">
        <v>125</v>
      </c>
      <c r="D50" s="23">
        <v>68</v>
      </c>
      <c r="E50" s="23">
        <v>0</v>
      </c>
      <c r="F50" s="23">
        <v>0</v>
      </c>
      <c r="G50" s="23">
        <v>0</v>
      </c>
      <c r="H50" s="23">
        <v>0</v>
      </c>
      <c r="I50" s="23">
        <v>0</v>
      </c>
      <c r="J50" s="23">
        <v>4</v>
      </c>
      <c r="K50" s="23">
        <v>0</v>
      </c>
      <c r="L50" s="23">
        <v>0</v>
      </c>
      <c r="M50" s="23">
        <v>0</v>
      </c>
      <c r="N50" s="23">
        <v>0</v>
      </c>
      <c r="O50" s="23">
        <v>0</v>
      </c>
      <c r="P50" s="23">
        <v>0</v>
      </c>
      <c r="Q50" s="23">
        <v>0</v>
      </c>
      <c r="R50" s="175">
        <v>0</v>
      </c>
      <c r="S50" s="23">
        <v>72</v>
      </c>
    </row>
    <row r="51" spans="1:19" x14ac:dyDescent="0.25">
      <c r="A51" s="8" t="s">
        <v>122</v>
      </c>
      <c r="B51" s="77" t="s">
        <v>366</v>
      </c>
      <c r="C51" s="79">
        <v>138</v>
      </c>
      <c r="D51" s="23">
        <v>97</v>
      </c>
      <c r="E51" s="23">
        <v>0</v>
      </c>
      <c r="F51" s="23">
        <v>0</v>
      </c>
      <c r="G51" s="23">
        <v>0</v>
      </c>
      <c r="H51" s="23">
        <v>0</v>
      </c>
      <c r="I51" s="23">
        <v>0</v>
      </c>
      <c r="J51" s="23">
        <v>0</v>
      </c>
      <c r="K51" s="23">
        <v>0</v>
      </c>
      <c r="L51" s="23">
        <v>0</v>
      </c>
      <c r="M51" s="23">
        <v>0</v>
      </c>
      <c r="N51" s="23">
        <v>0</v>
      </c>
      <c r="O51" s="23">
        <v>0</v>
      </c>
      <c r="P51" s="23">
        <v>0</v>
      </c>
      <c r="Q51" s="23">
        <v>0</v>
      </c>
      <c r="R51" s="175">
        <v>0</v>
      </c>
      <c r="S51" s="23">
        <v>97</v>
      </c>
    </row>
    <row r="52" spans="1:19" x14ac:dyDescent="0.25">
      <c r="A52" s="8" t="s">
        <v>123</v>
      </c>
      <c r="B52" s="77" t="s">
        <v>366</v>
      </c>
      <c r="C52" s="79">
        <v>234</v>
      </c>
      <c r="D52" s="23">
        <v>26</v>
      </c>
      <c r="E52" s="23">
        <v>102</v>
      </c>
      <c r="F52" s="23">
        <v>0</v>
      </c>
      <c r="G52" s="23">
        <v>0</v>
      </c>
      <c r="H52" s="23">
        <v>0</v>
      </c>
      <c r="I52" s="23">
        <v>0</v>
      </c>
      <c r="J52" s="23">
        <v>0</v>
      </c>
      <c r="K52" s="23">
        <v>0</v>
      </c>
      <c r="L52" s="23">
        <v>0</v>
      </c>
      <c r="M52" s="23">
        <v>0</v>
      </c>
      <c r="N52" s="23">
        <v>11</v>
      </c>
      <c r="O52" s="23">
        <v>0</v>
      </c>
      <c r="P52" s="23">
        <v>0</v>
      </c>
      <c r="Q52" s="23">
        <v>0</v>
      </c>
      <c r="R52" s="175">
        <v>0</v>
      </c>
      <c r="S52" s="23">
        <v>139</v>
      </c>
    </row>
    <row r="53" spans="1:19" x14ac:dyDescent="0.25">
      <c r="A53" s="8" t="s">
        <v>124</v>
      </c>
      <c r="B53" s="77" t="s">
        <v>366</v>
      </c>
      <c r="C53" s="79">
        <v>240</v>
      </c>
      <c r="D53" s="23">
        <v>16</v>
      </c>
      <c r="E53" s="23">
        <v>0</v>
      </c>
      <c r="F53" s="23">
        <v>0</v>
      </c>
      <c r="G53" s="23">
        <v>0</v>
      </c>
      <c r="H53" s="23">
        <v>0</v>
      </c>
      <c r="I53" s="23">
        <v>0</v>
      </c>
      <c r="J53" s="23">
        <v>1</v>
      </c>
      <c r="K53" s="23">
        <v>0</v>
      </c>
      <c r="L53" s="23">
        <v>0</v>
      </c>
      <c r="M53" s="23">
        <v>0</v>
      </c>
      <c r="N53" s="23">
        <v>0</v>
      </c>
      <c r="O53" s="23">
        <v>0</v>
      </c>
      <c r="P53" s="23">
        <v>0</v>
      </c>
      <c r="Q53" s="23">
        <v>0</v>
      </c>
      <c r="R53" s="175">
        <v>0</v>
      </c>
      <c r="S53" s="23">
        <v>17</v>
      </c>
    </row>
    <row r="54" spans="1:19" x14ac:dyDescent="0.25">
      <c r="A54" s="8" t="s">
        <v>125</v>
      </c>
      <c r="B54" s="77" t="s">
        <v>366</v>
      </c>
      <c r="C54" s="79">
        <v>284</v>
      </c>
      <c r="D54" s="23">
        <v>7</v>
      </c>
      <c r="E54" s="23">
        <v>81</v>
      </c>
      <c r="F54" s="23">
        <v>0</v>
      </c>
      <c r="G54" s="23">
        <v>0</v>
      </c>
      <c r="H54" s="23">
        <v>0</v>
      </c>
      <c r="I54" s="23">
        <v>0</v>
      </c>
      <c r="J54" s="23">
        <v>1</v>
      </c>
      <c r="K54" s="23">
        <v>0</v>
      </c>
      <c r="L54" s="23">
        <v>0</v>
      </c>
      <c r="M54" s="23">
        <v>0</v>
      </c>
      <c r="N54" s="23">
        <v>0</v>
      </c>
      <c r="O54" s="23">
        <v>0</v>
      </c>
      <c r="P54" s="23">
        <v>0</v>
      </c>
      <c r="Q54" s="23">
        <v>0</v>
      </c>
      <c r="R54" s="175">
        <v>0</v>
      </c>
      <c r="S54" s="23">
        <v>89</v>
      </c>
    </row>
    <row r="55" spans="1:19" x14ac:dyDescent="0.25">
      <c r="A55" s="8" t="s">
        <v>126</v>
      </c>
      <c r="B55" s="77" t="s">
        <v>366</v>
      </c>
      <c r="C55" s="79">
        <v>306</v>
      </c>
      <c r="D55" s="23">
        <v>70</v>
      </c>
      <c r="E55" s="23">
        <v>18</v>
      </c>
      <c r="F55" s="23">
        <v>0</v>
      </c>
      <c r="G55" s="23">
        <v>0</v>
      </c>
      <c r="H55" s="23">
        <v>0</v>
      </c>
      <c r="I55" s="23">
        <v>0</v>
      </c>
      <c r="J55" s="23">
        <v>1</v>
      </c>
      <c r="K55" s="23">
        <v>0</v>
      </c>
      <c r="L55" s="23">
        <v>0</v>
      </c>
      <c r="M55" s="23">
        <v>0</v>
      </c>
      <c r="N55" s="23">
        <v>0</v>
      </c>
      <c r="O55" s="23">
        <v>0</v>
      </c>
      <c r="P55" s="23">
        <v>0</v>
      </c>
      <c r="Q55" s="23">
        <v>0</v>
      </c>
      <c r="R55" s="175">
        <v>0</v>
      </c>
      <c r="S55" s="23">
        <v>89</v>
      </c>
    </row>
    <row r="56" spans="1:19" x14ac:dyDescent="0.25">
      <c r="A56" s="8" t="s">
        <v>127</v>
      </c>
      <c r="B56" s="77" t="s">
        <v>366</v>
      </c>
      <c r="C56" s="79">
        <v>347</v>
      </c>
      <c r="D56" s="23">
        <v>26</v>
      </c>
      <c r="E56" s="23">
        <v>0</v>
      </c>
      <c r="F56" s="23">
        <v>0</v>
      </c>
      <c r="G56" s="23">
        <v>0</v>
      </c>
      <c r="H56" s="23">
        <v>0</v>
      </c>
      <c r="I56" s="23">
        <v>0</v>
      </c>
      <c r="J56" s="23">
        <v>2</v>
      </c>
      <c r="K56" s="23">
        <v>0</v>
      </c>
      <c r="L56" s="23">
        <v>0</v>
      </c>
      <c r="M56" s="23">
        <v>0</v>
      </c>
      <c r="N56" s="23">
        <v>0</v>
      </c>
      <c r="O56" s="23">
        <v>0</v>
      </c>
      <c r="P56" s="23">
        <v>0</v>
      </c>
      <c r="Q56" s="23">
        <v>0</v>
      </c>
      <c r="R56" s="175">
        <v>0</v>
      </c>
      <c r="S56" s="23">
        <v>28</v>
      </c>
    </row>
    <row r="57" spans="1:19" x14ac:dyDescent="0.25">
      <c r="A57" s="8" t="s">
        <v>128</v>
      </c>
      <c r="B57" s="77" t="s">
        <v>366</v>
      </c>
      <c r="C57" s="79">
        <v>411</v>
      </c>
      <c r="D57" s="23">
        <v>24</v>
      </c>
      <c r="E57" s="23">
        <v>0</v>
      </c>
      <c r="F57" s="23">
        <v>0</v>
      </c>
      <c r="G57" s="23">
        <v>0</v>
      </c>
      <c r="H57" s="23">
        <v>0</v>
      </c>
      <c r="I57" s="23">
        <v>0</v>
      </c>
      <c r="J57" s="23">
        <v>1</v>
      </c>
      <c r="K57" s="23">
        <v>0</v>
      </c>
      <c r="L57" s="23">
        <v>0</v>
      </c>
      <c r="M57" s="23">
        <v>0</v>
      </c>
      <c r="N57" s="23">
        <v>0</v>
      </c>
      <c r="O57" s="23">
        <v>0</v>
      </c>
      <c r="P57" s="23">
        <v>0</v>
      </c>
      <c r="Q57" s="23">
        <v>0</v>
      </c>
      <c r="R57" s="175">
        <v>0</v>
      </c>
      <c r="S57" s="23">
        <v>25</v>
      </c>
    </row>
    <row r="58" spans="1:19" x14ac:dyDescent="0.25">
      <c r="A58" s="8" t="s">
        <v>129</v>
      </c>
      <c r="B58" s="77" t="s">
        <v>366</v>
      </c>
      <c r="C58" s="79">
        <v>501</v>
      </c>
      <c r="D58" s="23">
        <v>33</v>
      </c>
      <c r="E58" s="23">
        <v>0</v>
      </c>
      <c r="F58" s="23">
        <v>0</v>
      </c>
      <c r="G58" s="23">
        <v>0</v>
      </c>
      <c r="H58" s="23">
        <v>0</v>
      </c>
      <c r="I58" s="23">
        <v>0</v>
      </c>
      <c r="J58" s="23">
        <v>1</v>
      </c>
      <c r="K58" s="23">
        <v>0</v>
      </c>
      <c r="L58" s="23">
        <v>0</v>
      </c>
      <c r="M58" s="23">
        <v>0</v>
      </c>
      <c r="N58" s="23">
        <v>0</v>
      </c>
      <c r="O58" s="23">
        <v>0</v>
      </c>
      <c r="P58" s="23">
        <v>0</v>
      </c>
      <c r="Q58" s="23">
        <v>0</v>
      </c>
      <c r="R58" s="175">
        <v>0</v>
      </c>
      <c r="S58" s="23">
        <v>34</v>
      </c>
    </row>
    <row r="59" spans="1:19" x14ac:dyDescent="0.25">
      <c r="A59" s="8" t="s">
        <v>130</v>
      </c>
      <c r="B59" s="77" t="s">
        <v>366</v>
      </c>
      <c r="C59" s="79">
        <v>543</v>
      </c>
      <c r="D59" s="23">
        <v>15</v>
      </c>
      <c r="E59" s="23">
        <v>3</v>
      </c>
      <c r="F59" s="23">
        <v>0</v>
      </c>
      <c r="G59" s="23">
        <v>0</v>
      </c>
      <c r="H59" s="23">
        <v>0</v>
      </c>
      <c r="I59" s="23">
        <v>0</v>
      </c>
      <c r="J59" s="23">
        <v>0</v>
      </c>
      <c r="K59" s="23">
        <v>0</v>
      </c>
      <c r="L59" s="23">
        <v>0</v>
      </c>
      <c r="M59" s="23">
        <v>0</v>
      </c>
      <c r="N59" s="23">
        <v>0</v>
      </c>
      <c r="O59" s="23">
        <v>0</v>
      </c>
      <c r="P59" s="23">
        <v>0</v>
      </c>
      <c r="Q59" s="23">
        <v>0</v>
      </c>
      <c r="R59" s="175">
        <v>0</v>
      </c>
      <c r="S59" s="23">
        <v>18</v>
      </c>
    </row>
    <row r="60" spans="1:19" x14ac:dyDescent="0.25">
      <c r="A60" s="8" t="s">
        <v>131</v>
      </c>
      <c r="B60" s="77" t="s">
        <v>366</v>
      </c>
      <c r="C60" s="79">
        <v>628</v>
      </c>
      <c r="D60" s="23">
        <v>3</v>
      </c>
      <c r="E60" s="23">
        <v>1</v>
      </c>
      <c r="F60" s="23">
        <v>0</v>
      </c>
      <c r="G60" s="23">
        <v>0</v>
      </c>
      <c r="H60" s="23">
        <v>0</v>
      </c>
      <c r="I60" s="23">
        <v>0</v>
      </c>
      <c r="J60" s="23">
        <v>4</v>
      </c>
      <c r="K60" s="23">
        <v>0</v>
      </c>
      <c r="L60" s="23">
        <v>0</v>
      </c>
      <c r="M60" s="23">
        <v>0</v>
      </c>
      <c r="N60" s="23">
        <v>0</v>
      </c>
      <c r="O60" s="23">
        <v>0</v>
      </c>
      <c r="P60" s="23">
        <v>0</v>
      </c>
      <c r="Q60" s="23">
        <v>0</v>
      </c>
      <c r="R60" s="175">
        <v>0</v>
      </c>
      <c r="S60" s="23">
        <v>8</v>
      </c>
    </row>
    <row r="61" spans="1:19" x14ac:dyDescent="0.25">
      <c r="A61" s="8" t="s">
        <v>132</v>
      </c>
      <c r="B61" s="77" t="s">
        <v>366</v>
      </c>
      <c r="C61" s="79">
        <v>656</v>
      </c>
      <c r="D61" s="23">
        <v>751</v>
      </c>
      <c r="E61" s="23">
        <v>0</v>
      </c>
      <c r="F61" s="23">
        <v>0</v>
      </c>
      <c r="G61" s="23">
        <v>0</v>
      </c>
      <c r="H61" s="23">
        <v>0</v>
      </c>
      <c r="I61" s="23">
        <v>79</v>
      </c>
      <c r="J61" s="23">
        <v>105</v>
      </c>
      <c r="K61" s="23">
        <v>0</v>
      </c>
      <c r="L61" s="23">
        <v>0</v>
      </c>
      <c r="M61" s="23">
        <v>0</v>
      </c>
      <c r="N61" s="23">
        <v>0</v>
      </c>
      <c r="O61" s="23">
        <v>0</v>
      </c>
      <c r="P61" s="23">
        <v>0</v>
      </c>
      <c r="Q61" s="23">
        <v>0</v>
      </c>
      <c r="R61" s="175">
        <v>0</v>
      </c>
      <c r="S61" s="23">
        <v>935</v>
      </c>
    </row>
    <row r="62" spans="1:19" x14ac:dyDescent="0.25">
      <c r="A62" s="8" t="s">
        <v>133</v>
      </c>
      <c r="B62" s="77" t="s">
        <v>366</v>
      </c>
      <c r="C62" s="79">
        <v>761</v>
      </c>
      <c r="D62" s="23">
        <v>713</v>
      </c>
      <c r="E62" s="23">
        <v>0</v>
      </c>
      <c r="F62" s="23">
        <v>0</v>
      </c>
      <c r="G62" s="23">
        <v>0</v>
      </c>
      <c r="H62" s="23">
        <v>0</v>
      </c>
      <c r="I62" s="23">
        <v>0</v>
      </c>
      <c r="J62" s="23">
        <v>34</v>
      </c>
      <c r="K62" s="23">
        <v>0</v>
      </c>
      <c r="L62" s="23">
        <v>0</v>
      </c>
      <c r="M62" s="23">
        <v>0</v>
      </c>
      <c r="N62" s="23">
        <v>0</v>
      </c>
      <c r="O62" s="23">
        <v>0</v>
      </c>
      <c r="P62" s="23">
        <v>0</v>
      </c>
      <c r="Q62" s="23">
        <v>0</v>
      </c>
      <c r="R62" s="175">
        <v>0</v>
      </c>
      <c r="S62" s="23">
        <v>747</v>
      </c>
    </row>
    <row r="63" spans="1:19" x14ac:dyDescent="0.25">
      <c r="A63" s="8" t="s">
        <v>134</v>
      </c>
      <c r="B63" s="77" t="s">
        <v>366</v>
      </c>
      <c r="C63" s="79">
        <v>842</v>
      </c>
      <c r="D63" s="23">
        <v>0</v>
      </c>
      <c r="E63" s="23">
        <v>13</v>
      </c>
      <c r="F63" s="23">
        <v>0</v>
      </c>
      <c r="G63" s="23">
        <v>0</v>
      </c>
      <c r="H63" s="23">
        <v>0</v>
      </c>
      <c r="I63" s="23">
        <v>0</v>
      </c>
      <c r="J63" s="23">
        <v>0</v>
      </c>
      <c r="K63" s="23">
        <v>0</v>
      </c>
      <c r="L63" s="23">
        <v>0</v>
      </c>
      <c r="M63" s="23">
        <v>0</v>
      </c>
      <c r="N63" s="23">
        <v>0</v>
      </c>
      <c r="O63" s="23">
        <v>0</v>
      </c>
      <c r="P63" s="23">
        <v>0</v>
      </c>
      <c r="Q63" s="23">
        <v>0</v>
      </c>
      <c r="R63" s="175">
        <v>0</v>
      </c>
      <c r="S63" s="23">
        <v>13</v>
      </c>
    </row>
    <row r="64" spans="1:19" x14ac:dyDescent="0.25">
      <c r="A64" s="35" t="s">
        <v>367</v>
      </c>
      <c r="B64" s="78"/>
      <c r="C64" s="81"/>
      <c r="D64" s="81">
        <v>1760</v>
      </c>
      <c r="E64" s="81">
        <v>164</v>
      </c>
      <c r="F64" s="81">
        <v>0</v>
      </c>
      <c r="G64" s="81">
        <v>0</v>
      </c>
      <c r="H64" s="81">
        <v>0</v>
      </c>
      <c r="I64" s="81">
        <v>54</v>
      </c>
      <c r="J64" s="81">
        <v>98</v>
      </c>
      <c r="K64" s="81">
        <v>116</v>
      </c>
      <c r="L64" s="81">
        <v>0</v>
      </c>
      <c r="M64" s="81">
        <v>0</v>
      </c>
      <c r="N64" s="81">
        <v>0</v>
      </c>
      <c r="O64" s="81">
        <v>0</v>
      </c>
      <c r="P64" s="81">
        <v>0</v>
      </c>
      <c r="Q64" s="81">
        <v>0</v>
      </c>
      <c r="R64" s="81">
        <v>0</v>
      </c>
      <c r="S64" s="81">
        <v>2192</v>
      </c>
    </row>
    <row r="65" spans="1:19" x14ac:dyDescent="0.25">
      <c r="A65" s="8" t="s">
        <v>136</v>
      </c>
      <c r="B65" s="77" t="s">
        <v>368</v>
      </c>
      <c r="C65" s="79">
        <v>38</v>
      </c>
      <c r="D65" s="23">
        <v>0</v>
      </c>
      <c r="E65" s="23">
        <v>4</v>
      </c>
      <c r="F65" s="23">
        <v>0</v>
      </c>
      <c r="G65" s="23">
        <v>0</v>
      </c>
      <c r="H65" s="23">
        <v>0</v>
      </c>
      <c r="I65" s="23">
        <v>0</v>
      </c>
      <c r="J65" s="23">
        <v>0</v>
      </c>
      <c r="K65" s="23">
        <v>0</v>
      </c>
      <c r="L65" s="23">
        <v>0</v>
      </c>
      <c r="M65" s="23">
        <v>0</v>
      </c>
      <c r="N65" s="23">
        <v>0</v>
      </c>
      <c r="O65" s="23">
        <v>0</v>
      </c>
      <c r="P65" s="23">
        <v>0</v>
      </c>
      <c r="Q65" s="23">
        <v>0</v>
      </c>
      <c r="R65" s="175">
        <v>0</v>
      </c>
      <c r="S65" s="23">
        <v>4</v>
      </c>
    </row>
    <row r="66" spans="1:19" x14ac:dyDescent="0.25">
      <c r="A66" s="8" t="s">
        <v>137</v>
      </c>
      <c r="B66" s="77" t="s">
        <v>368</v>
      </c>
      <c r="C66" s="79">
        <v>86</v>
      </c>
      <c r="D66" s="23">
        <v>24</v>
      </c>
      <c r="E66" s="23">
        <v>0</v>
      </c>
      <c r="F66" s="23">
        <v>0</v>
      </c>
      <c r="G66" s="23">
        <v>0</v>
      </c>
      <c r="H66" s="23">
        <v>0</v>
      </c>
      <c r="I66" s="23">
        <v>0</v>
      </c>
      <c r="J66" s="23">
        <v>1</v>
      </c>
      <c r="K66" s="23">
        <v>0</v>
      </c>
      <c r="L66" s="23">
        <v>0</v>
      </c>
      <c r="M66" s="23">
        <v>0</v>
      </c>
      <c r="N66" s="23">
        <v>0</v>
      </c>
      <c r="O66" s="23">
        <v>0</v>
      </c>
      <c r="P66" s="23">
        <v>0</v>
      </c>
      <c r="Q66" s="23">
        <v>0</v>
      </c>
      <c r="R66" s="175">
        <v>0</v>
      </c>
      <c r="S66" s="23">
        <v>25</v>
      </c>
    </row>
    <row r="67" spans="1:19" x14ac:dyDescent="0.25">
      <c r="A67" s="8" t="s">
        <v>138</v>
      </c>
      <c r="B67" s="77" t="s">
        <v>368</v>
      </c>
      <c r="C67" s="79">
        <v>107</v>
      </c>
      <c r="D67" s="23">
        <v>0</v>
      </c>
      <c r="E67" s="23">
        <v>0</v>
      </c>
      <c r="F67" s="23">
        <v>0</v>
      </c>
      <c r="G67" s="23">
        <v>0</v>
      </c>
      <c r="H67" s="23">
        <v>0</v>
      </c>
      <c r="I67" s="23">
        <v>0</v>
      </c>
      <c r="J67" s="23">
        <v>0</v>
      </c>
      <c r="K67" s="23">
        <v>0</v>
      </c>
      <c r="L67" s="23">
        <v>0</v>
      </c>
      <c r="M67" s="23">
        <v>0</v>
      </c>
      <c r="N67" s="23">
        <v>0</v>
      </c>
      <c r="O67" s="23">
        <v>0</v>
      </c>
      <c r="P67" s="23">
        <v>0</v>
      </c>
      <c r="Q67" s="23">
        <v>0</v>
      </c>
      <c r="R67" s="175">
        <v>0</v>
      </c>
      <c r="S67" s="23">
        <v>0</v>
      </c>
    </row>
    <row r="68" spans="1:19" x14ac:dyDescent="0.25">
      <c r="A68" s="8" t="s">
        <v>139</v>
      </c>
      <c r="B68" s="77" t="s">
        <v>368</v>
      </c>
      <c r="C68" s="79">
        <v>134</v>
      </c>
      <c r="D68" s="23">
        <v>11</v>
      </c>
      <c r="E68" s="23">
        <v>0</v>
      </c>
      <c r="F68" s="23">
        <v>0</v>
      </c>
      <c r="G68" s="23">
        <v>0</v>
      </c>
      <c r="H68" s="23">
        <v>0</v>
      </c>
      <c r="I68" s="23">
        <v>0</v>
      </c>
      <c r="J68" s="23">
        <v>0</v>
      </c>
      <c r="K68" s="23">
        <v>0</v>
      </c>
      <c r="L68" s="23">
        <v>0</v>
      </c>
      <c r="M68" s="23">
        <v>0</v>
      </c>
      <c r="N68" s="23">
        <v>0</v>
      </c>
      <c r="O68" s="23">
        <v>0</v>
      </c>
      <c r="P68" s="23">
        <v>0</v>
      </c>
      <c r="Q68" s="23">
        <v>0</v>
      </c>
      <c r="R68" s="175">
        <v>0</v>
      </c>
      <c r="S68" s="23">
        <v>11</v>
      </c>
    </row>
    <row r="69" spans="1:19" x14ac:dyDescent="0.25">
      <c r="A69" s="10" t="s">
        <v>140</v>
      </c>
      <c r="B69" s="77" t="s">
        <v>368</v>
      </c>
      <c r="C69" s="79">
        <v>150</v>
      </c>
      <c r="D69" s="23">
        <v>50</v>
      </c>
      <c r="E69" s="23">
        <v>0</v>
      </c>
      <c r="F69" s="23">
        <v>0</v>
      </c>
      <c r="G69" s="23">
        <v>0</v>
      </c>
      <c r="H69" s="23">
        <v>0</v>
      </c>
      <c r="I69" s="23">
        <v>0</v>
      </c>
      <c r="J69" s="23">
        <v>0</v>
      </c>
      <c r="K69" s="23">
        <v>0</v>
      </c>
      <c r="L69" s="23">
        <v>0</v>
      </c>
      <c r="M69" s="23">
        <v>0</v>
      </c>
      <c r="N69" s="23">
        <v>0</v>
      </c>
      <c r="O69" s="23">
        <v>0</v>
      </c>
      <c r="P69" s="23">
        <v>0</v>
      </c>
      <c r="Q69" s="23">
        <v>0</v>
      </c>
      <c r="R69" s="175">
        <v>0</v>
      </c>
      <c r="S69" s="23">
        <v>50</v>
      </c>
    </row>
    <row r="70" spans="1:19" x14ac:dyDescent="0.25">
      <c r="A70" s="5" t="s">
        <v>141</v>
      </c>
      <c r="B70" s="77" t="s">
        <v>368</v>
      </c>
      <c r="C70" s="79">
        <v>237</v>
      </c>
      <c r="D70" s="23">
        <v>417</v>
      </c>
      <c r="E70" s="23">
        <v>0</v>
      </c>
      <c r="F70" s="23">
        <v>0</v>
      </c>
      <c r="G70" s="23">
        <v>0</v>
      </c>
      <c r="H70" s="23">
        <v>0</v>
      </c>
      <c r="I70" s="23">
        <v>28</v>
      </c>
      <c r="J70" s="23">
        <v>8</v>
      </c>
      <c r="K70" s="23">
        <v>46</v>
      </c>
      <c r="L70" s="23">
        <v>0</v>
      </c>
      <c r="M70" s="23">
        <v>0</v>
      </c>
      <c r="N70" s="23">
        <v>0</v>
      </c>
      <c r="O70" s="23">
        <v>0</v>
      </c>
      <c r="P70" s="23">
        <v>0</v>
      </c>
      <c r="Q70" s="23">
        <v>0</v>
      </c>
      <c r="R70" s="175">
        <v>0</v>
      </c>
      <c r="S70" s="23">
        <v>499</v>
      </c>
    </row>
    <row r="71" spans="1:19" x14ac:dyDescent="0.25">
      <c r="A71" s="10" t="s">
        <v>142</v>
      </c>
      <c r="B71" s="77" t="s">
        <v>368</v>
      </c>
      <c r="C71" s="79">
        <v>264</v>
      </c>
      <c r="D71" s="23">
        <v>120</v>
      </c>
      <c r="E71" s="23">
        <v>0</v>
      </c>
      <c r="F71" s="23">
        <v>0</v>
      </c>
      <c r="G71" s="23">
        <v>0</v>
      </c>
      <c r="H71" s="23">
        <v>0</v>
      </c>
      <c r="I71" s="23">
        <v>0</v>
      </c>
      <c r="J71" s="23">
        <v>27</v>
      </c>
      <c r="K71" s="23">
        <v>12</v>
      </c>
      <c r="L71" s="23">
        <v>0</v>
      </c>
      <c r="M71" s="23">
        <v>0</v>
      </c>
      <c r="N71" s="23">
        <v>0</v>
      </c>
      <c r="O71" s="23">
        <v>0</v>
      </c>
      <c r="P71" s="23">
        <v>0</v>
      </c>
      <c r="Q71" s="23">
        <v>0</v>
      </c>
      <c r="R71" s="175">
        <v>0</v>
      </c>
      <c r="S71" s="23">
        <v>159</v>
      </c>
    </row>
    <row r="72" spans="1:19" x14ac:dyDescent="0.25">
      <c r="A72" s="12" t="s">
        <v>143</v>
      </c>
      <c r="B72" s="77" t="s">
        <v>368</v>
      </c>
      <c r="C72" s="79">
        <v>310</v>
      </c>
      <c r="D72" s="23">
        <v>54</v>
      </c>
      <c r="E72" s="23">
        <v>0</v>
      </c>
      <c r="F72" s="23">
        <v>0</v>
      </c>
      <c r="G72" s="23">
        <v>0</v>
      </c>
      <c r="H72" s="23">
        <v>0</v>
      </c>
      <c r="I72" s="23">
        <v>0</v>
      </c>
      <c r="J72" s="23">
        <v>3</v>
      </c>
      <c r="K72" s="23">
        <v>0</v>
      </c>
      <c r="L72" s="23">
        <v>0</v>
      </c>
      <c r="M72" s="23">
        <v>0</v>
      </c>
      <c r="N72" s="23">
        <v>0</v>
      </c>
      <c r="O72" s="23">
        <v>0</v>
      </c>
      <c r="P72" s="23">
        <v>0</v>
      </c>
      <c r="Q72" s="23">
        <v>0</v>
      </c>
      <c r="R72" s="175">
        <v>0</v>
      </c>
      <c r="S72" s="23">
        <v>57</v>
      </c>
    </row>
    <row r="73" spans="1:19" x14ac:dyDescent="0.25">
      <c r="A73" s="8" t="s">
        <v>144</v>
      </c>
      <c r="B73" s="77" t="s">
        <v>368</v>
      </c>
      <c r="C73" s="79">
        <v>315</v>
      </c>
      <c r="D73" s="23">
        <v>1</v>
      </c>
      <c r="E73" s="23">
        <v>0</v>
      </c>
      <c r="F73" s="23">
        <v>0</v>
      </c>
      <c r="G73" s="23">
        <v>0</v>
      </c>
      <c r="H73" s="23">
        <v>0</v>
      </c>
      <c r="I73" s="23">
        <v>0</v>
      </c>
      <c r="J73" s="23">
        <v>0</v>
      </c>
      <c r="K73" s="23">
        <v>0</v>
      </c>
      <c r="L73" s="23">
        <v>0</v>
      </c>
      <c r="M73" s="23">
        <v>0</v>
      </c>
      <c r="N73" s="23">
        <v>0</v>
      </c>
      <c r="O73" s="23">
        <v>0</v>
      </c>
      <c r="P73" s="23">
        <v>0</v>
      </c>
      <c r="Q73" s="23">
        <v>0</v>
      </c>
      <c r="R73" s="175">
        <v>0</v>
      </c>
      <c r="S73" s="23">
        <v>1</v>
      </c>
    </row>
    <row r="74" spans="1:19" x14ac:dyDescent="0.25">
      <c r="A74" s="8" t="s">
        <v>145</v>
      </c>
      <c r="B74" s="77" t="s">
        <v>368</v>
      </c>
      <c r="C74" s="79">
        <v>361</v>
      </c>
      <c r="D74" s="23">
        <v>27</v>
      </c>
      <c r="E74" s="23">
        <v>0</v>
      </c>
      <c r="F74" s="23">
        <v>0</v>
      </c>
      <c r="G74" s="23">
        <v>0</v>
      </c>
      <c r="H74" s="23">
        <v>0</v>
      </c>
      <c r="I74" s="23">
        <v>0</v>
      </c>
      <c r="J74" s="23">
        <v>1</v>
      </c>
      <c r="K74" s="23">
        <v>0</v>
      </c>
      <c r="L74" s="23">
        <v>0</v>
      </c>
      <c r="M74" s="23">
        <v>0</v>
      </c>
      <c r="N74" s="23">
        <v>0</v>
      </c>
      <c r="O74" s="23">
        <v>0</v>
      </c>
      <c r="P74" s="23">
        <v>0</v>
      </c>
      <c r="Q74" s="23">
        <v>0</v>
      </c>
      <c r="R74" s="175">
        <v>0</v>
      </c>
      <c r="S74" s="23">
        <v>28</v>
      </c>
    </row>
    <row r="75" spans="1:19" x14ac:dyDescent="0.25">
      <c r="A75" s="5" t="s">
        <v>146</v>
      </c>
      <c r="B75" s="77" t="s">
        <v>368</v>
      </c>
      <c r="C75" s="79">
        <v>647</v>
      </c>
      <c r="D75" s="23">
        <v>62</v>
      </c>
      <c r="E75" s="23">
        <v>0</v>
      </c>
      <c r="F75" s="23">
        <v>0</v>
      </c>
      <c r="G75" s="23">
        <v>0</v>
      </c>
      <c r="H75" s="23">
        <v>0</v>
      </c>
      <c r="I75" s="23">
        <v>0</v>
      </c>
      <c r="J75" s="23">
        <v>3</v>
      </c>
      <c r="K75" s="23">
        <v>0</v>
      </c>
      <c r="L75" s="23">
        <v>0</v>
      </c>
      <c r="M75" s="23">
        <v>0</v>
      </c>
      <c r="N75" s="23">
        <v>0</v>
      </c>
      <c r="O75" s="23">
        <v>0</v>
      </c>
      <c r="P75" s="23">
        <v>0</v>
      </c>
      <c r="Q75" s="23">
        <v>0</v>
      </c>
      <c r="R75" s="175">
        <v>0</v>
      </c>
      <c r="S75" s="23">
        <v>65</v>
      </c>
    </row>
    <row r="76" spans="1:19" x14ac:dyDescent="0.25">
      <c r="A76" s="12" t="s">
        <v>147</v>
      </c>
      <c r="B76" s="77" t="s">
        <v>368</v>
      </c>
      <c r="C76" s="79">
        <v>658</v>
      </c>
      <c r="D76" s="23">
        <v>1</v>
      </c>
      <c r="E76" s="23">
        <v>0</v>
      </c>
      <c r="F76" s="23">
        <v>0</v>
      </c>
      <c r="G76" s="23">
        <v>0</v>
      </c>
      <c r="H76" s="23">
        <v>0</v>
      </c>
      <c r="I76" s="23">
        <v>0</v>
      </c>
      <c r="J76" s="23">
        <v>0</v>
      </c>
      <c r="K76" s="23">
        <v>0</v>
      </c>
      <c r="L76" s="23">
        <v>0</v>
      </c>
      <c r="M76" s="23">
        <v>0</v>
      </c>
      <c r="N76" s="23">
        <v>0</v>
      </c>
      <c r="O76" s="23">
        <v>0</v>
      </c>
      <c r="P76" s="23">
        <v>0</v>
      </c>
      <c r="Q76" s="23">
        <v>0</v>
      </c>
      <c r="R76" s="175">
        <v>0</v>
      </c>
      <c r="S76" s="23">
        <v>1</v>
      </c>
    </row>
    <row r="77" spans="1:19" x14ac:dyDescent="0.25">
      <c r="A77" s="5" t="s">
        <v>148</v>
      </c>
      <c r="B77" s="77" t="s">
        <v>368</v>
      </c>
      <c r="C77" s="79">
        <v>664</v>
      </c>
      <c r="D77" s="23">
        <v>613</v>
      </c>
      <c r="E77" s="23">
        <v>0</v>
      </c>
      <c r="F77" s="23">
        <v>0</v>
      </c>
      <c r="G77" s="23">
        <v>0</v>
      </c>
      <c r="H77" s="23">
        <v>0</v>
      </c>
      <c r="I77" s="23">
        <v>0</v>
      </c>
      <c r="J77" s="23">
        <v>44</v>
      </c>
      <c r="K77" s="23">
        <v>37</v>
      </c>
      <c r="L77" s="23">
        <v>0</v>
      </c>
      <c r="M77" s="23">
        <v>0</v>
      </c>
      <c r="N77" s="23">
        <v>0</v>
      </c>
      <c r="O77" s="23">
        <v>0</v>
      </c>
      <c r="P77" s="23">
        <v>0</v>
      </c>
      <c r="Q77" s="23">
        <v>0</v>
      </c>
      <c r="R77" s="175">
        <v>0</v>
      </c>
      <c r="S77" s="23">
        <v>694</v>
      </c>
    </row>
    <row r="78" spans="1:19" x14ac:dyDescent="0.25">
      <c r="A78" s="11" t="s">
        <v>149</v>
      </c>
      <c r="B78" s="77" t="s">
        <v>368</v>
      </c>
      <c r="C78" s="79">
        <v>686</v>
      </c>
      <c r="D78" s="23">
        <v>318</v>
      </c>
      <c r="E78" s="23">
        <v>0</v>
      </c>
      <c r="F78" s="23">
        <v>0</v>
      </c>
      <c r="G78" s="23">
        <v>0</v>
      </c>
      <c r="H78" s="23">
        <v>0</v>
      </c>
      <c r="I78" s="23">
        <v>22</v>
      </c>
      <c r="J78" s="23">
        <v>4</v>
      </c>
      <c r="K78" s="23">
        <v>15</v>
      </c>
      <c r="L78" s="23">
        <v>0</v>
      </c>
      <c r="M78" s="23">
        <v>0</v>
      </c>
      <c r="N78" s="23">
        <v>0</v>
      </c>
      <c r="O78" s="23">
        <v>0</v>
      </c>
      <c r="P78" s="23">
        <v>0</v>
      </c>
      <c r="Q78" s="23">
        <v>0</v>
      </c>
      <c r="R78" s="175">
        <v>0</v>
      </c>
      <c r="S78" s="23">
        <v>359</v>
      </c>
    </row>
    <row r="79" spans="1:19" x14ac:dyDescent="0.25">
      <c r="A79" s="8" t="s">
        <v>150</v>
      </c>
      <c r="B79" s="77" t="s">
        <v>368</v>
      </c>
      <c r="C79" s="79">
        <v>819</v>
      </c>
      <c r="D79" s="23">
        <v>13</v>
      </c>
      <c r="E79" s="23">
        <v>0</v>
      </c>
      <c r="F79" s="23">
        <v>0</v>
      </c>
      <c r="G79" s="23">
        <v>0</v>
      </c>
      <c r="H79" s="23">
        <v>0</v>
      </c>
      <c r="I79" s="23">
        <v>0</v>
      </c>
      <c r="J79" s="23">
        <v>1</v>
      </c>
      <c r="K79" s="23">
        <v>0</v>
      </c>
      <c r="L79" s="23">
        <v>0</v>
      </c>
      <c r="M79" s="23">
        <v>0</v>
      </c>
      <c r="N79" s="23">
        <v>0</v>
      </c>
      <c r="O79" s="23">
        <v>0</v>
      </c>
      <c r="P79" s="23">
        <v>0</v>
      </c>
      <c r="Q79" s="23">
        <v>0</v>
      </c>
      <c r="R79" s="175">
        <v>0</v>
      </c>
      <c r="S79" s="23">
        <v>14</v>
      </c>
    </row>
    <row r="80" spans="1:19" x14ac:dyDescent="0.25">
      <c r="A80" s="8" t="s">
        <v>151</v>
      </c>
      <c r="B80" s="77" t="s">
        <v>368</v>
      </c>
      <c r="C80" s="79">
        <v>854</v>
      </c>
      <c r="D80" s="23">
        <v>2</v>
      </c>
      <c r="E80" s="23">
        <v>10</v>
      </c>
      <c r="F80" s="23">
        <v>0</v>
      </c>
      <c r="G80" s="23">
        <v>0</v>
      </c>
      <c r="H80" s="23">
        <v>0</v>
      </c>
      <c r="I80" s="23">
        <v>0</v>
      </c>
      <c r="J80" s="23">
        <v>1</v>
      </c>
      <c r="K80" s="23">
        <v>0</v>
      </c>
      <c r="L80" s="23">
        <v>0</v>
      </c>
      <c r="M80" s="23">
        <v>0</v>
      </c>
      <c r="N80" s="23">
        <v>0</v>
      </c>
      <c r="O80" s="23">
        <v>0</v>
      </c>
      <c r="P80" s="23">
        <v>0</v>
      </c>
      <c r="Q80" s="23">
        <v>0</v>
      </c>
      <c r="R80" s="175">
        <v>0</v>
      </c>
      <c r="S80" s="23">
        <v>13</v>
      </c>
    </row>
    <row r="81" spans="1:19" x14ac:dyDescent="0.25">
      <c r="A81" s="8" t="s">
        <v>152</v>
      </c>
      <c r="B81" s="77" t="s">
        <v>368</v>
      </c>
      <c r="C81" s="79">
        <v>887</v>
      </c>
      <c r="D81" s="23">
        <v>47</v>
      </c>
      <c r="E81" s="23">
        <v>150</v>
      </c>
      <c r="F81" s="23">
        <v>0</v>
      </c>
      <c r="G81" s="23">
        <v>0</v>
      </c>
      <c r="H81" s="23">
        <v>0</v>
      </c>
      <c r="I81" s="23">
        <v>4</v>
      </c>
      <c r="J81" s="23">
        <v>5</v>
      </c>
      <c r="K81" s="23">
        <v>6</v>
      </c>
      <c r="L81" s="23">
        <v>0</v>
      </c>
      <c r="M81" s="23">
        <v>0</v>
      </c>
      <c r="N81" s="23">
        <v>0</v>
      </c>
      <c r="O81" s="23">
        <v>0</v>
      </c>
      <c r="P81" s="23">
        <v>0</v>
      </c>
      <c r="Q81" s="23">
        <v>0</v>
      </c>
      <c r="R81" s="175">
        <v>0</v>
      </c>
      <c r="S81" s="23">
        <v>212</v>
      </c>
    </row>
    <row r="82" spans="1:19" x14ac:dyDescent="0.25">
      <c r="A82" s="35" t="s">
        <v>369</v>
      </c>
      <c r="B82" s="78"/>
      <c r="C82" s="80"/>
      <c r="D82" s="81">
        <v>15549</v>
      </c>
      <c r="E82" s="81">
        <v>69</v>
      </c>
      <c r="F82" s="81">
        <v>0</v>
      </c>
      <c r="G82" s="81">
        <v>41</v>
      </c>
      <c r="H82" s="81">
        <v>0</v>
      </c>
      <c r="I82" s="81">
        <v>1498</v>
      </c>
      <c r="J82" s="81">
        <v>1622</v>
      </c>
      <c r="K82" s="81">
        <v>526</v>
      </c>
      <c r="L82" s="81">
        <v>53</v>
      </c>
      <c r="M82" s="81">
        <v>5</v>
      </c>
      <c r="N82" s="81">
        <v>0</v>
      </c>
      <c r="O82" s="81">
        <v>0</v>
      </c>
      <c r="P82" s="81">
        <v>0</v>
      </c>
      <c r="Q82" s="81">
        <v>0</v>
      </c>
      <c r="R82" s="81">
        <v>0</v>
      </c>
      <c r="S82" s="81">
        <v>19363</v>
      </c>
    </row>
    <row r="83" spans="1:19" x14ac:dyDescent="0.25">
      <c r="A83" s="8" t="s">
        <v>154</v>
      </c>
      <c r="B83" s="77" t="s">
        <v>370</v>
      </c>
      <c r="C83" s="79">
        <v>2</v>
      </c>
      <c r="D83" s="23">
        <v>59</v>
      </c>
      <c r="E83" s="23">
        <v>16</v>
      </c>
      <c r="F83" s="23">
        <v>0</v>
      </c>
      <c r="G83" s="23">
        <v>0</v>
      </c>
      <c r="H83" s="23">
        <v>0</v>
      </c>
      <c r="I83" s="23">
        <v>0</v>
      </c>
      <c r="J83" s="23">
        <v>4</v>
      </c>
      <c r="K83" s="23">
        <v>0</v>
      </c>
      <c r="L83" s="23">
        <v>0</v>
      </c>
      <c r="M83" s="23">
        <v>0</v>
      </c>
      <c r="N83" s="23">
        <v>0</v>
      </c>
      <c r="O83" s="23">
        <v>0</v>
      </c>
      <c r="P83" s="23">
        <v>0</v>
      </c>
      <c r="Q83" s="23">
        <v>0</v>
      </c>
      <c r="R83" s="175">
        <v>0</v>
      </c>
      <c r="S83" s="23">
        <v>79</v>
      </c>
    </row>
    <row r="84" spans="1:19" x14ac:dyDescent="0.25">
      <c r="A84" s="8" t="s">
        <v>155</v>
      </c>
      <c r="B84" s="77" t="s">
        <v>370</v>
      </c>
      <c r="C84" s="79">
        <v>21</v>
      </c>
      <c r="D84" s="23">
        <v>23</v>
      </c>
      <c r="E84" s="23">
        <v>0</v>
      </c>
      <c r="F84" s="23">
        <v>0</v>
      </c>
      <c r="G84" s="23">
        <v>0</v>
      </c>
      <c r="H84" s="23">
        <v>0</v>
      </c>
      <c r="I84" s="23">
        <v>0</v>
      </c>
      <c r="J84" s="23">
        <v>0</v>
      </c>
      <c r="K84" s="23">
        <v>0</v>
      </c>
      <c r="L84" s="23">
        <v>0</v>
      </c>
      <c r="M84" s="23">
        <v>0</v>
      </c>
      <c r="N84" s="23">
        <v>0</v>
      </c>
      <c r="O84" s="23">
        <v>0</v>
      </c>
      <c r="P84" s="23">
        <v>0</v>
      </c>
      <c r="Q84" s="23">
        <v>0</v>
      </c>
      <c r="R84" s="175">
        <v>0</v>
      </c>
      <c r="S84" s="23">
        <v>23</v>
      </c>
    </row>
    <row r="85" spans="1:19" x14ac:dyDescent="0.25">
      <c r="A85" s="8" t="s">
        <v>156</v>
      </c>
      <c r="B85" s="77" t="s">
        <v>370</v>
      </c>
      <c r="C85" s="79">
        <v>55</v>
      </c>
      <c r="D85" s="23">
        <v>17</v>
      </c>
      <c r="E85" s="23">
        <v>0</v>
      </c>
      <c r="F85" s="23">
        <v>0</v>
      </c>
      <c r="G85" s="23">
        <v>0</v>
      </c>
      <c r="H85" s="23">
        <v>0</v>
      </c>
      <c r="I85" s="23">
        <v>0</v>
      </c>
      <c r="J85" s="23">
        <v>2</v>
      </c>
      <c r="K85" s="23">
        <v>0</v>
      </c>
      <c r="L85" s="23">
        <v>0</v>
      </c>
      <c r="M85" s="23">
        <v>0</v>
      </c>
      <c r="N85" s="23">
        <v>0</v>
      </c>
      <c r="O85" s="23">
        <v>0</v>
      </c>
      <c r="P85" s="23">
        <v>0</v>
      </c>
      <c r="Q85" s="23">
        <v>0</v>
      </c>
      <c r="R85" s="175">
        <v>0</v>
      </c>
      <c r="S85" s="23">
        <v>19</v>
      </c>
    </row>
    <row r="86" spans="1:19" x14ac:dyDescent="0.25">
      <c r="A86" s="36" t="s">
        <v>157</v>
      </c>
      <c r="B86" s="77" t="s">
        <v>370</v>
      </c>
      <c r="C86" s="79">
        <v>148</v>
      </c>
      <c r="D86" s="23">
        <v>1176</v>
      </c>
      <c r="E86" s="23">
        <v>0</v>
      </c>
      <c r="F86" s="23">
        <v>0</v>
      </c>
      <c r="G86" s="23">
        <v>11</v>
      </c>
      <c r="H86" s="23">
        <v>0</v>
      </c>
      <c r="I86" s="23">
        <v>284</v>
      </c>
      <c r="J86" s="23">
        <v>253</v>
      </c>
      <c r="K86" s="23">
        <v>0</v>
      </c>
      <c r="L86" s="23">
        <v>0</v>
      </c>
      <c r="M86" s="23">
        <v>0</v>
      </c>
      <c r="N86" s="23">
        <v>0</v>
      </c>
      <c r="O86" s="23">
        <v>0</v>
      </c>
      <c r="P86" s="23">
        <v>0</v>
      </c>
      <c r="Q86" s="23">
        <v>0</v>
      </c>
      <c r="R86" s="175">
        <v>0</v>
      </c>
      <c r="S86" s="23">
        <v>1724</v>
      </c>
    </row>
    <row r="87" spans="1:19" x14ac:dyDescent="0.25">
      <c r="A87" s="8" t="s">
        <v>158</v>
      </c>
      <c r="B87" s="77" t="s">
        <v>370</v>
      </c>
      <c r="C87" s="79">
        <v>197</v>
      </c>
      <c r="D87" s="23">
        <v>316</v>
      </c>
      <c r="E87" s="23">
        <v>0</v>
      </c>
      <c r="F87" s="23">
        <v>0</v>
      </c>
      <c r="G87" s="23">
        <v>3</v>
      </c>
      <c r="H87" s="23">
        <v>0</v>
      </c>
      <c r="I87" s="23">
        <v>1</v>
      </c>
      <c r="J87" s="23">
        <v>2</v>
      </c>
      <c r="K87" s="23">
        <v>0</v>
      </c>
      <c r="L87" s="23">
        <v>0</v>
      </c>
      <c r="M87" s="23">
        <v>0</v>
      </c>
      <c r="N87" s="23">
        <v>0</v>
      </c>
      <c r="O87" s="23">
        <v>0</v>
      </c>
      <c r="P87" s="23">
        <v>0</v>
      </c>
      <c r="Q87" s="23">
        <v>0</v>
      </c>
      <c r="R87" s="175">
        <v>0</v>
      </c>
      <c r="S87" s="23">
        <v>322</v>
      </c>
    </row>
    <row r="88" spans="1:19" x14ac:dyDescent="0.25">
      <c r="A88" s="10" t="s">
        <v>159</v>
      </c>
      <c r="B88" s="77" t="s">
        <v>370</v>
      </c>
      <c r="C88" s="79">
        <v>206</v>
      </c>
      <c r="D88" s="23">
        <v>15</v>
      </c>
      <c r="E88" s="23">
        <v>0</v>
      </c>
      <c r="F88" s="23">
        <v>0</v>
      </c>
      <c r="G88" s="23">
        <v>0</v>
      </c>
      <c r="H88" s="23">
        <v>0</v>
      </c>
      <c r="I88" s="23">
        <v>0</v>
      </c>
      <c r="J88" s="23">
        <v>2</v>
      </c>
      <c r="K88" s="23">
        <v>0</v>
      </c>
      <c r="L88" s="23">
        <v>0</v>
      </c>
      <c r="M88" s="23">
        <v>0</v>
      </c>
      <c r="N88" s="23">
        <v>0</v>
      </c>
      <c r="O88" s="23">
        <v>0</v>
      </c>
      <c r="P88" s="23">
        <v>0</v>
      </c>
      <c r="Q88" s="23">
        <v>0</v>
      </c>
      <c r="R88" s="175">
        <v>0</v>
      </c>
      <c r="S88" s="23">
        <v>17</v>
      </c>
    </row>
    <row r="89" spans="1:19" x14ac:dyDescent="0.25">
      <c r="A89" s="8" t="s">
        <v>160</v>
      </c>
      <c r="B89" s="77" t="s">
        <v>370</v>
      </c>
      <c r="C89" s="79">
        <v>313</v>
      </c>
      <c r="D89" s="23">
        <v>189</v>
      </c>
      <c r="E89" s="23">
        <v>0</v>
      </c>
      <c r="F89" s="23">
        <v>0</v>
      </c>
      <c r="G89" s="23">
        <v>0</v>
      </c>
      <c r="H89" s="23">
        <v>0</v>
      </c>
      <c r="I89" s="23">
        <v>11</v>
      </c>
      <c r="J89" s="23">
        <v>10</v>
      </c>
      <c r="K89" s="23">
        <v>0</v>
      </c>
      <c r="L89" s="23">
        <v>0</v>
      </c>
      <c r="M89" s="23">
        <v>0</v>
      </c>
      <c r="N89" s="23">
        <v>0</v>
      </c>
      <c r="O89" s="23">
        <v>0</v>
      </c>
      <c r="P89" s="23">
        <v>0</v>
      </c>
      <c r="Q89" s="23">
        <v>0</v>
      </c>
      <c r="R89" s="175">
        <v>0</v>
      </c>
      <c r="S89" s="23">
        <v>210</v>
      </c>
    </row>
    <row r="90" spans="1:19" x14ac:dyDescent="0.25">
      <c r="A90" s="8" t="s">
        <v>161</v>
      </c>
      <c r="B90" s="77" t="s">
        <v>370</v>
      </c>
      <c r="C90" s="79">
        <v>318</v>
      </c>
      <c r="D90" s="23">
        <v>1381</v>
      </c>
      <c r="E90" s="23">
        <v>0</v>
      </c>
      <c r="F90" s="23">
        <v>0</v>
      </c>
      <c r="G90" s="23">
        <v>0</v>
      </c>
      <c r="H90" s="23">
        <v>0</v>
      </c>
      <c r="I90" s="23">
        <v>158</v>
      </c>
      <c r="J90" s="23">
        <v>83</v>
      </c>
      <c r="K90" s="23">
        <v>33</v>
      </c>
      <c r="L90" s="23">
        <v>0</v>
      </c>
      <c r="M90" s="23">
        <v>0</v>
      </c>
      <c r="N90" s="23">
        <v>0</v>
      </c>
      <c r="O90" s="23">
        <v>0</v>
      </c>
      <c r="P90" s="23">
        <v>0</v>
      </c>
      <c r="Q90" s="23">
        <v>0</v>
      </c>
      <c r="R90" s="175">
        <v>0</v>
      </c>
      <c r="S90" s="23">
        <v>1655</v>
      </c>
    </row>
    <row r="91" spans="1:19" x14ac:dyDescent="0.25">
      <c r="A91" s="8" t="s">
        <v>162</v>
      </c>
      <c r="B91" s="77" t="s">
        <v>370</v>
      </c>
      <c r="C91" s="79">
        <v>321</v>
      </c>
      <c r="D91" s="23">
        <v>720</v>
      </c>
      <c r="E91" s="23">
        <v>0</v>
      </c>
      <c r="F91" s="23">
        <v>0</v>
      </c>
      <c r="G91" s="23">
        <v>0</v>
      </c>
      <c r="H91" s="23">
        <v>0</v>
      </c>
      <c r="I91" s="23">
        <v>0</v>
      </c>
      <c r="J91" s="23">
        <v>38</v>
      </c>
      <c r="K91" s="23">
        <v>0</v>
      </c>
      <c r="L91" s="23">
        <v>0</v>
      </c>
      <c r="M91" s="23">
        <v>0</v>
      </c>
      <c r="N91" s="23">
        <v>0</v>
      </c>
      <c r="O91" s="23">
        <v>0</v>
      </c>
      <c r="P91" s="23">
        <v>0</v>
      </c>
      <c r="Q91" s="23">
        <v>0</v>
      </c>
      <c r="R91" s="175">
        <v>0</v>
      </c>
      <c r="S91" s="23">
        <v>758</v>
      </c>
    </row>
    <row r="92" spans="1:19" x14ac:dyDescent="0.25">
      <c r="A92" s="8" t="s">
        <v>163</v>
      </c>
      <c r="B92" s="77" t="s">
        <v>370</v>
      </c>
      <c r="C92" s="79">
        <v>376</v>
      </c>
      <c r="D92" s="23">
        <v>854</v>
      </c>
      <c r="E92" s="23">
        <v>0</v>
      </c>
      <c r="F92" s="23">
        <v>0</v>
      </c>
      <c r="G92" s="23">
        <v>7</v>
      </c>
      <c r="H92" s="23">
        <v>0</v>
      </c>
      <c r="I92" s="23">
        <v>253</v>
      </c>
      <c r="J92" s="23">
        <v>140</v>
      </c>
      <c r="K92" s="23">
        <v>131</v>
      </c>
      <c r="L92" s="23">
        <v>0</v>
      </c>
      <c r="M92" s="23">
        <v>0</v>
      </c>
      <c r="N92" s="23">
        <v>0</v>
      </c>
      <c r="O92" s="23">
        <v>0</v>
      </c>
      <c r="P92" s="23">
        <v>0</v>
      </c>
      <c r="Q92" s="23">
        <v>0</v>
      </c>
      <c r="R92" s="175">
        <v>0</v>
      </c>
      <c r="S92" s="23">
        <v>1385</v>
      </c>
    </row>
    <row r="93" spans="1:19" x14ac:dyDescent="0.25">
      <c r="A93" s="10" t="s">
        <v>164</v>
      </c>
      <c r="B93" s="77" t="s">
        <v>370</v>
      </c>
      <c r="C93" s="79">
        <v>400</v>
      </c>
      <c r="D93" s="23">
        <v>229</v>
      </c>
      <c r="E93" s="23">
        <v>0</v>
      </c>
      <c r="F93" s="23">
        <v>0</v>
      </c>
      <c r="G93" s="23">
        <v>0</v>
      </c>
      <c r="H93" s="23">
        <v>0</v>
      </c>
      <c r="I93" s="23">
        <v>17</v>
      </c>
      <c r="J93" s="23">
        <v>18</v>
      </c>
      <c r="K93" s="23">
        <v>10</v>
      </c>
      <c r="L93" s="23">
        <v>0</v>
      </c>
      <c r="M93" s="23">
        <v>0</v>
      </c>
      <c r="N93" s="23">
        <v>0</v>
      </c>
      <c r="O93" s="23">
        <v>0</v>
      </c>
      <c r="P93" s="23">
        <v>0</v>
      </c>
      <c r="Q93" s="23">
        <v>0</v>
      </c>
      <c r="R93" s="175">
        <v>0</v>
      </c>
      <c r="S93" s="23">
        <v>274</v>
      </c>
    </row>
    <row r="94" spans="1:19" x14ac:dyDescent="0.25">
      <c r="A94" s="8" t="s">
        <v>165</v>
      </c>
      <c r="B94" s="77" t="s">
        <v>370</v>
      </c>
      <c r="C94" s="79">
        <v>440</v>
      </c>
      <c r="D94" s="23">
        <v>3832</v>
      </c>
      <c r="E94" s="23">
        <v>0</v>
      </c>
      <c r="F94" s="23">
        <v>0</v>
      </c>
      <c r="G94" s="23">
        <v>1</v>
      </c>
      <c r="H94" s="23">
        <v>0</v>
      </c>
      <c r="I94" s="23">
        <v>200</v>
      </c>
      <c r="J94" s="23">
        <v>251</v>
      </c>
      <c r="K94" s="23">
        <v>97</v>
      </c>
      <c r="L94" s="23">
        <v>0</v>
      </c>
      <c r="M94" s="23">
        <v>0</v>
      </c>
      <c r="N94" s="23">
        <v>0</v>
      </c>
      <c r="O94" s="23">
        <v>0</v>
      </c>
      <c r="P94" s="23">
        <v>0</v>
      </c>
      <c r="Q94" s="23">
        <v>0</v>
      </c>
      <c r="R94" s="175">
        <v>0</v>
      </c>
      <c r="S94" s="23">
        <v>4381</v>
      </c>
    </row>
    <row r="95" spans="1:19" x14ac:dyDescent="0.25">
      <c r="A95" s="8" t="s">
        <v>166</v>
      </c>
      <c r="B95" s="77" t="s">
        <v>370</v>
      </c>
      <c r="C95" s="79">
        <v>483</v>
      </c>
      <c r="D95" s="23">
        <v>11</v>
      </c>
      <c r="E95" s="23">
        <v>2</v>
      </c>
      <c r="F95" s="23">
        <v>0</v>
      </c>
      <c r="G95" s="23">
        <v>0</v>
      </c>
      <c r="H95" s="23">
        <v>0</v>
      </c>
      <c r="I95" s="23">
        <v>0</v>
      </c>
      <c r="J95" s="23">
        <v>0</v>
      </c>
      <c r="K95" s="23">
        <v>0</v>
      </c>
      <c r="L95" s="23">
        <v>0</v>
      </c>
      <c r="M95" s="23">
        <v>0</v>
      </c>
      <c r="N95" s="23">
        <v>0</v>
      </c>
      <c r="O95" s="23">
        <v>0</v>
      </c>
      <c r="P95" s="23">
        <v>0</v>
      </c>
      <c r="Q95" s="23">
        <v>0</v>
      </c>
      <c r="R95" s="175">
        <v>0</v>
      </c>
      <c r="S95" s="23">
        <v>13</v>
      </c>
    </row>
    <row r="96" spans="1:19" x14ac:dyDescent="0.25">
      <c r="A96" s="5" t="s">
        <v>167</v>
      </c>
      <c r="B96" s="77" t="s">
        <v>370</v>
      </c>
      <c r="C96" s="79">
        <v>541</v>
      </c>
      <c r="D96" s="23">
        <v>819</v>
      </c>
      <c r="E96" s="23">
        <v>0</v>
      </c>
      <c r="F96" s="23">
        <v>0</v>
      </c>
      <c r="G96" s="23">
        <v>7</v>
      </c>
      <c r="H96" s="23">
        <v>0</v>
      </c>
      <c r="I96" s="23">
        <v>0</v>
      </c>
      <c r="J96" s="23">
        <v>74</v>
      </c>
      <c r="K96" s="23">
        <v>36</v>
      </c>
      <c r="L96" s="23">
        <v>0</v>
      </c>
      <c r="M96" s="23">
        <v>0</v>
      </c>
      <c r="N96" s="23">
        <v>0</v>
      </c>
      <c r="O96" s="23">
        <v>0</v>
      </c>
      <c r="P96" s="23">
        <v>0</v>
      </c>
      <c r="Q96" s="23">
        <v>0</v>
      </c>
      <c r="R96" s="175">
        <v>0</v>
      </c>
      <c r="S96" s="23">
        <v>936</v>
      </c>
    </row>
    <row r="97" spans="1:19" x14ac:dyDescent="0.25">
      <c r="A97" s="8" t="s">
        <v>168</v>
      </c>
      <c r="B97" s="77" t="s">
        <v>370</v>
      </c>
      <c r="C97" s="79">
        <v>607</v>
      </c>
      <c r="D97" s="23">
        <v>301</v>
      </c>
      <c r="E97" s="23">
        <v>0</v>
      </c>
      <c r="F97" s="23">
        <v>0</v>
      </c>
      <c r="G97" s="23">
        <v>8</v>
      </c>
      <c r="H97" s="23">
        <v>0</v>
      </c>
      <c r="I97" s="23">
        <v>53</v>
      </c>
      <c r="J97" s="23">
        <v>57</v>
      </c>
      <c r="K97" s="23">
        <v>0</v>
      </c>
      <c r="L97" s="23">
        <v>0</v>
      </c>
      <c r="M97" s="23">
        <v>0</v>
      </c>
      <c r="N97" s="23">
        <v>0</v>
      </c>
      <c r="O97" s="23">
        <v>0</v>
      </c>
      <c r="P97" s="23">
        <v>0</v>
      </c>
      <c r="Q97" s="23">
        <v>0</v>
      </c>
      <c r="R97" s="175">
        <v>0</v>
      </c>
      <c r="S97" s="23">
        <v>419</v>
      </c>
    </row>
    <row r="98" spans="1:19" x14ac:dyDescent="0.25">
      <c r="A98" s="8" t="s">
        <v>169</v>
      </c>
      <c r="B98" s="77" t="s">
        <v>370</v>
      </c>
      <c r="C98" s="79">
        <v>615</v>
      </c>
      <c r="D98" s="23">
        <v>2892</v>
      </c>
      <c r="E98" s="23">
        <v>51</v>
      </c>
      <c r="F98" s="23">
        <v>0</v>
      </c>
      <c r="G98" s="23">
        <v>4</v>
      </c>
      <c r="H98" s="23">
        <v>0</v>
      </c>
      <c r="I98" s="23">
        <v>362</v>
      </c>
      <c r="J98" s="23">
        <v>529</v>
      </c>
      <c r="K98" s="23">
        <v>211</v>
      </c>
      <c r="L98" s="23">
        <v>53</v>
      </c>
      <c r="M98" s="23">
        <v>5</v>
      </c>
      <c r="N98" s="23">
        <v>0</v>
      </c>
      <c r="O98" s="23">
        <v>0</v>
      </c>
      <c r="P98" s="23">
        <v>0</v>
      </c>
      <c r="Q98" s="23">
        <v>0</v>
      </c>
      <c r="R98" s="175">
        <v>0</v>
      </c>
      <c r="S98" s="23">
        <v>4107</v>
      </c>
    </row>
    <row r="99" spans="1:19" x14ac:dyDescent="0.25">
      <c r="A99" s="8" t="s">
        <v>170</v>
      </c>
      <c r="B99" s="77" t="s">
        <v>370</v>
      </c>
      <c r="C99" s="79">
        <v>649</v>
      </c>
      <c r="D99" s="23">
        <v>105</v>
      </c>
      <c r="E99" s="23">
        <v>0</v>
      </c>
      <c r="F99" s="23">
        <v>0</v>
      </c>
      <c r="G99" s="23">
        <v>0</v>
      </c>
      <c r="H99" s="23">
        <v>0</v>
      </c>
      <c r="I99" s="23">
        <v>2</v>
      </c>
      <c r="J99" s="23">
        <v>3</v>
      </c>
      <c r="K99" s="23">
        <v>0</v>
      </c>
      <c r="L99" s="23">
        <v>0</v>
      </c>
      <c r="M99" s="23">
        <v>0</v>
      </c>
      <c r="N99" s="23">
        <v>0</v>
      </c>
      <c r="O99" s="23">
        <v>0</v>
      </c>
      <c r="P99" s="23">
        <v>0</v>
      </c>
      <c r="Q99" s="23">
        <v>0</v>
      </c>
      <c r="R99" s="175">
        <v>0</v>
      </c>
      <c r="S99" s="23">
        <v>110</v>
      </c>
    </row>
    <row r="100" spans="1:19" x14ac:dyDescent="0.25">
      <c r="A100" s="8" t="s">
        <v>171</v>
      </c>
      <c r="B100" s="77" t="s">
        <v>370</v>
      </c>
      <c r="C100" s="79">
        <v>652</v>
      </c>
      <c r="D100" s="23">
        <v>14</v>
      </c>
      <c r="E100" s="23">
        <v>0</v>
      </c>
      <c r="F100" s="23">
        <v>0</v>
      </c>
      <c r="G100" s="23">
        <v>0</v>
      </c>
      <c r="H100" s="23">
        <v>0</v>
      </c>
      <c r="I100" s="23">
        <v>0</v>
      </c>
      <c r="J100" s="23">
        <v>0</v>
      </c>
      <c r="K100" s="23">
        <v>0</v>
      </c>
      <c r="L100" s="23">
        <v>0</v>
      </c>
      <c r="M100" s="23">
        <v>0</v>
      </c>
      <c r="N100" s="23">
        <v>0</v>
      </c>
      <c r="O100" s="23">
        <v>0</v>
      </c>
      <c r="P100" s="23">
        <v>0</v>
      </c>
      <c r="Q100" s="23">
        <v>0</v>
      </c>
      <c r="R100" s="175">
        <v>0</v>
      </c>
      <c r="S100" s="23">
        <v>14</v>
      </c>
    </row>
    <row r="101" spans="1:19" x14ac:dyDescent="0.25">
      <c r="A101" s="8" t="s">
        <v>172</v>
      </c>
      <c r="B101" s="77" t="s">
        <v>370</v>
      </c>
      <c r="C101" s="79">
        <v>660</v>
      </c>
      <c r="D101" s="23">
        <v>236</v>
      </c>
      <c r="E101" s="23">
        <v>0</v>
      </c>
      <c r="F101" s="23">
        <v>0</v>
      </c>
      <c r="G101" s="23">
        <v>0</v>
      </c>
      <c r="H101" s="23">
        <v>0</v>
      </c>
      <c r="I101" s="23">
        <v>0</v>
      </c>
      <c r="J101" s="23">
        <v>3</v>
      </c>
      <c r="K101" s="23">
        <v>0</v>
      </c>
      <c r="L101" s="23">
        <v>0</v>
      </c>
      <c r="M101" s="23">
        <v>0</v>
      </c>
      <c r="N101" s="23">
        <v>0</v>
      </c>
      <c r="O101" s="23">
        <v>0</v>
      </c>
      <c r="P101" s="23">
        <v>0</v>
      </c>
      <c r="Q101" s="23">
        <v>0</v>
      </c>
      <c r="R101" s="175">
        <v>0</v>
      </c>
      <c r="S101" s="23">
        <v>239</v>
      </c>
    </row>
    <row r="102" spans="1:19" x14ac:dyDescent="0.25">
      <c r="A102" s="8" t="s">
        <v>173</v>
      </c>
      <c r="B102" s="77" t="s">
        <v>370</v>
      </c>
      <c r="C102" s="79">
        <v>667</v>
      </c>
      <c r="D102" s="23">
        <v>182</v>
      </c>
      <c r="E102" s="23">
        <v>0</v>
      </c>
      <c r="F102" s="23">
        <v>0</v>
      </c>
      <c r="G102" s="23">
        <v>0</v>
      </c>
      <c r="H102" s="23">
        <v>0</v>
      </c>
      <c r="I102" s="23">
        <v>1</v>
      </c>
      <c r="J102" s="23">
        <v>9</v>
      </c>
      <c r="K102" s="23">
        <v>0</v>
      </c>
      <c r="L102" s="23">
        <v>0</v>
      </c>
      <c r="M102" s="23">
        <v>0</v>
      </c>
      <c r="N102" s="23">
        <v>0</v>
      </c>
      <c r="O102" s="23">
        <v>0</v>
      </c>
      <c r="P102" s="23">
        <v>0</v>
      </c>
      <c r="Q102" s="23">
        <v>0</v>
      </c>
      <c r="R102" s="175">
        <v>0</v>
      </c>
      <c r="S102" s="23">
        <v>192</v>
      </c>
    </row>
    <row r="103" spans="1:19" x14ac:dyDescent="0.25">
      <c r="A103" s="8" t="s">
        <v>174</v>
      </c>
      <c r="B103" s="77" t="s">
        <v>370</v>
      </c>
      <c r="C103" s="79">
        <v>674</v>
      </c>
      <c r="D103" s="23">
        <v>306</v>
      </c>
      <c r="E103" s="23">
        <v>0</v>
      </c>
      <c r="F103" s="23">
        <v>0</v>
      </c>
      <c r="G103" s="23">
        <v>0</v>
      </c>
      <c r="H103" s="23">
        <v>0</v>
      </c>
      <c r="I103" s="23">
        <v>0</v>
      </c>
      <c r="J103" s="23">
        <v>16</v>
      </c>
      <c r="K103" s="23">
        <v>0</v>
      </c>
      <c r="L103" s="23">
        <v>0</v>
      </c>
      <c r="M103" s="23">
        <v>0</v>
      </c>
      <c r="N103" s="23">
        <v>0</v>
      </c>
      <c r="O103" s="23">
        <v>0</v>
      </c>
      <c r="P103" s="23">
        <v>0</v>
      </c>
      <c r="Q103" s="23">
        <v>0</v>
      </c>
      <c r="R103" s="175">
        <v>0</v>
      </c>
      <c r="S103" s="23">
        <v>322</v>
      </c>
    </row>
    <row r="104" spans="1:19" x14ac:dyDescent="0.25">
      <c r="A104" s="14" t="s">
        <v>175</v>
      </c>
      <c r="B104" s="77" t="s">
        <v>370</v>
      </c>
      <c r="C104" s="79">
        <v>697</v>
      </c>
      <c r="D104" s="23">
        <v>1348</v>
      </c>
      <c r="E104" s="23">
        <v>0</v>
      </c>
      <c r="F104" s="23">
        <v>0</v>
      </c>
      <c r="G104" s="23">
        <v>0</v>
      </c>
      <c r="H104" s="23">
        <v>0</v>
      </c>
      <c r="I104" s="23">
        <v>74</v>
      </c>
      <c r="J104" s="23">
        <v>109</v>
      </c>
      <c r="K104" s="23">
        <v>8</v>
      </c>
      <c r="L104" s="23">
        <v>0</v>
      </c>
      <c r="M104" s="23">
        <v>0</v>
      </c>
      <c r="N104" s="23">
        <v>0</v>
      </c>
      <c r="O104" s="23">
        <v>0</v>
      </c>
      <c r="P104" s="23">
        <v>0</v>
      </c>
      <c r="Q104" s="23">
        <v>0</v>
      </c>
      <c r="R104" s="175">
        <v>0</v>
      </c>
      <c r="S104" s="23">
        <v>1539</v>
      </c>
    </row>
    <row r="105" spans="1:19" x14ac:dyDescent="0.25">
      <c r="A105" s="8" t="s">
        <v>176</v>
      </c>
      <c r="B105" s="77" t="s">
        <v>370</v>
      </c>
      <c r="C105" s="79">
        <v>756</v>
      </c>
      <c r="D105" s="23">
        <v>524</v>
      </c>
      <c r="E105" s="23">
        <v>0</v>
      </c>
      <c r="F105" s="23">
        <v>0</v>
      </c>
      <c r="G105" s="23">
        <v>0</v>
      </c>
      <c r="H105" s="23">
        <v>0</v>
      </c>
      <c r="I105" s="23">
        <v>82</v>
      </c>
      <c r="J105" s="23">
        <v>19</v>
      </c>
      <c r="K105" s="23">
        <v>0</v>
      </c>
      <c r="L105" s="23">
        <v>0</v>
      </c>
      <c r="M105" s="23">
        <v>0</v>
      </c>
      <c r="N105" s="23">
        <v>0</v>
      </c>
      <c r="O105" s="23">
        <v>0</v>
      </c>
      <c r="P105" s="23">
        <v>0</v>
      </c>
      <c r="Q105" s="23">
        <v>0</v>
      </c>
      <c r="R105" s="175">
        <v>0</v>
      </c>
      <c r="S105" s="23">
        <v>625</v>
      </c>
    </row>
    <row r="106" spans="1:19" x14ac:dyDescent="0.25">
      <c r="A106" s="35" t="s">
        <v>371</v>
      </c>
      <c r="B106" s="78"/>
      <c r="C106" s="80"/>
      <c r="D106" s="81">
        <v>1850</v>
      </c>
      <c r="E106" s="81">
        <v>784</v>
      </c>
      <c r="F106" s="81">
        <v>0</v>
      </c>
      <c r="G106" s="81">
        <v>2</v>
      </c>
      <c r="H106" s="81">
        <v>0</v>
      </c>
      <c r="I106" s="81">
        <v>30</v>
      </c>
      <c r="J106" s="81">
        <v>135</v>
      </c>
      <c r="K106" s="81">
        <v>20</v>
      </c>
      <c r="L106" s="81">
        <v>0</v>
      </c>
      <c r="M106" s="81">
        <v>0</v>
      </c>
      <c r="N106" s="81">
        <v>1</v>
      </c>
      <c r="O106" s="81">
        <v>0</v>
      </c>
      <c r="P106" s="81">
        <v>0</v>
      </c>
      <c r="Q106" s="81">
        <v>0</v>
      </c>
      <c r="R106" s="81">
        <v>0</v>
      </c>
      <c r="S106" s="81">
        <v>2822</v>
      </c>
    </row>
    <row r="107" spans="1:19" x14ac:dyDescent="0.25">
      <c r="A107" s="8" t="s">
        <v>178</v>
      </c>
      <c r="B107" s="77" t="s">
        <v>372</v>
      </c>
      <c r="C107" s="79">
        <v>30</v>
      </c>
      <c r="D107" s="23">
        <v>198</v>
      </c>
      <c r="E107" s="23">
        <v>376</v>
      </c>
      <c r="F107" s="23">
        <v>0</v>
      </c>
      <c r="G107" s="23">
        <v>0</v>
      </c>
      <c r="H107" s="23">
        <v>0</v>
      </c>
      <c r="I107" s="23">
        <v>10</v>
      </c>
      <c r="J107" s="23">
        <v>29</v>
      </c>
      <c r="K107" s="23">
        <v>18</v>
      </c>
      <c r="L107" s="23">
        <v>0</v>
      </c>
      <c r="M107" s="23">
        <v>0</v>
      </c>
      <c r="N107" s="23">
        <v>0</v>
      </c>
      <c r="O107" s="23">
        <v>0</v>
      </c>
      <c r="P107" s="23">
        <v>0</v>
      </c>
      <c r="Q107" s="23">
        <v>0</v>
      </c>
      <c r="R107" s="175">
        <v>0</v>
      </c>
      <c r="S107" s="23">
        <v>631</v>
      </c>
    </row>
    <row r="108" spans="1:19" x14ac:dyDescent="0.25">
      <c r="A108" s="8" t="s">
        <v>179</v>
      </c>
      <c r="B108" s="77" t="s">
        <v>372</v>
      </c>
      <c r="C108" s="79">
        <v>34</v>
      </c>
      <c r="D108" s="23">
        <v>378</v>
      </c>
      <c r="E108" s="23">
        <v>0</v>
      </c>
      <c r="F108" s="23">
        <v>0</v>
      </c>
      <c r="G108" s="23">
        <v>1</v>
      </c>
      <c r="H108" s="23">
        <v>0</v>
      </c>
      <c r="I108" s="23">
        <v>12</v>
      </c>
      <c r="J108" s="23">
        <v>15</v>
      </c>
      <c r="K108" s="23">
        <v>0</v>
      </c>
      <c r="L108" s="23">
        <v>0</v>
      </c>
      <c r="M108" s="23">
        <v>0</v>
      </c>
      <c r="N108" s="23">
        <v>0</v>
      </c>
      <c r="O108" s="23">
        <v>0</v>
      </c>
      <c r="P108" s="23">
        <v>0</v>
      </c>
      <c r="Q108" s="23">
        <v>0</v>
      </c>
      <c r="R108" s="175">
        <v>0</v>
      </c>
      <c r="S108" s="23">
        <v>406</v>
      </c>
    </row>
    <row r="109" spans="1:19" x14ac:dyDescent="0.25">
      <c r="A109" s="8" t="s">
        <v>180</v>
      </c>
      <c r="B109" s="77" t="s">
        <v>372</v>
      </c>
      <c r="C109" s="79">
        <v>36</v>
      </c>
      <c r="D109" s="23">
        <v>61</v>
      </c>
      <c r="E109" s="23">
        <v>0</v>
      </c>
      <c r="F109" s="23">
        <v>0</v>
      </c>
      <c r="G109" s="23">
        <v>0</v>
      </c>
      <c r="H109" s="23">
        <v>0</v>
      </c>
      <c r="I109" s="23">
        <v>4</v>
      </c>
      <c r="J109" s="23">
        <v>2</v>
      </c>
      <c r="K109" s="23">
        <v>0</v>
      </c>
      <c r="L109" s="23">
        <v>0</v>
      </c>
      <c r="M109" s="23">
        <v>0</v>
      </c>
      <c r="N109" s="23">
        <v>0</v>
      </c>
      <c r="O109" s="23">
        <v>0</v>
      </c>
      <c r="P109" s="23">
        <v>0</v>
      </c>
      <c r="Q109" s="23">
        <v>0</v>
      </c>
      <c r="R109" s="175">
        <v>0</v>
      </c>
      <c r="S109" s="23">
        <v>67</v>
      </c>
    </row>
    <row r="110" spans="1:19" x14ac:dyDescent="0.25">
      <c r="A110" s="8" t="s">
        <v>181</v>
      </c>
      <c r="B110" s="77" t="s">
        <v>372</v>
      </c>
      <c r="C110" s="79">
        <v>91</v>
      </c>
      <c r="D110" s="23">
        <v>55</v>
      </c>
      <c r="E110" s="23">
        <v>0</v>
      </c>
      <c r="F110" s="23">
        <v>0</v>
      </c>
      <c r="G110" s="23">
        <v>0</v>
      </c>
      <c r="H110" s="23">
        <v>0</v>
      </c>
      <c r="I110" s="23">
        <v>4</v>
      </c>
      <c r="J110" s="23">
        <v>1</v>
      </c>
      <c r="K110" s="23">
        <v>0</v>
      </c>
      <c r="L110" s="23">
        <v>0</v>
      </c>
      <c r="M110" s="23">
        <v>0</v>
      </c>
      <c r="N110" s="23">
        <v>0</v>
      </c>
      <c r="O110" s="23">
        <v>0</v>
      </c>
      <c r="P110" s="23">
        <v>0</v>
      </c>
      <c r="Q110" s="23">
        <v>0</v>
      </c>
      <c r="R110" s="175">
        <v>0</v>
      </c>
      <c r="S110" s="23">
        <v>60</v>
      </c>
    </row>
    <row r="111" spans="1:19" x14ac:dyDescent="0.25">
      <c r="A111" s="8" t="s">
        <v>182</v>
      </c>
      <c r="B111" s="77" t="s">
        <v>372</v>
      </c>
      <c r="C111" s="79">
        <v>93</v>
      </c>
      <c r="D111" s="23">
        <v>80</v>
      </c>
      <c r="E111" s="23">
        <v>0</v>
      </c>
      <c r="F111" s="23">
        <v>0</v>
      </c>
      <c r="G111" s="23">
        <v>0</v>
      </c>
      <c r="H111" s="23">
        <v>0</v>
      </c>
      <c r="I111" s="23">
        <v>0</v>
      </c>
      <c r="J111" s="23">
        <v>0</v>
      </c>
      <c r="K111" s="23">
        <v>0</v>
      </c>
      <c r="L111" s="23">
        <v>0</v>
      </c>
      <c r="M111" s="23">
        <v>0</v>
      </c>
      <c r="N111" s="23">
        <v>0</v>
      </c>
      <c r="O111" s="23">
        <v>0</v>
      </c>
      <c r="P111" s="23">
        <v>0</v>
      </c>
      <c r="Q111" s="23">
        <v>0</v>
      </c>
      <c r="R111" s="175">
        <v>0</v>
      </c>
      <c r="S111" s="23">
        <v>80</v>
      </c>
    </row>
    <row r="112" spans="1:19" x14ac:dyDescent="0.25">
      <c r="A112" s="5" t="s">
        <v>183</v>
      </c>
      <c r="B112" s="77" t="s">
        <v>372</v>
      </c>
      <c r="C112" s="79">
        <v>101</v>
      </c>
      <c r="D112" s="23">
        <v>132</v>
      </c>
      <c r="E112" s="23">
        <v>183</v>
      </c>
      <c r="F112" s="23">
        <v>0</v>
      </c>
      <c r="G112" s="23">
        <v>0</v>
      </c>
      <c r="H112" s="23">
        <v>0</v>
      </c>
      <c r="I112" s="23">
        <v>0</v>
      </c>
      <c r="J112" s="23">
        <v>10</v>
      </c>
      <c r="K112" s="23">
        <v>0</v>
      </c>
      <c r="L112" s="23">
        <v>0</v>
      </c>
      <c r="M112" s="23">
        <v>0</v>
      </c>
      <c r="N112" s="23">
        <v>0</v>
      </c>
      <c r="O112" s="23">
        <v>0</v>
      </c>
      <c r="P112" s="23">
        <v>0</v>
      </c>
      <c r="Q112" s="23">
        <v>0</v>
      </c>
      <c r="R112" s="175">
        <v>0</v>
      </c>
      <c r="S112" s="23">
        <v>325</v>
      </c>
    </row>
    <row r="113" spans="1:19" x14ac:dyDescent="0.25">
      <c r="A113" s="8" t="s">
        <v>184</v>
      </c>
      <c r="B113" s="77" t="s">
        <v>372</v>
      </c>
      <c r="C113" s="79">
        <v>145</v>
      </c>
      <c r="D113" s="23">
        <v>22</v>
      </c>
      <c r="E113" s="23">
        <v>0</v>
      </c>
      <c r="F113" s="23">
        <v>0</v>
      </c>
      <c r="G113" s="23">
        <v>0</v>
      </c>
      <c r="H113" s="23">
        <v>0</v>
      </c>
      <c r="I113" s="23">
        <v>0</v>
      </c>
      <c r="J113" s="23">
        <v>2</v>
      </c>
      <c r="K113" s="23">
        <v>0</v>
      </c>
      <c r="L113" s="23">
        <v>0</v>
      </c>
      <c r="M113" s="23">
        <v>0</v>
      </c>
      <c r="N113" s="23">
        <v>0</v>
      </c>
      <c r="O113" s="23">
        <v>0</v>
      </c>
      <c r="P113" s="23">
        <v>0</v>
      </c>
      <c r="Q113" s="23">
        <v>0</v>
      </c>
      <c r="R113" s="175">
        <v>0</v>
      </c>
      <c r="S113" s="23">
        <v>24</v>
      </c>
    </row>
    <row r="114" spans="1:19" x14ac:dyDescent="0.25">
      <c r="A114" s="8" t="s">
        <v>185</v>
      </c>
      <c r="B114" s="77" t="s">
        <v>372</v>
      </c>
      <c r="C114" s="79">
        <v>209</v>
      </c>
      <c r="D114" s="23">
        <v>95</v>
      </c>
      <c r="E114" s="23">
        <v>0</v>
      </c>
      <c r="F114" s="23">
        <v>0</v>
      </c>
      <c r="G114" s="23">
        <v>0</v>
      </c>
      <c r="H114" s="23">
        <v>0</v>
      </c>
      <c r="I114" s="23">
        <v>0</v>
      </c>
      <c r="J114" s="23">
        <v>2</v>
      </c>
      <c r="K114" s="23">
        <v>1</v>
      </c>
      <c r="L114" s="23">
        <v>0</v>
      </c>
      <c r="M114" s="23">
        <v>0</v>
      </c>
      <c r="N114" s="23">
        <v>0</v>
      </c>
      <c r="O114" s="23">
        <v>0</v>
      </c>
      <c r="P114" s="23">
        <v>0</v>
      </c>
      <c r="Q114" s="23">
        <v>0</v>
      </c>
      <c r="R114" s="175">
        <v>0</v>
      </c>
      <c r="S114" s="23">
        <v>98</v>
      </c>
    </row>
    <row r="115" spans="1:19" x14ac:dyDescent="0.25">
      <c r="A115" s="8" t="s">
        <v>186</v>
      </c>
      <c r="B115" s="77" t="s">
        <v>372</v>
      </c>
      <c r="C115" s="79">
        <v>282</v>
      </c>
      <c r="D115" s="23">
        <v>151</v>
      </c>
      <c r="E115" s="23">
        <v>0</v>
      </c>
      <c r="F115" s="23">
        <v>0</v>
      </c>
      <c r="G115" s="23">
        <v>0</v>
      </c>
      <c r="H115" s="23">
        <v>0</v>
      </c>
      <c r="I115" s="23">
        <v>0</v>
      </c>
      <c r="J115" s="23">
        <v>13</v>
      </c>
      <c r="K115" s="23">
        <v>0</v>
      </c>
      <c r="L115" s="23">
        <v>0</v>
      </c>
      <c r="M115" s="23">
        <v>0</v>
      </c>
      <c r="N115" s="23">
        <v>0</v>
      </c>
      <c r="O115" s="23">
        <v>0</v>
      </c>
      <c r="P115" s="23">
        <v>0</v>
      </c>
      <c r="Q115" s="23">
        <v>0</v>
      </c>
      <c r="R115" s="175">
        <v>0</v>
      </c>
      <c r="S115" s="23">
        <v>164</v>
      </c>
    </row>
    <row r="116" spans="1:19" x14ac:dyDescent="0.25">
      <c r="A116" s="8" t="s">
        <v>187</v>
      </c>
      <c r="B116" s="77" t="s">
        <v>372</v>
      </c>
      <c r="C116" s="79">
        <v>353</v>
      </c>
      <c r="D116" s="23">
        <v>5</v>
      </c>
      <c r="E116" s="23">
        <v>12</v>
      </c>
      <c r="F116" s="23">
        <v>0</v>
      </c>
      <c r="G116" s="23">
        <v>0</v>
      </c>
      <c r="H116" s="23">
        <v>0</v>
      </c>
      <c r="I116" s="23">
        <v>0</v>
      </c>
      <c r="J116" s="23">
        <v>0</v>
      </c>
      <c r="K116" s="23">
        <v>0</v>
      </c>
      <c r="L116" s="23">
        <v>0</v>
      </c>
      <c r="M116" s="23">
        <v>0</v>
      </c>
      <c r="N116" s="23">
        <v>0</v>
      </c>
      <c r="O116" s="23">
        <v>0</v>
      </c>
      <c r="P116" s="23">
        <v>0</v>
      </c>
      <c r="Q116" s="23">
        <v>0</v>
      </c>
      <c r="R116" s="175">
        <v>0</v>
      </c>
      <c r="S116" s="23">
        <v>17</v>
      </c>
    </row>
    <row r="117" spans="1:19" x14ac:dyDescent="0.25">
      <c r="A117" s="8" t="s">
        <v>188</v>
      </c>
      <c r="B117" s="77" t="s">
        <v>372</v>
      </c>
      <c r="C117" s="79">
        <v>364</v>
      </c>
      <c r="D117" s="23">
        <v>78</v>
      </c>
      <c r="E117" s="23">
        <v>0</v>
      </c>
      <c r="F117" s="23">
        <v>0</v>
      </c>
      <c r="G117" s="23">
        <v>0</v>
      </c>
      <c r="H117" s="23">
        <v>0</v>
      </c>
      <c r="I117" s="23">
        <v>0</v>
      </c>
      <c r="J117" s="23">
        <v>5</v>
      </c>
      <c r="K117" s="23">
        <v>0</v>
      </c>
      <c r="L117" s="23">
        <v>0</v>
      </c>
      <c r="M117" s="23">
        <v>0</v>
      </c>
      <c r="N117" s="23">
        <v>1</v>
      </c>
      <c r="O117" s="23">
        <v>0</v>
      </c>
      <c r="P117" s="23">
        <v>0</v>
      </c>
      <c r="Q117" s="23">
        <v>0</v>
      </c>
      <c r="R117" s="175">
        <v>0</v>
      </c>
      <c r="S117" s="23">
        <v>84</v>
      </c>
    </row>
    <row r="118" spans="1:19" x14ac:dyDescent="0.25">
      <c r="A118" s="8" t="s">
        <v>189</v>
      </c>
      <c r="B118" s="77" t="s">
        <v>372</v>
      </c>
      <c r="C118" s="79">
        <v>368</v>
      </c>
      <c r="D118" s="23">
        <v>0</v>
      </c>
      <c r="E118" s="23">
        <v>55</v>
      </c>
      <c r="F118" s="23">
        <v>0</v>
      </c>
      <c r="G118" s="23">
        <v>0</v>
      </c>
      <c r="H118" s="23">
        <v>0</v>
      </c>
      <c r="I118" s="23">
        <v>0</v>
      </c>
      <c r="J118" s="23">
        <v>11</v>
      </c>
      <c r="K118" s="23">
        <v>0</v>
      </c>
      <c r="L118" s="23">
        <v>0</v>
      </c>
      <c r="M118" s="23">
        <v>0</v>
      </c>
      <c r="N118" s="23">
        <v>0</v>
      </c>
      <c r="O118" s="23">
        <v>0</v>
      </c>
      <c r="P118" s="23">
        <v>0</v>
      </c>
      <c r="Q118" s="23">
        <v>0</v>
      </c>
      <c r="R118" s="175">
        <v>0</v>
      </c>
      <c r="S118" s="23">
        <v>66</v>
      </c>
    </row>
    <row r="119" spans="1:19" x14ac:dyDescent="0.25">
      <c r="A119" s="8" t="s">
        <v>190</v>
      </c>
      <c r="B119" s="77" t="s">
        <v>372</v>
      </c>
      <c r="C119" s="79">
        <v>390</v>
      </c>
      <c r="D119" s="23">
        <v>125</v>
      </c>
      <c r="E119" s="23">
        <v>0</v>
      </c>
      <c r="F119" s="23">
        <v>0</v>
      </c>
      <c r="G119" s="23">
        <v>0</v>
      </c>
      <c r="H119" s="23">
        <v>0</v>
      </c>
      <c r="I119" s="23">
        <v>0</v>
      </c>
      <c r="J119" s="23">
        <v>5</v>
      </c>
      <c r="K119" s="23">
        <v>0</v>
      </c>
      <c r="L119" s="23">
        <v>0</v>
      </c>
      <c r="M119" s="23">
        <v>0</v>
      </c>
      <c r="N119" s="23">
        <v>0</v>
      </c>
      <c r="O119" s="23">
        <v>0</v>
      </c>
      <c r="P119" s="23">
        <v>0</v>
      </c>
      <c r="Q119" s="23">
        <v>0</v>
      </c>
      <c r="R119" s="175">
        <v>0</v>
      </c>
      <c r="S119" s="23">
        <v>130</v>
      </c>
    </row>
    <row r="120" spans="1:19" x14ac:dyDescent="0.25">
      <c r="A120" s="8" t="s">
        <v>191</v>
      </c>
      <c r="B120" s="77" t="s">
        <v>372</v>
      </c>
      <c r="C120" s="79">
        <v>467</v>
      </c>
      <c r="D120" s="23">
        <v>6</v>
      </c>
      <c r="E120" s="23">
        <v>0</v>
      </c>
      <c r="F120" s="23">
        <v>0</v>
      </c>
      <c r="G120" s="23">
        <v>0</v>
      </c>
      <c r="H120" s="23">
        <v>0</v>
      </c>
      <c r="I120" s="23">
        <v>0</v>
      </c>
      <c r="J120" s="23">
        <v>0</v>
      </c>
      <c r="K120" s="23">
        <v>0</v>
      </c>
      <c r="L120" s="23">
        <v>0</v>
      </c>
      <c r="M120" s="23">
        <v>0</v>
      </c>
      <c r="N120" s="23">
        <v>0</v>
      </c>
      <c r="O120" s="23">
        <v>0</v>
      </c>
      <c r="P120" s="23">
        <v>0</v>
      </c>
      <c r="Q120" s="23">
        <v>0</v>
      </c>
      <c r="R120" s="175">
        <v>0</v>
      </c>
      <c r="S120" s="23">
        <v>6</v>
      </c>
    </row>
    <row r="121" spans="1:19" x14ac:dyDescent="0.25">
      <c r="A121" s="8" t="s">
        <v>192</v>
      </c>
      <c r="B121" s="77" t="s">
        <v>372</v>
      </c>
      <c r="C121" s="79">
        <v>576</v>
      </c>
      <c r="D121" s="23">
        <v>3</v>
      </c>
      <c r="E121" s="23">
        <v>9</v>
      </c>
      <c r="F121" s="23">
        <v>0</v>
      </c>
      <c r="G121" s="23">
        <v>0</v>
      </c>
      <c r="H121" s="23">
        <v>0</v>
      </c>
      <c r="I121" s="23">
        <v>0</v>
      </c>
      <c r="J121" s="23">
        <v>1</v>
      </c>
      <c r="K121" s="23">
        <v>0</v>
      </c>
      <c r="L121" s="23">
        <v>0</v>
      </c>
      <c r="M121" s="23">
        <v>0</v>
      </c>
      <c r="N121" s="23">
        <v>0</v>
      </c>
      <c r="O121" s="23">
        <v>0</v>
      </c>
      <c r="P121" s="23">
        <v>0</v>
      </c>
      <c r="Q121" s="23">
        <v>0</v>
      </c>
      <c r="R121" s="175">
        <v>0</v>
      </c>
      <c r="S121" s="23">
        <v>13</v>
      </c>
    </row>
    <row r="122" spans="1:19" x14ac:dyDescent="0.25">
      <c r="A122" s="8" t="s">
        <v>193</v>
      </c>
      <c r="B122" s="77" t="s">
        <v>372</v>
      </c>
      <c r="C122" s="79">
        <v>642</v>
      </c>
      <c r="D122" s="23">
        <v>139</v>
      </c>
      <c r="E122" s="23">
        <v>0</v>
      </c>
      <c r="F122" s="23">
        <v>0</v>
      </c>
      <c r="G122" s="23">
        <v>1</v>
      </c>
      <c r="H122" s="23">
        <v>0</v>
      </c>
      <c r="I122" s="23">
        <v>0</v>
      </c>
      <c r="J122" s="23">
        <v>8</v>
      </c>
      <c r="K122" s="23">
        <v>1</v>
      </c>
      <c r="L122" s="23">
        <v>0</v>
      </c>
      <c r="M122" s="23">
        <v>0</v>
      </c>
      <c r="N122" s="23">
        <v>0</v>
      </c>
      <c r="O122" s="23">
        <v>0</v>
      </c>
      <c r="P122" s="23">
        <v>0</v>
      </c>
      <c r="Q122" s="23">
        <v>0</v>
      </c>
      <c r="R122" s="175">
        <v>0</v>
      </c>
      <c r="S122" s="23">
        <v>149</v>
      </c>
    </row>
    <row r="123" spans="1:19" x14ac:dyDescent="0.25">
      <c r="A123" s="8" t="s">
        <v>194</v>
      </c>
      <c r="B123" s="77" t="s">
        <v>372</v>
      </c>
      <c r="C123" s="79">
        <v>679</v>
      </c>
      <c r="D123" s="23">
        <v>87</v>
      </c>
      <c r="E123" s="23">
        <v>77</v>
      </c>
      <c r="F123" s="23">
        <v>0</v>
      </c>
      <c r="G123" s="23">
        <v>0</v>
      </c>
      <c r="H123" s="23">
        <v>0</v>
      </c>
      <c r="I123" s="23">
        <v>0</v>
      </c>
      <c r="J123" s="23">
        <v>4</v>
      </c>
      <c r="K123" s="23">
        <v>0</v>
      </c>
      <c r="L123" s="23">
        <v>0</v>
      </c>
      <c r="M123" s="23">
        <v>0</v>
      </c>
      <c r="N123" s="23">
        <v>0</v>
      </c>
      <c r="O123" s="23">
        <v>0</v>
      </c>
      <c r="P123" s="23">
        <v>0</v>
      </c>
      <c r="Q123" s="23">
        <v>0</v>
      </c>
      <c r="R123" s="175">
        <v>0</v>
      </c>
      <c r="S123" s="23">
        <v>168</v>
      </c>
    </row>
    <row r="124" spans="1:19" x14ac:dyDescent="0.25">
      <c r="A124" s="8" t="s">
        <v>195</v>
      </c>
      <c r="B124" s="77" t="s">
        <v>372</v>
      </c>
      <c r="C124" s="79">
        <v>789</v>
      </c>
      <c r="D124" s="23">
        <v>19</v>
      </c>
      <c r="E124" s="23">
        <v>72</v>
      </c>
      <c r="F124" s="23">
        <v>0</v>
      </c>
      <c r="G124" s="23">
        <v>0</v>
      </c>
      <c r="H124" s="23">
        <v>0</v>
      </c>
      <c r="I124" s="23">
        <v>0</v>
      </c>
      <c r="J124" s="23">
        <v>4</v>
      </c>
      <c r="K124" s="23">
        <v>0</v>
      </c>
      <c r="L124" s="23">
        <v>0</v>
      </c>
      <c r="M124" s="23">
        <v>0</v>
      </c>
      <c r="N124" s="23">
        <v>0</v>
      </c>
      <c r="O124" s="23">
        <v>0</v>
      </c>
      <c r="P124" s="23">
        <v>0</v>
      </c>
      <c r="Q124" s="23">
        <v>0</v>
      </c>
      <c r="R124" s="175">
        <v>0</v>
      </c>
      <c r="S124" s="23">
        <v>95</v>
      </c>
    </row>
    <row r="125" spans="1:19" x14ac:dyDescent="0.25">
      <c r="A125" s="8" t="s">
        <v>196</v>
      </c>
      <c r="B125" s="77" t="s">
        <v>372</v>
      </c>
      <c r="C125" s="79">
        <v>792</v>
      </c>
      <c r="D125" s="23">
        <v>23</v>
      </c>
      <c r="E125" s="23">
        <v>0</v>
      </c>
      <c r="F125" s="23">
        <v>0</v>
      </c>
      <c r="G125" s="23">
        <v>0</v>
      </c>
      <c r="H125" s="23">
        <v>0</v>
      </c>
      <c r="I125" s="23">
        <v>0</v>
      </c>
      <c r="J125" s="23">
        <v>1</v>
      </c>
      <c r="K125" s="23">
        <v>0</v>
      </c>
      <c r="L125" s="23">
        <v>0</v>
      </c>
      <c r="M125" s="23">
        <v>0</v>
      </c>
      <c r="N125" s="23">
        <v>0</v>
      </c>
      <c r="O125" s="23">
        <v>0</v>
      </c>
      <c r="P125" s="23">
        <v>0</v>
      </c>
      <c r="Q125" s="23">
        <v>0</v>
      </c>
      <c r="R125" s="175">
        <v>0</v>
      </c>
      <c r="S125" s="23">
        <v>24</v>
      </c>
    </row>
    <row r="126" spans="1:19" x14ac:dyDescent="0.25">
      <c r="A126" s="8" t="s">
        <v>197</v>
      </c>
      <c r="B126" s="77" t="s">
        <v>372</v>
      </c>
      <c r="C126" s="79">
        <v>809</v>
      </c>
      <c r="D126" s="23">
        <v>10</v>
      </c>
      <c r="E126" s="23">
        <v>0</v>
      </c>
      <c r="F126" s="23">
        <v>0</v>
      </c>
      <c r="G126" s="23">
        <v>0</v>
      </c>
      <c r="H126" s="23">
        <v>0</v>
      </c>
      <c r="I126" s="23">
        <v>0</v>
      </c>
      <c r="J126" s="23">
        <v>5</v>
      </c>
      <c r="K126" s="23">
        <v>0</v>
      </c>
      <c r="L126" s="23">
        <v>0</v>
      </c>
      <c r="M126" s="23">
        <v>0</v>
      </c>
      <c r="N126" s="23">
        <v>0</v>
      </c>
      <c r="O126" s="23">
        <v>0</v>
      </c>
      <c r="P126" s="23">
        <v>0</v>
      </c>
      <c r="Q126" s="23">
        <v>0</v>
      </c>
      <c r="R126" s="175">
        <v>0</v>
      </c>
      <c r="S126" s="23">
        <v>15</v>
      </c>
    </row>
    <row r="127" spans="1:19" x14ac:dyDescent="0.25">
      <c r="A127" s="8" t="s">
        <v>198</v>
      </c>
      <c r="B127" s="77" t="s">
        <v>372</v>
      </c>
      <c r="C127" s="79">
        <v>847</v>
      </c>
      <c r="D127" s="23">
        <v>105</v>
      </c>
      <c r="E127" s="23">
        <v>0</v>
      </c>
      <c r="F127" s="23">
        <v>0</v>
      </c>
      <c r="G127" s="23">
        <v>0</v>
      </c>
      <c r="H127" s="23">
        <v>0</v>
      </c>
      <c r="I127" s="23">
        <v>0</v>
      </c>
      <c r="J127" s="23">
        <v>9</v>
      </c>
      <c r="K127" s="23">
        <v>0</v>
      </c>
      <c r="L127" s="23">
        <v>0</v>
      </c>
      <c r="M127" s="23">
        <v>0</v>
      </c>
      <c r="N127" s="23">
        <v>0</v>
      </c>
      <c r="O127" s="23">
        <v>0</v>
      </c>
      <c r="P127" s="23">
        <v>0</v>
      </c>
      <c r="Q127" s="23">
        <v>0</v>
      </c>
      <c r="R127" s="175">
        <v>0</v>
      </c>
      <c r="S127" s="23">
        <v>114</v>
      </c>
    </row>
    <row r="128" spans="1:19" x14ac:dyDescent="0.25">
      <c r="A128" s="8" t="s">
        <v>199</v>
      </c>
      <c r="B128" s="77" t="s">
        <v>372</v>
      </c>
      <c r="C128" s="79">
        <v>856</v>
      </c>
      <c r="D128" s="23">
        <v>10</v>
      </c>
      <c r="E128" s="23">
        <v>0</v>
      </c>
      <c r="F128" s="23">
        <v>0</v>
      </c>
      <c r="G128" s="23">
        <v>0</v>
      </c>
      <c r="H128" s="23">
        <v>0</v>
      </c>
      <c r="I128" s="23">
        <v>0</v>
      </c>
      <c r="J128" s="23">
        <v>3</v>
      </c>
      <c r="K128" s="23">
        <v>0</v>
      </c>
      <c r="L128" s="23">
        <v>0</v>
      </c>
      <c r="M128" s="23">
        <v>0</v>
      </c>
      <c r="N128" s="23">
        <v>0</v>
      </c>
      <c r="O128" s="23">
        <v>0</v>
      </c>
      <c r="P128" s="23">
        <v>0</v>
      </c>
      <c r="Q128" s="23">
        <v>0</v>
      </c>
      <c r="R128" s="175">
        <v>0</v>
      </c>
      <c r="S128" s="23">
        <v>13</v>
      </c>
    </row>
    <row r="129" spans="1:20" x14ac:dyDescent="0.25">
      <c r="A129" s="8" t="s">
        <v>200</v>
      </c>
      <c r="B129" s="77" t="s">
        <v>372</v>
      </c>
      <c r="C129" s="79">
        <v>861</v>
      </c>
      <c r="D129" s="23">
        <v>68</v>
      </c>
      <c r="E129" s="23">
        <v>0</v>
      </c>
      <c r="F129" s="23">
        <v>0</v>
      </c>
      <c r="G129" s="23">
        <v>0</v>
      </c>
      <c r="H129" s="23">
        <v>0</v>
      </c>
      <c r="I129" s="23">
        <v>0</v>
      </c>
      <c r="J129" s="23">
        <v>5</v>
      </c>
      <c r="K129" s="23">
        <v>0</v>
      </c>
      <c r="L129" s="23">
        <v>0</v>
      </c>
      <c r="M129" s="23">
        <v>0</v>
      </c>
      <c r="N129" s="23">
        <v>0</v>
      </c>
      <c r="O129" s="23">
        <v>0</v>
      </c>
      <c r="P129" s="23">
        <v>0</v>
      </c>
      <c r="Q129" s="23">
        <v>0</v>
      </c>
      <c r="R129" s="175">
        <v>0</v>
      </c>
      <c r="S129" s="23">
        <v>73</v>
      </c>
    </row>
    <row r="130" spans="1:20" x14ac:dyDescent="0.25">
      <c r="A130" s="35" t="s">
        <v>373</v>
      </c>
      <c r="B130" s="78"/>
      <c r="C130" s="80"/>
      <c r="D130" s="81">
        <v>84939</v>
      </c>
      <c r="E130" s="81">
        <v>1396</v>
      </c>
      <c r="F130" s="81">
        <v>0</v>
      </c>
      <c r="G130" s="81">
        <v>175</v>
      </c>
      <c r="H130" s="81">
        <v>9</v>
      </c>
      <c r="I130" s="81">
        <v>7220</v>
      </c>
      <c r="J130" s="81">
        <v>2291</v>
      </c>
      <c r="K130" s="81">
        <v>4578</v>
      </c>
      <c r="L130" s="81">
        <v>330</v>
      </c>
      <c r="M130" s="81">
        <v>56</v>
      </c>
      <c r="N130" s="81">
        <v>0</v>
      </c>
      <c r="O130" s="81">
        <v>0</v>
      </c>
      <c r="P130" s="81">
        <v>0</v>
      </c>
      <c r="Q130" s="81">
        <v>0</v>
      </c>
      <c r="R130" s="81">
        <v>0</v>
      </c>
      <c r="S130" s="81">
        <v>100994</v>
      </c>
    </row>
    <row r="131" spans="1:20" x14ac:dyDescent="0.25">
      <c r="A131" s="5" t="s">
        <v>202</v>
      </c>
      <c r="B131" s="77" t="s">
        <v>374</v>
      </c>
      <c r="C131" s="79">
        <v>1</v>
      </c>
      <c r="D131" s="23">
        <v>57800</v>
      </c>
      <c r="E131" s="23">
        <v>1236</v>
      </c>
      <c r="F131" s="23">
        <v>0</v>
      </c>
      <c r="G131" s="23">
        <v>168</v>
      </c>
      <c r="H131" s="23">
        <v>7</v>
      </c>
      <c r="I131" s="23">
        <v>4817</v>
      </c>
      <c r="J131" s="23">
        <v>1601</v>
      </c>
      <c r="K131" s="23">
        <v>3206</v>
      </c>
      <c r="L131" s="23">
        <v>251</v>
      </c>
      <c r="M131" s="23">
        <v>56</v>
      </c>
      <c r="N131" s="23">
        <v>0</v>
      </c>
      <c r="O131" s="23">
        <v>0</v>
      </c>
      <c r="P131" s="23">
        <v>0</v>
      </c>
      <c r="Q131" s="23">
        <v>0</v>
      </c>
      <c r="R131" s="175">
        <v>0</v>
      </c>
      <c r="S131" s="23">
        <v>69142</v>
      </c>
    </row>
    <row r="132" spans="1:20" x14ac:dyDescent="0.25">
      <c r="A132" s="8" t="s">
        <v>203</v>
      </c>
      <c r="B132" s="77" t="s">
        <v>374</v>
      </c>
      <c r="C132" s="79">
        <v>79</v>
      </c>
      <c r="D132" s="23">
        <v>1077</v>
      </c>
      <c r="E132" s="23">
        <v>0</v>
      </c>
      <c r="F132" s="23">
        <v>0</v>
      </c>
      <c r="G132" s="23">
        <v>1</v>
      </c>
      <c r="H132" s="23">
        <v>0</v>
      </c>
      <c r="I132" s="23">
        <v>24</v>
      </c>
      <c r="J132" s="23">
        <v>12</v>
      </c>
      <c r="K132" s="23">
        <v>23</v>
      </c>
      <c r="L132" s="23">
        <v>0</v>
      </c>
      <c r="M132" s="23">
        <v>0</v>
      </c>
      <c r="N132" s="23">
        <v>0</v>
      </c>
      <c r="O132" s="23">
        <v>0</v>
      </c>
      <c r="P132" s="23">
        <v>0</v>
      </c>
      <c r="Q132" s="23">
        <v>0</v>
      </c>
      <c r="R132" s="175">
        <v>0</v>
      </c>
      <c r="S132" s="23">
        <v>1137</v>
      </c>
    </row>
    <row r="133" spans="1:20" x14ac:dyDescent="0.25">
      <c r="A133" s="8" t="s">
        <v>204</v>
      </c>
      <c r="B133" s="77" t="s">
        <v>374</v>
      </c>
      <c r="C133" s="79">
        <v>88</v>
      </c>
      <c r="D133" s="23">
        <v>12457</v>
      </c>
      <c r="E133" s="23">
        <v>0</v>
      </c>
      <c r="F133" s="23">
        <v>0</v>
      </c>
      <c r="G133" s="23">
        <v>6</v>
      </c>
      <c r="H133" s="23">
        <v>0</v>
      </c>
      <c r="I133" s="23">
        <v>714</v>
      </c>
      <c r="J133" s="23">
        <v>250</v>
      </c>
      <c r="K133" s="23">
        <v>557</v>
      </c>
      <c r="L133" s="23">
        <v>43</v>
      </c>
      <c r="M133" s="23">
        <v>0</v>
      </c>
      <c r="N133" s="23">
        <v>0</v>
      </c>
      <c r="O133" s="23">
        <v>0</v>
      </c>
      <c r="P133" s="23">
        <v>0</v>
      </c>
      <c r="Q133" s="23">
        <v>0</v>
      </c>
      <c r="R133" s="175">
        <v>0</v>
      </c>
      <c r="S133" s="23">
        <v>14027</v>
      </c>
    </row>
    <row r="134" spans="1:20" x14ac:dyDescent="0.25">
      <c r="A134" s="8" t="s">
        <v>205</v>
      </c>
      <c r="B134" s="77" t="s">
        <v>374</v>
      </c>
      <c r="C134" s="79">
        <v>129</v>
      </c>
      <c r="D134" s="23">
        <v>1047</v>
      </c>
      <c r="E134" s="23">
        <v>0</v>
      </c>
      <c r="F134" s="23">
        <v>0</v>
      </c>
      <c r="G134" s="23">
        <v>0</v>
      </c>
      <c r="H134" s="23">
        <v>0</v>
      </c>
      <c r="I134" s="23">
        <v>177</v>
      </c>
      <c r="J134" s="23">
        <v>59</v>
      </c>
      <c r="K134" s="23">
        <v>76</v>
      </c>
      <c r="L134" s="23">
        <v>0</v>
      </c>
      <c r="M134" s="23">
        <v>0</v>
      </c>
      <c r="N134" s="23">
        <v>0</v>
      </c>
      <c r="O134" s="23">
        <v>0</v>
      </c>
      <c r="P134" s="23">
        <v>0</v>
      </c>
      <c r="Q134" s="23">
        <v>0</v>
      </c>
      <c r="R134" s="175">
        <v>0</v>
      </c>
      <c r="S134" s="23">
        <v>1359</v>
      </c>
    </row>
    <row r="135" spans="1:20" x14ac:dyDescent="0.25">
      <c r="A135" s="8" t="s">
        <v>206</v>
      </c>
      <c r="B135" s="77" t="s">
        <v>374</v>
      </c>
      <c r="C135" s="79">
        <v>212</v>
      </c>
      <c r="D135" s="23">
        <v>981</v>
      </c>
      <c r="E135" s="23">
        <v>0</v>
      </c>
      <c r="F135" s="23">
        <v>0</v>
      </c>
      <c r="G135" s="23">
        <v>0</v>
      </c>
      <c r="H135" s="23">
        <v>0</v>
      </c>
      <c r="I135" s="23">
        <v>79</v>
      </c>
      <c r="J135" s="23">
        <v>26</v>
      </c>
      <c r="K135" s="23">
        <v>19</v>
      </c>
      <c r="L135" s="23">
        <v>0</v>
      </c>
      <c r="M135" s="23">
        <v>0</v>
      </c>
      <c r="N135" s="23">
        <v>0</v>
      </c>
      <c r="O135" s="23">
        <v>0</v>
      </c>
      <c r="P135" s="23">
        <v>0</v>
      </c>
      <c r="Q135" s="23">
        <v>0</v>
      </c>
      <c r="R135" s="175">
        <v>0</v>
      </c>
      <c r="S135" s="23">
        <v>1105</v>
      </c>
    </row>
    <row r="136" spans="1:20" x14ac:dyDescent="0.25">
      <c r="A136" s="8" t="s">
        <v>207</v>
      </c>
      <c r="B136" s="77" t="s">
        <v>374</v>
      </c>
      <c r="C136" s="79">
        <v>266</v>
      </c>
      <c r="D136" s="23">
        <v>1213</v>
      </c>
      <c r="E136" s="23">
        <v>0</v>
      </c>
      <c r="F136" s="23">
        <v>0</v>
      </c>
      <c r="G136" s="23">
        <v>0</v>
      </c>
      <c r="H136" s="23">
        <v>0</v>
      </c>
      <c r="I136" s="23">
        <v>318</v>
      </c>
      <c r="J136" s="23">
        <v>51</v>
      </c>
      <c r="K136" s="23">
        <v>177</v>
      </c>
      <c r="L136" s="23">
        <v>15</v>
      </c>
      <c r="M136" s="23">
        <v>0</v>
      </c>
      <c r="N136" s="23">
        <v>0</v>
      </c>
      <c r="O136" s="23">
        <v>0</v>
      </c>
      <c r="P136" s="23">
        <v>0</v>
      </c>
      <c r="Q136" s="23">
        <v>0</v>
      </c>
      <c r="R136" s="175">
        <v>0</v>
      </c>
      <c r="S136" s="23">
        <v>1774</v>
      </c>
    </row>
    <row r="137" spans="1:20" x14ac:dyDescent="0.25">
      <c r="A137" s="8" t="s">
        <v>208</v>
      </c>
      <c r="B137" s="77" t="s">
        <v>374</v>
      </c>
      <c r="C137" s="79">
        <v>308</v>
      </c>
      <c r="D137" s="23">
        <v>897</v>
      </c>
      <c r="E137" s="23">
        <v>0</v>
      </c>
      <c r="F137" s="23">
        <v>0</v>
      </c>
      <c r="G137" s="23">
        <v>0</v>
      </c>
      <c r="H137" s="23">
        <v>0</v>
      </c>
      <c r="I137" s="23">
        <v>53</v>
      </c>
      <c r="J137" s="23">
        <v>30</v>
      </c>
      <c r="K137" s="23">
        <v>51</v>
      </c>
      <c r="L137" s="23">
        <v>0</v>
      </c>
      <c r="M137" s="23">
        <v>0</v>
      </c>
      <c r="N137" s="23">
        <v>0</v>
      </c>
      <c r="O137" s="23">
        <v>0</v>
      </c>
      <c r="P137" s="23">
        <v>0</v>
      </c>
      <c r="Q137" s="23">
        <v>0</v>
      </c>
      <c r="R137" s="175">
        <v>0</v>
      </c>
      <c r="S137" s="23">
        <v>1031</v>
      </c>
    </row>
    <row r="138" spans="1:20" x14ac:dyDescent="0.25">
      <c r="A138" s="12" t="s">
        <v>209</v>
      </c>
      <c r="B138" s="77" t="s">
        <v>374</v>
      </c>
      <c r="C138" s="79">
        <v>360</v>
      </c>
      <c r="D138" s="23">
        <v>6286</v>
      </c>
      <c r="E138" s="23">
        <v>160</v>
      </c>
      <c r="F138" s="23">
        <v>0</v>
      </c>
      <c r="G138" s="23">
        <v>0</v>
      </c>
      <c r="H138" s="23">
        <v>2</v>
      </c>
      <c r="I138" s="23">
        <v>642</v>
      </c>
      <c r="J138" s="23">
        <v>189</v>
      </c>
      <c r="K138" s="23">
        <v>445</v>
      </c>
      <c r="L138" s="23">
        <v>21</v>
      </c>
      <c r="M138" s="23">
        <v>0</v>
      </c>
      <c r="N138" s="23">
        <v>0</v>
      </c>
      <c r="O138" s="23">
        <v>0</v>
      </c>
      <c r="P138" s="23">
        <v>0</v>
      </c>
      <c r="Q138" s="23">
        <v>0</v>
      </c>
      <c r="R138" s="175">
        <v>0</v>
      </c>
      <c r="S138" s="23">
        <v>7745</v>
      </c>
    </row>
    <row r="139" spans="1:20" x14ac:dyDescent="0.25">
      <c r="A139" s="8" t="s">
        <v>210</v>
      </c>
      <c r="B139" s="77" t="s">
        <v>374</v>
      </c>
      <c r="C139" s="79">
        <v>380</v>
      </c>
      <c r="D139" s="23">
        <v>1021</v>
      </c>
      <c r="E139" s="23">
        <v>0</v>
      </c>
      <c r="F139" s="23">
        <v>0</v>
      </c>
      <c r="G139" s="23">
        <v>0</v>
      </c>
      <c r="H139" s="23">
        <v>0</v>
      </c>
      <c r="I139" s="23">
        <v>124</v>
      </c>
      <c r="J139" s="23">
        <v>22</v>
      </c>
      <c r="K139" s="23">
        <v>7</v>
      </c>
      <c r="L139" s="23">
        <v>0</v>
      </c>
      <c r="M139" s="23">
        <v>0</v>
      </c>
      <c r="N139" s="23">
        <v>0</v>
      </c>
      <c r="O139" s="23">
        <v>0</v>
      </c>
      <c r="P139" s="23">
        <v>0</v>
      </c>
      <c r="Q139" s="23">
        <v>0</v>
      </c>
      <c r="R139" s="175">
        <v>0</v>
      </c>
      <c r="S139" s="23">
        <v>1174</v>
      </c>
    </row>
    <row r="140" spans="1:20" x14ac:dyDescent="0.25">
      <c r="A140" s="8" t="s">
        <v>211</v>
      </c>
      <c r="B140" s="77" t="s">
        <v>374</v>
      </c>
      <c r="C140" s="79">
        <v>631</v>
      </c>
      <c r="D140" s="23">
        <v>2160</v>
      </c>
      <c r="E140" s="23">
        <v>0</v>
      </c>
      <c r="F140" s="23">
        <v>0</v>
      </c>
      <c r="G140" s="23">
        <v>0</v>
      </c>
      <c r="H140" s="23">
        <v>0</v>
      </c>
      <c r="I140" s="23">
        <v>272</v>
      </c>
      <c r="J140" s="23">
        <v>51</v>
      </c>
      <c r="K140" s="23">
        <v>17</v>
      </c>
      <c r="L140" s="23">
        <v>0</v>
      </c>
      <c r="M140" s="23">
        <v>0</v>
      </c>
      <c r="N140" s="23">
        <v>0</v>
      </c>
      <c r="O140" s="23">
        <v>0</v>
      </c>
      <c r="P140" s="23">
        <v>0</v>
      </c>
      <c r="Q140" s="23">
        <v>0</v>
      </c>
      <c r="R140" s="175">
        <v>0</v>
      </c>
      <c r="S140" s="23">
        <v>2500</v>
      </c>
    </row>
    <row r="142" spans="1:20" ht="15" customHeight="1" x14ac:dyDescent="0.25">
      <c r="D142" s="506" t="s">
        <v>212</v>
      </c>
      <c r="E142" s="506"/>
      <c r="F142" s="472" t="s">
        <v>584</v>
      </c>
      <c r="G142" s="472"/>
      <c r="H142" s="472"/>
      <c r="I142" s="472"/>
      <c r="J142" s="472"/>
      <c r="K142" s="472"/>
      <c r="L142" s="472"/>
      <c r="M142" s="133"/>
      <c r="N142" s="133"/>
      <c r="O142" s="133"/>
      <c r="P142" s="133"/>
      <c r="Q142" s="133"/>
      <c r="R142" s="133"/>
      <c r="S142" s="133"/>
      <c r="T142" s="116"/>
    </row>
    <row r="143" spans="1:20" x14ac:dyDescent="0.25">
      <c r="D143" s="118" t="s">
        <v>30</v>
      </c>
      <c r="E143" s="119"/>
      <c r="F143" s="501" t="s">
        <v>31</v>
      </c>
      <c r="G143" s="502"/>
      <c r="H143" s="502"/>
      <c r="I143" s="502"/>
      <c r="J143" s="502"/>
      <c r="K143" s="502"/>
      <c r="L143" s="502"/>
      <c r="M143" s="134"/>
      <c r="N143" s="134"/>
      <c r="O143" s="134"/>
      <c r="P143" s="134"/>
      <c r="Q143" s="134"/>
      <c r="R143" s="134"/>
      <c r="S143" s="135"/>
      <c r="T143" s="117"/>
    </row>
    <row r="144" spans="1:20" x14ac:dyDescent="0.25">
      <c r="D144" s="129" t="s">
        <v>375</v>
      </c>
      <c r="E144" s="130"/>
      <c r="F144" s="501" t="s">
        <v>33</v>
      </c>
      <c r="G144" s="502"/>
      <c r="H144" s="502"/>
      <c r="I144" s="502"/>
      <c r="J144" s="502"/>
      <c r="K144" s="502"/>
      <c r="L144" s="502"/>
      <c r="M144" s="134"/>
      <c r="N144" s="134"/>
      <c r="O144" s="134"/>
      <c r="P144" s="134"/>
      <c r="Q144" s="134"/>
      <c r="R144" s="134"/>
      <c r="S144" s="135"/>
      <c r="T144" s="117"/>
    </row>
  </sheetData>
  <mergeCells count="6">
    <mergeCell ref="A1:S1"/>
    <mergeCell ref="F143:L143"/>
    <mergeCell ref="F144:L144"/>
    <mergeCell ref="S2:S4"/>
    <mergeCell ref="D142:E142"/>
    <mergeCell ref="F142:L14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T144"/>
  <sheetViews>
    <sheetView zoomScaleNormal="100" workbookViewId="0">
      <selection activeCell="U1" sqref="U1:Z1048576"/>
    </sheetView>
  </sheetViews>
  <sheetFormatPr baseColWidth="10" defaultColWidth="11.42578125" defaultRowHeight="15" x14ac:dyDescent="0.25"/>
  <cols>
    <col min="1" max="1" width="33" customWidth="1"/>
    <col min="2" max="2" width="24.28515625" customWidth="1"/>
    <col min="15" max="15" width="13.140625" customWidth="1"/>
    <col min="20" max="20" width="12.5703125" customWidth="1"/>
  </cols>
  <sheetData>
    <row r="1" spans="1:20" ht="25.5" customHeight="1" thickBot="1" x14ac:dyDescent="0.3">
      <c r="A1" s="512" t="s">
        <v>214</v>
      </c>
      <c r="B1" s="512"/>
      <c r="C1" s="512"/>
      <c r="D1" s="512"/>
      <c r="E1" s="512"/>
      <c r="F1" s="512"/>
      <c r="G1" s="512"/>
      <c r="H1" s="512"/>
      <c r="I1" s="512"/>
      <c r="J1" s="512"/>
      <c r="K1" s="512"/>
      <c r="L1" s="512"/>
      <c r="M1" s="512"/>
      <c r="N1" s="512"/>
      <c r="O1" s="512"/>
      <c r="P1" s="512"/>
      <c r="Q1" s="512"/>
      <c r="R1" s="512"/>
      <c r="S1" s="512"/>
      <c r="T1" s="388" t="s">
        <v>576</v>
      </c>
    </row>
    <row r="2" spans="1:20" ht="15.75" thickBot="1" x14ac:dyDescent="0.3">
      <c r="A2" s="261" t="s">
        <v>339</v>
      </c>
      <c r="B2" s="295" t="s">
        <v>574</v>
      </c>
      <c r="C2" s="150"/>
      <c r="D2" s="262" t="s">
        <v>376</v>
      </c>
      <c r="E2" s="120"/>
      <c r="F2" s="120"/>
      <c r="G2" s="120"/>
      <c r="H2" s="151"/>
      <c r="I2" s="151"/>
      <c r="J2" s="151"/>
      <c r="K2" s="120"/>
      <c r="L2" s="120"/>
      <c r="M2" s="120"/>
      <c r="N2" s="151"/>
      <c r="O2" s="120"/>
      <c r="P2" s="120"/>
      <c r="Q2" s="120"/>
      <c r="R2" s="120"/>
      <c r="S2" s="510" t="s">
        <v>377</v>
      </c>
      <c r="T2" s="128"/>
    </row>
    <row r="3" spans="1:20" ht="48" x14ac:dyDescent="0.25">
      <c r="A3" s="147"/>
      <c r="B3" s="140" t="s">
        <v>342</v>
      </c>
      <c r="C3" s="112" t="s">
        <v>343</v>
      </c>
      <c r="D3" s="390" t="s">
        <v>378</v>
      </c>
      <c r="E3" s="394" t="s">
        <v>379</v>
      </c>
      <c r="F3" s="395" t="s">
        <v>380</v>
      </c>
      <c r="G3" s="396" t="s">
        <v>272</v>
      </c>
      <c r="H3" s="52" t="s">
        <v>274</v>
      </c>
      <c r="I3" s="39" t="s">
        <v>278</v>
      </c>
      <c r="J3" s="73" t="s">
        <v>268</v>
      </c>
      <c r="K3" s="394" t="s">
        <v>269</v>
      </c>
      <c r="L3" s="395" t="s">
        <v>381</v>
      </c>
      <c r="M3" s="401" t="s">
        <v>269</v>
      </c>
      <c r="N3" s="400" t="s">
        <v>352</v>
      </c>
      <c r="O3" s="42" t="s">
        <v>311</v>
      </c>
      <c r="P3" s="42" t="s">
        <v>276</v>
      </c>
      <c r="Q3" s="157" t="s">
        <v>313</v>
      </c>
      <c r="R3" s="157" t="s">
        <v>288</v>
      </c>
      <c r="S3" s="511"/>
      <c r="T3" s="128"/>
    </row>
    <row r="4" spans="1:20" ht="15.75" thickBot="1" x14ac:dyDescent="0.3">
      <c r="A4" s="148"/>
      <c r="B4" s="141"/>
      <c r="C4" s="149"/>
      <c r="D4" s="391" t="s">
        <v>305</v>
      </c>
      <c r="E4" s="397" t="s">
        <v>327</v>
      </c>
      <c r="F4" s="398" t="s">
        <v>328</v>
      </c>
      <c r="G4" s="399"/>
      <c r="H4" s="392" t="s">
        <v>306</v>
      </c>
      <c r="I4" s="39" t="s">
        <v>308</v>
      </c>
      <c r="J4" s="73" t="s">
        <v>307</v>
      </c>
      <c r="K4" s="402" t="s">
        <v>325</v>
      </c>
      <c r="L4" s="398" t="s">
        <v>326</v>
      </c>
      <c r="M4" s="399"/>
      <c r="N4" s="392" t="s">
        <v>309</v>
      </c>
      <c r="O4" s="121" t="s">
        <v>310</v>
      </c>
      <c r="P4" s="121" t="s">
        <v>315</v>
      </c>
      <c r="Q4" s="121" t="s">
        <v>312</v>
      </c>
      <c r="R4" s="121" t="s">
        <v>314</v>
      </c>
      <c r="S4" s="511"/>
    </row>
    <row r="5" spans="1:20" x14ac:dyDescent="0.25">
      <c r="A5" s="15" t="s">
        <v>356</v>
      </c>
      <c r="B5" s="16"/>
      <c r="C5" s="17"/>
      <c r="D5" s="113">
        <v>34294</v>
      </c>
      <c r="E5" s="393">
        <v>12296</v>
      </c>
      <c r="F5" s="393">
        <v>634</v>
      </c>
      <c r="G5" s="393">
        <v>12930</v>
      </c>
      <c r="H5" s="113">
        <v>17046</v>
      </c>
      <c r="I5" s="113">
        <v>1557</v>
      </c>
      <c r="J5" s="113">
        <v>9885</v>
      </c>
      <c r="K5" s="393">
        <v>538</v>
      </c>
      <c r="L5" s="393">
        <v>37</v>
      </c>
      <c r="M5" s="393">
        <v>575</v>
      </c>
      <c r="N5" s="113">
        <v>69</v>
      </c>
      <c r="O5" s="113">
        <v>1</v>
      </c>
      <c r="P5" s="113">
        <v>0</v>
      </c>
      <c r="Q5" s="113">
        <v>4</v>
      </c>
      <c r="R5" s="113">
        <v>0</v>
      </c>
      <c r="S5" s="113">
        <v>76361</v>
      </c>
    </row>
    <row r="6" spans="1:20" x14ac:dyDescent="0.25">
      <c r="A6" s="18" t="s">
        <v>357</v>
      </c>
      <c r="B6" s="19"/>
      <c r="C6" s="19"/>
      <c r="D6" s="109">
        <v>2</v>
      </c>
      <c r="E6" s="109">
        <v>183</v>
      </c>
      <c r="F6" s="109">
        <v>15</v>
      </c>
      <c r="G6" s="109">
        <v>198</v>
      </c>
      <c r="H6" s="109">
        <v>0</v>
      </c>
      <c r="I6" s="109">
        <v>0</v>
      </c>
      <c r="J6" s="109">
        <v>73</v>
      </c>
      <c r="K6" s="109">
        <v>8</v>
      </c>
      <c r="L6" s="109">
        <v>0</v>
      </c>
      <c r="M6" s="109">
        <v>8</v>
      </c>
      <c r="N6" s="109">
        <v>0</v>
      </c>
      <c r="O6" s="109">
        <v>0</v>
      </c>
      <c r="P6" s="109">
        <v>0</v>
      </c>
      <c r="Q6" s="109">
        <v>0</v>
      </c>
      <c r="R6" s="109">
        <v>0</v>
      </c>
      <c r="S6" s="109">
        <v>281</v>
      </c>
    </row>
    <row r="7" spans="1:20" x14ac:dyDescent="0.25">
      <c r="A7" s="20" t="s">
        <v>79</v>
      </c>
      <c r="B7" s="21" t="s">
        <v>358</v>
      </c>
      <c r="C7" s="22">
        <v>142</v>
      </c>
      <c r="D7" s="67">
        <v>0</v>
      </c>
      <c r="E7" s="67">
        <v>0</v>
      </c>
      <c r="F7" s="67">
        <v>0</v>
      </c>
      <c r="G7" s="67">
        <v>0</v>
      </c>
      <c r="H7" s="67">
        <v>0</v>
      </c>
      <c r="I7" s="67">
        <v>0</v>
      </c>
      <c r="J7" s="67">
        <v>2</v>
      </c>
      <c r="K7" s="67">
        <v>0</v>
      </c>
      <c r="L7" s="67">
        <v>0</v>
      </c>
      <c r="M7" s="67">
        <v>0</v>
      </c>
      <c r="N7" s="67">
        <v>0</v>
      </c>
      <c r="O7" s="122">
        <v>0</v>
      </c>
      <c r="P7" s="122">
        <v>0</v>
      </c>
      <c r="Q7" s="122">
        <v>0</v>
      </c>
      <c r="R7" s="122">
        <v>0</v>
      </c>
      <c r="S7" s="113">
        <v>2</v>
      </c>
    </row>
    <row r="8" spans="1:20" x14ac:dyDescent="0.25">
      <c r="A8" s="20" t="s">
        <v>80</v>
      </c>
      <c r="B8" s="21" t="s">
        <v>358</v>
      </c>
      <c r="C8" s="22">
        <v>425</v>
      </c>
      <c r="D8" s="67">
        <v>0</v>
      </c>
      <c r="E8" s="67">
        <v>29</v>
      </c>
      <c r="F8" s="67">
        <v>0</v>
      </c>
      <c r="G8" s="67">
        <v>29</v>
      </c>
      <c r="H8" s="67">
        <v>0</v>
      </c>
      <c r="I8" s="67">
        <v>0</v>
      </c>
      <c r="J8" s="67">
        <v>5</v>
      </c>
      <c r="K8" s="67">
        <v>0</v>
      </c>
      <c r="L8" s="67">
        <v>0</v>
      </c>
      <c r="M8" s="67">
        <v>0</v>
      </c>
      <c r="N8" s="67">
        <v>0</v>
      </c>
      <c r="O8" s="122">
        <v>0</v>
      </c>
      <c r="P8" s="122">
        <v>0</v>
      </c>
      <c r="Q8" s="122">
        <v>0</v>
      </c>
      <c r="R8" s="122">
        <v>0</v>
      </c>
      <c r="S8" s="113">
        <v>34</v>
      </c>
    </row>
    <row r="9" spans="1:20" x14ac:dyDescent="0.25">
      <c r="A9" s="24" t="s">
        <v>81</v>
      </c>
      <c r="B9" s="21" t="s">
        <v>358</v>
      </c>
      <c r="C9" s="22">
        <v>579</v>
      </c>
      <c r="D9" s="67">
        <v>0</v>
      </c>
      <c r="E9" s="67">
        <v>78</v>
      </c>
      <c r="F9" s="67">
        <v>14</v>
      </c>
      <c r="G9" s="67">
        <v>92</v>
      </c>
      <c r="H9" s="67">
        <v>0</v>
      </c>
      <c r="I9" s="67">
        <v>0</v>
      </c>
      <c r="J9" s="67">
        <v>21</v>
      </c>
      <c r="K9" s="67">
        <v>8</v>
      </c>
      <c r="L9" s="67">
        <v>0</v>
      </c>
      <c r="M9" s="67">
        <v>8</v>
      </c>
      <c r="N9" s="67">
        <v>0</v>
      </c>
      <c r="O9" s="122">
        <v>0</v>
      </c>
      <c r="P9" s="122">
        <v>0</v>
      </c>
      <c r="Q9" s="122">
        <v>0</v>
      </c>
      <c r="R9" s="122">
        <v>0</v>
      </c>
      <c r="S9" s="113">
        <v>121</v>
      </c>
    </row>
    <row r="10" spans="1:20" x14ac:dyDescent="0.25">
      <c r="A10" s="20" t="s">
        <v>82</v>
      </c>
      <c r="B10" s="21" t="s">
        <v>358</v>
      </c>
      <c r="C10" s="22">
        <v>585</v>
      </c>
      <c r="D10" s="67">
        <v>0</v>
      </c>
      <c r="E10" s="67">
        <v>5</v>
      </c>
      <c r="F10" s="67">
        <v>0</v>
      </c>
      <c r="G10" s="67">
        <v>5</v>
      </c>
      <c r="H10" s="67">
        <v>0</v>
      </c>
      <c r="I10" s="67">
        <v>0</v>
      </c>
      <c r="J10" s="67">
        <v>0</v>
      </c>
      <c r="K10" s="67">
        <v>0</v>
      </c>
      <c r="L10" s="67">
        <v>0</v>
      </c>
      <c r="M10" s="67">
        <v>0</v>
      </c>
      <c r="N10" s="67">
        <v>0</v>
      </c>
      <c r="O10" s="122">
        <v>0</v>
      </c>
      <c r="P10" s="122">
        <v>0</v>
      </c>
      <c r="Q10" s="122">
        <v>0</v>
      </c>
      <c r="R10" s="122">
        <v>0</v>
      </c>
      <c r="S10" s="113">
        <v>5</v>
      </c>
    </row>
    <row r="11" spans="1:20" x14ac:dyDescent="0.25">
      <c r="A11" s="20" t="s">
        <v>83</v>
      </c>
      <c r="B11" s="21" t="s">
        <v>358</v>
      </c>
      <c r="C11" s="22">
        <v>591</v>
      </c>
      <c r="D11" s="67">
        <v>2</v>
      </c>
      <c r="E11" s="67">
        <v>70</v>
      </c>
      <c r="F11" s="67">
        <v>1</v>
      </c>
      <c r="G11" s="67">
        <v>71</v>
      </c>
      <c r="H11" s="67">
        <v>0</v>
      </c>
      <c r="I11" s="67">
        <v>0</v>
      </c>
      <c r="J11" s="67">
        <v>44</v>
      </c>
      <c r="K11" s="67">
        <v>0</v>
      </c>
      <c r="L11" s="67">
        <v>0</v>
      </c>
      <c r="M11" s="67">
        <v>0</v>
      </c>
      <c r="N11" s="67">
        <v>0</v>
      </c>
      <c r="O11" s="122">
        <v>0</v>
      </c>
      <c r="P11" s="122">
        <v>0</v>
      </c>
      <c r="Q11" s="122">
        <v>0</v>
      </c>
      <c r="R11" s="122">
        <v>0</v>
      </c>
      <c r="S11" s="113">
        <v>117</v>
      </c>
    </row>
    <row r="12" spans="1:20" x14ac:dyDescent="0.25">
      <c r="A12" s="20" t="s">
        <v>84</v>
      </c>
      <c r="B12" s="21" t="s">
        <v>358</v>
      </c>
      <c r="C12" s="22">
        <v>893</v>
      </c>
      <c r="D12" s="67">
        <v>0</v>
      </c>
      <c r="E12" s="67">
        <v>1</v>
      </c>
      <c r="F12" s="67">
        <v>0</v>
      </c>
      <c r="G12" s="67">
        <v>1</v>
      </c>
      <c r="H12" s="67">
        <v>0</v>
      </c>
      <c r="I12" s="67">
        <v>0</v>
      </c>
      <c r="J12" s="67">
        <v>1</v>
      </c>
      <c r="K12" s="67">
        <v>0</v>
      </c>
      <c r="L12" s="67">
        <v>0</v>
      </c>
      <c r="M12" s="67">
        <v>0</v>
      </c>
      <c r="N12" s="67">
        <v>0</v>
      </c>
      <c r="O12" s="122">
        <v>0</v>
      </c>
      <c r="P12" s="122">
        <v>0</v>
      </c>
      <c r="Q12" s="122">
        <v>0</v>
      </c>
      <c r="R12" s="122">
        <v>0</v>
      </c>
      <c r="S12" s="113">
        <v>2</v>
      </c>
    </row>
    <row r="13" spans="1:20" x14ac:dyDescent="0.25">
      <c r="A13" s="47" t="s">
        <v>359</v>
      </c>
      <c r="B13" s="48"/>
      <c r="C13" s="49"/>
      <c r="D13" s="114">
        <v>0</v>
      </c>
      <c r="E13" s="114">
        <v>54</v>
      </c>
      <c r="F13" s="114">
        <v>3</v>
      </c>
      <c r="G13" s="114">
        <v>57</v>
      </c>
      <c r="H13" s="114">
        <v>0</v>
      </c>
      <c r="I13" s="114">
        <v>0</v>
      </c>
      <c r="J13" s="114">
        <v>16</v>
      </c>
      <c r="K13" s="114">
        <v>31</v>
      </c>
      <c r="L13" s="114">
        <v>9</v>
      </c>
      <c r="M13" s="114">
        <v>40</v>
      </c>
      <c r="N13" s="114">
        <v>0</v>
      </c>
      <c r="O13" s="114">
        <v>0</v>
      </c>
      <c r="P13" s="114">
        <v>0</v>
      </c>
      <c r="Q13" s="114">
        <v>2</v>
      </c>
      <c r="R13" s="114">
        <v>0</v>
      </c>
      <c r="S13" s="109">
        <v>115</v>
      </c>
    </row>
    <row r="14" spans="1:20" x14ac:dyDescent="0.25">
      <c r="A14" s="20" t="s">
        <v>86</v>
      </c>
      <c r="B14" s="21" t="s">
        <v>360</v>
      </c>
      <c r="C14" s="22">
        <v>120</v>
      </c>
      <c r="D14" s="67">
        <v>0</v>
      </c>
      <c r="E14" s="67">
        <v>2</v>
      </c>
      <c r="F14" s="67">
        <v>0</v>
      </c>
      <c r="G14" s="67">
        <v>2</v>
      </c>
      <c r="H14" s="67">
        <v>0</v>
      </c>
      <c r="I14" s="67">
        <v>0</v>
      </c>
      <c r="J14" s="67">
        <v>0</v>
      </c>
      <c r="K14" s="67">
        <v>2</v>
      </c>
      <c r="L14" s="67">
        <v>0</v>
      </c>
      <c r="M14" s="67">
        <v>2</v>
      </c>
      <c r="N14" s="67">
        <v>0</v>
      </c>
      <c r="O14" s="122">
        <v>0</v>
      </c>
      <c r="P14" s="122">
        <v>0</v>
      </c>
      <c r="Q14" s="122">
        <v>0</v>
      </c>
      <c r="R14" s="122">
        <v>0</v>
      </c>
      <c r="S14" s="113">
        <v>4</v>
      </c>
    </row>
    <row r="15" spans="1:20" x14ac:dyDescent="0.25">
      <c r="A15" s="20" t="s">
        <v>87</v>
      </c>
      <c r="B15" s="21" t="s">
        <v>360</v>
      </c>
      <c r="C15" s="22">
        <v>154</v>
      </c>
      <c r="D15" s="67">
        <v>0</v>
      </c>
      <c r="E15" s="67">
        <v>38</v>
      </c>
      <c r="F15" s="67">
        <v>1</v>
      </c>
      <c r="G15" s="67">
        <v>39</v>
      </c>
      <c r="H15" s="67">
        <v>0</v>
      </c>
      <c r="I15" s="67">
        <v>0</v>
      </c>
      <c r="J15" s="67">
        <v>13</v>
      </c>
      <c r="K15" s="67">
        <v>21</v>
      </c>
      <c r="L15" s="67">
        <v>8</v>
      </c>
      <c r="M15" s="67">
        <v>29</v>
      </c>
      <c r="N15" s="67">
        <v>0</v>
      </c>
      <c r="O15" s="122">
        <v>0</v>
      </c>
      <c r="P15" s="122">
        <v>0</v>
      </c>
      <c r="Q15" s="122">
        <v>0</v>
      </c>
      <c r="R15" s="122">
        <v>0</v>
      </c>
      <c r="S15" s="113">
        <v>81</v>
      </c>
    </row>
    <row r="16" spans="1:20" x14ac:dyDescent="0.25">
      <c r="A16" s="20" t="s">
        <v>88</v>
      </c>
      <c r="B16" s="21" t="s">
        <v>360</v>
      </c>
      <c r="C16" s="22">
        <v>250</v>
      </c>
      <c r="D16" s="67">
        <v>0</v>
      </c>
      <c r="E16" s="67">
        <v>7</v>
      </c>
      <c r="F16" s="67">
        <v>1</v>
      </c>
      <c r="G16" s="67">
        <v>8</v>
      </c>
      <c r="H16" s="67">
        <v>0</v>
      </c>
      <c r="I16" s="67">
        <v>0</v>
      </c>
      <c r="J16" s="67">
        <v>1</v>
      </c>
      <c r="K16" s="67">
        <v>5</v>
      </c>
      <c r="L16" s="67">
        <v>1</v>
      </c>
      <c r="M16" s="67">
        <v>6</v>
      </c>
      <c r="N16" s="67">
        <v>0</v>
      </c>
      <c r="O16" s="122">
        <v>0</v>
      </c>
      <c r="P16" s="122">
        <v>0</v>
      </c>
      <c r="Q16" s="122">
        <v>0</v>
      </c>
      <c r="R16" s="122">
        <v>0</v>
      </c>
      <c r="S16" s="113">
        <v>15</v>
      </c>
    </row>
    <row r="17" spans="1:19" x14ac:dyDescent="0.25">
      <c r="A17" s="20" t="s">
        <v>89</v>
      </c>
      <c r="B17" s="21" t="s">
        <v>360</v>
      </c>
      <c r="C17" s="22">
        <v>495</v>
      </c>
      <c r="D17" s="67">
        <v>0</v>
      </c>
      <c r="E17" s="67">
        <v>1</v>
      </c>
      <c r="F17" s="67">
        <v>1</v>
      </c>
      <c r="G17" s="67">
        <v>2</v>
      </c>
      <c r="H17" s="67">
        <v>0</v>
      </c>
      <c r="I17" s="67">
        <v>0</v>
      </c>
      <c r="J17" s="67">
        <v>0</v>
      </c>
      <c r="K17" s="67">
        <v>0</v>
      </c>
      <c r="L17" s="67">
        <v>0</v>
      </c>
      <c r="M17" s="67">
        <v>0</v>
      </c>
      <c r="N17" s="67">
        <v>0</v>
      </c>
      <c r="O17" s="122">
        <v>0</v>
      </c>
      <c r="P17" s="122">
        <v>0</v>
      </c>
      <c r="Q17" s="122">
        <v>0</v>
      </c>
      <c r="R17" s="122">
        <v>0</v>
      </c>
      <c r="S17" s="113">
        <v>2</v>
      </c>
    </row>
    <row r="18" spans="1:19" x14ac:dyDescent="0.25">
      <c r="A18" s="20" t="s">
        <v>90</v>
      </c>
      <c r="B18" s="21" t="s">
        <v>360</v>
      </c>
      <c r="C18" s="22">
        <v>790</v>
      </c>
      <c r="D18" s="67">
        <v>0</v>
      </c>
      <c r="E18" s="67">
        <v>0</v>
      </c>
      <c r="F18" s="67">
        <v>0</v>
      </c>
      <c r="G18" s="67">
        <v>0</v>
      </c>
      <c r="H18" s="67">
        <v>0</v>
      </c>
      <c r="I18" s="67">
        <v>0</v>
      </c>
      <c r="J18" s="67">
        <v>1</v>
      </c>
      <c r="K18" s="67">
        <v>2</v>
      </c>
      <c r="L18" s="67">
        <v>0</v>
      </c>
      <c r="M18" s="67">
        <v>2</v>
      </c>
      <c r="N18" s="67">
        <v>0</v>
      </c>
      <c r="O18" s="122">
        <v>0</v>
      </c>
      <c r="P18" s="122">
        <v>0</v>
      </c>
      <c r="Q18" s="122">
        <v>0</v>
      </c>
      <c r="R18" s="122">
        <v>0</v>
      </c>
      <c r="S18" s="113">
        <v>3</v>
      </c>
    </row>
    <row r="19" spans="1:19" x14ac:dyDescent="0.25">
      <c r="A19" s="20" t="s">
        <v>91</v>
      </c>
      <c r="B19" s="21" t="s">
        <v>360</v>
      </c>
      <c r="C19" s="22">
        <v>895</v>
      </c>
      <c r="D19" s="67">
        <v>0</v>
      </c>
      <c r="E19" s="67">
        <v>6</v>
      </c>
      <c r="F19" s="67">
        <v>0</v>
      </c>
      <c r="G19" s="67">
        <v>6</v>
      </c>
      <c r="H19" s="67">
        <v>0</v>
      </c>
      <c r="I19" s="67">
        <v>0</v>
      </c>
      <c r="J19" s="67">
        <v>1</v>
      </c>
      <c r="K19" s="67">
        <v>1</v>
      </c>
      <c r="L19" s="67">
        <v>0</v>
      </c>
      <c r="M19" s="67">
        <v>1</v>
      </c>
      <c r="N19" s="67">
        <v>0</v>
      </c>
      <c r="O19" s="122">
        <v>0</v>
      </c>
      <c r="P19" s="122">
        <v>0</v>
      </c>
      <c r="Q19" s="122">
        <v>2</v>
      </c>
      <c r="R19" s="122">
        <v>0</v>
      </c>
      <c r="S19" s="113">
        <v>10</v>
      </c>
    </row>
    <row r="20" spans="1:19" x14ac:dyDescent="0.25">
      <c r="A20" s="47" t="s">
        <v>361</v>
      </c>
      <c r="B20" s="48"/>
      <c r="C20" s="112"/>
      <c r="D20" s="115">
        <v>314</v>
      </c>
      <c r="E20" s="115">
        <v>322</v>
      </c>
      <c r="F20" s="115">
        <v>140</v>
      </c>
      <c r="G20" s="115">
        <v>462</v>
      </c>
      <c r="H20" s="115">
        <v>31</v>
      </c>
      <c r="I20" s="115">
        <v>0</v>
      </c>
      <c r="J20" s="115">
        <v>131</v>
      </c>
      <c r="K20" s="115">
        <v>40</v>
      </c>
      <c r="L20" s="115">
        <v>1</v>
      </c>
      <c r="M20" s="115">
        <v>41</v>
      </c>
      <c r="N20" s="115">
        <v>0</v>
      </c>
      <c r="O20" s="115">
        <v>0</v>
      </c>
      <c r="P20" s="115">
        <v>0</v>
      </c>
      <c r="Q20" s="115">
        <v>0</v>
      </c>
      <c r="R20" s="115">
        <v>0</v>
      </c>
      <c r="S20" s="109">
        <v>979</v>
      </c>
    </row>
    <row r="21" spans="1:19" x14ac:dyDescent="0.25">
      <c r="A21" s="20" t="s">
        <v>93</v>
      </c>
      <c r="B21" s="21" t="s">
        <v>362</v>
      </c>
      <c r="C21" s="22">
        <v>45</v>
      </c>
      <c r="D21" s="67">
        <v>183</v>
      </c>
      <c r="E21" s="67">
        <v>172</v>
      </c>
      <c r="F21" s="67">
        <v>18</v>
      </c>
      <c r="G21" s="67">
        <v>190</v>
      </c>
      <c r="H21" s="67">
        <v>25</v>
      </c>
      <c r="I21" s="67">
        <v>0</v>
      </c>
      <c r="J21" s="67">
        <v>92</v>
      </c>
      <c r="K21" s="67">
        <v>20</v>
      </c>
      <c r="L21" s="67">
        <v>1</v>
      </c>
      <c r="M21" s="67">
        <v>21</v>
      </c>
      <c r="N21" s="67">
        <v>0</v>
      </c>
      <c r="O21" s="122">
        <v>0</v>
      </c>
      <c r="P21" s="122">
        <v>0</v>
      </c>
      <c r="Q21" s="122">
        <v>0</v>
      </c>
      <c r="R21" s="122">
        <v>0</v>
      </c>
      <c r="S21" s="113">
        <v>511</v>
      </c>
    </row>
    <row r="22" spans="1:19" x14ac:dyDescent="0.25">
      <c r="A22" s="20" t="s">
        <v>94</v>
      </c>
      <c r="B22" s="21" t="s">
        <v>362</v>
      </c>
      <c r="C22" s="22">
        <v>51</v>
      </c>
      <c r="D22" s="67">
        <v>4</v>
      </c>
      <c r="E22" s="67">
        <v>7</v>
      </c>
      <c r="F22" s="67">
        <v>0</v>
      </c>
      <c r="G22" s="67">
        <v>7</v>
      </c>
      <c r="H22" s="67">
        <v>2</v>
      </c>
      <c r="I22" s="67">
        <v>0</v>
      </c>
      <c r="J22" s="67">
        <v>2</v>
      </c>
      <c r="K22" s="67">
        <v>0</v>
      </c>
      <c r="L22" s="67">
        <v>0</v>
      </c>
      <c r="M22" s="67">
        <v>0</v>
      </c>
      <c r="N22" s="67">
        <v>0</v>
      </c>
      <c r="O22" s="122">
        <v>0</v>
      </c>
      <c r="P22" s="122">
        <v>0</v>
      </c>
      <c r="Q22" s="122">
        <v>0</v>
      </c>
      <c r="R22" s="122">
        <v>0</v>
      </c>
      <c r="S22" s="113">
        <v>15</v>
      </c>
    </row>
    <row r="23" spans="1:19" x14ac:dyDescent="0.25">
      <c r="A23" s="20" t="s">
        <v>95</v>
      </c>
      <c r="B23" s="21" t="s">
        <v>362</v>
      </c>
      <c r="C23" s="22">
        <v>147</v>
      </c>
      <c r="D23" s="67">
        <v>31</v>
      </c>
      <c r="E23" s="67">
        <v>39</v>
      </c>
      <c r="F23" s="67">
        <v>10</v>
      </c>
      <c r="G23" s="67">
        <v>49</v>
      </c>
      <c r="H23" s="67">
        <v>0</v>
      </c>
      <c r="I23" s="67">
        <v>0</v>
      </c>
      <c r="J23" s="67">
        <v>17</v>
      </c>
      <c r="K23" s="67">
        <v>13</v>
      </c>
      <c r="L23" s="67">
        <v>0</v>
      </c>
      <c r="M23" s="67">
        <v>13</v>
      </c>
      <c r="N23" s="67">
        <v>0</v>
      </c>
      <c r="O23" s="122">
        <v>0</v>
      </c>
      <c r="P23" s="122">
        <v>0</v>
      </c>
      <c r="Q23" s="122">
        <v>0</v>
      </c>
      <c r="R23" s="122">
        <v>0</v>
      </c>
      <c r="S23" s="113">
        <v>110</v>
      </c>
    </row>
    <row r="24" spans="1:19" x14ac:dyDescent="0.25">
      <c r="A24" s="20" t="s">
        <v>96</v>
      </c>
      <c r="B24" s="21" t="s">
        <v>362</v>
      </c>
      <c r="C24" s="22">
        <v>172</v>
      </c>
      <c r="D24" s="67">
        <v>64</v>
      </c>
      <c r="E24" s="67">
        <v>35</v>
      </c>
      <c r="F24" s="67">
        <v>17</v>
      </c>
      <c r="G24" s="67">
        <v>52</v>
      </c>
      <c r="H24" s="67">
        <v>4</v>
      </c>
      <c r="I24" s="67">
        <v>0</v>
      </c>
      <c r="J24" s="67">
        <v>10</v>
      </c>
      <c r="K24" s="67">
        <v>3</v>
      </c>
      <c r="L24" s="67">
        <v>0</v>
      </c>
      <c r="M24" s="67">
        <v>3</v>
      </c>
      <c r="N24" s="67">
        <v>0</v>
      </c>
      <c r="O24" s="122">
        <v>0</v>
      </c>
      <c r="P24" s="122">
        <v>0</v>
      </c>
      <c r="Q24" s="122">
        <v>0</v>
      </c>
      <c r="R24" s="122">
        <v>0</v>
      </c>
      <c r="S24" s="113">
        <v>133</v>
      </c>
    </row>
    <row r="25" spans="1:19" x14ac:dyDescent="0.25">
      <c r="A25" s="20" t="s">
        <v>97</v>
      </c>
      <c r="B25" s="21" t="s">
        <v>362</v>
      </c>
      <c r="C25" s="22">
        <v>475</v>
      </c>
      <c r="D25" s="67">
        <v>0</v>
      </c>
      <c r="E25" s="67">
        <v>0</v>
      </c>
      <c r="F25" s="67">
        <v>0</v>
      </c>
      <c r="G25" s="67">
        <v>0</v>
      </c>
      <c r="H25" s="67">
        <v>0</v>
      </c>
      <c r="I25" s="67">
        <v>0</v>
      </c>
      <c r="J25" s="67">
        <v>0</v>
      </c>
      <c r="K25" s="67">
        <v>0</v>
      </c>
      <c r="L25" s="67">
        <v>0</v>
      </c>
      <c r="M25" s="67">
        <v>0</v>
      </c>
      <c r="N25" s="67">
        <v>0</v>
      </c>
      <c r="O25" s="122">
        <v>0</v>
      </c>
      <c r="P25" s="122">
        <v>0</v>
      </c>
      <c r="Q25" s="122">
        <v>0</v>
      </c>
      <c r="R25" s="122">
        <v>0</v>
      </c>
      <c r="S25" s="113">
        <v>0</v>
      </c>
    </row>
    <row r="26" spans="1:19" x14ac:dyDescent="0.25">
      <c r="A26" s="20" t="s">
        <v>98</v>
      </c>
      <c r="B26" s="21" t="s">
        <v>362</v>
      </c>
      <c r="C26" s="22">
        <v>480</v>
      </c>
      <c r="D26" s="67">
        <v>0</v>
      </c>
      <c r="E26" s="67">
        <v>5</v>
      </c>
      <c r="F26" s="67">
        <v>1</v>
      </c>
      <c r="G26" s="67">
        <v>6</v>
      </c>
      <c r="H26" s="67">
        <v>0</v>
      </c>
      <c r="I26" s="67">
        <v>0</v>
      </c>
      <c r="J26" s="67">
        <v>4</v>
      </c>
      <c r="K26" s="67">
        <v>2</v>
      </c>
      <c r="L26" s="67">
        <v>0</v>
      </c>
      <c r="M26" s="67">
        <v>2</v>
      </c>
      <c r="N26" s="67">
        <v>0</v>
      </c>
      <c r="O26" s="122">
        <v>0</v>
      </c>
      <c r="P26" s="122">
        <v>0</v>
      </c>
      <c r="Q26" s="122">
        <v>0</v>
      </c>
      <c r="R26" s="122">
        <v>0</v>
      </c>
      <c r="S26" s="113">
        <v>12</v>
      </c>
    </row>
    <row r="27" spans="1:19" x14ac:dyDescent="0.25">
      <c r="A27" s="20" t="s">
        <v>99</v>
      </c>
      <c r="B27" s="21" t="s">
        <v>362</v>
      </c>
      <c r="C27" s="22">
        <v>490</v>
      </c>
      <c r="D27" s="67">
        <v>0</v>
      </c>
      <c r="E27" s="67">
        <v>4</v>
      </c>
      <c r="F27" s="67">
        <v>2</v>
      </c>
      <c r="G27" s="67">
        <v>6</v>
      </c>
      <c r="H27" s="67">
        <v>0</v>
      </c>
      <c r="I27" s="67">
        <v>0</v>
      </c>
      <c r="J27" s="67">
        <v>0</v>
      </c>
      <c r="K27" s="67">
        <v>1</v>
      </c>
      <c r="L27" s="67">
        <v>0</v>
      </c>
      <c r="M27" s="67">
        <v>1</v>
      </c>
      <c r="N27" s="67">
        <v>0</v>
      </c>
      <c r="O27" s="122">
        <v>0</v>
      </c>
      <c r="P27" s="122">
        <v>0</v>
      </c>
      <c r="Q27" s="122">
        <v>0</v>
      </c>
      <c r="R27" s="122">
        <v>0</v>
      </c>
      <c r="S27" s="113">
        <v>7</v>
      </c>
    </row>
    <row r="28" spans="1:19" x14ac:dyDescent="0.25">
      <c r="A28" s="20" t="s">
        <v>100</v>
      </c>
      <c r="B28" s="21" t="s">
        <v>362</v>
      </c>
      <c r="C28" s="22">
        <v>659</v>
      </c>
      <c r="D28" s="67">
        <v>0</v>
      </c>
      <c r="E28" s="67">
        <v>1</v>
      </c>
      <c r="F28" s="67">
        <v>7</v>
      </c>
      <c r="G28" s="67">
        <v>8</v>
      </c>
      <c r="H28" s="67">
        <v>0</v>
      </c>
      <c r="I28" s="67">
        <v>0</v>
      </c>
      <c r="J28" s="67">
        <v>0</v>
      </c>
      <c r="K28" s="67">
        <v>0</v>
      </c>
      <c r="L28" s="67">
        <v>0</v>
      </c>
      <c r="M28" s="67">
        <v>0</v>
      </c>
      <c r="N28" s="67">
        <v>0</v>
      </c>
      <c r="O28" s="122">
        <v>0</v>
      </c>
      <c r="P28" s="122">
        <v>0</v>
      </c>
      <c r="Q28" s="122">
        <v>0</v>
      </c>
      <c r="R28" s="122">
        <v>0</v>
      </c>
      <c r="S28" s="113">
        <v>8</v>
      </c>
    </row>
    <row r="29" spans="1:19" x14ac:dyDescent="0.25">
      <c r="A29" s="20" t="s">
        <v>101</v>
      </c>
      <c r="B29" s="21" t="s">
        <v>362</v>
      </c>
      <c r="C29" s="22">
        <v>665</v>
      </c>
      <c r="D29" s="67">
        <v>0</v>
      </c>
      <c r="E29" s="67">
        <v>0</v>
      </c>
      <c r="F29" s="67">
        <v>0</v>
      </c>
      <c r="G29" s="67">
        <v>0</v>
      </c>
      <c r="H29" s="67">
        <v>0</v>
      </c>
      <c r="I29" s="67">
        <v>0</v>
      </c>
      <c r="J29" s="67">
        <v>0</v>
      </c>
      <c r="K29" s="67">
        <v>1</v>
      </c>
      <c r="L29" s="67">
        <v>0</v>
      </c>
      <c r="M29" s="67">
        <v>1</v>
      </c>
      <c r="N29" s="67">
        <v>0</v>
      </c>
      <c r="O29" s="122">
        <v>0</v>
      </c>
      <c r="P29" s="122">
        <v>0</v>
      </c>
      <c r="Q29" s="122">
        <v>0</v>
      </c>
      <c r="R29" s="122">
        <v>0</v>
      </c>
      <c r="S29" s="113">
        <v>1</v>
      </c>
    </row>
    <row r="30" spans="1:19" x14ac:dyDescent="0.25">
      <c r="A30" s="20" t="s">
        <v>102</v>
      </c>
      <c r="B30" s="21" t="s">
        <v>362</v>
      </c>
      <c r="C30" s="22">
        <v>837</v>
      </c>
      <c r="D30" s="67">
        <v>32</v>
      </c>
      <c r="E30" s="67">
        <v>59</v>
      </c>
      <c r="F30" s="67">
        <v>85</v>
      </c>
      <c r="G30" s="67">
        <v>144</v>
      </c>
      <c r="H30" s="67">
        <v>0</v>
      </c>
      <c r="I30" s="67">
        <v>0</v>
      </c>
      <c r="J30" s="67">
        <v>6</v>
      </c>
      <c r="K30" s="67">
        <v>0</v>
      </c>
      <c r="L30" s="67">
        <v>0</v>
      </c>
      <c r="M30" s="67">
        <v>0</v>
      </c>
      <c r="N30" s="67">
        <v>0</v>
      </c>
      <c r="O30" s="122">
        <v>0</v>
      </c>
      <c r="P30" s="122">
        <v>0</v>
      </c>
      <c r="Q30" s="122">
        <v>0</v>
      </c>
      <c r="R30" s="122">
        <v>0</v>
      </c>
      <c r="S30" s="113">
        <v>182</v>
      </c>
    </row>
    <row r="31" spans="1:19" x14ac:dyDescent="0.25">
      <c r="A31" s="20" t="s">
        <v>103</v>
      </c>
      <c r="B31" s="21" t="s">
        <v>362</v>
      </c>
      <c r="C31" s="22">
        <v>873</v>
      </c>
      <c r="D31" s="67">
        <v>0</v>
      </c>
      <c r="E31" s="67">
        <v>0</v>
      </c>
      <c r="F31" s="67">
        <v>0</v>
      </c>
      <c r="G31" s="67">
        <v>0</v>
      </c>
      <c r="H31" s="67">
        <v>0</v>
      </c>
      <c r="I31" s="67">
        <v>0</v>
      </c>
      <c r="J31" s="67">
        <v>0</v>
      </c>
      <c r="K31" s="67">
        <v>0</v>
      </c>
      <c r="L31" s="67">
        <v>0</v>
      </c>
      <c r="M31" s="67">
        <v>0</v>
      </c>
      <c r="N31" s="67">
        <v>0</v>
      </c>
      <c r="O31" s="122">
        <v>0</v>
      </c>
      <c r="P31" s="122">
        <v>0</v>
      </c>
      <c r="Q31" s="122">
        <v>0</v>
      </c>
      <c r="R31" s="122">
        <v>0</v>
      </c>
      <c r="S31" s="113">
        <v>0</v>
      </c>
    </row>
    <row r="32" spans="1:19" x14ac:dyDescent="0.25">
      <c r="A32" s="47" t="s">
        <v>363</v>
      </c>
      <c r="B32" s="48"/>
      <c r="C32" s="112"/>
      <c r="D32" s="115">
        <v>0</v>
      </c>
      <c r="E32" s="115">
        <v>159</v>
      </c>
      <c r="F32" s="115">
        <v>2</v>
      </c>
      <c r="G32" s="115">
        <v>161</v>
      </c>
      <c r="H32" s="115">
        <v>1</v>
      </c>
      <c r="I32" s="115">
        <v>0</v>
      </c>
      <c r="J32" s="115">
        <v>74</v>
      </c>
      <c r="K32" s="115">
        <v>61</v>
      </c>
      <c r="L32" s="115">
        <v>4</v>
      </c>
      <c r="M32" s="115">
        <v>65</v>
      </c>
      <c r="N32" s="115">
        <v>0</v>
      </c>
      <c r="O32" s="115">
        <v>0</v>
      </c>
      <c r="P32" s="115">
        <v>0</v>
      </c>
      <c r="Q32" s="115">
        <v>0</v>
      </c>
      <c r="R32" s="115">
        <v>0</v>
      </c>
      <c r="S32" s="109">
        <v>301</v>
      </c>
    </row>
    <row r="33" spans="1:20" x14ac:dyDescent="0.25">
      <c r="A33" s="20" t="s">
        <v>105</v>
      </c>
      <c r="B33" s="21" t="s">
        <v>364</v>
      </c>
      <c r="C33" s="22">
        <v>31</v>
      </c>
      <c r="D33" s="67">
        <v>0</v>
      </c>
      <c r="E33" s="67">
        <v>9</v>
      </c>
      <c r="F33" s="67">
        <v>0</v>
      </c>
      <c r="G33" s="67">
        <v>9</v>
      </c>
      <c r="H33" s="67">
        <v>0</v>
      </c>
      <c r="I33" s="67">
        <v>0</v>
      </c>
      <c r="J33" s="67">
        <v>2</v>
      </c>
      <c r="K33" s="67">
        <v>0</v>
      </c>
      <c r="L33" s="67">
        <v>0</v>
      </c>
      <c r="M33" s="67">
        <v>0</v>
      </c>
      <c r="N33" s="67">
        <v>0</v>
      </c>
      <c r="O33" s="122">
        <v>0</v>
      </c>
      <c r="P33" s="122">
        <v>0</v>
      </c>
      <c r="Q33" s="122">
        <v>0</v>
      </c>
      <c r="R33" s="122">
        <v>0</v>
      </c>
      <c r="S33" s="113">
        <v>11</v>
      </c>
    </row>
    <row r="34" spans="1:20" x14ac:dyDescent="0.25">
      <c r="A34" s="20" t="s">
        <v>106</v>
      </c>
      <c r="B34" s="21" t="s">
        <v>364</v>
      </c>
      <c r="C34" s="22">
        <v>40</v>
      </c>
      <c r="D34" s="67">
        <v>0</v>
      </c>
      <c r="E34" s="67">
        <v>2</v>
      </c>
      <c r="F34" s="67">
        <v>0</v>
      </c>
      <c r="G34" s="67">
        <v>2</v>
      </c>
      <c r="H34" s="67">
        <v>0</v>
      </c>
      <c r="I34" s="67">
        <v>0</v>
      </c>
      <c r="J34" s="67">
        <v>0</v>
      </c>
      <c r="K34" s="67">
        <v>1</v>
      </c>
      <c r="L34" s="67">
        <v>1</v>
      </c>
      <c r="M34" s="67">
        <v>2</v>
      </c>
      <c r="N34" s="67">
        <v>0</v>
      </c>
      <c r="O34" s="122">
        <v>0</v>
      </c>
      <c r="P34" s="122">
        <v>0</v>
      </c>
      <c r="Q34" s="122">
        <v>0</v>
      </c>
      <c r="R34" s="122">
        <v>0</v>
      </c>
      <c r="S34" s="113">
        <v>4</v>
      </c>
    </row>
    <row r="35" spans="1:20" x14ac:dyDescent="0.25">
      <c r="A35" s="20" t="s">
        <v>107</v>
      </c>
      <c r="B35" s="21" t="s">
        <v>364</v>
      </c>
      <c r="C35" s="22">
        <v>190</v>
      </c>
      <c r="D35" s="67">
        <v>0</v>
      </c>
      <c r="E35" s="67">
        <v>7</v>
      </c>
      <c r="F35" s="67">
        <v>0</v>
      </c>
      <c r="G35" s="67">
        <v>7</v>
      </c>
      <c r="H35" s="67">
        <v>0</v>
      </c>
      <c r="I35" s="67">
        <v>0</v>
      </c>
      <c r="J35" s="67">
        <v>15</v>
      </c>
      <c r="K35" s="67">
        <v>0</v>
      </c>
      <c r="L35" s="67">
        <v>0</v>
      </c>
      <c r="M35" s="67">
        <v>0</v>
      </c>
      <c r="N35" s="67">
        <v>0</v>
      </c>
      <c r="O35" s="122">
        <v>0</v>
      </c>
      <c r="P35" s="122">
        <v>0</v>
      </c>
      <c r="Q35" s="122">
        <v>0</v>
      </c>
      <c r="R35" s="122">
        <v>0</v>
      </c>
      <c r="S35" s="113">
        <v>22</v>
      </c>
    </row>
    <row r="36" spans="1:20" x14ac:dyDescent="0.25">
      <c r="A36" s="20" t="s">
        <v>108</v>
      </c>
      <c r="B36" s="21" t="s">
        <v>364</v>
      </c>
      <c r="C36" s="22">
        <v>604</v>
      </c>
      <c r="D36" s="67">
        <v>0</v>
      </c>
      <c r="E36" s="67">
        <v>26</v>
      </c>
      <c r="F36" s="67">
        <v>0</v>
      </c>
      <c r="G36" s="67">
        <v>26</v>
      </c>
      <c r="H36" s="67">
        <v>0</v>
      </c>
      <c r="I36" s="67">
        <v>0</v>
      </c>
      <c r="J36" s="67">
        <v>2</v>
      </c>
      <c r="K36" s="67">
        <v>18</v>
      </c>
      <c r="L36" s="67">
        <v>2</v>
      </c>
      <c r="M36" s="67">
        <v>20</v>
      </c>
      <c r="N36" s="67">
        <v>0</v>
      </c>
      <c r="O36" s="122">
        <v>0</v>
      </c>
      <c r="P36" s="122">
        <v>0</v>
      </c>
      <c r="Q36" s="122">
        <v>0</v>
      </c>
      <c r="R36" s="122">
        <v>0</v>
      </c>
      <c r="S36" s="113">
        <v>48</v>
      </c>
    </row>
    <row r="37" spans="1:20" x14ac:dyDescent="0.25">
      <c r="A37" s="20" t="s">
        <v>109</v>
      </c>
      <c r="B37" s="21" t="s">
        <v>364</v>
      </c>
      <c r="C37" s="22">
        <v>670</v>
      </c>
      <c r="D37" s="67">
        <v>0</v>
      </c>
      <c r="E37" s="67">
        <v>22</v>
      </c>
      <c r="F37" s="67">
        <v>0</v>
      </c>
      <c r="G37" s="67">
        <v>22</v>
      </c>
      <c r="H37" s="67">
        <v>0</v>
      </c>
      <c r="I37" s="67">
        <v>0</v>
      </c>
      <c r="J37" s="67">
        <v>14</v>
      </c>
      <c r="K37" s="67">
        <v>0</v>
      </c>
      <c r="L37" s="67">
        <v>0</v>
      </c>
      <c r="M37" s="67">
        <v>0</v>
      </c>
      <c r="N37" s="67">
        <v>0</v>
      </c>
      <c r="O37" s="122">
        <v>0</v>
      </c>
      <c r="P37" s="122">
        <v>0</v>
      </c>
      <c r="Q37" s="122">
        <v>0</v>
      </c>
      <c r="R37" s="122">
        <v>0</v>
      </c>
      <c r="S37" s="113">
        <v>36</v>
      </c>
    </row>
    <row r="38" spans="1:20" x14ac:dyDescent="0.25">
      <c r="A38" s="20" t="s">
        <v>110</v>
      </c>
      <c r="B38" s="21" t="s">
        <v>364</v>
      </c>
      <c r="C38" s="22">
        <v>690</v>
      </c>
      <c r="D38" s="67">
        <v>0</v>
      </c>
      <c r="E38" s="67">
        <v>6</v>
      </c>
      <c r="F38" s="67">
        <v>0</v>
      </c>
      <c r="G38" s="67">
        <v>6</v>
      </c>
      <c r="H38" s="67">
        <v>0</v>
      </c>
      <c r="I38" s="67">
        <v>0</v>
      </c>
      <c r="J38" s="67">
        <v>8</v>
      </c>
      <c r="K38" s="67">
        <v>0</v>
      </c>
      <c r="L38" s="67">
        <v>0</v>
      </c>
      <c r="M38" s="67">
        <v>0</v>
      </c>
      <c r="N38" s="67">
        <v>0</v>
      </c>
      <c r="O38" s="122">
        <v>0</v>
      </c>
      <c r="P38" s="122">
        <v>0</v>
      </c>
      <c r="Q38" s="122">
        <v>0</v>
      </c>
      <c r="R38" s="122">
        <v>0</v>
      </c>
      <c r="S38" s="113">
        <v>14</v>
      </c>
    </row>
    <row r="39" spans="1:20" x14ac:dyDescent="0.25">
      <c r="A39" s="20" t="s">
        <v>111</v>
      </c>
      <c r="B39" s="21" t="s">
        <v>364</v>
      </c>
      <c r="C39" s="22">
        <v>736</v>
      </c>
      <c r="D39" s="67">
        <v>0</v>
      </c>
      <c r="E39" s="67">
        <v>74</v>
      </c>
      <c r="F39" s="67">
        <v>1</v>
      </c>
      <c r="G39" s="67">
        <v>75</v>
      </c>
      <c r="H39" s="67">
        <v>0</v>
      </c>
      <c r="I39" s="67">
        <v>0</v>
      </c>
      <c r="J39" s="67">
        <v>16</v>
      </c>
      <c r="K39" s="67">
        <v>29</v>
      </c>
      <c r="L39" s="67">
        <v>1</v>
      </c>
      <c r="M39" s="67">
        <v>30</v>
      </c>
      <c r="N39" s="67">
        <v>0</v>
      </c>
      <c r="O39" s="122">
        <v>0</v>
      </c>
      <c r="P39" s="122">
        <v>0</v>
      </c>
      <c r="Q39" s="122">
        <v>0</v>
      </c>
      <c r="R39" s="122">
        <v>0</v>
      </c>
      <c r="S39" s="113">
        <v>121</v>
      </c>
    </row>
    <row r="40" spans="1:20" x14ac:dyDescent="0.25">
      <c r="A40" s="20" t="s">
        <v>112</v>
      </c>
      <c r="B40" s="21" t="s">
        <v>364</v>
      </c>
      <c r="C40" s="22">
        <v>858</v>
      </c>
      <c r="D40" s="67">
        <v>0</v>
      </c>
      <c r="E40" s="67">
        <v>4</v>
      </c>
      <c r="F40" s="67">
        <v>0</v>
      </c>
      <c r="G40" s="67">
        <v>4</v>
      </c>
      <c r="H40" s="67">
        <v>0</v>
      </c>
      <c r="I40" s="67">
        <v>0</v>
      </c>
      <c r="J40" s="67">
        <v>8</v>
      </c>
      <c r="K40" s="67">
        <v>0</v>
      </c>
      <c r="L40" s="67">
        <v>0</v>
      </c>
      <c r="M40" s="67">
        <v>0</v>
      </c>
      <c r="N40" s="67">
        <v>0</v>
      </c>
      <c r="O40" s="122">
        <v>0</v>
      </c>
      <c r="P40" s="122">
        <v>0</v>
      </c>
      <c r="Q40" s="122">
        <v>0</v>
      </c>
      <c r="R40" s="122">
        <v>0</v>
      </c>
      <c r="S40" s="113">
        <v>12</v>
      </c>
    </row>
    <row r="41" spans="1:20" x14ac:dyDescent="0.25">
      <c r="A41" s="20" t="s">
        <v>113</v>
      </c>
      <c r="B41" s="21" t="s">
        <v>364</v>
      </c>
      <c r="C41" s="22">
        <v>885</v>
      </c>
      <c r="D41" s="67">
        <v>0</v>
      </c>
      <c r="E41" s="67">
        <v>4</v>
      </c>
      <c r="F41" s="67">
        <v>1</v>
      </c>
      <c r="G41" s="67">
        <v>5</v>
      </c>
      <c r="H41" s="67">
        <v>0</v>
      </c>
      <c r="I41" s="67">
        <v>0</v>
      </c>
      <c r="J41" s="67">
        <v>1</v>
      </c>
      <c r="K41" s="67">
        <v>0</v>
      </c>
      <c r="L41" s="67">
        <v>0</v>
      </c>
      <c r="M41" s="67">
        <v>0</v>
      </c>
      <c r="N41" s="67">
        <v>0</v>
      </c>
      <c r="O41" s="122">
        <v>0</v>
      </c>
      <c r="P41" s="122">
        <v>0</v>
      </c>
      <c r="Q41" s="122">
        <v>0</v>
      </c>
      <c r="R41" s="122">
        <v>0</v>
      </c>
      <c r="S41" s="113">
        <v>6</v>
      </c>
    </row>
    <row r="42" spans="1:20" x14ac:dyDescent="0.25">
      <c r="A42" s="20" t="s">
        <v>114</v>
      </c>
      <c r="B42" s="21" t="s">
        <v>364</v>
      </c>
      <c r="C42" s="22">
        <v>890</v>
      </c>
      <c r="D42" s="67">
        <v>0</v>
      </c>
      <c r="E42" s="67">
        <v>5</v>
      </c>
      <c r="F42" s="67">
        <v>0</v>
      </c>
      <c r="G42" s="67">
        <v>5</v>
      </c>
      <c r="H42" s="67">
        <v>1</v>
      </c>
      <c r="I42" s="67">
        <v>0</v>
      </c>
      <c r="J42" s="67">
        <v>8</v>
      </c>
      <c r="K42" s="67">
        <v>13</v>
      </c>
      <c r="L42" s="67">
        <v>0</v>
      </c>
      <c r="M42" s="67">
        <v>13</v>
      </c>
      <c r="N42" s="67">
        <v>0</v>
      </c>
      <c r="O42" s="122">
        <v>0</v>
      </c>
      <c r="P42" s="122">
        <v>0</v>
      </c>
      <c r="Q42" s="122">
        <v>0</v>
      </c>
      <c r="R42" s="122">
        <v>0</v>
      </c>
      <c r="S42" s="113">
        <v>27</v>
      </c>
    </row>
    <row r="43" spans="1:20" x14ac:dyDescent="0.25">
      <c r="A43" s="47" t="s">
        <v>365</v>
      </c>
      <c r="B43" s="48"/>
      <c r="C43" s="50">
        <v>0</v>
      </c>
      <c r="D43" s="101">
        <v>11</v>
      </c>
      <c r="E43" s="101">
        <v>218</v>
      </c>
      <c r="F43" s="101">
        <v>2</v>
      </c>
      <c r="G43" s="101">
        <v>220</v>
      </c>
      <c r="H43" s="101">
        <v>3</v>
      </c>
      <c r="I43" s="101">
        <v>0</v>
      </c>
      <c r="J43" s="101">
        <v>197</v>
      </c>
      <c r="K43" s="101">
        <v>33</v>
      </c>
      <c r="L43" s="101">
        <v>3</v>
      </c>
      <c r="M43" s="101">
        <v>36</v>
      </c>
      <c r="N43" s="101">
        <v>0</v>
      </c>
      <c r="O43" s="101">
        <v>0</v>
      </c>
      <c r="P43" s="101">
        <v>0</v>
      </c>
      <c r="Q43" s="101">
        <v>1</v>
      </c>
      <c r="R43" s="101">
        <v>0</v>
      </c>
      <c r="S43" s="109">
        <v>468</v>
      </c>
      <c r="T43" s="69"/>
    </row>
    <row r="44" spans="1:20" x14ac:dyDescent="0.25">
      <c r="A44" s="20" t="s">
        <v>116</v>
      </c>
      <c r="B44" s="21" t="s">
        <v>366</v>
      </c>
      <c r="C44" s="22">
        <v>4</v>
      </c>
      <c r="D44" s="67">
        <v>0</v>
      </c>
      <c r="E44" s="67">
        <v>0</v>
      </c>
      <c r="F44" s="67">
        <v>0</v>
      </c>
      <c r="G44" s="67">
        <v>0</v>
      </c>
      <c r="H44" s="67">
        <v>0</v>
      </c>
      <c r="I44" s="67">
        <v>0</v>
      </c>
      <c r="J44" s="67">
        <v>1</v>
      </c>
      <c r="K44" s="67">
        <v>0</v>
      </c>
      <c r="L44" s="67">
        <v>0</v>
      </c>
      <c r="M44" s="67">
        <v>0</v>
      </c>
      <c r="N44" s="67">
        <v>0</v>
      </c>
      <c r="O44" s="122">
        <v>0</v>
      </c>
      <c r="P44" s="122">
        <v>0</v>
      </c>
      <c r="Q44" s="122">
        <v>0</v>
      </c>
      <c r="R44" s="122">
        <v>0</v>
      </c>
      <c r="S44" s="113">
        <v>1</v>
      </c>
    </row>
    <row r="45" spans="1:20" x14ac:dyDescent="0.25">
      <c r="A45" s="26" t="s">
        <v>117</v>
      </c>
      <c r="B45" s="21" t="s">
        <v>366</v>
      </c>
      <c r="C45" s="22">
        <v>42</v>
      </c>
      <c r="D45" s="67">
        <v>0</v>
      </c>
      <c r="E45" s="67">
        <v>56</v>
      </c>
      <c r="F45" s="67">
        <v>2</v>
      </c>
      <c r="G45" s="67">
        <v>58</v>
      </c>
      <c r="H45" s="67">
        <v>0</v>
      </c>
      <c r="I45" s="67">
        <v>0</v>
      </c>
      <c r="J45" s="67">
        <v>28</v>
      </c>
      <c r="K45" s="67">
        <v>19</v>
      </c>
      <c r="L45" s="67">
        <v>2</v>
      </c>
      <c r="M45" s="67">
        <v>21</v>
      </c>
      <c r="N45" s="67">
        <v>0</v>
      </c>
      <c r="O45" s="122">
        <v>0</v>
      </c>
      <c r="P45" s="122">
        <v>0</v>
      </c>
      <c r="Q45" s="122">
        <v>0</v>
      </c>
      <c r="R45" s="122">
        <v>0</v>
      </c>
      <c r="S45" s="113">
        <v>107</v>
      </c>
    </row>
    <row r="46" spans="1:20" x14ac:dyDescent="0.25">
      <c r="A46" s="20" t="s">
        <v>118</v>
      </c>
      <c r="B46" s="21" t="s">
        <v>366</v>
      </c>
      <c r="C46" s="22">
        <v>44</v>
      </c>
      <c r="D46" s="67">
        <v>0</v>
      </c>
      <c r="E46" s="67">
        <v>1</v>
      </c>
      <c r="F46" s="67">
        <v>0</v>
      </c>
      <c r="G46" s="67">
        <v>1</v>
      </c>
      <c r="H46" s="67">
        <v>0</v>
      </c>
      <c r="I46" s="67">
        <v>0</v>
      </c>
      <c r="J46" s="67">
        <v>3</v>
      </c>
      <c r="K46" s="67">
        <v>0</v>
      </c>
      <c r="L46" s="67">
        <v>0</v>
      </c>
      <c r="M46" s="67">
        <v>0</v>
      </c>
      <c r="N46" s="67">
        <v>0</v>
      </c>
      <c r="O46" s="122">
        <v>0</v>
      </c>
      <c r="P46" s="122">
        <v>0</v>
      </c>
      <c r="Q46" s="122">
        <v>0</v>
      </c>
      <c r="R46" s="122">
        <v>0</v>
      </c>
      <c r="S46" s="113">
        <v>4</v>
      </c>
    </row>
    <row r="47" spans="1:20" x14ac:dyDescent="0.25">
      <c r="A47" s="20" t="s">
        <v>119</v>
      </c>
      <c r="B47" s="21" t="s">
        <v>366</v>
      </c>
      <c r="C47" s="22">
        <v>59</v>
      </c>
      <c r="D47" s="67">
        <v>0</v>
      </c>
      <c r="E47" s="67">
        <v>4</v>
      </c>
      <c r="F47" s="67">
        <v>0</v>
      </c>
      <c r="G47" s="67">
        <v>4</v>
      </c>
      <c r="H47" s="67">
        <v>3</v>
      </c>
      <c r="I47" s="67">
        <v>0</v>
      </c>
      <c r="J47" s="67">
        <v>0</v>
      </c>
      <c r="K47" s="67">
        <v>0</v>
      </c>
      <c r="L47" s="67">
        <v>0</v>
      </c>
      <c r="M47" s="67">
        <v>0</v>
      </c>
      <c r="N47" s="67">
        <v>0</v>
      </c>
      <c r="O47" s="122">
        <v>0</v>
      </c>
      <c r="P47" s="122">
        <v>0</v>
      </c>
      <c r="Q47" s="122">
        <v>0</v>
      </c>
      <c r="R47" s="122">
        <v>0</v>
      </c>
      <c r="S47" s="113">
        <v>7</v>
      </c>
    </row>
    <row r="48" spans="1:20" x14ac:dyDescent="0.25">
      <c r="A48" s="20" t="s">
        <v>120</v>
      </c>
      <c r="B48" s="21" t="s">
        <v>366</v>
      </c>
      <c r="C48" s="22">
        <v>113</v>
      </c>
      <c r="D48" s="67">
        <v>0</v>
      </c>
      <c r="E48" s="67">
        <v>3</v>
      </c>
      <c r="F48" s="67">
        <v>0</v>
      </c>
      <c r="G48" s="67">
        <v>3</v>
      </c>
      <c r="H48" s="67">
        <v>0</v>
      </c>
      <c r="I48" s="67">
        <v>0</v>
      </c>
      <c r="J48" s="67">
        <v>2</v>
      </c>
      <c r="K48" s="67">
        <v>0</v>
      </c>
      <c r="L48" s="67">
        <v>0</v>
      </c>
      <c r="M48" s="67">
        <v>0</v>
      </c>
      <c r="N48" s="67">
        <v>0</v>
      </c>
      <c r="O48" s="122">
        <v>0</v>
      </c>
      <c r="P48" s="122">
        <v>0</v>
      </c>
      <c r="Q48" s="122">
        <v>0</v>
      </c>
      <c r="R48" s="122">
        <v>0</v>
      </c>
      <c r="S48" s="113">
        <v>5</v>
      </c>
    </row>
    <row r="49" spans="1:19" x14ac:dyDescent="0.25">
      <c r="A49" s="20" t="s">
        <v>121</v>
      </c>
      <c r="B49" s="21" t="s">
        <v>366</v>
      </c>
      <c r="C49" s="22">
        <v>125</v>
      </c>
      <c r="D49" s="67">
        <v>0</v>
      </c>
      <c r="E49" s="67">
        <v>4</v>
      </c>
      <c r="F49" s="67">
        <v>0</v>
      </c>
      <c r="G49" s="67">
        <v>4</v>
      </c>
      <c r="H49" s="67">
        <v>0</v>
      </c>
      <c r="I49" s="67">
        <v>0</v>
      </c>
      <c r="J49" s="67">
        <v>3</v>
      </c>
      <c r="K49" s="67">
        <v>0</v>
      </c>
      <c r="L49" s="67">
        <v>0</v>
      </c>
      <c r="M49" s="67">
        <v>0</v>
      </c>
      <c r="N49" s="67">
        <v>0</v>
      </c>
      <c r="O49" s="122">
        <v>0</v>
      </c>
      <c r="P49" s="122">
        <v>0</v>
      </c>
      <c r="Q49" s="122">
        <v>0</v>
      </c>
      <c r="R49" s="122">
        <v>0</v>
      </c>
      <c r="S49" s="113">
        <v>7</v>
      </c>
    </row>
    <row r="50" spans="1:19" x14ac:dyDescent="0.25">
      <c r="A50" s="20" t="s">
        <v>122</v>
      </c>
      <c r="B50" s="21" t="s">
        <v>366</v>
      </c>
      <c r="C50" s="22">
        <v>138</v>
      </c>
      <c r="D50" s="67">
        <v>0</v>
      </c>
      <c r="E50" s="67">
        <v>5</v>
      </c>
      <c r="F50" s="67">
        <v>0</v>
      </c>
      <c r="G50" s="67">
        <v>5</v>
      </c>
      <c r="H50" s="67">
        <v>0</v>
      </c>
      <c r="I50" s="67">
        <v>0</v>
      </c>
      <c r="J50" s="67">
        <v>4</v>
      </c>
      <c r="K50" s="67">
        <v>0</v>
      </c>
      <c r="L50" s="67">
        <v>0</v>
      </c>
      <c r="M50" s="67">
        <v>0</v>
      </c>
      <c r="N50" s="67">
        <v>0</v>
      </c>
      <c r="O50" s="122">
        <v>0</v>
      </c>
      <c r="P50" s="122">
        <v>0</v>
      </c>
      <c r="Q50" s="122">
        <v>0</v>
      </c>
      <c r="R50" s="122">
        <v>0</v>
      </c>
      <c r="S50" s="113">
        <v>9</v>
      </c>
    </row>
    <row r="51" spans="1:19" x14ac:dyDescent="0.25">
      <c r="A51" s="20" t="s">
        <v>123</v>
      </c>
      <c r="B51" s="21" t="s">
        <v>366</v>
      </c>
      <c r="C51" s="22">
        <v>234</v>
      </c>
      <c r="D51" s="67">
        <v>0</v>
      </c>
      <c r="E51" s="67">
        <v>4</v>
      </c>
      <c r="F51" s="67">
        <v>0</v>
      </c>
      <c r="G51" s="67">
        <v>4</v>
      </c>
      <c r="H51" s="67">
        <v>0</v>
      </c>
      <c r="I51" s="67">
        <v>0</v>
      </c>
      <c r="J51" s="67">
        <v>1</v>
      </c>
      <c r="K51" s="67">
        <v>2</v>
      </c>
      <c r="L51" s="67">
        <v>1</v>
      </c>
      <c r="M51" s="67">
        <v>3</v>
      </c>
      <c r="N51" s="67">
        <v>0</v>
      </c>
      <c r="O51" s="122">
        <v>0</v>
      </c>
      <c r="P51" s="122">
        <v>0</v>
      </c>
      <c r="Q51" s="122">
        <v>1</v>
      </c>
      <c r="R51" s="122">
        <v>0</v>
      </c>
      <c r="S51" s="113">
        <v>9</v>
      </c>
    </row>
    <row r="52" spans="1:19" x14ac:dyDescent="0.25">
      <c r="A52" s="20" t="s">
        <v>124</v>
      </c>
      <c r="B52" s="21" t="s">
        <v>366</v>
      </c>
      <c r="C52" s="22">
        <v>240</v>
      </c>
      <c r="D52" s="67">
        <v>0</v>
      </c>
      <c r="E52" s="67">
        <v>1</v>
      </c>
      <c r="F52" s="67">
        <v>0</v>
      </c>
      <c r="G52" s="67">
        <v>1</v>
      </c>
      <c r="H52" s="67">
        <v>0</v>
      </c>
      <c r="I52" s="67">
        <v>0</v>
      </c>
      <c r="J52" s="67">
        <v>0</v>
      </c>
      <c r="K52" s="67">
        <v>0</v>
      </c>
      <c r="L52" s="67">
        <v>0</v>
      </c>
      <c r="M52" s="67">
        <v>0</v>
      </c>
      <c r="N52" s="67">
        <v>0</v>
      </c>
      <c r="O52" s="122">
        <v>0</v>
      </c>
      <c r="P52" s="122">
        <v>0</v>
      </c>
      <c r="Q52" s="122">
        <v>0</v>
      </c>
      <c r="R52" s="122">
        <v>0</v>
      </c>
      <c r="S52" s="113">
        <v>1</v>
      </c>
    </row>
    <row r="53" spans="1:19" x14ac:dyDescent="0.25">
      <c r="A53" s="20" t="s">
        <v>125</v>
      </c>
      <c r="B53" s="21" t="s">
        <v>366</v>
      </c>
      <c r="C53" s="22">
        <v>284</v>
      </c>
      <c r="D53" s="67">
        <v>0</v>
      </c>
      <c r="E53" s="67">
        <v>2</v>
      </c>
      <c r="F53" s="67">
        <v>0</v>
      </c>
      <c r="G53" s="67">
        <v>2</v>
      </c>
      <c r="H53" s="67">
        <v>0</v>
      </c>
      <c r="I53" s="67">
        <v>0</v>
      </c>
      <c r="J53" s="67">
        <v>0</v>
      </c>
      <c r="K53" s="67">
        <v>5</v>
      </c>
      <c r="L53" s="67">
        <v>0</v>
      </c>
      <c r="M53" s="67">
        <v>5</v>
      </c>
      <c r="N53" s="67">
        <v>0</v>
      </c>
      <c r="O53" s="122">
        <v>0</v>
      </c>
      <c r="P53" s="122">
        <v>0</v>
      </c>
      <c r="Q53" s="122">
        <v>0</v>
      </c>
      <c r="R53" s="122">
        <v>0</v>
      </c>
      <c r="S53" s="113">
        <v>7</v>
      </c>
    </row>
    <row r="54" spans="1:19" x14ac:dyDescent="0.25">
      <c r="A54" s="20" t="s">
        <v>126</v>
      </c>
      <c r="B54" s="21" t="s">
        <v>366</v>
      </c>
      <c r="C54" s="22">
        <v>306</v>
      </c>
      <c r="D54" s="67">
        <v>0</v>
      </c>
      <c r="E54" s="67">
        <v>1</v>
      </c>
      <c r="F54" s="67">
        <v>0</v>
      </c>
      <c r="G54" s="67">
        <v>1</v>
      </c>
      <c r="H54" s="67">
        <v>0</v>
      </c>
      <c r="I54" s="67">
        <v>0</v>
      </c>
      <c r="J54" s="67">
        <v>1</v>
      </c>
      <c r="K54" s="67">
        <v>1</v>
      </c>
      <c r="L54" s="67">
        <v>0</v>
      </c>
      <c r="M54" s="67">
        <v>1</v>
      </c>
      <c r="N54" s="67">
        <v>0</v>
      </c>
      <c r="O54" s="122">
        <v>0</v>
      </c>
      <c r="P54" s="122">
        <v>0</v>
      </c>
      <c r="Q54" s="122">
        <v>0</v>
      </c>
      <c r="R54" s="122">
        <v>0</v>
      </c>
      <c r="S54" s="113">
        <v>3</v>
      </c>
    </row>
    <row r="55" spans="1:19" x14ac:dyDescent="0.25">
      <c r="A55" s="20" t="s">
        <v>127</v>
      </c>
      <c r="B55" s="21" t="s">
        <v>366</v>
      </c>
      <c r="C55" s="22">
        <v>347</v>
      </c>
      <c r="D55" s="67">
        <v>0</v>
      </c>
      <c r="E55" s="67">
        <v>1</v>
      </c>
      <c r="F55" s="67">
        <v>0</v>
      </c>
      <c r="G55" s="67">
        <v>1</v>
      </c>
      <c r="H55" s="67">
        <v>0</v>
      </c>
      <c r="I55" s="67">
        <v>0</v>
      </c>
      <c r="J55" s="67">
        <v>5</v>
      </c>
      <c r="K55" s="67">
        <v>0</v>
      </c>
      <c r="L55" s="67">
        <v>0</v>
      </c>
      <c r="M55" s="67">
        <v>0</v>
      </c>
      <c r="N55" s="67">
        <v>0</v>
      </c>
      <c r="O55" s="122">
        <v>0</v>
      </c>
      <c r="P55" s="122">
        <v>0</v>
      </c>
      <c r="Q55" s="122">
        <v>0</v>
      </c>
      <c r="R55" s="122">
        <v>0</v>
      </c>
      <c r="S55" s="113">
        <v>6</v>
      </c>
    </row>
    <row r="56" spans="1:19" x14ac:dyDescent="0.25">
      <c r="A56" s="20" t="s">
        <v>128</v>
      </c>
      <c r="B56" s="21" t="s">
        <v>366</v>
      </c>
      <c r="C56" s="22">
        <v>411</v>
      </c>
      <c r="D56" s="67">
        <v>0</v>
      </c>
      <c r="E56" s="67">
        <v>0</v>
      </c>
      <c r="F56" s="67">
        <v>0</v>
      </c>
      <c r="G56" s="67">
        <v>0</v>
      </c>
      <c r="H56" s="67">
        <v>0</v>
      </c>
      <c r="I56" s="67">
        <v>0</v>
      </c>
      <c r="J56" s="67">
        <v>0</v>
      </c>
      <c r="K56" s="67">
        <v>0</v>
      </c>
      <c r="L56" s="67">
        <v>0</v>
      </c>
      <c r="M56" s="67">
        <v>0</v>
      </c>
      <c r="N56" s="67">
        <v>0</v>
      </c>
      <c r="O56" s="122">
        <v>0</v>
      </c>
      <c r="P56" s="122">
        <v>0</v>
      </c>
      <c r="Q56" s="122">
        <v>0</v>
      </c>
      <c r="R56" s="122">
        <v>0</v>
      </c>
      <c r="S56" s="113">
        <v>0</v>
      </c>
    </row>
    <row r="57" spans="1:19" x14ac:dyDescent="0.25">
      <c r="A57" s="20" t="s">
        <v>129</v>
      </c>
      <c r="B57" s="21" t="s">
        <v>366</v>
      </c>
      <c r="C57" s="22">
        <v>501</v>
      </c>
      <c r="D57" s="67">
        <v>0</v>
      </c>
      <c r="E57" s="67">
        <v>0</v>
      </c>
      <c r="F57" s="67">
        <v>0</v>
      </c>
      <c r="G57" s="67">
        <v>0</v>
      </c>
      <c r="H57" s="67">
        <v>0</v>
      </c>
      <c r="I57" s="67">
        <v>0</v>
      </c>
      <c r="J57" s="67">
        <v>2</v>
      </c>
      <c r="K57" s="67">
        <v>0</v>
      </c>
      <c r="L57" s="67">
        <v>0</v>
      </c>
      <c r="M57" s="67">
        <v>0</v>
      </c>
      <c r="N57" s="67">
        <v>0</v>
      </c>
      <c r="O57" s="122">
        <v>0</v>
      </c>
      <c r="P57" s="122">
        <v>0</v>
      </c>
      <c r="Q57" s="122">
        <v>0</v>
      </c>
      <c r="R57" s="122">
        <v>0</v>
      </c>
      <c r="S57" s="113">
        <v>2</v>
      </c>
    </row>
    <row r="58" spans="1:19" x14ac:dyDescent="0.25">
      <c r="A58" s="20" t="s">
        <v>130</v>
      </c>
      <c r="B58" s="21" t="s">
        <v>366</v>
      </c>
      <c r="C58" s="22">
        <v>543</v>
      </c>
      <c r="D58" s="67">
        <v>0</v>
      </c>
      <c r="E58" s="67">
        <v>0</v>
      </c>
      <c r="F58" s="67">
        <v>0</v>
      </c>
      <c r="G58" s="67">
        <v>0</v>
      </c>
      <c r="H58" s="67">
        <v>0</v>
      </c>
      <c r="I58" s="67">
        <v>0</v>
      </c>
      <c r="J58" s="67">
        <v>1</v>
      </c>
      <c r="K58" s="67">
        <v>0</v>
      </c>
      <c r="L58" s="67">
        <v>0</v>
      </c>
      <c r="M58" s="67">
        <v>0</v>
      </c>
      <c r="N58" s="67">
        <v>0</v>
      </c>
      <c r="O58" s="122">
        <v>0</v>
      </c>
      <c r="P58" s="122">
        <v>0</v>
      </c>
      <c r="Q58" s="122">
        <v>0</v>
      </c>
      <c r="R58" s="122">
        <v>0</v>
      </c>
      <c r="S58" s="113">
        <v>1</v>
      </c>
    </row>
    <row r="59" spans="1:19" x14ac:dyDescent="0.25">
      <c r="A59" s="20" t="s">
        <v>131</v>
      </c>
      <c r="B59" s="21" t="s">
        <v>366</v>
      </c>
      <c r="C59" s="22">
        <v>628</v>
      </c>
      <c r="D59" s="67">
        <v>0</v>
      </c>
      <c r="E59" s="67">
        <v>1</v>
      </c>
      <c r="F59" s="67">
        <v>0</v>
      </c>
      <c r="G59" s="67">
        <v>1</v>
      </c>
      <c r="H59" s="67">
        <v>0</v>
      </c>
      <c r="I59" s="67">
        <v>0</v>
      </c>
      <c r="J59" s="67">
        <v>1</v>
      </c>
      <c r="K59" s="67">
        <v>0</v>
      </c>
      <c r="L59" s="67">
        <v>0</v>
      </c>
      <c r="M59" s="67">
        <v>0</v>
      </c>
      <c r="N59" s="67">
        <v>0</v>
      </c>
      <c r="O59" s="122">
        <v>0</v>
      </c>
      <c r="P59" s="122">
        <v>0</v>
      </c>
      <c r="Q59" s="122">
        <v>0</v>
      </c>
      <c r="R59" s="122">
        <v>0</v>
      </c>
      <c r="S59" s="113">
        <v>2</v>
      </c>
    </row>
    <row r="60" spans="1:19" x14ac:dyDescent="0.25">
      <c r="A60" s="25" t="s">
        <v>132</v>
      </c>
      <c r="B60" s="21" t="s">
        <v>366</v>
      </c>
      <c r="C60" s="22">
        <v>656</v>
      </c>
      <c r="D60" s="67">
        <v>11</v>
      </c>
      <c r="E60" s="67">
        <v>97</v>
      </c>
      <c r="F60" s="67">
        <v>0</v>
      </c>
      <c r="G60" s="67">
        <v>97</v>
      </c>
      <c r="H60" s="67">
        <v>0</v>
      </c>
      <c r="I60" s="67">
        <v>0</v>
      </c>
      <c r="J60" s="67">
        <v>93</v>
      </c>
      <c r="K60" s="67">
        <v>0</v>
      </c>
      <c r="L60" s="67">
        <v>0</v>
      </c>
      <c r="M60" s="67">
        <v>0</v>
      </c>
      <c r="N60" s="67">
        <v>0</v>
      </c>
      <c r="O60" s="122">
        <v>0</v>
      </c>
      <c r="P60" s="122">
        <v>0</v>
      </c>
      <c r="Q60" s="122">
        <v>0</v>
      </c>
      <c r="R60" s="122">
        <v>0</v>
      </c>
      <c r="S60" s="113">
        <v>201</v>
      </c>
    </row>
    <row r="61" spans="1:19" x14ac:dyDescent="0.25">
      <c r="A61" s="20" t="s">
        <v>133</v>
      </c>
      <c r="B61" s="21" t="s">
        <v>366</v>
      </c>
      <c r="C61" s="22">
        <v>761</v>
      </c>
      <c r="D61" s="67">
        <v>0</v>
      </c>
      <c r="E61" s="67">
        <v>36</v>
      </c>
      <c r="F61" s="67">
        <v>0</v>
      </c>
      <c r="G61" s="67">
        <v>36</v>
      </c>
      <c r="H61" s="67">
        <v>0</v>
      </c>
      <c r="I61" s="67">
        <v>0</v>
      </c>
      <c r="J61" s="67">
        <v>52</v>
      </c>
      <c r="K61" s="67">
        <v>0</v>
      </c>
      <c r="L61" s="67">
        <v>0</v>
      </c>
      <c r="M61" s="67">
        <v>0</v>
      </c>
      <c r="N61" s="67">
        <v>0</v>
      </c>
      <c r="O61" s="122">
        <v>0</v>
      </c>
      <c r="P61" s="122">
        <v>0</v>
      </c>
      <c r="Q61" s="122">
        <v>0</v>
      </c>
      <c r="R61" s="122">
        <v>0</v>
      </c>
      <c r="S61" s="113">
        <v>88</v>
      </c>
    </row>
    <row r="62" spans="1:19" x14ac:dyDescent="0.25">
      <c r="A62" s="20" t="s">
        <v>134</v>
      </c>
      <c r="B62" s="21" t="s">
        <v>366</v>
      </c>
      <c r="C62" s="22">
        <v>842</v>
      </c>
      <c r="D62" s="67">
        <v>0</v>
      </c>
      <c r="E62" s="67">
        <v>2</v>
      </c>
      <c r="F62" s="67">
        <v>0</v>
      </c>
      <c r="G62" s="67">
        <v>2</v>
      </c>
      <c r="H62" s="67">
        <v>0</v>
      </c>
      <c r="I62" s="67">
        <v>0</v>
      </c>
      <c r="J62" s="67">
        <v>0</v>
      </c>
      <c r="K62" s="67">
        <v>6</v>
      </c>
      <c r="L62" s="67">
        <v>0</v>
      </c>
      <c r="M62" s="67">
        <v>6</v>
      </c>
      <c r="N62" s="67">
        <v>0</v>
      </c>
      <c r="O62" s="122">
        <v>0</v>
      </c>
      <c r="P62" s="122">
        <v>0</v>
      </c>
      <c r="Q62" s="122">
        <v>0</v>
      </c>
      <c r="R62" s="122">
        <v>0</v>
      </c>
      <c r="S62" s="113">
        <v>8</v>
      </c>
    </row>
    <row r="63" spans="1:19" x14ac:dyDescent="0.25">
      <c r="A63" s="47" t="s">
        <v>367</v>
      </c>
      <c r="B63" s="48"/>
      <c r="C63" s="112"/>
      <c r="D63" s="115">
        <v>179</v>
      </c>
      <c r="E63" s="115">
        <v>253</v>
      </c>
      <c r="F63" s="115">
        <v>1</v>
      </c>
      <c r="G63" s="115">
        <v>254</v>
      </c>
      <c r="H63" s="115">
        <v>210</v>
      </c>
      <c r="I63" s="115">
        <v>0</v>
      </c>
      <c r="J63" s="115">
        <v>108</v>
      </c>
      <c r="K63" s="115">
        <v>14</v>
      </c>
      <c r="L63" s="115">
        <v>0</v>
      </c>
      <c r="M63" s="115">
        <v>14</v>
      </c>
      <c r="N63" s="115">
        <v>0</v>
      </c>
      <c r="O63" s="115">
        <v>0</v>
      </c>
      <c r="P63" s="115">
        <v>0</v>
      </c>
      <c r="Q63" s="115">
        <v>0</v>
      </c>
      <c r="R63" s="115">
        <v>0</v>
      </c>
      <c r="S63" s="109">
        <v>765</v>
      </c>
    </row>
    <row r="64" spans="1:19" x14ac:dyDescent="0.25">
      <c r="A64" s="20" t="s">
        <v>136</v>
      </c>
      <c r="B64" s="21" t="s">
        <v>368</v>
      </c>
      <c r="C64" s="22">
        <v>38</v>
      </c>
      <c r="D64" s="67">
        <v>0</v>
      </c>
      <c r="E64" s="67">
        <v>0</v>
      </c>
      <c r="F64" s="67">
        <v>0</v>
      </c>
      <c r="G64" s="67">
        <v>0</v>
      </c>
      <c r="H64" s="67">
        <v>0</v>
      </c>
      <c r="I64" s="67">
        <v>0</v>
      </c>
      <c r="J64" s="67">
        <v>0</v>
      </c>
      <c r="K64" s="67">
        <v>0</v>
      </c>
      <c r="L64" s="67">
        <v>0</v>
      </c>
      <c r="M64" s="67">
        <v>0</v>
      </c>
      <c r="N64" s="67">
        <v>0</v>
      </c>
      <c r="O64" s="122">
        <v>0</v>
      </c>
      <c r="P64" s="122">
        <v>0</v>
      </c>
      <c r="Q64" s="122">
        <v>0</v>
      </c>
      <c r="R64" s="122">
        <v>0</v>
      </c>
      <c r="S64" s="113">
        <v>0</v>
      </c>
    </row>
    <row r="65" spans="1:19" x14ac:dyDescent="0.25">
      <c r="A65" s="20" t="s">
        <v>137</v>
      </c>
      <c r="B65" s="21" t="s">
        <v>368</v>
      </c>
      <c r="C65" s="22">
        <v>86</v>
      </c>
      <c r="D65" s="67">
        <v>1</v>
      </c>
      <c r="E65" s="67">
        <v>4</v>
      </c>
      <c r="F65" s="67">
        <v>0</v>
      </c>
      <c r="G65" s="67">
        <v>4</v>
      </c>
      <c r="H65" s="67">
        <v>1</v>
      </c>
      <c r="I65" s="67">
        <v>0</v>
      </c>
      <c r="J65" s="67">
        <v>4</v>
      </c>
      <c r="K65" s="67">
        <v>0</v>
      </c>
      <c r="L65" s="67">
        <v>0</v>
      </c>
      <c r="M65" s="67">
        <v>0</v>
      </c>
      <c r="N65" s="67">
        <v>0</v>
      </c>
      <c r="O65" s="122">
        <v>0</v>
      </c>
      <c r="P65" s="122">
        <v>0</v>
      </c>
      <c r="Q65" s="122">
        <v>0</v>
      </c>
      <c r="R65" s="122">
        <v>0</v>
      </c>
      <c r="S65" s="113">
        <v>10</v>
      </c>
    </row>
    <row r="66" spans="1:19" x14ac:dyDescent="0.25">
      <c r="A66" s="20" t="s">
        <v>138</v>
      </c>
      <c r="B66" s="21" t="s">
        <v>368</v>
      </c>
      <c r="C66" s="22">
        <v>107</v>
      </c>
      <c r="D66" s="67">
        <v>0</v>
      </c>
      <c r="E66" s="67">
        <v>0</v>
      </c>
      <c r="F66" s="67">
        <v>0</v>
      </c>
      <c r="G66" s="67">
        <v>0</v>
      </c>
      <c r="H66" s="67">
        <v>0</v>
      </c>
      <c r="I66" s="67">
        <v>0</v>
      </c>
      <c r="J66" s="67">
        <v>1</v>
      </c>
      <c r="K66" s="67">
        <v>1</v>
      </c>
      <c r="L66" s="67">
        <v>0</v>
      </c>
      <c r="M66" s="67">
        <v>1</v>
      </c>
      <c r="N66" s="67">
        <v>0</v>
      </c>
      <c r="O66" s="122">
        <v>0</v>
      </c>
      <c r="P66" s="122">
        <v>0</v>
      </c>
      <c r="Q66" s="122">
        <v>0</v>
      </c>
      <c r="R66" s="122">
        <v>0</v>
      </c>
      <c r="S66" s="113">
        <v>2</v>
      </c>
    </row>
    <row r="67" spans="1:19" x14ac:dyDescent="0.25">
      <c r="A67" s="20" t="s">
        <v>139</v>
      </c>
      <c r="B67" s="21" t="s">
        <v>368</v>
      </c>
      <c r="C67" s="22">
        <v>134</v>
      </c>
      <c r="D67" s="67">
        <v>0</v>
      </c>
      <c r="E67" s="67">
        <v>0</v>
      </c>
      <c r="F67" s="67">
        <v>0</v>
      </c>
      <c r="G67" s="67">
        <v>0</v>
      </c>
      <c r="H67" s="67">
        <v>0</v>
      </c>
      <c r="I67" s="67">
        <v>0</v>
      </c>
      <c r="J67" s="67">
        <v>0</v>
      </c>
      <c r="K67" s="67">
        <v>0</v>
      </c>
      <c r="L67" s="67">
        <v>0</v>
      </c>
      <c r="M67" s="67">
        <v>0</v>
      </c>
      <c r="N67" s="67">
        <v>0</v>
      </c>
      <c r="O67" s="122">
        <v>0</v>
      </c>
      <c r="P67" s="122">
        <v>0</v>
      </c>
      <c r="Q67" s="122">
        <v>0</v>
      </c>
      <c r="R67" s="122">
        <v>0</v>
      </c>
      <c r="S67" s="113">
        <v>0</v>
      </c>
    </row>
    <row r="68" spans="1:19" x14ac:dyDescent="0.25">
      <c r="A68" s="25" t="s">
        <v>140</v>
      </c>
      <c r="B68" s="21" t="s">
        <v>368</v>
      </c>
      <c r="C68" s="22">
        <v>150</v>
      </c>
      <c r="D68" s="67">
        <v>0</v>
      </c>
      <c r="E68" s="67">
        <v>6</v>
      </c>
      <c r="F68" s="67">
        <v>0</v>
      </c>
      <c r="G68" s="67">
        <v>6</v>
      </c>
      <c r="H68" s="67">
        <v>0</v>
      </c>
      <c r="I68" s="67">
        <v>0</v>
      </c>
      <c r="J68" s="67">
        <v>1</v>
      </c>
      <c r="K68" s="67">
        <v>0</v>
      </c>
      <c r="L68" s="67">
        <v>0</v>
      </c>
      <c r="M68" s="67">
        <v>0</v>
      </c>
      <c r="N68" s="67">
        <v>0</v>
      </c>
      <c r="O68" s="122">
        <v>0</v>
      </c>
      <c r="P68" s="122">
        <v>0</v>
      </c>
      <c r="Q68" s="122">
        <v>0</v>
      </c>
      <c r="R68" s="122">
        <v>0</v>
      </c>
      <c r="S68" s="113">
        <v>7</v>
      </c>
    </row>
    <row r="69" spans="1:19" x14ac:dyDescent="0.25">
      <c r="A69" s="24" t="s">
        <v>141</v>
      </c>
      <c r="B69" s="21" t="s">
        <v>368</v>
      </c>
      <c r="C69" s="22">
        <v>237</v>
      </c>
      <c r="D69" s="67">
        <v>90</v>
      </c>
      <c r="E69" s="67">
        <v>9</v>
      </c>
      <c r="F69" s="67">
        <v>0</v>
      </c>
      <c r="G69" s="67">
        <v>9</v>
      </c>
      <c r="H69" s="67">
        <v>52</v>
      </c>
      <c r="I69" s="67">
        <v>0</v>
      </c>
      <c r="J69" s="67">
        <v>28</v>
      </c>
      <c r="K69" s="67">
        <v>0</v>
      </c>
      <c r="L69" s="67">
        <v>0</v>
      </c>
      <c r="M69" s="67">
        <v>0</v>
      </c>
      <c r="N69" s="67">
        <v>0</v>
      </c>
      <c r="O69" s="122">
        <v>0</v>
      </c>
      <c r="P69" s="122">
        <v>0</v>
      </c>
      <c r="Q69" s="122">
        <v>0</v>
      </c>
      <c r="R69" s="122">
        <v>0</v>
      </c>
      <c r="S69" s="113">
        <v>179</v>
      </c>
    </row>
    <row r="70" spans="1:19" x14ac:dyDescent="0.25">
      <c r="A70" s="25" t="s">
        <v>142</v>
      </c>
      <c r="B70" s="21" t="s">
        <v>368</v>
      </c>
      <c r="C70" s="22">
        <v>264</v>
      </c>
      <c r="D70" s="67">
        <v>0</v>
      </c>
      <c r="E70" s="67">
        <v>61</v>
      </c>
      <c r="F70" s="67">
        <v>1</v>
      </c>
      <c r="G70" s="67">
        <v>62</v>
      </c>
      <c r="H70" s="67">
        <v>38</v>
      </c>
      <c r="I70" s="67">
        <v>0</v>
      </c>
      <c r="J70" s="67">
        <v>13</v>
      </c>
      <c r="K70" s="67">
        <v>0</v>
      </c>
      <c r="L70" s="67">
        <v>0</v>
      </c>
      <c r="M70" s="67">
        <v>0</v>
      </c>
      <c r="N70" s="67">
        <v>0</v>
      </c>
      <c r="O70" s="122">
        <v>0</v>
      </c>
      <c r="P70" s="122">
        <v>0</v>
      </c>
      <c r="Q70" s="122">
        <v>0</v>
      </c>
      <c r="R70" s="122">
        <v>0</v>
      </c>
      <c r="S70" s="113">
        <v>113</v>
      </c>
    </row>
    <row r="71" spans="1:19" x14ac:dyDescent="0.25">
      <c r="A71" s="27" t="s">
        <v>143</v>
      </c>
      <c r="B71" s="21" t="s">
        <v>368</v>
      </c>
      <c r="C71" s="22">
        <v>310</v>
      </c>
      <c r="D71" s="67">
        <v>0</v>
      </c>
      <c r="E71" s="67">
        <v>11</v>
      </c>
      <c r="F71" s="67">
        <v>0</v>
      </c>
      <c r="G71" s="67">
        <v>11</v>
      </c>
      <c r="H71" s="67">
        <v>0</v>
      </c>
      <c r="I71" s="67">
        <v>0</v>
      </c>
      <c r="J71" s="67">
        <v>2</v>
      </c>
      <c r="K71" s="67">
        <v>0</v>
      </c>
      <c r="L71" s="67">
        <v>0</v>
      </c>
      <c r="M71" s="67">
        <v>0</v>
      </c>
      <c r="N71" s="67">
        <v>0</v>
      </c>
      <c r="O71" s="122">
        <v>0</v>
      </c>
      <c r="P71" s="122">
        <v>0</v>
      </c>
      <c r="Q71" s="122">
        <v>0</v>
      </c>
      <c r="R71" s="122">
        <v>0</v>
      </c>
      <c r="S71" s="113">
        <v>13</v>
      </c>
    </row>
    <row r="72" spans="1:19" x14ac:dyDescent="0.25">
      <c r="A72" s="20" t="s">
        <v>144</v>
      </c>
      <c r="B72" s="21" t="s">
        <v>368</v>
      </c>
      <c r="C72" s="22">
        <v>315</v>
      </c>
      <c r="D72" s="67">
        <v>0</v>
      </c>
      <c r="E72" s="67">
        <v>3</v>
      </c>
      <c r="F72" s="67">
        <v>0</v>
      </c>
      <c r="G72" s="67">
        <v>3</v>
      </c>
      <c r="H72" s="67">
        <v>0</v>
      </c>
      <c r="I72" s="67">
        <v>0</v>
      </c>
      <c r="J72" s="67">
        <v>0</v>
      </c>
      <c r="K72" s="67">
        <v>0</v>
      </c>
      <c r="L72" s="67">
        <v>0</v>
      </c>
      <c r="M72" s="67">
        <v>0</v>
      </c>
      <c r="N72" s="67">
        <v>0</v>
      </c>
      <c r="O72" s="122">
        <v>0</v>
      </c>
      <c r="P72" s="122">
        <v>0</v>
      </c>
      <c r="Q72" s="122">
        <v>0</v>
      </c>
      <c r="R72" s="122">
        <v>0</v>
      </c>
      <c r="S72" s="113">
        <v>3</v>
      </c>
    </row>
    <row r="73" spans="1:19" x14ac:dyDescent="0.25">
      <c r="A73" s="20" t="s">
        <v>145</v>
      </c>
      <c r="B73" s="21" t="s">
        <v>368</v>
      </c>
      <c r="C73" s="22">
        <v>361</v>
      </c>
      <c r="D73" s="67">
        <v>0</v>
      </c>
      <c r="E73" s="67">
        <v>4</v>
      </c>
      <c r="F73" s="67">
        <v>0</v>
      </c>
      <c r="G73" s="67">
        <v>4</v>
      </c>
      <c r="H73" s="67">
        <v>0</v>
      </c>
      <c r="I73" s="67">
        <v>0</v>
      </c>
      <c r="J73" s="67">
        <v>1</v>
      </c>
      <c r="K73" s="67">
        <v>0</v>
      </c>
      <c r="L73" s="67">
        <v>0</v>
      </c>
      <c r="M73" s="67">
        <v>0</v>
      </c>
      <c r="N73" s="67">
        <v>0</v>
      </c>
      <c r="O73" s="122">
        <v>0</v>
      </c>
      <c r="P73" s="122">
        <v>0</v>
      </c>
      <c r="Q73" s="122">
        <v>0</v>
      </c>
      <c r="R73" s="122">
        <v>0</v>
      </c>
      <c r="S73" s="113">
        <v>5</v>
      </c>
    </row>
    <row r="74" spans="1:19" x14ac:dyDescent="0.25">
      <c r="A74" s="24" t="s">
        <v>146</v>
      </c>
      <c r="B74" s="21" t="s">
        <v>368</v>
      </c>
      <c r="C74" s="22">
        <v>647</v>
      </c>
      <c r="D74" s="67">
        <v>0</v>
      </c>
      <c r="E74" s="67">
        <v>5</v>
      </c>
      <c r="F74" s="67">
        <v>0</v>
      </c>
      <c r="G74" s="67">
        <v>5</v>
      </c>
      <c r="H74" s="67">
        <v>0</v>
      </c>
      <c r="I74" s="67">
        <v>0</v>
      </c>
      <c r="J74" s="67">
        <v>3</v>
      </c>
      <c r="K74" s="67">
        <v>0</v>
      </c>
      <c r="L74" s="67">
        <v>0</v>
      </c>
      <c r="M74" s="67">
        <v>0</v>
      </c>
      <c r="N74" s="67">
        <v>0</v>
      </c>
      <c r="O74" s="122">
        <v>0</v>
      </c>
      <c r="P74" s="122">
        <v>0</v>
      </c>
      <c r="Q74" s="122">
        <v>0</v>
      </c>
      <c r="R74" s="122">
        <v>0</v>
      </c>
      <c r="S74" s="113">
        <v>8</v>
      </c>
    </row>
    <row r="75" spans="1:19" x14ac:dyDescent="0.25">
      <c r="A75" s="27" t="s">
        <v>147</v>
      </c>
      <c r="B75" s="21" t="s">
        <v>368</v>
      </c>
      <c r="C75" s="22">
        <v>658</v>
      </c>
      <c r="D75" s="67">
        <v>0</v>
      </c>
      <c r="E75" s="67">
        <v>1</v>
      </c>
      <c r="F75" s="67">
        <v>0</v>
      </c>
      <c r="G75" s="67">
        <v>1</v>
      </c>
      <c r="H75" s="67">
        <v>0</v>
      </c>
      <c r="I75" s="67">
        <v>0</v>
      </c>
      <c r="J75" s="67">
        <v>0</v>
      </c>
      <c r="K75" s="67">
        <v>0</v>
      </c>
      <c r="L75" s="67">
        <v>0</v>
      </c>
      <c r="M75" s="67">
        <v>0</v>
      </c>
      <c r="N75" s="67">
        <v>0</v>
      </c>
      <c r="O75" s="122">
        <v>0</v>
      </c>
      <c r="P75" s="122">
        <v>0</v>
      </c>
      <c r="Q75" s="122">
        <v>0</v>
      </c>
      <c r="R75" s="122">
        <v>0</v>
      </c>
      <c r="S75" s="113">
        <v>1</v>
      </c>
    </row>
    <row r="76" spans="1:19" x14ac:dyDescent="0.25">
      <c r="A76" s="24" t="s">
        <v>148</v>
      </c>
      <c r="B76" s="21" t="s">
        <v>368</v>
      </c>
      <c r="C76" s="22">
        <v>664</v>
      </c>
      <c r="D76" s="67">
        <v>0</v>
      </c>
      <c r="E76" s="67">
        <v>115</v>
      </c>
      <c r="F76" s="67">
        <v>0</v>
      </c>
      <c r="G76" s="67">
        <v>115</v>
      </c>
      <c r="H76" s="67">
        <v>83</v>
      </c>
      <c r="I76" s="67">
        <v>0</v>
      </c>
      <c r="J76" s="67">
        <v>32</v>
      </c>
      <c r="K76" s="67">
        <v>0</v>
      </c>
      <c r="L76" s="67">
        <v>0</v>
      </c>
      <c r="M76" s="67">
        <v>0</v>
      </c>
      <c r="N76" s="67">
        <v>0</v>
      </c>
      <c r="O76" s="122">
        <v>0</v>
      </c>
      <c r="P76" s="122">
        <v>0</v>
      </c>
      <c r="Q76" s="122">
        <v>0</v>
      </c>
      <c r="R76" s="122">
        <v>0</v>
      </c>
      <c r="S76" s="113">
        <v>230</v>
      </c>
    </row>
    <row r="77" spans="1:19" x14ac:dyDescent="0.25">
      <c r="A77" s="26" t="s">
        <v>149</v>
      </c>
      <c r="B77" s="21" t="s">
        <v>368</v>
      </c>
      <c r="C77" s="22">
        <v>686</v>
      </c>
      <c r="D77" s="67">
        <v>87</v>
      </c>
      <c r="E77" s="67">
        <v>20</v>
      </c>
      <c r="F77" s="67">
        <v>0</v>
      </c>
      <c r="G77" s="67">
        <v>20</v>
      </c>
      <c r="H77" s="67">
        <v>26</v>
      </c>
      <c r="I77" s="67">
        <v>0</v>
      </c>
      <c r="J77" s="67">
        <v>18</v>
      </c>
      <c r="K77" s="67">
        <v>0</v>
      </c>
      <c r="L77" s="67">
        <v>0</v>
      </c>
      <c r="M77" s="67">
        <v>0</v>
      </c>
      <c r="N77" s="67">
        <v>0</v>
      </c>
      <c r="O77" s="122">
        <v>0</v>
      </c>
      <c r="P77" s="122">
        <v>0</v>
      </c>
      <c r="Q77" s="122">
        <v>0</v>
      </c>
      <c r="R77" s="122">
        <v>0</v>
      </c>
      <c r="S77" s="113">
        <v>151</v>
      </c>
    </row>
    <row r="78" spans="1:19" x14ac:dyDescent="0.25">
      <c r="A78" s="20" t="s">
        <v>150</v>
      </c>
      <c r="B78" s="21" t="s">
        <v>368</v>
      </c>
      <c r="C78" s="22">
        <v>819</v>
      </c>
      <c r="D78" s="67">
        <v>0</v>
      </c>
      <c r="E78" s="67">
        <v>1</v>
      </c>
      <c r="F78" s="67">
        <v>0</v>
      </c>
      <c r="G78" s="67">
        <v>1</v>
      </c>
      <c r="H78" s="67">
        <v>0</v>
      </c>
      <c r="I78" s="67">
        <v>0</v>
      </c>
      <c r="J78" s="67">
        <v>2</v>
      </c>
      <c r="K78" s="67">
        <v>0</v>
      </c>
      <c r="L78" s="67">
        <v>0</v>
      </c>
      <c r="M78" s="67">
        <v>0</v>
      </c>
      <c r="N78" s="67">
        <v>0</v>
      </c>
      <c r="O78" s="122">
        <v>0</v>
      </c>
      <c r="P78" s="122">
        <v>0</v>
      </c>
      <c r="Q78" s="122">
        <v>0</v>
      </c>
      <c r="R78" s="122">
        <v>0</v>
      </c>
      <c r="S78" s="113">
        <v>3</v>
      </c>
    </row>
    <row r="79" spans="1:19" x14ac:dyDescent="0.25">
      <c r="A79" s="20" t="s">
        <v>151</v>
      </c>
      <c r="B79" s="21" t="s">
        <v>368</v>
      </c>
      <c r="C79" s="22">
        <v>854</v>
      </c>
      <c r="D79" s="67">
        <v>0</v>
      </c>
      <c r="E79" s="67">
        <v>8</v>
      </c>
      <c r="F79" s="67">
        <v>0</v>
      </c>
      <c r="G79" s="67">
        <v>8</v>
      </c>
      <c r="H79" s="67">
        <v>0</v>
      </c>
      <c r="I79" s="67">
        <v>0</v>
      </c>
      <c r="J79" s="67">
        <v>0</v>
      </c>
      <c r="K79" s="67">
        <v>0</v>
      </c>
      <c r="L79" s="67">
        <v>0</v>
      </c>
      <c r="M79" s="67">
        <v>0</v>
      </c>
      <c r="N79" s="67">
        <v>0</v>
      </c>
      <c r="O79" s="122">
        <v>0</v>
      </c>
      <c r="P79" s="122">
        <v>0</v>
      </c>
      <c r="Q79" s="122">
        <v>0</v>
      </c>
      <c r="R79" s="122">
        <v>0</v>
      </c>
      <c r="S79" s="113">
        <v>8</v>
      </c>
    </row>
    <row r="80" spans="1:19" x14ac:dyDescent="0.25">
      <c r="A80" s="20" t="s">
        <v>152</v>
      </c>
      <c r="B80" s="21" t="s">
        <v>368</v>
      </c>
      <c r="C80" s="22">
        <v>887</v>
      </c>
      <c r="D80" s="67">
        <v>1</v>
      </c>
      <c r="E80" s="67">
        <v>5</v>
      </c>
      <c r="F80" s="67">
        <v>0</v>
      </c>
      <c r="G80" s="67">
        <v>5</v>
      </c>
      <c r="H80" s="67">
        <v>10</v>
      </c>
      <c r="I80" s="67">
        <v>0</v>
      </c>
      <c r="J80" s="67">
        <v>3</v>
      </c>
      <c r="K80" s="67">
        <v>13</v>
      </c>
      <c r="L80" s="67">
        <v>0</v>
      </c>
      <c r="M80" s="67">
        <v>13</v>
      </c>
      <c r="N80" s="67">
        <v>0</v>
      </c>
      <c r="O80" s="122">
        <v>0</v>
      </c>
      <c r="P80" s="122">
        <v>0</v>
      </c>
      <c r="Q80" s="122">
        <v>0</v>
      </c>
      <c r="R80" s="122">
        <v>0</v>
      </c>
      <c r="S80" s="113">
        <v>32</v>
      </c>
    </row>
    <row r="81" spans="1:19" x14ac:dyDescent="0.25">
      <c r="A81" s="47" t="s">
        <v>369</v>
      </c>
      <c r="B81" s="48"/>
      <c r="C81" s="49">
        <v>0</v>
      </c>
      <c r="D81" s="114">
        <v>4088</v>
      </c>
      <c r="E81" s="114">
        <v>4120</v>
      </c>
      <c r="F81" s="114">
        <v>120</v>
      </c>
      <c r="G81" s="114">
        <v>4240</v>
      </c>
      <c r="H81" s="114">
        <v>1234</v>
      </c>
      <c r="I81" s="114">
        <v>114</v>
      </c>
      <c r="J81" s="114">
        <v>1886</v>
      </c>
      <c r="K81" s="114">
        <v>12</v>
      </c>
      <c r="L81" s="114">
        <v>0</v>
      </c>
      <c r="M81" s="114">
        <v>12</v>
      </c>
      <c r="N81" s="114">
        <v>7</v>
      </c>
      <c r="O81" s="114">
        <v>0</v>
      </c>
      <c r="P81" s="114">
        <v>0</v>
      </c>
      <c r="Q81" s="114">
        <v>0</v>
      </c>
      <c r="R81" s="114">
        <v>0</v>
      </c>
      <c r="S81" s="109">
        <v>11581</v>
      </c>
    </row>
    <row r="82" spans="1:19" x14ac:dyDescent="0.25">
      <c r="A82" s="20" t="s">
        <v>154</v>
      </c>
      <c r="B82" s="21" t="s">
        <v>370</v>
      </c>
      <c r="C82" s="22">
        <v>2</v>
      </c>
      <c r="D82" s="67">
        <v>0</v>
      </c>
      <c r="E82" s="67">
        <v>26</v>
      </c>
      <c r="F82" s="67">
        <v>1</v>
      </c>
      <c r="G82" s="67">
        <v>27</v>
      </c>
      <c r="H82" s="67">
        <v>0</v>
      </c>
      <c r="I82" s="67">
        <v>0</v>
      </c>
      <c r="J82" s="67">
        <v>9</v>
      </c>
      <c r="K82" s="67">
        <v>0</v>
      </c>
      <c r="L82" s="67">
        <v>0</v>
      </c>
      <c r="M82" s="67">
        <v>0</v>
      </c>
      <c r="N82" s="67">
        <v>0</v>
      </c>
      <c r="O82" s="122">
        <v>0</v>
      </c>
      <c r="P82" s="122">
        <v>0</v>
      </c>
      <c r="Q82" s="122">
        <v>0</v>
      </c>
      <c r="R82" s="122">
        <v>0</v>
      </c>
      <c r="S82" s="113">
        <v>36</v>
      </c>
    </row>
    <row r="83" spans="1:19" x14ac:dyDescent="0.25">
      <c r="A83" s="20" t="s">
        <v>155</v>
      </c>
      <c r="B83" s="21" t="s">
        <v>370</v>
      </c>
      <c r="C83" s="22">
        <v>21</v>
      </c>
      <c r="D83" s="67">
        <v>0</v>
      </c>
      <c r="E83" s="67">
        <v>1</v>
      </c>
      <c r="F83" s="67">
        <v>0</v>
      </c>
      <c r="G83" s="67">
        <v>1</v>
      </c>
      <c r="H83" s="67">
        <v>0</v>
      </c>
      <c r="I83" s="67">
        <v>0</v>
      </c>
      <c r="J83" s="67">
        <v>0</v>
      </c>
      <c r="K83" s="67">
        <v>0</v>
      </c>
      <c r="L83" s="67">
        <v>0</v>
      </c>
      <c r="M83" s="67">
        <v>0</v>
      </c>
      <c r="N83" s="67">
        <v>0</v>
      </c>
      <c r="O83" s="122">
        <v>0</v>
      </c>
      <c r="P83" s="122">
        <v>0</v>
      </c>
      <c r="Q83" s="122">
        <v>0</v>
      </c>
      <c r="R83" s="122">
        <v>0</v>
      </c>
      <c r="S83" s="113">
        <v>1</v>
      </c>
    </row>
    <row r="84" spans="1:19" x14ac:dyDescent="0.25">
      <c r="A84" s="20" t="s">
        <v>156</v>
      </c>
      <c r="B84" s="21" t="s">
        <v>370</v>
      </c>
      <c r="C84" s="22">
        <v>55</v>
      </c>
      <c r="D84" s="67">
        <v>0</v>
      </c>
      <c r="E84" s="67">
        <v>8</v>
      </c>
      <c r="F84" s="67">
        <v>0</v>
      </c>
      <c r="G84" s="67">
        <v>8</v>
      </c>
      <c r="H84" s="67">
        <v>0</v>
      </c>
      <c r="I84" s="67">
        <v>0</v>
      </c>
      <c r="J84" s="67">
        <v>0</v>
      </c>
      <c r="K84" s="67">
        <v>0</v>
      </c>
      <c r="L84" s="67">
        <v>0</v>
      </c>
      <c r="M84" s="67">
        <v>0</v>
      </c>
      <c r="N84" s="67">
        <v>0</v>
      </c>
      <c r="O84" s="122">
        <v>0</v>
      </c>
      <c r="P84" s="122">
        <v>0</v>
      </c>
      <c r="Q84" s="122">
        <v>0</v>
      </c>
      <c r="R84" s="122">
        <v>0</v>
      </c>
      <c r="S84" s="113">
        <v>8</v>
      </c>
    </row>
    <row r="85" spans="1:19" x14ac:dyDescent="0.25">
      <c r="A85" s="28" t="s">
        <v>157</v>
      </c>
      <c r="B85" s="21" t="s">
        <v>370</v>
      </c>
      <c r="C85" s="22">
        <v>148</v>
      </c>
      <c r="D85" s="67">
        <v>425</v>
      </c>
      <c r="E85" s="67">
        <v>537</v>
      </c>
      <c r="F85" s="67">
        <v>8</v>
      </c>
      <c r="G85" s="67">
        <v>545</v>
      </c>
      <c r="H85" s="67">
        <v>0</v>
      </c>
      <c r="I85" s="67">
        <v>0</v>
      </c>
      <c r="J85" s="67">
        <v>217</v>
      </c>
      <c r="K85" s="67">
        <v>0</v>
      </c>
      <c r="L85" s="67">
        <v>0</v>
      </c>
      <c r="M85" s="67">
        <v>0</v>
      </c>
      <c r="N85" s="67">
        <v>0</v>
      </c>
      <c r="O85" s="122">
        <v>0</v>
      </c>
      <c r="P85" s="122">
        <v>0</v>
      </c>
      <c r="Q85" s="122">
        <v>0</v>
      </c>
      <c r="R85" s="122">
        <v>0</v>
      </c>
      <c r="S85" s="113">
        <v>1187</v>
      </c>
    </row>
    <row r="86" spans="1:19" x14ac:dyDescent="0.25">
      <c r="A86" s="20" t="s">
        <v>158</v>
      </c>
      <c r="B86" s="21" t="s">
        <v>370</v>
      </c>
      <c r="C86" s="22">
        <v>197</v>
      </c>
      <c r="D86" s="67">
        <v>3</v>
      </c>
      <c r="E86" s="67">
        <v>10</v>
      </c>
      <c r="F86" s="67">
        <v>0</v>
      </c>
      <c r="G86" s="67">
        <v>10</v>
      </c>
      <c r="H86" s="67">
        <v>0</v>
      </c>
      <c r="I86" s="67">
        <v>0</v>
      </c>
      <c r="J86" s="67">
        <v>26</v>
      </c>
      <c r="K86" s="67">
        <v>0</v>
      </c>
      <c r="L86" s="67">
        <v>0</v>
      </c>
      <c r="M86" s="67">
        <v>0</v>
      </c>
      <c r="N86" s="67">
        <v>0</v>
      </c>
      <c r="O86" s="122">
        <v>0</v>
      </c>
      <c r="P86" s="122">
        <v>0</v>
      </c>
      <c r="Q86" s="122">
        <v>0</v>
      </c>
      <c r="R86" s="122">
        <v>0</v>
      </c>
      <c r="S86" s="113">
        <v>39</v>
      </c>
    </row>
    <row r="87" spans="1:19" x14ac:dyDescent="0.25">
      <c r="A87" s="20" t="s">
        <v>159</v>
      </c>
      <c r="B87" s="21" t="s">
        <v>370</v>
      </c>
      <c r="C87" s="22">
        <v>206</v>
      </c>
      <c r="D87" s="67">
        <v>0</v>
      </c>
      <c r="E87" s="67">
        <v>2</v>
      </c>
      <c r="F87" s="67">
        <v>0</v>
      </c>
      <c r="G87" s="67">
        <v>2</v>
      </c>
      <c r="H87" s="67">
        <v>0</v>
      </c>
      <c r="I87" s="67">
        <v>0</v>
      </c>
      <c r="J87" s="67">
        <v>3</v>
      </c>
      <c r="K87" s="67">
        <v>0</v>
      </c>
      <c r="L87" s="67">
        <v>0</v>
      </c>
      <c r="M87" s="67">
        <v>0</v>
      </c>
      <c r="N87" s="67">
        <v>0</v>
      </c>
      <c r="O87" s="122">
        <v>0</v>
      </c>
      <c r="P87" s="122">
        <v>0</v>
      </c>
      <c r="Q87" s="122">
        <v>0</v>
      </c>
      <c r="R87" s="122">
        <v>0</v>
      </c>
      <c r="S87" s="113">
        <v>5</v>
      </c>
    </row>
    <row r="88" spans="1:19" x14ac:dyDescent="0.25">
      <c r="A88" s="20" t="s">
        <v>160</v>
      </c>
      <c r="B88" s="21" t="s">
        <v>370</v>
      </c>
      <c r="C88" s="22">
        <v>313</v>
      </c>
      <c r="D88" s="67">
        <v>5</v>
      </c>
      <c r="E88" s="67">
        <v>29</v>
      </c>
      <c r="F88" s="67">
        <v>0</v>
      </c>
      <c r="G88" s="67">
        <v>29</v>
      </c>
      <c r="H88" s="67">
        <v>0</v>
      </c>
      <c r="I88" s="67">
        <v>0</v>
      </c>
      <c r="J88" s="67">
        <v>24</v>
      </c>
      <c r="K88" s="67">
        <v>0</v>
      </c>
      <c r="L88" s="67">
        <v>0</v>
      </c>
      <c r="M88" s="67">
        <v>0</v>
      </c>
      <c r="N88" s="67">
        <v>0</v>
      </c>
      <c r="O88" s="122">
        <v>0</v>
      </c>
      <c r="P88" s="122">
        <v>0</v>
      </c>
      <c r="Q88" s="122">
        <v>0</v>
      </c>
      <c r="R88" s="122">
        <v>0</v>
      </c>
      <c r="S88" s="113">
        <v>58</v>
      </c>
    </row>
    <row r="89" spans="1:19" x14ac:dyDescent="0.25">
      <c r="A89" s="20" t="s">
        <v>161</v>
      </c>
      <c r="B89" s="21" t="s">
        <v>370</v>
      </c>
      <c r="C89" s="22">
        <v>318</v>
      </c>
      <c r="D89" s="67">
        <v>462</v>
      </c>
      <c r="E89" s="67">
        <v>265</v>
      </c>
      <c r="F89" s="67">
        <v>7</v>
      </c>
      <c r="G89" s="67">
        <v>272</v>
      </c>
      <c r="H89" s="67">
        <v>108</v>
      </c>
      <c r="I89" s="67">
        <v>0</v>
      </c>
      <c r="J89" s="67">
        <v>177</v>
      </c>
      <c r="K89" s="67">
        <v>0</v>
      </c>
      <c r="L89" s="67">
        <v>0</v>
      </c>
      <c r="M89" s="67">
        <v>0</v>
      </c>
      <c r="N89" s="67">
        <v>0</v>
      </c>
      <c r="O89" s="122">
        <v>0</v>
      </c>
      <c r="P89" s="122">
        <v>0</v>
      </c>
      <c r="Q89" s="122">
        <v>0</v>
      </c>
      <c r="R89" s="122">
        <v>0</v>
      </c>
      <c r="S89" s="113">
        <v>1019</v>
      </c>
    </row>
    <row r="90" spans="1:19" x14ac:dyDescent="0.25">
      <c r="A90" s="20" t="s">
        <v>162</v>
      </c>
      <c r="B90" s="21" t="s">
        <v>370</v>
      </c>
      <c r="C90" s="22">
        <v>321</v>
      </c>
      <c r="D90" s="67">
        <v>0</v>
      </c>
      <c r="E90" s="67">
        <v>73</v>
      </c>
      <c r="F90" s="67">
        <v>2</v>
      </c>
      <c r="G90" s="67">
        <v>75</v>
      </c>
      <c r="H90" s="67">
        <v>0</v>
      </c>
      <c r="I90" s="67">
        <v>0</v>
      </c>
      <c r="J90" s="67">
        <v>123</v>
      </c>
      <c r="K90" s="67">
        <v>0</v>
      </c>
      <c r="L90" s="67">
        <v>0</v>
      </c>
      <c r="M90" s="67">
        <v>0</v>
      </c>
      <c r="N90" s="67">
        <v>0</v>
      </c>
      <c r="O90" s="122">
        <v>0</v>
      </c>
      <c r="P90" s="122">
        <v>0</v>
      </c>
      <c r="Q90" s="122">
        <v>0</v>
      </c>
      <c r="R90" s="122">
        <v>0</v>
      </c>
      <c r="S90" s="113">
        <v>198</v>
      </c>
    </row>
    <row r="91" spans="1:19" x14ac:dyDescent="0.25">
      <c r="A91" s="20" t="s">
        <v>163</v>
      </c>
      <c r="B91" s="21" t="s">
        <v>370</v>
      </c>
      <c r="C91" s="22">
        <v>376</v>
      </c>
      <c r="D91" s="67">
        <v>441</v>
      </c>
      <c r="E91" s="67">
        <v>355</v>
      </c>
      <c r="F91" s="67">
        <v>13</v>
      </c>
      <c r="G91" s="67">
        <v>368</v>
      </c>
      <c r="H91" s="67">
        <v>110</v>
      </c>
      <c r="I91" s="67">
        <v>0</v>
      </c>
      <c r="J91" s="67">
        <v>172</v>
      </c>
      <c r="K91" s="67">
        <v>0</v>
      </c>
      <c r="L91" s="67">
        <v>0</v>
      </c>
      <c r="M91" s="67">
        <v>0</v>
      </c>
      <c r="N91" s="67">
        <v>0</v>
      </c>
      <c r="O91" s="122">
        <v>0</v>
      </c>
      <c r="P91" s="122">
        <v>0</v>
      </c>
      <c r="Q91" s="122">
        <v>0</v>
      </c>
      <c r="R91" s="122">
        <v>0</v>
      </c>
      <c r="S91" s="113">
        <v>1091</v>
      </c>
    </row>
    <row r="92" spans="1:19" x14ac:dyDescent="0.25">
      <c r="A92" s="20" t="s">
        <v>164</v>
      </c>
      <c r="B92" s="21" t="s">
        <v>370</v>
      </c>
      <c r="C92" s="22">
        <v>400</v>
      </c>
      <c r="D92" s="67">
        <v>48</v>
      </c>
      <c r="E92" s="67">
        <v>42</v>
      </c>
      <c r="F92" s="67">
        <v>5</v>
      </c>
      <c r="G92" s="67">
        <v>47</v>
      </c>
      <c r="H92" s="67">
        <v>28</v>
      </c>
      <c r="I92" s="67">
        <v>0</v>
      </c>
      <c r="J92" s="67">
        <v>36</v>
      </c>
      <c r="K92" s="67">
        <v>0</v>
      </c>
      <c r="L92" s="67">
        <v>0</v>
      </c>
      <c r="M92" s="67">
        <v>0</v>
      </c>
      <c r="N92" s="67">
        <v>0</v>
      </c>
      <c r="O92" s="122">
        <v>0</v>
      </c>
      <c r="P92" s="122">
        <v>0</v>
      </c>
      <c r="Q92" s="122">
        <v>0</v>
      </c>
      <c r="R92" s="122">
        <v>0</v>
      </c>
      <c r="S92" s="113">
        <v>159</v>
      </c>
    </row>
    <row r="93" spans="1:19" x14ac:dyDescent="0.25">
      <c r="A93" s="20" t="s">
        <v>165</v>
      </c>
      <c r="B93" s="21" t="s">
        <v>370</v>
      </c>
      <c r="C93" s="22">
        <v>440</v>
      </c>
      <c r="D93" s="67">
        <v>715</v>
      </c>
      <c r="E93" s="67">
        <v>582</v>
      </c>
      <c r="F93" s="67">
        <v>13</v>
      </c>
      <c r="G93" s="67">
        <v>595</v>
      </c>
      <c r="H93" s="67">
        <v>258</v>
      </c>
      <c r="I93" s="67">
        <v>0</v>
      </c>
      <c r="J93" s="67">
        <v>359</v>
      </c>
      <c r="K93" s="67">
        <v>0</v>
      </c>
      <c r="L93" s="67">
        <v>0</v>
      </c>
      <c r="M93" s="67">
        <v>0</v>
      </c>
      <c r="N93" s="67">
        <v>0</v>
      </c>
      <c r="O93" s="122">
        <v>0</v>
      </c>
      <c r="P93" s="122">
        <v>0</v>
      </c>
      <c r="Q93" s="122">
        <v>0</v>
      </c>
      <c r="R93" s="122">
        <v>0</v>
      </c>
      <c r="S93" s="113">
        <v>1927</v>
      </c>
    </row>
    <row r="94" spans="1:19" x14ac:dyDescent="0.25">
      <c r="A94" s="20" t="s">
        <v>166</v>
      </c>
      <c r="B94" s="21" t="s">
        <v>370</v>
      </c>
      <c r="C94" s="22">
        <v>483</v>
      </c>
      <c r="D94" s="67">
        <v>0</v>
      </c>
      <c r="E94" s="67">
        <v>0</v>
      </c>
      <c r="F94" s="67">
        <v>0</v>
      </c>
      <c r="G94" s="67">
        <v>0</v>
      </c>
      <c r="H94" s="67">
        <v>0</v>
      </c>
      <c r="I94" s="67">
        <v>0</v>
      </c>
      <c r="J94" s="67">
        <v>0</v>
      </c>
      <c r="K94" s="67">
        <v>0</v>
      </c>
      <c r="L94" s="67">
        <v>0</v>
      </c>
      <c r="M94" s="67">
        <v>0</v>
      </c>
      <c r="N94" s="67">
        <v>0</v>
      </c>
      <c r="O94" s="122">
        <v>0</v>
      </c>
      <c r="P94" s="122">
        <v>0</v>
      </c>
      <c r="Q94" s="122">
        <v>0</v>
      </c>
      <c r="R94" s="122">
        <v>0</v>
      </c>
      <c r="S94" s="113">
        <v>0</v>
      </c>
    </row>
    <row r="95" spans="1:19" x14ac:dyDescent="0.25">
      <c r="A95" s="24" t="s">
        <v>167</v>
      </c>
      <c r="B95" s="21" t="s">
        <v>370</v>
      </c>
      <c r="C95" s="22">
        <v>541</v>
      </c>
      <c r="D95" s="67">
        <v>0</v>
      </c>
      <c r="E95" s="67">
        <v>105</v>
      </c>
      <c r="F95" s="67">
        <v>2</v>
      </c>
      <c r="G95" s="67">
        <v>107</v>
      </c>
      <c r="H95" s="67">
        <v>49</v>
      </c>
      <c r="I95" s="67">
        <v>0</v>
      </c>
      <c r="J95" s="67">
        <v>76</v>
      </c>
      <c r="K95" s="67">
        <v>0</v>
      </c>
      <c r="L95" s="67">
        <v>0</v>
      </c>
      <c r="M95" s="67">
        <v>0</v>
      </c>
      <c r="N95" s="67">
        <v>0</v>
      </c>
      <c r="O95" s="122">
        <v>0</v>
      </c>
      <c r="P95" s="122">
        <v>0</v>
      </c>
      <c r="Q95" s="122">
        <v>0</v>
      </c>
      <c r="R95" s="122">
        <v>0</v>
      </c>
      <c r="S95" s="113">
        <v>232</v>
      </c>
    </row>
    <row r="96" spans="1:19" x14ac:dyDescent="0.25">
      <c r="A96" s="20" t="s">
        <v>168</v>
      </c>
      <c r="B96" s="21" t="s">
        <v>370</v>
      </c>
      <c r="C96" s="22">
        <v>607</v>
      </c>
      <c r="D96" s="67">
        <v>193</v>
      </c>
      <c r="E96" s="67">
        <v>156</v>
      </c>
      <c r="F96" s="67">
        <v>8</v>
      </c>
      <c r="G96" s="67">
        <v>164</v>
      </c>
      <c r="H96" s="67">
        <v>0</v>
      </c>
      <c r="I96" s="67">
        <v>0</v>
      </c>
      <c r="J96" s="67">
        <v>68</v>
      </c>
      <c r="K96" s="67">
        <v>0</v>
      </c>
      <c r="L96" s="67">
        <v>0</v>
      </c>
      <c r="M96" s="67">
        <v>0</v>
      </c>
      <c r="N96" s="67">
        <v>0</v>
      </c>
      <c r="O96" s="122">
        <v>0</v>
      </c>
      <c r="P96" s="122">
        <v>0</v>
      </c>
      <c r="Q96" s="122">
        <v>0</v>
      </c>
      <c r="R96" s="122">
        <v>0</v>
      </c>
      <c r="S96" s="113">
        <v>425</v>
      </c>
    </row>
    <row r="97" spans="1:19" x14ac:dyDescent="0.25">
      <c r="A97" s="20" t="s">
        <v>169</v>
      </c>
      <c r="B97" s="21" t="s">
        <v>370</v>
      </c>
      <c r="C97" s="22">
        <v>615</v>
      </c>
      <c r="D97" s="67">
        <v>1607</v>
      </c>
      <c r="E97" s="67">
        <v>1553</v>
      </c>
      <c r="F97" s="67">
        <v>52</v>
      </c>
      <c r="G97" s="67">
        <v>1605</v>
      </c>
      <c r="H97" s="67">
        <v>665</v>
      </c>
      <c r="I97" s="67">
        <v>114</v>
      </c>
      <c r="J97" s="67">
        <v>386</v>
      </c>
      <c r="K97" s="67">
        <v>12</v>
      </c>
      <c r="L97" s="67">
        <v>0</v>
      </c>
      <c r="M97" s="67">
        <v>12</v>
      </c>
      <c r="N97" s="67">
        <v>7</v>
      </c>
      <c r="O97" s="122">
        <v>0</v>
      </c>
      <c r="P97" s="122">
        <v>0</v>
      </c>
      <c r="Q97" s="122">
        <v>0</v>
      </c>
      <c r="R97" s="122">
        <v>0</v>
      </c>
      <c r="S97" s="113">
        <v>4396</v>
      </c>
    </row>
    <row r="98" spans="1:19" x14ac:dyDescent="0.25">
      <c r="A98" s="20" t="s">
        <v>170</v>
      </c>
      <c r="B98" s="21" t="s">
        <v>370</v>
      </c>
      <c r="C98" s="22">
        <v>649</v>
      </c>
      <c r="D98" s="67">
        <v>0</v>
      </c>
      <c r="E98" s="67">
        <v>4</v>
      </c>
      <c r="F98" s="67">
        <v>0</v>
      </c>
      <c r="G98" s="67">
        <v>4</v>
      </c>
      <c r="H98" s="67">
        <v>0</v>
      </c>
      <c r="I98" s="67">
        <v>0</v>
      </c>
      <c r="J98" s="67">
        <v>1</v>
      </c>
      <c r="K98" s="67">
        <v>0</v>
      </c>
      <c r="L98" s="67">
        <v>0</v>
      </c>
      <c r="M98" s="67">
        <v>0</v>
      </c>
      <c r="N98" s="67">
        <v>0</v>
      </c>
      <c r="O98" s="122">
        <v>0</v>
      </c>
      <c r="P98" s="122">
        <v>0</v>
      </c>
      <c r="Q98" s="122">
        <v>0</v>
      </c>
      <c r="R98" s="122">
        <v>0</v>
      </c>
      <c r="S98" s="113">
        <v>5</v>
      </c>
    </row>
    <row r="99" spans="1:19" x14ac:dyDescent="0.25">
      <c r="A99" s="20" t="s">
        <v>171</v>
      </c>
      <c r="B99" s="21" t="s">
        <v>370</v>
      </c>
      <c r="C99" s="22">
        <v>652</v>
      </c>
      <c r="D99" s="67">
        <v>1</v>
      </c>
      <c r="E99" s="67">
        <v>0</v>
      </c>
      <c r="F99" s="67">
        <v>0</v>
      </c>
      <c r="G99" s="67">
        <v>0</v>
      </c>
      <c r="H99" s="67">
        <v>0</v>
      </c>
      <c r="I99" s="67">
        <v>0</v>
      </c>
      <c r="J99" s="67">
        <v>2</v>
      </c>
      <c r="K99" s="67">
        <v>0</v>
      </c>
      <c r="L99" s="67">
        <v>0</v>
      </c>
      <c r="M99" s="67">
        <v>0</v>
      </c>
      <c r="N99" s="67">
        <v>0</v>
      </c>
      <c r="O99" s="122">
        <v>0</v>
      </c>
      <c r="P99" s="122">
        <v>0</v>
      </c>
      <c r="Q99" s="122">
        <v>0</v>
      </c>
      <c r="R99" s="122">
        <v>0</v>
      </c>
      <c r="S99" s="113">
        <v>3</v>
      </c>
    </row>
    <row r="100" spans="1:19" x14ac:dyDescent="0.25">
      <c r="A100" s="20" t="s">
        <v>172</v>
      </c>
      <c r="B100" s="21" t="s">
        <v>370</v>
      </c>
      <c r="C100" s="22">
        <v>660</v>
      </c>
      <c r="D100" s="67">
        <v>0</v>
      </c>
      <c r="E100" s="67">
        <v>15</v>
      </c>
      <c r="F100" s="67">
        <v>1</v>
      </c>
      <c r="G100" s="67">
        <v>16</v>
      </c>
      <c r="H100" s="67">
        <v>0</v>
      </c>
      <c r="I100" s="67">
        <v>0</v>
      </c>
      <c r="J100" s="67">
        <v>12</v>
      </c>
      <c r="K100" s="67">
        <v>0</v>
      </c>
      <c r="L100" s="67">
        <v>0</v>
      </c>
      <c r="M100" s="67">
        <v>0</v>
      </c>
      <c r="N100" s="67">
        <v>0</v>
      </c>
      <c r="O100" s="122">
        <v>0</v>
      </c>
      <c r="P100" s="122">
        <v>0</v>
      </c>
      <c r="Q100" s="122">
        <v>0</v>
      </c>
      <c r="R100" s="122">
        <v>0</v>
      </c>
      <c r="S100" s="113">
        <v>28</v>
      </c>
    </row>
    <row r="101" spans="1:19" x14ac:dyDescent="0.25">
      <c r="A101" s="20" t="s">
        <v>173</v>
      </c>
      <c r="B101" s="21" t="s">
        <v>370</v>
      </c>
      <c r="C101" s="22">
        <v>667</v>
      </c>
      <c r="D101" s="67">
        <v>0</v>
      </c>
      <c r="E101" s="67">
        <v>6</v>
      </c>
      <c r="F101" s="67">
        <v>0</v>
      </c>
      <c r="G101" s="67">
        <v>6</v>
      </c>
      <c r="H101" s="67">
        <v>0</v>
      </c>
      <c r="I101" s="67">
        <v>0</v>
      </c>
      <c r="J101" s="67">
        <v>6</v>
      </c>
      <c r="K101" s="67">
        <v>0</v>
      </c>
      <c r="L101" s="67">
        <v>0</v>
      </c>
      <c r="M101" s="67">
        <v>0</v>
      </c>
      <c r="N101" s="67">
        <v>0</v>
      </c>
      <c r="O101" s="122">
        <v>0</v>
      </c>
      <c r="P101" s="122">
        <v>0</v>
      </c>
      <c r="Q101" s="122">
        <v>0</v>
      </c>
      <c r="R101" s="122">
        <v>0</v>
      </c>
      <c r="S101" s="113">
        <v>12</v>
      </c>
    </row>
    <row r="102" spans="1:19" x14ac:dyDescent="0.25">
      <c r="A102" s="20" t="s">
        <v>174</v>
      </c>
      <c r="B102" s="21" t="s">
        <v>370</v>
      </c>
      <c r="C102" s="22">
        <v>674</v>
      </c>
      <c r="D102" s="67">
        <v>0</v>
      </c>
      <c r="E102" s="67">
        <v>24</v>
      </c>
      <c r="F102" s="67">
        <v>0</v>
      </c>
      <c r="G102" s="67">
        <v>24</v>
      </c>
      <c r="H102" s="67">
        <v>0</v>
      </c>
      <c r="I102" s="67">
        <v>0</v>
      </c>
      <c r="J102" s="67">
        <v>18</v>
      </c>
      <c r="K102" s="67">
        <v>0</v>
      </c>
      <c r="L102" s="67">
        <v>0</v>
      </c>
      <c r="M102" s="67">
        <v>0</v>
      </c>
      <c r="N102" s="67">
        <v>0</v>
      </c>
      <c r="O102" s="122">
        <v>0</v>
      </c>
      <c r="P102" s="122">
        <v>0</v>
      </c>
      <c r="Q102" s="122">
        <v>0</v>
      </c>
      <c r="R102" s="122">
        <v>0</v>
      </c>
      <c r="S102" s="113">
        <v>42</v>
      </c>
    </row>
    <row r="103" spans="1:19" x14ac:dyDescent="0.25">
      <c r="A103" s="29" t="s">
        <v>175</v>
      </c>
      <c r="B103" s="21" t="s">
        <v>370</v>
      </c>
      <c r="C103" s="22">
        <v>697</v>
      </c>
      <c r="D103" s="67">
        <v>185</v>
      </c>
      <c r="E103" s="67">
        <v>284</v>
      </c>
      <c r="F103" s="67">
        <v>6</v>
      </c>
      <c r="G103" s="67">
        <v>290</v>
      </c>
      <c r="H103" s="67">
        <v>16</v>
      </c>
      <c r="I103" s="67">
        <v>0</v>
      </c>
      <c r="J103" s="67">
        <v>158</v>
      </c>
      <c r="K103" s="67">
        <v>0</v>
      </c>
      <c r="L103" s="67">
        <v>0</v>
      </c>
      <c r="M103" s="67">
        <v>0</v>
      </c>
      <c r="N103" s="67">
        <v>0</v>
      </c>
      <c r="O103" s="122">
        <v>0</v>
      </c>
      <c r="P103" s="122">
        <v>0</v>
      </c>
      <c r="Q103" s="122">
        <v>0</v>
      </c>
      <c r="R103" s="122">
        <v>0</v>
      </c>
      <c r="S103" s="113">
        <v>649</v>
      </c>
    </row>
    <row r="104" spans="1:19" x14ac:dyDescent="0.25">
      <c r="A104" s="20" t="s">
        <v>176</v>
      </c>
      <c r="B104" s="21" t="s">
        <v>370</v>
      </c>
      <c r="C104" s="22">
        <v>756</v>
      </c>
      <c r="D104" s="67">
        <v>3</v>
      </c>
      <c r="E104" s="67">
        <v>43</v>
      </c>
      <c r="F104" s="67">
        <v>2</v>
      </c>
      <c r="G104" s="67">
        <v>45</v>
      </c>
      <c r="H104" s="67">
        <v>0</v>
      </c>
      <c r="I104" s="67">
        <v>0</v>
      </c>
      <c r="J104" s="67">
        <v>13</v>
      </c>
      <c r="K104" s="67">
        <v>0</v>
      </c>
      <c r="L104" s="67">
        <v>0</v>
      </c>
      <c r="M104" s="67">
        <v>0</v>
      </c>
      <c r="N104" s="67">
        <v>0</v>
      </c>
      <c r="O104" s="122">
        <v>0</v>
      </c>
      <c r="P104" s="122">
        <v>0</v>
      </c>
      <c r="Q104" s="122">
        <v>0</v>
      </c>
      <c r="R104" s="122">
        <v>0</v>
      </c>
      <c r="S104" s="113">
        <v>61</v>
      </c>
    </row>
    <row r="105" spans="1:19" x14ac:dyDescent="0.25">
      <c r="A105" s="47" t="s">
        <v>371</v>
      </c>
      <c r="B105" s="48"/>
      <c r="C105" s="112"/>
      <c r="D105" s="115">
        <v>95</v>
      </c>
      <c r="E105" s="115">
        <v>294</v>
      </c>
      <c r="F105" s="115">
        <v>6</v>
      </c>
      <c r="G105" s="115">
        <v>300</v>
      </c>
      <c r="H105" s="115">
        <v>71</v>
      </c>
      <c r="I105" s="115">
        <v>0</v>
      </c>
      <c r="J105" s="115">
        <v>111</v>
      </c>
      <c r="K105" s="115">
        <v>83</v>
      </c>
      <c r="L105" s="115">
        <v>2</v>
      </c>
      <c r="M105" s="115">
        <v>85</v>
      </c>
      <c r="N105" s="115">
        <v>0</v>
      </c>
      <c r="O105" s="115">
        <v>0</v>
      </c>
      <c r="P105" s="115">
        <v>0</v>
      </c>
      <c r="Q105" s="115">
        <v>1</v>
      </c>
      <c r="R105" s="115">
        <v>0</v>
      </c>
      <c r="S105" s="109">
        <v>663</v>
      </c>
    </row>
    <row r="106" spans="1:19" x14ac:dyDescent="0.25">
      <c r="A106" s="20" t="s">
        <v>178</v>
      </c>
      <c r="B106" s="21" t="s">
        <v>372</v>
      </c>
      <c r="C106" s="22">
        <v>30</v>
      </c>
      <c r="D106" s="67">
        <v>57</v>
      </c>
      <c r="E106" s="67">
        <v>136</v>
      </c>
      <c r="F106" s="67">
        <v>3</v>
      </c>
      <c r="G106" s="67">
        <v>139</v>
      </c>
      <c r="H106" s="67">
        <v>70</v>
      </c>
      <c r="I106" s="67">
        <v>0</v>
      </c>
      <c r="J106" s="67">
        <v>26</v>
      </c>
      <c r="K106" s="67">
        <v>53</v>
      </c>
      <c r="L106" s="67">
        <v>0</v>
      </c>
      <c r="M106" s="67">
        <v>53</v>
      </c>
      <c r="N106" s="67">
        <v>0</v>
      </c>
      <c r="O106" s="122">
        <v>0</v>
      </c>
      <c r="P106" s="122">
        <v>0</v>
      </c>
      <c r="Q106" s="122">
        <v>0</v>
      </c>
      <c r="R106" s="122">
        <v>0</v>
      </c>
      <c r="S106" s="113">
        <v>345</v>
      </c>
    </row>
    <row r="107" spans="1:19" x14ac:dyDescent="0.25">
      <c r="A107" s="20" t="s">
        <v>179</v>
      </c>
      <c r="B107" s="21" t="s">
        <v>372</v>
      </c>
      <c r="C107" s="22">
        <v>34</v>
      </c>
      <c r="D107" s="67">
        <v>37</v>
      </c>
      <c r="E107" s="67">
        <v>7</v>
      </c>
      <c r="F107" s="67">
        <v>0</v>
      </c>
      <c r="G107" s="67">
        <v>7</v>
      </c>
      <c r="H107" s="67">
        <v>0</v>
      </c>
      <c r="I107" s="67">
        <v>0</v>
      </c>
      <c r="J107" s="67">
        <v>17</v>
      </c>
      <c r="K107" s="67">
        <v>0</v>
      </c>
      <c r="L107" s="67">
        <v>0</v>
      </c>
      <c r="M107" s="67">
        <v>0</v>
      </c>
      <c r="N107" s="67">
        <v>0</v>
      </c>
      <c r="O107" s="122">
        <v>0</v>
      </c>
      <c r="P107" s="122">
        <v>0</v>
      </c>
      <c r="Q107" s="122">
        <v>0</v>
      </c>
      <c r="R107" s="122">
        <v>0</v>
      </c>
      <c r="S107" s="113">
        <v>61</v>
      </c>
    </row>
    <row r="108" spans="1:19" x14ac:dyDescent="0.25">
      <c r="A108" s="20" t="s">
        <v>180</v>
      </c>
      <c r="B108" s="21" t="s">
        <v>372</v>
      </c>
      <c r="C108" s="22">
        <v>36</v>
      </c>
      <c r="D108" s="67">
        <v>0</v>
      </c>
      <c r="E108" s="67">
        <v>21</v>
      </c>
      <c r="F108" s="67">
        <v>1</v>
      </c>
      <c r="G108" s="67">
        <v>22</v>
      </c>
      <c r="H108" s="67">
        <v>0</v>
      </c>
      <c r="I108" s="67">
        <v>0</v>
      </c>
      <c r="J108" s="67">
        <v>4</v>
      </c>
      <c r="K108" s="67">
        <v>0</v>
      </c>
      <c r="L108" s="67">
        <v>0</v>
      </c>
      <c r="M108" s="67">
        <v>0</v>
      </c>
      <c r="N108" s="67">
        <v>0</v>
      </c>
      <c r="O108" s="122">
        <v>0</v>
      </c>
      <c r="P108" s="122">
        <v>0</v>
      </c>
      <c r="Q108" s="122">
        <v>0</v>
      </c>
      <c r="R108" s="122">
        <v>0</v>
      </c>
      <c r="S108" s="113">
        <v>26</v>
      </c>
    </row>
    <row r="109" spans="1:19" x14ac:dyDescent="0.25">
      <c r="A109" s="20" t="s">
        <v>181</v>
      </c>
      <c r="B109" s="21" t="s">
        <v>372</v>
      </c>
      <c r="C109" s="22">
        <v>91</v>
      </c>
      <c r="D109" s="67">
        <v>1</v>
      </c>
      <c r="E109" s="67">
        <v>0</v>
      </c>
      <c r="F109" s="67">
        <v>0</v>
      </c>
      <c r="G109" s="67">
        <v>0</v>
      </c>
      <c r="H109" s="67">
        <v>0</v>
      </c>
      <c r="I109" s="67">
        <v>0</v>
      </c>
      <c r="J109" s="67">
        <v>0</v>
      </c>
      <c r="K109" s="67">
        <v>0</v>
      </c>
      <c r="L109" s="67">
        <v>0</v>
      </c>
      <c r="M109" s="67">
        <v>0</v>
      </c>
      <c r="N109" s="67">
        <v>0</v>
      </c>
      <c r="O109" s="122">
        <v>0</v>
      </c>
      <c r="P109" s="122">
        <v>0</v>
      </c>
      <c r="Q109" s="122">
        <v>0</v>
      </c>
      <c r="R109" s="122">
        <v>0</v>
      </c>
      <c r="S109" s="113">
        <v>1</v>
      </c>
    </row>
    <row r="110" spans="1:19" x14ac:dyDescent="0.25">
      <c r="A110" s="20" t="s">
        <v>182</v>
      </c>
      <c r="B110" s="21" t="s">
        <v>372</v>
      </c>
      <c r="C110" s="22">
        <v>93</v>
      </c>
      <c r="D110" s="67">
        <v>0</v>
      </c>
      <c r="E110" s="67">
        <v>3</v>
      </c>
      <c r="F110" s="67">
        <v>0</v>
      </c>
      <c r="G110" s="67">
        <v>3</v>
      </c>
      <c r="H110" s="67">
        <v>0</v>
      </c>
      <c r="I110" s="67">
        <v>0</v>
      </c>
      <c r="J110" s="67">
        <v>2</v>
      </c>
      <c r="K110" s="67">
        <v>0</v>
      </c>
      <c r="L110" s="67">
        <v>0</v>
      </c>
      <c r="M110" s="67">
        <v>0</v>
      </c>
      <c r="N110" s="67">
        <v>0</v>
      </c>
      <c r="O110" s="122">
        <v>0</v>
      </c>
      <c r="P110" s="122">
        <v>0</v>
      </c>
      <c r="Q110" s="122">
        <v>0</v>
      </c>
      <c r="R110" s="122">
        <v>0</v>
      </c>
      <c r="S110" s="113">
        <v>5</v>
      </c>
    </row>
    <row r="111" spans="1:19" x14ac:dyDescent="0.25">
      <c r="A111" s="24" t="s">
        <v>183</v>
      </c>
      <c r="B111" s="21" t="s">
        <v>372</v>
      </c>
      <c r="C111" s="22">
        <v>101</v>
      </c>
      <c r="D111" s="67">
        <v>0</v>
      </c>
      <c r="E111" s="67">
        <v>15</v>
      </c>
      <c r="F111" s="67">
        <v>0</v>
      </c>
      <c r="G111" s="67">
        <v>15</v>
      </c>
      <c r="H111" s="67">
        <v>0</v>
      </c>
      <c r="I111" s="67">
        <v>0</v>
      </c>
      <c r="J111" s="67">
        <v>4</v>
      </c>
      <c r="K111" s="67">
        <v>4</v>
      </c>
      <c r="L111" s="67">
        <v>0</v>
      </c>
      <c r="M111" s="67">
        <v>4</v>
      </c>
      <c r="N111" s="67">
        <v>0</v>
      </c>
      <c r="O111" s="122">
        <v>0</v>
      </c>
      <c r="P111" s="122">
        <v>0</v>
      </c>
      <c r="Q111" s="122">
        <v>0</v>
      </c>
      <c r="R111" s="122">
        <v>0</v>
      </c>
      <c r="S111" s="113">
        <v>23</v>
      </c>
    </row>
    <row r="112" spans="1:19" x14ac:dyDescent="0.25">
      <c r="A112" s="20" t="s">
        <v>184</v>
      </c>
      <c r="B112" s="21" t="s">
        <v>372</v>
      </c>
      <c r="C112" s="22">
        <v>145</v>
      </c>
      <c r="D112" s="67">
        <v>0</v>
      </c>
      <c r="E112" s="67">
        <v>1</v>
      </c>
      <c r="F112" s="67">
        <v>0</v>
      </c>
      <c r="G112" s="67">
        <v>1</v>
      </c>
      <c r="H112" s="67">
        <v>0</v>
      </c>
      <c r="I112" s="67">
        <v>0</v>
      </c>
      <c r="J112" s="67">
        <v>0</v>
      </c>
      <c r="K112" s="67">
        <v>0</v>
      </c>
      <c r="L112" s="67">
        <v>0</v>
      </c>
      <c r="M112" s="67">
        <v>0</v>
      </c>
      <c r="N112" s="67">
        <v>0</v>
      </c>
      <c r="O112" s="122">
        <v>0</v>
      </c>
      <c r="P112" s="122">
        <v>0</v>
      </c>
      <c r="Q112" s="122">
        <v>0</v>
      </c>
      <c r="R112" s="122">
        <v>0</v>
      </c>
      <c r="S112" s="113">
        <v>1</v>
      </c>
    </row>
    <row r="113" spans="1:19" x14ac:dyDescent="0.25">
      <c r="A113" s="20" t="s">
        <v>185</v>
      </c>
      <c r="B113" s="21" t="s">
        <v>372</v>
      </c>
      <c r="C113" s="22">
        <v>209</v>
      </c>
      <c r="D113" s="67">
        <v>0</v>
      </c>
      <c r="E113" s="67">
        <v>0</v>
      </c>
      <c r="F113" s="67">
        <v>0</v>
      </c>
      <c r="G113" s="67">
        <v>0</v>
      </c>
      <c r="H113" s="67">
        <v>0</v>
      </c>
      <c r="I113" s="67">
        <v>0</v>
      </c>
      <c r="J113" s="67">
        <v>7</v>
      </c>
      <c r="K113" s="67">
        <v>0</v>
      </c>
      <c r="L113" s="67">
        <v>0</v>
      </c>
      <c r="M113" s="67">
        <v>0</v>
      </c>
      <c r="N113" s="67">
        <v>0</v>
      </c>
      <c r="O113" s="122">
        <v>0</v>
      </c>
      <c r="P113" s="122">
        <v>0</v>
      </c>
      <c r="Q113" s="122">
        <v>0</v>
      </c>
      <c r="R113" s="122">
        <v>0</v>
      </c>
      <c r="S113" s="113">
        <v>7</v>
      </c>
    </row>
    <row r="114" spans="1:19" x14ac:dyDescent="0.25">
      <c r="A114" s="20" t="s">
        <v>186</v>
      </c>
      <c r="B114" s="21" t="s">
        <v>372</v>
      </c>
      <c r="C114" s="22">
        <v>282</v>
      </c>
      <c r="D114" s="67">
        <v>0</v>
      </c>
      <c r="E114" s="67">
        <v>28</v>
      </c>
      <c r="F114" s="67">
        <v>0</v>
      </c>
      <c r="G114" s="67">
        <v>28</v>
      </c>
      <c r="H114" s="67">
        <v>0</v>
      </c>
      <c r="I114" s="67">
        <v>0</v>
      </c>
      <c r="J114" s="67">
        <v>6</v>
      </c>
      <c r="K114" s="67">
        <v>0</v>
      </c>
      <c r="L114" s="67">
        <v>0</v>
      </c>
      <c r="M114" s="67">
        <v>0</v>
      </c>
      <c r="N114" s="67">
        <v>0</v>
      </c>
      <c r="O114" s="122">
        <v>0</v>
      </c>
      <c r="P114" s="122">
        <v>0</v>
      </c>
      <c r="Q114" s="122">
        <v>0</v>
      </c>
      <c r="R114" s="122">
        <v>0</v>
      </c>
      <c r="S114" s="113">
        <v>34</v>
      </c>
    </row>
    <row r="115" spans="1:19" x14ac:dyDescent="0.25">
      <c r="A115" s="20" t="s">
        <v>187</v>
      </c>
      <c r="B115" s="21" t="s">
        <v>372</v>
      </c>
      <c r="C115" s="22">
        <v>353</v>
      </c>
      <c r="D115" s="67">
        <v>0</v>
      </c>
      <c r="E115" s="67">
        <v>1</v>
      </c>
      <c r="F115" s="67">
        <v>0</v>
      </c>
      <c r="G115" s="67">
        <v>1</v>
      </c>
      <c r="H115" s="67">
        <v>0</v>
      </c>
      <c r="I115" s="67">
        <v>0</v>
      </c>
      <c r="J115" s="67">
        <v>1</v>
      </c>
      <c r="K115" s="67">
        <v>3</v>
      </c>
      <c r="L115" s="67">
        <v>0</v>
      </c>
      <c r="M115" s="67">
        <v>3</v>
      </c>
      <c r="N115" s="67">
        <v>0</v>
      </c>
      <c r="O115" s="122">
        <v>0</v>
      </c>
      <c r="P115" s="122">
        <v>0</v>
      </c>
      <c r="Q115" s="122">
        <v>0</v>
      </c>
      <c r="R115" s="122">
        <v>0</v>
      </c>
      <c r="S115" s="113">
        <v>5</v>
      </c>
    </row>
    <row r="116" spans="1:19" x14ac:dyDescent="0.25">
      <c r="A116" s="20" t="s">
        <v>188</v>
      </c>
      <c r="B116" s="21" t="s">
        <v>372</v>
      </c>
      <c r="C116" s="22">
        <v>364</v>
      </c>
      <c r="D116" s="67">
        <v>0</v>
      </c>
      <c r="E116" s="67">
        <v>17</v>
      </c>
      <c r="F116" s="67">
        <v>0</v>
      </c>
      <c r="G116" s="67">
        <v>17</v>
      </c>
      <c r="H116" s="67">
        <v>0</v>
      </c>
      <c r="I116" s="67">
        <v>0</v>
      </c>
      <c r="J116" s="67">
        <v>10</v>
      </c>
      <c r="K116" s="67">
        <v>0</v>
      </c>
      <c r="L116" s="67">
        <v>0</v>
      </c>
      <c r="M116" s="67">
        <v>0</v>
      </c>
      <c r="N116" s="67">
        <v>0</v>
      </c>
      <c r="O116" s="122">
        <v>0</v>
      </c>
      <c r="P116" s="122">
        <v>0</v>
      </c>
      <c r="Q116" s="122">
        <v>1</v>
      </c>
      <c r="R116" s="122">
        <v>0</v>
      </c>
      <c r="S116" s="113">
        <v>28</v>
      </c>
    </row>
    <row r="117" spans="1:19" x14ac:dyDescent="0.25">
      <c r="A117" s="20" t="s">
        <v>189</v>
      </c>
      <c r="B117" s="21" t="s">
        <v>372</v>
      </c>
      <c r="C117" s="22">
        <v>368</v>
      </c>
      <c r="D117" s="67">
        <v>0</v>
      </c>
      <c r="E117" s="67">
        <v>10</v>
      </c>
      <c r="F117" s="67">
        <v>0</v>
      </c>
      <c r="G117" s="67">
        <v>10</v>
      </c>
      <c r="H117" s="67">
        <v>1</v>
      </c>
      <c r="I117" s="67">
        <v>0</v>
      </c>
      <c r="J117" s="67">
        <v>0</v>
      </c>
      <c r="K117" s="67">
        <v>16</v>
      </c>
      <c r="L117" s="67">
        <v>2</v>
      </c>
      <c r="M117" s="67">
        <v>18</v>
      </c>
      <c r="N117" s="67">
        <v>0</v>
      </c>
      <c r="O117" s="122">
        <v>0</v>
      </c>
      <c r="P117" s="122">
        <v>0</v>
      </c>
      <c r="Q117" s="122">
        <v>0</v>
      </c>
      <c r="R117" s="122">
        <v>0</v>
      </c>
      <c r="S117" s="113">
        <v>29</v>
      </c>
    </row>
    <row r="118" spans="1:19" x14ac:dyDescent="0.25">
      <c r="A118" s="20" t="s">
        <v>190</v>
      </c>
      <c r="B118" s="21" t="s">
        <v>372</v>
      </c>
      <c r="C118" s="22">
        <v>390</v>
      </c>
      <c r="D118" s="67">
        <v>0</v>
      </c>
      <c r="E118" s="67">
        <v>6</v>
      </c>
      <c r="F118" s="67">
        <v>1</v>
      </c>
      <c r="G118" s="67">
        <v>7</v>
      </c>
      <c r="H118" s="67">
        <v>0</v>
      </c>
      <c r="I118" s="67">
        <v>0</v>
      </c>
      <c r="J118" s="67">
        <v>8</v>
      </c>
      <c r="K118" s="67">
        <v>0</v>
      </c>
      <c r="L118" s="67">
        <v>0</v>
      </c>
      <c r="M118" s="67">
        <v>0</v>
      </c>
      <c r="N118" s="67">
        <v>0</v>
      </c>
      <c r="O118" s="122">
        <v>0</v>
      </c>
      <c r="P118" s="122">
        <v>0</v>
      </c>
      <c r="Q118" s="122">
        <v>0</v>
      </c>
      <c r="R118" s="122">
        <v>0</v>
      </c>
      <c r="S118" s="113">
        <v>15</v>
      </c>
    </row>
    <row r="119" spans="1:19" x14ac:dyDescent="0.25">
      <c r="A119" s="20" t="s">
        <v>191</v>
      </c>
      <c r="B119" s="21" t="s">
        <v>372</v>
      </c>
      <c r="C119" s="22">
        <v>467</v>
      </c>
      <c r="D119" s="67">
        <v>0</v>
      </c>
      <c r="E119" s="67">
        <v>5</v>
      </c>
      <c r="F119" s="67">
        <v>0</v>
      </c>
      <c r="G119" s="67">
        <v>5</v>
      </c>
      <c r="H119" s="67">
        <v>0</v>
      </c>
      <c r="I119" s="67">
        <v>0</v>
      </c>
      <c r="J119" s="67">
        <v>1</v>
      </c>
      <c r="K119" s="67">
        <v>0</v>
      </c>
      <c r="L119" s="67">
        <v>0</v>
      </c>
      <c r="M119" s="67">
        <v>0</v>
      </c>
      <c r="N119" s="67">
        <v>0</v>
      </c>
      <c r="O119" s="122">
        <v>0</v>
      </c>
      <c r="P119" s="122">
        <v>0</v>
      </c>
      <c r="Q119" s="122">
        <v>0</v>
      </c>
      <c r="R119" s="122">
        <v>0</v>
      </c>
      <c r="S119" s="113">
        <v>6</v>
      </c>
    </row>
    <row r="120" spans="1:19" x14ac:dyDescent="0.25">
      <c r="A120" s="20" t="s">
        <v>192</v>
      </c>
      <c r="B120" s="21" t="s">
        <v>372</v>
      </c>
      <c r="C120" s="22">
        <v>576</v>
      </c>
      <c r="D120" s="67">
        <v>0</v>
      </c>
      <c r="E120" s="67">
        <v>1</v>
      </c>
      <c r="F120" s="67">
        <v>0</v>
      </c>
      <c r="G120" s="67">
        <v>1</v>
      </c>
      <c r="H120" s="67">
        <v>0</v>
      </c>
      <c r="I120" s="67">
        <v>0</v>
      </c>
      <c r="J120" s="67">
        <v>0</v>
      </c>
      <c r="K120" s="67">
        <v>1</v>
      </c>
      <c r="L120" s="67">
        <v>0</v>
      </c>
      <c r="M120" s="67">
        <v>1</v>
      </c>
      <c r="N120" s="67">
        <v>0</v>
      </c>
      <c r="O120" s="122">
        <v>0</v>
      </c>
      <c r="P120" s="122">
        <v>0</v>
      </c>
      <c r="Q120" s="122">
        <v>0</v>
      </c>
      <c r="R120" s="122">
        <v>0</v>
      </c>
      <c r="S120" s="113">
        <v>2</v>
      </c>
    </row>
    <row r="121" spans="1:19" x14ac:dyDescent="0.25">
      <c r="A121" s="20" t="s">
        <v>193</v>
      </c>
      <c r="B121" s="21" t="s">
        <v>372</v>
      </c>
      <c r="C121" s="22">
        <v>642</v>
      </c>
      <c r="D121" s="67">
        <v>0</v>
      </c>
      <c r="E121" s="67">
        <v>4</v>
      </c>
      <c r="F121" s="67">
        <v>0</v>
      </c>
      <c r="G121" s="67">
        <v>4</v>
      </c>
      <c r="H121" s="67">
        <v>0</v>
      </c>
      <c r="I121" s="67">
        <v>0</v>
      </c>
      <c r="J121" s="67">
        <v>8</v>
      </c>
      <c r="K121" s="67">
        <v>0</v>
      </c>
      <c r="L121" s="67">
        <v>0</v>
      </c>
      <c r="M121" s="67">
        <v>0</v>
      </c>
      <c r="N121" s="67">
        <v>0</v>
      </c>
      <c r="O121" s="122">
        <v>0</v>
      </c>
      <c r="P121" s="122">
        <v>0</v>
      </c>
      <c r="Q121" s="122">
        <v>0</v>
      </c>
      <c r="R121" s="122">
        <v>0</v>
      </c>
      <c r="S121" s="113">
        <v>12</v>
      </c>
    </row>
    <row r="122" spans="1:19" x14ac:dyDescent="0.25">
      <c r="A122" s="20" t="s">
        <v>194</v>
      </c>
      <c r="B122" s="21" t="s">
        <v>372</v>
      </c>
      <c r="C122" s="22">
        <v>679</v>
      </c>
      <c r="D122" s="67">
        <v>0</v>
      </c>
      <c r="E122" s="67">
        <v>2</v>
      </c>
      <c r="F122" s="67">
        <v>0</v>
      </c>
      <c r="G122" s="67">
        <v>2</v>
      </c>
      <c r="H122" s="67">
        <v>0</v>
      </c>
      <c r="I122" s="67">
        <v>0</v>
      </c>
      <c r="J122" s="67">
        <v>7</v>
      </c>
      <c r="K122" s="67">
        <v>2</v>
      </c>
      <c r="L122" s="67">
        <v>0</v>
      </c>
      <c r="M122" s="67">
        <v>2</v>
      </c>
      <c r="N122" s="67">
        <v>0</v>
      </c>
      <c r="O122" s="122">
        <v>0</v>
      </c>
      <c r="P122" s="122">
        <v>0</v>
      </c>
      <c r="Q122" s="122">
        <v>0</v>
      </c>
      <c r="R122" s="122">
        <v>0</v>
      </c>
      <c r="S122" s="113">
        <v>11</v>
      </c>
    </row>
    <row r="123" spans="1:19" x14ac:dyDescent="0.25">
      <c r="A123" s="20" t="s">
        <v>195</v>
      </c>
      <c r="B123" s="21" t="s">
        <v>372</v>
      </c>
      <c r="C123" s="22">
        <v>789</v>
      </c>
      <c r="D123" s="67">
        <v>0</v>
      </c>
      <c r="E123" s="67">
        <v>7</v>
      </c>
      <c r="F123" s="67">
        <v>1</v>
      </c>
      <c r="G123" s="67">
        <v>8</v>
      </c>
      <c r="H123" s="67">
        <v>0</v>
      </c>
      <c r="I123" s="67">
        <v>0</v>
      </c>
      <c r="J123" s="67">
        <v>1</v>
      </c>
      <c r="K123" s="67">
        <v>4</v>
      </c>
      <c r="L123" s="67">
        <v>0</v>
      </c>
      <c r="M123" s="67">
        <v>4</v>
      </c>
      <c r="N123" s="67">
        <v>0</v>
      </c>
      <c r="O123" s="122">
        <v>0</v>
      </c>
      <c r="P123" s="122">
        <v>0</v>
      </c>
      <c r="Q123" s="122">
        <v>0</v>
      </c>
      <c r="R123" s="122">
        <v>0</v>
      </c>
      <c r="S123" s="113">
        <v>13</v>
      </c>
    </row>
    <row r="124" spans="1:19" x14ac:dyDescent="0.25">
      <c r="A124" s="20" t="s">
        <v>196</v>
      </c>
      <c r="B124" s="21" t="s">
        <v>372</v>
      </c>
      <c r="C124" s="22">
        <v>792</v>
      </c>
      <c r="D124" s="67">
        <v>0</v>
      </c>
      <c r="E124" s="67">
        <v>0</v>
      </c>
      <c r="F124" s="67">
        <v>0</v>
      </c>
      <c r="G124" s="67">
        <v>0</v>
      </c>
      <c r="H124" s="67">
        <v>0</v>
      </c>
      <c r="I124" s="67">
        <v>0</v>
      </c>
      <c r="J124" s="67">
        <v>0</v>
      </c>
      <c r="K124" s="67">
        <v>0</v>
      </c>
      <c r="L124" s="67">
        <v>0</v>
      </c>
      <c r="M124" s="67">
        <v>0</v>
      </c>
      <c r="N124" s="67">
        <v>0</v>
      </c>
      <c r="O124" s="122">
        <v>0</v>
      </c>
      <c r="P124" s="122">
        <v>0</v>
      </c>
      <c r="Q124" s="122">
        <v>0</v>
      </c>
      <c r="R124" s="122">
        <v>0</v>
      </c>
      <c r="S124" s="113">
        <v>0</v>
      </c>
    </row>
    <row r="125" spans="1:19" x14ac:dyDescent="0.25">
      <c r="A125" s="20" t="s">
        <v>197</v>
      </c>
      <c r="B125" s="21" t="s">
        <v>372</v>
      </c>
      <c r="C125" s="22">
        <v>809</v>
      </c>
      <c r="D125" s="67">
        <v>0</v>
      </c>
      <c r="E125" s="67">
        <v>10</v>
      </c>
      <c r="F125" s="67">
        <v>0</v>
      </c>
      <c r="G125" s="67">
        <v>10</v>
      </c>
      <c r="H125" s="67">
        <v>0</v>
      </c>
      <c r="I125" s="67">
        <v>0</v>
      </c>
      <c r="J125" s="67">
        <v>1</v>
      </c>
      <c r="K125" s="67">
        <v>0</v>
      </c>
      <c r="L125" s="67">
        <v>0</v>
      </c>
      <c r="M125" s="67">
        <v>0</v>
      </c>
      <c r="N125" s="67">
        <v>0</v>
      </c>
      <c r="O125" s="122">
        <v>0</v>
      </c>
      <c r="P125" s="122">
        <v>0</v>
      </c>
      <c r="Q125" s="122">
        <v>0</v>
      </c>
      <c r="R125" s="122">
        <v>0</v>
      </c>
      <c r="S125" s="113">
        <v>11</v>
      </c>
    </row>
    <row r="126" spans="1:19" x14ac:dyDescent="0.25">
      <c r="A126" s="20" t="s">
        <v>198</v>
      </c>
      <c r="B126" s="21" t="s">
        <v>372</v>
      </c>
      <c r="C126" s="22">
        <v>847</v>
      </c>
      <c r="D126" s="67">
        <v>0</v>
      </c>
      <c r="E126" s="67">
        <v>8</v>
      </c>
      <c r="F126" s="67">
        <v>0</v>
      </c>
      <c r="G126" s="67">
        <v>8</v>
      </c>
      <c r="H126" s="67">
        <v>0</v>
      </c>
      <c r="I126" s="67">
        <v>0</v>
      </c>
      <c r="J126" s="67">
        <v>0</v>
      </c>
      <c r="K126" s="67">
        <v>0</v>
      </c>
      <c r="L126" s="67">
        <v>0</v>
      </c>
      <c r="M126" s="67">
        <v>0</v>
      </c>
      <c r="N126" s="67">
        <v>0</v>
      </c>
      <c r="O126" s="122">
        <v>0</v>
      </c>
      <c r="P126" s="122">
        <v>0</v>
      </c>
      <c r="Q126" s="122">
        <v>0</v>
      </c>
      <c r="R126" s="122">
        <v>0</v>
      </c>
      <c r="S126" s="113">
        <v>8</v>
      </c>
    </row>
    <row r="127" spans="1:19" x14ac:dyDescent="0.25">
      <c r="A127" s="20" t="s">
        <v>199</v>
      </c>
      <c r="B127" s="21" t="s">
        <v>372</v>
      </c>
      <c r="C127" s="22">
        <v>856</v>
      </c>
      <c r="D127" s="67">
        <v>0</v>
      </c>
      <c r="E127" s="67">
        <v>2</v>
      </c>
      <c r="F127" s="67">
        <v>0</v>
      </c>
      <c r="G127" s="67">
        <v>2</v>
      </c>
      <c r="H127" s="67">
        <v>0</v>
      </c>
      <c r="I127" s="67">
        <v>0</v>
      </c>
      <c r="J127" s="67">
        <v>0</v>
      </c>
      <c r="K127" s="67">
        <v>0</v>
      </c>
      <c r="L127" s="67">
        <v>0</v>
      </c>
      <c r="M127" s="67">
        <v>0</v>
      </c>
      <c r="N127" s="67">
        <v>0</v>
      </c>
      <c r="O127" s="122">
        <v>0</v>
      </c>
      <c r="P127" s="122">
        <v>0</v>
      </c>
      <c r="Q127" s="122">
        <v>0</v>
      </c>
      <c r="R127" s="122">
        <v>0</v>
      </c>
      <c r="S127" s="113">
        <v>2</v>
      </c>
    </row>
    <row r="128" spans="1:19" x14ac:dyDescent="0.25">
      <c r="A128" s="20" t="s">
        <v>200</v>
      </c>
      <c r="B128" s="21" t="s">
        <v>372</v>
      </c>
      <c r="C128" s="22">
        <v>861</v>
      </c>
      <c r="D128" s="67">
        <v>0</v>
      </c>
      <c r="E128" s="67">
        <v>10</v>
      </c>
      <c r="F128" s="67">
        <v>0</v>
      </c>
      <c r="G128" s="67">
        <v>10</v>
      </c>
      <c r="H128" s="67">
        <v>0</v>
      </c>
      <c r="I128" s="67">
        <v>0</v>
      </c>
      <c r="J128" s="67">
        <v>8</v>
      </c>
      <c r="K128" s="67">
        <v>0</v>
      </c>
      <c r="L128" s="67">
        <v>0</v>
      </c>
      <c r="M128" s="67">
        <v>0</v>
      </c>
      <c r="N128" s="67">
        <v>0</v>
      </c>
      <c r="O128" s="122">
        <v>0</v>
      </c>
      <c r="P128" s="122">
        <v>0</v>
      </c>
      <c r="Q128" s="122">
        <v>0</v>
      </c>
      <c r="R128" s="122">
        <v>0</v>
      </c>
      <c r="S128" s="113">
        <v>18</v>
      </c>
    </row>
    <row r="129" spans="1:19" x14ac:dyDescent="0.25">
      <c r="A129" s="47" t="s">
        <v>373</v>
      </c>
      <c r="B129" s="48"/>
      <c r="C129" s="112"/>
      <c r="D129" s="115">
        <v>29605</v>
      </c>
      <c r="E129" s="115">
        <v>6693</v>
      </c>
      <c r="F129" s="115">
        <v>345</v>
      </c>
      <c r="G129" s="115">
        <v>7038</v>
      </c>
      <c r="H129" s="115">
        <v>15496</v>
      </c>
      <c r="I129" s="115">
        <v>1443</v>
      </c>
      <c r="J129" s="115">
        <v>7289</v>
      </c>
      <c r="K129" s="115">
        <v>256</v>
      </c>
      <c r="L129" s="115">
        <v>18</v>
      </c>
      <c r="M129" s="115">
        <v>274</v>
      </c>
      <c r="N129" s="115">
        <v>62</v>
      </c>
      <c r="O129" s="115">
        <v>1</v>
      </c>
      <c r="P129" s="115">
        <v>0</v>
      </c>
      <c r="Q129" s="115">
        <v>0</v>
      </c>
      <c r="R129" s="115">
        <v>0</v>
      </c>
      <c r="S129" s="109">
        <v>61208</v>
      </c>
    </row>
    <row r="130" spans="1:19" x14ac:dyDescent="0.25">
      <c r="A130" s="24" t="s">
        <v>202</v>
      </c>
      <c r="B130" s="21" t="s">
        <v>374</v>
      </c>
      <c r="C130" s="176" t="s">
        <v>382</v>
      </c>
      <c r="D130" s="67">
        <v>19030</v>
      </c>
      <c r="E130" s="67">
        <v>4472</v>
      </c>
      <c r="F130" s="67">
        <v>227</v>
      </c>
      <c r="G130" s="67">
        <v>4699</v>
      </c>
      <c r="H130" s="67">
        <v>10878</v>
      </c>
      <c r="I130" s="67">
        <v>1029</v>
      </c>
      <c r="J130" s="67">
        <v>4823</v>
      </c>
      <c r="K130" s="67">
        <v>234</v>
      </c>
      <c r="L130" s="67">
        <v>17</v>
      </c>
      <c r="M130" s="67">
        <v>251</v>
      </c>
      <c r="N130" s="67">
        <v>62</v>
      </c>
      <c r="O130" s="122">
        <v>0</v>
      </c>
      <c r="P130" s="122">
        <v>0</v>
      </c>
      <c r="Q130" s="122">
        <v>0</v>
      </c>
      <c r="R130" s="122">
        <v>0</v>
      </c>
      <c r="S130" s="113">
        <v>40772</v>
      </c>
    </row>
    <row r="131" spans="1:19" x14ac:dyDescent="0.25">
      <c r="A131" s="20" t="s">
        <v>203</v>
      </c>
      <c r="B131" s="21" t="s">
        <v>374</v>
      </c>
      <c r="C131" s="22">
        <v>79</v>
      </c>
      <c r="D131" s="67">
        <v>83</v>
      </c>
      <c r="E131" s="67">
        <v>40</v>
      </c>
      <c r="F131" s="67">
        <v>1</v>
      </c>
      <c r="G131" s="67">
        <v>41</v>
      </c>
      <c r="H131" s="67">
        <v>40</v>
      </c>
      <c r="I131" s="67">
        <v>0</v>
      </c>
      <c r="J131" s="67">
        <v>115</v>
      </c>
      <c r="K131" s="67">
        <v>0</v>
      </c>
      <c r="L131" s="67">
        <v>0</v>
      </c>
      <c r="M131" s="67">
        <v>0</v>
      </c>
      <c r="N131" s="67">
        <v>0</v>
      </c>
      <c r="O131" s="122">
        <v>0</v>
      </c>
      <c r="P131" s="122">
        <v>0</v>
      </c>
      <c r="Q131" s="122">
        <v>0</v>
      </c>
      <c r="R131" s="122">
        <v>0</v>
      </c>
      <c r="S131" s="113">
        <v>279</v>
      </c>
    </row>
    <row r="132" spans="1:19" x14ac:dyDescent="0.25">
      <c r="A132" s="20" t="s">
        <v>204</v>
      </c>
      <c r="B132" s="21" t="s">
        <v>374</v>
      </c>
      <c r="C132" s="22">
        <v>88</v>
      </c>
      <c r="D132" s="67">
        <v>3304</v>
      </c>
      <c r="E132" s="67">
        <v>896</v>
      </c>
      <c r="F132" s="67">
        <v>35</v>
      </c>
      <c r="G132" s="67">
        <v>931</v>
      </c>
      <c r="H132" s="67">
        <v>1902</v>
      </c>
      <c r="I132" s="67">
        <v>189</v>
      </c>
      <c r="J132" s="67">
        <v>832</v>
      </c>
      <c r="K132" s="67">
        <v>0</v>
      </c>
      <c r="L132" s="67">
        <v>0</v>
      </c>
      <c r="M132" s="67">
        <v>0</v>
      </c>
      <c r="N132" s="67">
        <v>0</v>
      </c>
      <c r="O132" s="122">
        <v>0</v>
      </c>
      <c r="P132" s="122">
        <v>0</v>
      </c>
      <c r="Q132" s="122">
        <v>0</v>
      </c>
      <c r="R132" s="122">
        <v>0</v>
      </c>
      <c r="S132" s="113">
        <v>7158</v>
      </c>
    </row>
    <row r="133" spans="1:19" x14ac:dyDescent="0.25">
      <c r="A133" s="20" t="s">
        <v>205</v>
      </c>
      <c r="B133" s="21" t="s">
        <v>374</v>
      </c>
      <c r="C133" s="22">
        <v>129</v>
      </c>
      <c r="D133" s="67">
        <v>631</v>
      </c>
      <c r="E133" s="67">
        <v>134</v>
      </c>
      <c r="F133" s="67">
        <v>6</v>
      </c>
      <c r="G133" s="67">
        <v>140</v>
      </c>
      <c r="H133" s="67">
        <v>217</v>
      </c>
      <c r="I133" s="67">
        <v>0</v>
      </c>
      <c r="J133" s="67">
        <v>151</v>
      </c>
      <c r="K133" s="67">
        <v>0</v>
      </c>
      <c r="L133" s="67">
        <v>0</v>
      </c>
      <c r="M133" s="67">
        <v>0</v>
      </c>
      <c r="N133" s="67">
        <v>0</v>
      </c>
      <c r="O133" s="122">
        <v>0</v>
      </c>
      <c r="P133" s="122">
        <v>0</v>
      </c>
      <c r="Q133" s="122">
        <v>0</v>
      </c>
      <c r="R133" s="122">
        <v>0</v>
      </c>
      <c r="S133" s="113">
        <v>1139</v>
      </c>
    </row>
    <row r="134" spans="1:19" x14ac:dyDescent="0.25">
      <c r="A134" s="20" t="s">
        <v>206</v>
      </c>
      <c r="B134" s="21" t="s">
        <v>374</v>
      </c>
      <c r="C134" s="22">
        <v>212</v>
      </c>
      <c r="D134" s="67">
        <v>294</v>
      </c>
      <c r="E134" s="67">
        <v>52</v>
      </c>
      <c r="F134" s="67">
        <v>1</v>
      </c>
      <c r="G134" s="67">
        <v>53</v>
      </c>
      <c r="H134" s="67">
        <v>46</v>
      </c>
      <c r="I134" s="67">
        <v>0</v>
      </c>
      <c r="J134" s="67">
        <v>88</v>
      </c>
      <c r="K134" s="67">
        <v>0</v>
      </c>
      <c r="L134" s="67">
        <v>0</v>
      </c>
      <c r="M134" s="67">
        <v>0</v>
      </c>
      <c r="N134" s="67">
        <v>0</v>
      </c>
      <c r="O134" s="122">
        <v>0</v>
      </c>
      <c r="P134" s="122">
        <v>0</v>
      </c>
      <c r="Q134" s="122">
        <v>0</v>
      </c>
      <c r="R134" s="122">
        <v>0</v>
      </c>
      <c r="S134" s="113">
        <v>481</v>
      </c>
    </row>
    <row r="135" spans="1:19" x14ac:dyDescent="0.25">
      <c r="A135" s="20" t="s">
        <v>207</v>
      </c>
      <c r="B135" s="21" t="s">
        <v>374</v>
      </c>
      <c r="C135" s="22">
        <v>266</v>
      </c>
      <c r="D135" s="67">
        <v>1236</v>
      </c>
      <c r="E135" s="67">
        <v>172</v>
      </c>
      <c r="F135" s="67">
        <v>10</v>
      </c>
      <c r="G135" s="67">
        <v>182</v>
      </c>
      <c r="H135" s="67">
        <v>398</v>
      </c>
      <c r="I135" s="67">
        <v>77</v>
      </c>
      <c r="J135" s="67">
        <v>192</v>
      </c>
      <c r="K135" s="67">
        <v>0</v>
      </c>
      <c r="L135" s="67">
        <v>0</v>
      </c>
      <c r="M135" s="67">
        <v>0</v>
      </c>
      <c r="N135" s="67">
        <v>0</v>
      </c>
      <c r="O135" s="122">
        <v>1</v>
      </c>
      <c r="P135" s="122">
        <v>0</v>
      </c>
      <c r="Q135" s="122">
        <v>0</v>
      </c>
      <c r="R135" s="122">
        <v>0</v>
      </c>
      <c r="S135" s="113">
        <v>2086</v>
      </c>
    </row>
    <row r="136" spans="1:19" x14ac:dyDescent="0.25">
      <c r="A136" s="20" t="s">
        <v>208</v>
      </c>
      <c r="B136" s="21" t="s">
        <v>374</v>
      </c>
      <c r="C136" s="22">
        <v>308</v>
      </c>
      <c r="D136" s="67">
        <v>217</v>
      </c>
      <c r="E136" s="67">
        <v>56</v>
      </c>
      <c r="F136" s="67">
        <v>0</v>
      </c>
      <c r="G136" s="67">
        <v>56</v>
      </c>
      <c r="H136" s="67">
        <v>108</v>
      </c>
      <c r="I136" s="67">
        <v>0</v>
      </c>
      <c r="J136" s="67">
        <v>145</v>
      </c>
      <c r="K136" s="67">
        <v>0</v>
      </c>
      <c r="L136" s="67">
        <v>0</v>
      </c>
      <c r="M136" s="67">
        <v>0</v>
      </c>
      <c r="N136" s="67">
        <v>0</v>
      </c>
      <c r="O136" s="122">
        <v>0</v>
      </c>
      <c r="P136" s="122">
        <v>0</v>
      </c>
      <c r="Q136" s="122">
        <v>0</v>
      </c>
      <c r="R136" s="122">
        <v>0</v>
      </c>
      <c r="S136" s="113">
        <v>526</v>
      </c>
    </row>
    <row r="137" spans="1:19" x14ac:dyDescent="0.25">
      <c r="A137" s="27" t="s">
        <v>209</v>
      </c>
      <c r="B137" s="21" t="s">
        <v>374</v>
      </c>
      <c r="C137" s="22">
        <v>360</v>
      </c>
      <c r="D137" s="67">
        <v>3076</v>
      </c>
      <c r="E137" s="67">
        <v>702</v>
      </c>
      <c r="F137" s="67">
        <v>49</v>
      </c>
      <c r="G137" s="67">
        <v>751</v>
      </c>
      <c r="H137" s="67">
        <v>1845</v>
      </c>
      <c r="I137" s="67">
        <v>148</v>
      </c>
      <c r="J137" s="67">
        <v>640</v>
      </c>
      <c r="K137" s="67">
        <v>22</v>
      </c>
      <c r="L137" s="67">
        <v>1</v>
      </c>
      <c r="M137" s="67">
        <v>23</v>
      </c>
      <c r="N137" s="67">
        <v>0</v>
      </c>
      <c r="O137" s="122">
        <v>0</v>
      </c>
      <c r="P137" s="122">
        <v>0</v>
      </c>
      <c r="Q137" s="122">
        <v>0</v>
      </c>
      <c r="R137" s="122">
        <v>0</v>
      </c>
      <c r="S137" s="113">
        <v>6483</v>
      </c>
    </row>
    <row r="138" spans="1:19" x14ac:dyDescent="0.25">
      <c r="A138" s="20" t="s">
        <v>210</v>
      </c>
      <c r="B138" s="21" t="s">
        <v>374</v>
      </c>
      <c r="C138" s="22">
        <v>380</v>
      </c>
      <c r="D138" s="67">
        <v>549</v>
      </c>
      <c r="E138" s="67">
        <v>56</v>
      </c>
      <c r="F138" s="67">
        <v>7</v>
      </c>
      <c r="G138" s="67">
        <v>63</v>
      </c>
      <c r="H138" s="67">
        <v>32</v>
      </c>
      <c r="I138" s="67">
        <v>0</v>
      </c>
      <c r="J138" s="67">
        <v>129</v>
      </c>
      <c r="K138" s="67">
        <v>0</v>
      </c>
      <c r="L138" s="67">
        <v>0</v>
      </c>
      <c r="M138" s="67">
        <v>0</v>
      </c>
      <c r="N138" s="67">
        <v>0</v>
      </c>
      <c r="O138" s="122">
        <v>0</v>
      </c>
      <c r="P138" s="122">
        <v>0</v>
      </c>
      <c r="Q138" s="122">
        <v>0</v>
      </c>
      <c r="R138" s="122">
        <v>0</v>
      </c>
      <c r="S138" s="113">
        <v>773</v>
      </c>
    </row>
    <row r="139" spans="1:19" ht="15.75" thickBot="1" x14ac:dyDescent="0.3">
      <c r="A139" s="30" t="s">
        <v>211</v>
      </c>
      <c r="B139" s="31" t="s">
        <v>374</v>
      </c>
      <c r="C139" s="32">
        <v>631</v>
      </c>
      <c r="D139" s="67">
        <v>1185</v>
      </c>
      <c r="E139" s="67">
        <v>113</v>
      </c>
      <c r="F139" s="67">
        <v>9</v>
      </c>
      <c r="G139" s="67">
        <v>122</v>
      </c>
      <c r="H139" s="67">
        <v>30</v>
      </c>
      <c r="I139" s="67">
        <v>0</v>
      </c>
      <c r="J139" s="67">
        <v>174</v>
      </c>
      <c r="K139" s="67">
        <v>0</v>
      </c>
      <c r="L139" s="67">
        <v>0</v>
      </c>
      <c r="M139" s="67">
        <v>0</v>
      </c>
      <c r="N139" s="67">
        <v>0</v>
      </c>
      <c r="O139" s="122">
        <v>0</v>
      </c>
      <c r="P139" s="122">
        <v>0</v>
      </c>
      <c r="Q139" s="122">
        <v>0</v>
      </c>
      <c r="R139" s="122">
        <v>0</v>
      </c>
      <c r="S139" s="113">
        <v>1511</v>
      </c>
    </row>
    <row r="140" spans="1:19" x14ac:dyDescent="0.25">
      <c r="D140" s="70"/>
      <c r="I140" s="110"/>
      <c r="J140" s="110"/>
      <c r="K140" s="110"/>
    </row>
    <row r="141" spans="1:19" x14ac:dyDescent="0.25">
      <c r="A141" s="200" t="s">
        <v>212</v>
      </c>
      <c r="B141" s="507" t="s">
        <v>584</v>
      </c>
      <c r="C141" s="508"/>
      <c r="D141" s="508"/>
      <c r="E141" s="508"/>
      <c r="F141" s="508"/>
      <c r="G141" s="508"/>
      <c r="H141" s="508"/>
      <c r="I141" s="508"/>
      <c r="J141" s="508"/>
      <c r="K141" s="508"/>
      <c r="L141" s="508"/>
      <c r="M141" s="508"/>
      <c r="N141" s="509"/>
      <c r="O141" s="365" t="s">
        <v>574</v>
      </c>
      <c r="P141" s="211"/>
      <c r="Q141" s="211"/>
      <c r="R141" s="211"/>
      <c r="S141" s="44"/>
    </row>
    <row r="142" spans="1:19" ht="15" customHeight="1" x14ac:dyDescent="0.25">
      <c r="A142" s="207" t="s">
        <v>30</v>
      </c>
      <c r="B142" s="117" t="s">
        <v>383</v>
      </c>
      <c r="C142" s="117"/>
      <c r="D142" s="117"/>
      <c r="E142" s="117"/>
      <c r="F142" s="117"/>
      <c r="G142" s="117"/>
      <c r="H142" s="117"/>
      <c r="I142" s="117"/>
      <c r="J142" s="117"/>
      <c r="K142" s="117"/>
      <c r="L142" s="117"/>
      <c r="M142" s="117"/>
      <c r="N142" s="117"/>
      <c r="O142" s="117"/>
      <c r="P142" s="117"/>
      <c r="Q142" s="117"/>
      <c r="R142" s="117"/>
      <c r="S142" s="117"/>
    </row>
    <row r="143" spans="1:19" ht="15" customHeight="1" x14ac:dyDescent="0.25">
      <c r="A143" s="201" t="s">
        <v>384</v>
      </c>
      <c r="B143" s="117" t="s">
        <v>33</v>
      </c>
      <c r="C143" s="117"/>
      <c r="D143" s="117"/>
      <c r="E143" s="117"/>
      <c r="F143" s="117"/>
      <c r="G143" s="117"/>
      <c r="H143" s="117"/>
      <c r="I143" s="117"/>
      <c r="J143" s="117"/>
      <c r="K143" s="117"/>
      <c r="L143" s="117"/>
      <c r="M143" s="117"/>
      <c r="N143" s="117"/>
      <c r="O143" s="117"/>
      <c r="P143" s="117"/>
      <c r="Q143" s="117"/>
      <c r="R143" s="117"/>
      <c r="S143" s="117"/>
    </row>
    <row r="144" spans="1:19" x14ac:dyDescent="0.25">
      <c r="A144" s="44"/>
      <c r="B144" s="44"/>
      <c r="C144" s="44"/>
      <c r="D144" s="44"/>
      <c r="E144" s="44"/>
      <c r="F144" s="44"/>
      <c r="G144" s="44"/>
      <c r="H144" s="44"/>
      <c r="I144" s="44"/>
      <c r="J144" s="44"/>
      <c r="K144" s="44"/>
      <c r="L144" s="44"/>
      <c r="M144" s="44"/>
      <c r="N144" s="44"/>
      <c r="O144" s="44"/>
      <c r="P144" s="44"/>
      <c r="Q144" s="44"/>
      <c r="R144" s="44"/>
      <c r="S144" s="44"/>
    </row>
  </sheetData>
  <mergeCells count="3">
    <mergeCell ref="B141:N141"/>
    <mergeCell ref="S2:S4"/>
    <mergeCell ref="A1:S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33B8-0851-4C3E-93D9-1AA9C71F6A10}">
  <sheetPr>
    <tabColor rgb="FFFFFF00"/>
  </sheetPr>
  <dimension ref="A1:O144"/>
  <sheetViews>
    <sheetView topLeftCell="B1" workbookViewId="0">
      <selection activeCell="Q1" sqref="Q1:Z1048576"/>
    </sheetView>
  </sheetViews>
  <sheetFormatPr baseColWidth="10" defaultColWidth="11.42578125" defaultRowHeight="12.75" x14ac:dyDescent="0.2"/>
  <cols>
    <col min="1" max="1" width="21.7109375" style="324" customWidth="1"/>
    <col min="2" max="2" width="35" style="330" customWidth="1"/>
    <col min="3" max="3" width="13.7109375" style="324" customWidth="1"/>
    <col min="4" max="4" width="9.140625" style="324" customWidth="1"/>
    <col min="5" max="5" width="11.42578125" style="324"/>
    <col min="6" max="6" width="6.7109375" style="324" customWidth="1"/>
    <col min="7" max="7" width="13.7109375" style="324" customWidth="1"/>
    <col min="8" max="8" width="7.7109375" style="324" customWidth="1"/>
    <col min="9" max="9" width="11.42578125" style="324"/>
    <col min="10" max="10" width="10.140625" style="324" customWidth="1"/>
    <col min="11" max="11" width="11.42578125" style="324"/>
    <col min="12" max="12" width="7.7109375" style="324" customWidth="1"/>
    <col min="13" max="13" width="11.42578125" style="324"/>
    <col min="14" max="14" width="8.42578125" style="324" customWidth="1"/>
    <col min="15" max="15" width="14.140625" style="324" customWidth="1"/>
    <col min="16" max="16384" width="11.42578125" style="324"/>
  </cols>
  <sheetData>
    <row r="1" spans="1:15" ht="90.75" customHeight="1" thickBot="1" x14ac:dyDescent="0.25">
      <c r="A1" s="300"/>
      <c r="B1" s="301"/>
      <c r="C1" s="513" t="s">
        <v>385</v>
      </c>
      <c r="D1" s="513"/>
      <c r="E1" s="513"/>
      <c r="F1" s="513"/>
      <c r="G1" s="513"/>
      <c r="H1" s="513"/>
      <c r="I1" s="513"/>
      <c r="J1" s="513"/>
      <c r="K1" s="513"/>
      <c r="L1" s="513"/>
      <c r="M1" s="513"/>
      <c r="N1" s="513"/>
      <c r="O1" s="403" t="s">
        <v>576</v>
      </c>
    </row>
    <row r="2" spans="1:15" ht="12.75" customHeight="1" x14ac:dyDescent="0.2">
      <c r="A2" s="514" t="s">
        <v>386</v>
      </c>
      <c r="B2" s="516" t="s">
        <v>387</v>
      </c>
      <c r="C2" s="518" t="s">
        <v>388</v>
      </c>
      <c r="D2" s="518"/>
      <c r="E2" s="518"/>
      <c r="F2" s="518"/>
      <c r="G2" s="518"/>
      <c r="H2" s="518"/>
      <c r="I2" s="518"/>
      <c r="J2" s="518"/>
      <c r="K2" s="518"/>
      <c r="L2" s="518"/>
      <c r="M2" s="518"/>
      <c r="N2" s="518"/>
      <c r="O2" s="519" t="s">
        <v>389</v>
      </c>
    </row>
    <row r="3" spans="1:15" ht="12.75" customHeight="1" x14ac:dyDescent="0.2">
      <c r="A3" s="515"/>
      <c r="B3" s="517"/>
      <c r="C3" s="518"/>
      <c r="D3" s="518"/>
      <c r="E3" s="518"/>
      <c r="F3" s="518"/>
      <c r="G3" s="518"/>
      <c r="H3" s="518"/>
      <c r="I3" s="518"/>
      <c r="J3" s="518"/>
      <c r="K3" s="518"/>
      <c r="L3" s="518"/>
      <c r="M3" s="518"/>
      <c r="N3" s="518"/>
      <c r="O3" s="519"/>
    </row>
    <row r="4" spans="1:15" ht="33.75" customHeight="1" thickBot="1" x14ac:dyDescent="0.25">
      <c r="A4" s="515"/>
      <c r="B4" s="517"/>
      <c r="C4" s="359" t="s">
        <v>390</v>
      </c>
      <c r="D4" s="359" t="s">
        <v>331</v>
      </c>
      <c r="E4" s="359" t="s">
        <v>391</v>
      </c>
      <c r="F4" s="359" t="s">
        <v>331</v>
      </c>
      <c r="G4" s="359" t="s">
        <v>392</v>
      </c>
      <c r="H4" s="359" t="s">
        <v>331</v>
      </c>
      <c r="I4" s="359" t="s">
        <v>393</v>
      </c>
      <c r="J4" s="359" t="s">
        <v>331</v>
      </c>
      <c r="K4" s="359" t="s">
        <v>394</v>
      </c>
      <c r="L4" s="359" t="s">
        <v>331</v>
      </c>
      <c r="M4" s="359" t="s">
        <v>395</v>
      </c>
      <c r="N4" s="359" t="s">
        <v>331</v>
      </c>
      <c r="O4" s="520"/>
    </row>
    <row r="5" spans="1:15" ht="20.25" customHeight="1" x14ac:dyDescent="0.2">
      <c r="A5" s="515"/>
      <c r="B5" s="304" t="s">
        <v>396</v>
      </c>
      <c r="C5" s="360">
        <v>5707</v>
      </c>
      <c r="D5" s="361">
        <v>3.9931430170724883E-2</v>
      </c>
      <c r="E5" s="362">
        <v>21724</v>
      </c>
      <c r="F5" s="361">
        <v>0.15200111950741674</v>
      </c>
      <c r="G5" s="360">
        <v>16847</v>
      </c>
      <c r="H5" s="361">
        <v>0.11787713406101315</v>
      </c>
      <c r="I5" s="360">
        <v>33303</v>
      </c>
      <c r="J5" s="361">
        <v>0.23301847187237615</v>
      </c>
      <c r="K5" s="360">
        <v>59493</v>
      </c>
      <c r="L5" s="361">
        <v>0.41626784214945423</v>
      </c>
      <c r="M5" s="360">
        <v>5846</v>
      </c>
      <c r="N5" s="363">
        <v>4.0904002239014831E-2</v>
      </c>
      <c r="O5" s="309">
        <v>142920</v>
      </c>
    </row>
    <row r="6" spans="1:15" ht="24.75" customHeight="1" x14ac:dyDescent="0.2">
      <c r="A6" s="310">
        <v>1</v>
      </c>
      <c r="B6" s="311" t="s">
        <v>397</v>
      </c>
      <c r="C6" s="314">
        <v>71</v>
      </c>
      <c r="D6" s="313">
        <v>4.0757749712973593E-2</v>
      </c>
      <c r="E6" s="312">
        <v>252</v>
      </c>
      <c r="F6" s="313">
        <v>0.14466130884041331</v>
      </c>
      <c r="G6" s="314">
        <v>215</v>
      </c>
      <c r="H6" s="313">
        <v>0.12342135476463835</v>
      </c>
      <c r="I6" s="314">
        <v>429</v>
      </c>
      <c r="J6" s="313">
        <v>0.2462686567164179</v>
      </c>
      <c r="K6" s="314">
        <v>735</v>
      </c>
      <c r="L6" s="313">
        <v>0.42192881745120553</v>
      </c>
      <c r="M6" s="314">
        <v>40</v>
      </c>
      <c r="N6" s="313">
        <v>2.2962112514351322E-2</v>
      </c>
      <c r="O6" s="315">
        <v>1742</v>
      </c>
    </row>
    <row r="7" spans="1:15" ht="15" x14ac:dyDescent="0.25">
      <c r="A7" s="316">
        <v>142</v>
      </c>
      <c r="B7" s="317" t="s">
        <v>398</v>
      </c>
      <c r="C7" s="331">
        <v>0</v>
      </c>
      <c r="D7" s="318">
        <v>0</v>
      </c>
      <c r="E7" s="331">
        <v>2</v>
      </c>
      <c r="F7" s="318">
        <v>9.5238095238095233E-2</v>
      </c>
      <c r="G7" s="331">
        <v>3</v>
      </c>
      <c r="H7" s="318">
        <v>0.14285714285714285</v>
      </c>
      <c r="I7" s="331">
        <v>5</v>
      </c>
      <c r="J7" s="318">
        <v>0.23809523809523808</v>
      </c>
      <c r="K7" s="331">
        <v>11</v>
      </c>
      <c r="L7" s="318">
        <v>0.52380952380952384</v>
      </c>
      <c r="M7" s="331">
        <v>0</v>
      </c>
      <c r="N7" s="318">
        <v>0</v>
      </c>
      <c r="O7" s="319">
        <v>21</v>
      </c>
    </row>
    <row r="8" spans="1:15" ht="15" x14ac:dyDescent="0.25">
      <c r="A8" s="316">
        <v>425</v>
      </c>
      <c r="B8" s="317" t="s">
        <v>399</v>
      </c>
      <c r="C8" s="331">
        <v>4</v>
      </c>
      <c r="D8" s="318">
        <v>4.1666666666666664E-2</v>
      </c>
      <c r="E8" s="331">
        <v>14</v>
      </c>
      <c r="F8" s="318">
        <v>0.14583333333333334</v>
      </c>
      <c r="G8" s="331">
        <v>14</v>
      </c>
      <c r="H8" s="318">
        <v>0.14583333333333334</v>
      </c>
      <c r="I8" s="331">
        <v>25</v>
      </c>
      <c r="J8" s="318">
        <v>0.26041666666666669</v>
      </c>
      <c r="K8" s="331">
        <v>36</v>
      </c>
      <c r="L8" s="318">
        <v>0.375</v>
      </c>
      <c r="M8" s="331">
        <v>3</v>
      </c>
      <c r="N8" s="318">
        <v>3.125E-2</v>
      </c>
      <c r="O8" s="319">
        <v>96</v>
      </c>
    </row>
    <row r="9" spans="1:15" ht="15" x14ac:dyDescent="0.25">
      <c r="A9" s="316">
        <v>579</v>
      </c>
      <c r="B9" s="317" t="s">
        <v>400</v>
      </c>
      <c r="C9" s="331">
        <v>35</v>
      </c>
      <c r="D9" s="318">
        <v>4.7814207650273222E-2</v>
      </c>
      <c r="E9" s="331">
        <v>106</v>
      </c>
      <c r="F9" s="318">
        <v>0.1448087431693989</v>
      </c>
      <c r="G9" s="331">
        <v>105</v>
      </c>
      <c r="H9" s="318">
        <v>0.14344262295081966</v>
      </c>
      <c r="I9" s="331">
        <v>170</v>
      </c>
      <c r="J9" s="318">
        <v>0.23224043715846995</v>
      </c>
      <c r="K9" s="331">
        <v>297</v>
      </c>
      <c r="L9" s="318">
        <v>0.40573770491803279</v>
      </c>
      <c r="M9" s="331">
        <v>19</v>
      </c>
      <c r="N9" s="318">
        <v>2.5956284153005466E-2</v>
      </c>
      <c r="O9" s="319">
        <v>732</v>
      </c>
    </row>
    <row r="10" spans="1:15" ht="15" x14ac:dyDescent="0.25">
      <c r="A10" s="316">
        <v>585</v>
      </c>
      <c r="B10" s="317" t="s">
        <v>401</v>
      </c>
      <c r="C10" s="331">
        <v>1</v>
      </c>
      <c r="D10" s="318">
        <v>2.6315789473684209E-2</v>
      </c>
      <c r="E10" s="331">
        <v>9</v>
      </c>
      <c r="F10" s="318">
        <v>0.23684210526315788</v>
      </c>
      <c r="G10" s="331">
        <v>2</v>
      </c>
      <c r="H10" s="318">
        <v>5.2631578947368418E-2</v>
      </c>
      <c r="I10" s="331">
        <v>13</v>
      </c>
      <c r="J10" s="318">
        <v>0.34210526315789475</v>
      </c>
      <c r="K10" s="331">
        <v>13</v>
      </c>
      <c r="L10" s="318">
        <v>0.34210526315789475</v>
      </c>
      <c r="M10" s="331">
        <v>0</v>
      </c>
      <c r="N10" s="318">
        <v>0</v>
      </c>
      <c r="O10" s="319">
        <v>38</v>
      </c>
    </row>
    <row r="11" spans="1:15" ht="15" x14ac:dyDescent="0.25">
      <c r="A11" s="316">
        <v>591</v>
      </c>
      <c r="B11" s="317" t="s">
        <v>402</v>
      </c>
      <c r="C11" s="331">
        <v>24</v>
      </c>
      <c r="D11" s="318">
        <v>3.6529680365296802E-2</v>
      </c>
      <c r="E11" s="331">
        <v>86</v>
      </c>
      <c r="F11" s="318">
        <v>0.13089802130898021</v>
      </c>
      <c r="G11" s="331">
        <v>68</v>
      </c>
      <c r="H11" s="318">
        <v>0.1035007610350076</v>
      </c>
      <c r="I11" s="331">
        <v>173</v>
      </c>
      <c r="J11" s="318">
        <v>0.26331811263318111</v>
      </c>
      <c r="K11" s="331">
        <v>291</v>
      </c>
      <c r="L11" s="318">
        <v>0.44292237442922372</v>
      </c>
      <c r="M11" s="331">
        <v>15</v>
      </c>
      <c r="N11" s="318">
        <v>2.2831050228310501E-2</v>
      </c>
      <c r="O11" s="319">
        <v>657</v>
      </c>
    </row>
    <row r="12" spans="1:15" ht="15" x14ac:dyDescent="0.25">
      <c r="A12" s="316">
        <v>893</v>
      </c>
      <c r="B12" s="317" t="s">
        <v>403</v>
      </c>
      <c r="C12" s="331">
        <v>7</v>
      </c>
      <c r="D12" s="318">
        <v>3.5353535353535352E-2</v>
      </c>
      <c r="E12" s="331">
        <v>35</v>
      </c>
      <c r="F12" s="318">
        <v>0.17676767676767677</v>
      </c>
      <c r="G12" s="331">
        <v>23</v>
      </c>
      <c r="H12" s="318">
        <v>0.11616161616161616</v>
      </c>
      <c r="I12" s="331">
        <v>43</v>
      </c>
      <c r="J12" s="318">
        <v>0.21717171717171718</v>
      </c>
      <c r="K12" s="331">
        <v>87</v>
      </c>
      <c r="L12" s="318">
        <v>0.43939393939393939</v>
      </c>
      <c r="M12" s="331">
        <v>3</v>
      </c>
      <c r="N12" s="318">
        <v>1.5151515151515152E-2</v>
      </c>
      <c r="O12" s="319">
        <v>198</v>
      </c>
    </row>
    <row r="13" spans="1:15" x14ac:dyDescent="0.2">
      <c r="A13" s="310">
        <v>2</v>
      </c>
      <c r="B13" s="311" t="s">
        <v>404</v>
      </c>
      <c r="C13" s="314">
        <v>70</v>
      </c>
      <c r="D13" s="313">
        <v>3.3947623666343359E-2</v>
      </c>
      <c r="E13" s="312">
        <v>336</v>
      </c>
      <c r="F13" s="313">
        <v>0.1629485935984481</v>
      </c>
      <c r="G13" s="314">
        <v>272</v>
      </c>
      <c r="H13" s="313">
        <v>0.13191076624636275</v>
      </c>
      <c r="I13" s="314">
        <v>476</v>
      </c>
      <c r="J13" s="313">
        <v>0.23084384093113483</v>
      </c>
      <c r="K13" s="314">
        <v>854</v>
      </c>
      <c r="L13" s="313">
        <v>0.41416100872938894</v>
      </c>
      <c r="M13" s="314">
        <v>54</v>
      </c>
      <c r="N13" s="313">
        <v>2.6188166828322017E-2</v>
      </c>
      <c r="O13" s="315">
        <v>2062</v>
      </c>
    </row>
    <row r="14" spans="1:15" ht="15" x14ac:dyDescent="0.25">
      <c r="A14" s="316">
        <v>120</v>
      </c>
      <c r="B14" s="317" t="s">
        <v>405</v>
      </c>
      <c r="C14" s="331">
        <v>2</v>
      </c>
      <c r="D14" s="318">
        <v>4.7619047619047616E-2</v>
      </c>
      <c r="E14" s="331">
        <v>6</v>
      </c>
      <c r="F14" s="318">
        <v>0.14285714285714285</v>
      </c>
      <c r="G14" s="331">
        <v>7</v>
      </c>
      <c r="H14" s="318">
        <v>0.16666666666666666</v>
      </c>
      <c r="I14" s="331">
        <v>8</v>
      </c>
      <c r="J14" s="318">
        <v>0.19047619047619047</v>
      </c>
      <c r="K14" s="331">
        <v>16</v>
      </c>
      <c r="L14" s="318">
        <v>0.38095238095238093</v>
      </c>
      <c r="M14" s="331">
        <v>3</v>
      </c>
      <c r="N14" s="318">
        <v>7.1428571428571425E-2</v>
      </c>
      <c r="O14" s="319">
        <v>42</v>
      </c>
    </row>
    <row r="15" spans="1:15" ht="15" x14ac:dyDescent="0.25">
      <c r="A15" s="316">
        <v>154</v>
      </c>
      <c r="B15" s="317" t="s">
        <v>406</v>
      </c>
      <c r="C15" s="331">
        <v>56</v>
      </c>
      <c r="D15" s="318">
        <v>3.6316472114137487E-2</v>
      </c>
      <c r="E15" s="331">
        <v>253</v>
      </c>
      <c r="F15" s="318">
        <v>0.16407263294422827</v>
      </c>
      <c r="G15" s="331">
        <v>202</v>
      </c>
      <c r="H15" s="318">
        <v>0.13099870298313879</v>
      </c>
      <c r="I15" s="331">
        <v>346</v>
      </c>
      <c r="J15" s="318">
        <v>0.22438391699092089</v>
      </c>
      <c r="K15" s="331">
        <v>636</v>
      </c>
      <c r="L15" s="318">
        <v>0.41245136186770426</v>
      </c>
      <c r="M15" s="331">
        <v>49</v>
      </c>
      <c r="N15" s="318">
        <v>3.1776913099870296E-2</v>
      </c>
      <c r="O15" s="319">
        <v>1542</v>
      </c>
    </row>
    <row r="16" spans="1:15" ht="15" x14ac:dyDescent="0.25">
      <c r="A16" s="316">
        <v>250</v>
      </c>
      <c r="B16" s="317" t="s">
        <v>407</v>
      </c>
      <c r="C16" s="331">
        <v>2</v>
      </c>
      <c r="D16" s="318">
        <v>1.0416666666666666E-2</v>
      </c>
      <c r="E16" s="331">
        <v>31</v>
      </c>
      <c r="F16" s="318">
        <v>0.16145833333333334</v>
      </c>
      <c r="G16" s="331">
        <v>22</v>
      </c>
      <c r="H16" s="318">
        <v>0.11458333333333333</v>
      </c>
      <c r="I16" s="331">
        <v>47</v>
      </c>
      <c r="J16" s="318">
        <v>0.24479166666666666</v>
      </c>
      <c r="K16" s="331">
        <v>88</v>
      </c>
      <c r="L16" s="318">
        <v>0.45833333333333331</v>
      </c>
      <c r="M16" s="331">
        <v>2</v>
      </c>
      <c r="N16" s="318">
        <v>1.0416666666666666E-2</v>
      </c>
      <c r="O16" s="319">
        <v>192</v>
      </c>
    </row>
    <row r="17" spans="1:15" ht="15" x14ac:dyDescent="0.25">
      <c r="A17" s="316">
        <v>495</v>
      </c>
      <c r="B17" s="317" t="s">
        <v>408</v>
      </c>
      <c r="C17" s="331">
        <v>1</v>
      </c>
      <c r="D17" s="318">
        <v>2.2727272727272728E-2</v>
      </c>
      <c r="E17" s="331">
        <v>6</v>
      </c>
      <c r="F17" s="318">
        <v>0.13636363636363635</v>
      </c>
      <c r="G17" s="331">
        <v>7</v>
      </c>
      <c r="H17" s="318">
        <v>0.15909090909090909</v>
      </c>
      <c r="I17" s="331">
        <v>13</v>
      </c>
      <c r="J17" s="318">
        <v>0.29545454545454547</v>
      </c>
      <c r="K17" s="331">
        <v>17</v>
      </c>
      <c r="L17" s="318">
        <v>0.38636363636363635</v>
      </c>
      <c r="M17" s="331">
        <v>0</v>
      </c>
      <c r="N17" s="318">
        <v>0</v>
      </c>
      <c r="O17" s="319">
        <v>44</v>
      </c>
    </row>
    <row r="18" spans="1:15" ht="15" x14ac:dyDescent="0.25">
      <c r="A18" s="316">
        <v>790</v>
      </c>
      <c r="B18" s="317" t="s">
        <v>409</v>
      </c>
      <c r="C18" s="331">
        <v>3</v>
      </c>
      <c r="D18" s="318">
        <v>3.2608695652173912E-2</v>
      </c>
      <c r="E18" s="331">
        <v>19</v>
      </c>
      <c r="F18" s="318">
        <v>0.20652173913043478</v>
      </c>
      <c r="G18" s="331">
        <v>12</v>
      </c>
      <c r="H18" s="318">
        <v>0.13043478260869565</v>
      </c>
      <c r="I18" s="331">
        <v>24</v>
      </c>
      <c r="J18" s="318">
        <v>0.2608695652173913</v>
      </c>
      <c r="K18" s="331">
        <v>34</v>
      </c>
      <c r="L18" s="318">
        <v>0.36956521739130432</v>
      </c>
      <c r="M18" s="331">
        <v>0</v>
      </c>
      <c r="N18" s="318">
        <v>0</v>
      </c>
      <c r="O18" s="319">
        <v>92</v>
      </c>
    </row>
    <row r="19" spans="1:15" ht="15" x14ac:dyDescent="0.25">
      <c r="A19" s="316">
        <v>895</v>
      </c>
      <c r="B19" s="317" t="s">
        <v>410</v>
      </c>
      <c r="C19" s="331">
        <v>6</v>
      </c>
      <c r="D19" s="318">
        <v>0.04</v>
      </c>
      <c r="E19" s="331">
        <v>21</v>
      </c>
      <c r="F19" s="318">
        <v>0.14000000000000001</v>
      </c>
      <c r="G19" s="331">
        <v>22</v>
      </c>
      <c r="H19" s="318">
        <v>0.14666666666666667</v>
      </c>
      <c r="I19" s="331">
        <v>38</v>
      </c>
      <c r="J19" s="318">
        <v>0.25333333333333335</v>
      </c>
      <c r="K19" s="331">
        <v>63</v>
      </c>
      <c r="L19" s="318">
        <v>0.42</v>
      </c>
      <c r="M19" s="331">
        <v>0</v>
      </c>
      <c r="N19" s="318">
        <v>0</v>
      </c>
      <c r="O19" s="319">
        <v>150</v>
      </c>
    </row>
    <row r="20" spans="1:15" x14ac:dyDescent="0.2">
      <c r="A20" s="310">
        <v>3</v>
      </c>
      <c r="B20" s="311" t="s">
        <v>411</v>
      </c>
      <c r="C20" s="314">
        <v>304</v>
      </c>
      <c r="D20" s="313">
        <v>3.6520903411821237E-2</v>
      </c>
      <c r="E20" s="312">
        <v>1353</v>
      </c>
      <c r="F20" s="313">
        <v>0.16254204709274386</v>
      </c>
      <c r="G20" s="314">
        <v>981</v>
      </c>
      <c r="H20" s="313">
        <v>0.11785199423354156</v>
      </c>
      <c r="I20" s="314">
        <v>2111</v>
      </c>
      <c r="J20" s="313">
        <v>0.25360403652090341</v>
      </c>
      <c r="K20" s="314">
        <v>3373</v>
      </c>
      <c r="L20" s="313">
        <v>0.40521383950024026</v>
      </c>
      <c r="M20" s="314">
        <v>202</v>
      </c>
      <c r="N20" s="313">
        <v>2.4267179240749639E-2</v>
      </c>
      <c r="O20" s="315">
        <v>8324</v>
      </c>
    </row>
    <row r="21" spans="1:15" ht="15" x14ac:dyDescent="0.25">
      <c r="A21" s="316">
        <v>45</v>
      </c>
      <c r="B21" s="317" t="s">
        <v>412</v>
      </c>
      <c r="C21" s="331">
        <v>126</v>
      </c>
      <c r="D21" s="318">
        <v>3.7477691850089236E-2</v>
      </c>
      <c r="E21" s="331">
        <v>550</v>
      </c>
      <c r="F21" s="318">
        <v>0.1635930993456276</v>
      </c>
      <c r="G21" s="331">
        <v>384</v>
      </c>
      <c r="H21" s="318">
        <v>0.11421772754312909</v>
      </c>
      <c r="I21" s="331">
        <v>835</v>
      </c>
      <c r="J21" s="318">
        <v>0.24836406900654373</v>
      </c>
      <c r="K21" s="331">
        <v>1374</v>
      </c>
      <c r="L21" s="318">
        <v>0.40868530636525879</v>
      </c>
      <c r="M21" s="331">
        <v>93</v>
      </c>
      <c r="N21" s="318">
        <v>2.7662105889351578E-2</v>
      </c>
      <c r="O21" s="319">
        <v>3362</v>
      </c>
    </row>
    <row r="22" spans="1:15" ht="15" x14ac:dyDescent="0.25">
      <c r="A22" s="316">
        <v>51</v>
      </c>
      <c r="B22" s="317" t="s">
        <v>413</v>
      </c>
      <c r="C22" s="331">
        <v>8</v>
      </c>
      <c r="D22" s="318">
        <v>3.864734299516908E-2</v>
      </c>
      <c r="E22" s="331">
        <v>31</v>
      </c>
      <c r="F22" s="318">
        <v>0.14975845410628019</v>
      </c>
      <c r="G22" s="331">
        <v>26</v>
      </c>
      <c r="H22" s="318">
        <v>0.12560386473429952</v>
      </c>
      <c r="I22" s="331">
        <v>46</v>
      </c>
      <c r="J22" s="318">
        <v>0.22222222222222221</v>
      </c>
      <c r="K22" s="331">
        <v>93</v>
      </c>
      <c r="L22" s="318">
        <v>0.44927536231884058</v>
      </c>
      <c r="M22" s="331">
        <v>3</v>
      </c>
      <c r="N22" s="318">
        <v>1.4492753623188406E-2</v>
      </c>
      <c r="O22" s="319">
        <v>207</v>
      </c>
    </row>
    <row r="23" spans="1:15" ht="15" x14ac:dyDescent="0.25">
      <c r="A23" s="316">
        <v>147</v>
      </c>
      <c r="B23" s="317" t="s">
        <v>414</v>
      </c>
      <c r="C23" s="331">
        <v>35</v>
      </c>
      <c r="D23" s="318">
        <v>3.6458333333333336E-2</v>
      </c>
      <c r="E23" s="331">
        <v>154</v>
      </c>
      <c r="F23" s="318">
        <v>0.16041666666666668</v>
      </c>
      <c r="G23" s="331">
        <v>103</v>
      </c>
      <c r="H23" s="318">
        <v>0.10729166666666666</v>
      </c>
      <c r="I23" s="331">
        <v>240</v>
      </c>
      <c r="J23" s="318">
        <v>0.25</v>
      </c>
      <c r="K23" s="331">
        <v>407</v>
      </c>
      <c r="L23" s="318">
        <v>0.42395833333333333</v>
      </c>
      <c r="M23" s="331">
        <v>21</v>
      </c>
      <c r="N23" s="318">
        <v>2.1874999999999999E-2</v>
      </c>
      <c r="O23" s="319">
        <v>960</v>
      </c>
    </row>
    <row r="24" spans="1:15" ht="15" x14ac:dyDescent="0.25">
      <c r="A24" s="316">
        <v>172</v>
      </c>
      <c r="B24" s="317" t="s">
        <v>415</v>
      </c>
      <c r="C24" s="331">
        <v>22</v>
      </c>
      <c r="D24" s="318">
        <v>3.0428769017980636E-2</v>
      </c>
      <c r="E24" s="331">
        <v>128</v>
      </c>
      <c r="F24" s="318">
        <v>0.17704011065006917</v>
      </c>
      <c r="G24" s="331">
        <v>85</v>
      </c>
      <c r="H24" s="318">
        <v>0.11756569847856155</v>
      </c>
      <c r="I24" s="331">
        <v>191</v>
      </c>
      <c r="J24" s="318">
        <v>0.26417704011065007</v>
      </c>
      <c r="K24" s="331">
        <v>277</v>
      </c>
      <c r="L24" s="318">
        <v>0.38312586445366531</v>
      </c>
      <c r="M24" s="331">
        <v>20</v>
      </c>
      <c r="N24" s="318">
        <v>2.7662517289073305E-2</v>
      </c>
      <c r="O24" s="319">
        <v>723</v>
      </c>
    </row>
    <row r="25" spans="1:15" ht="15" x14ac:dyDescent="0.25">
      <c r="A25" s="316">
        <v>475</v>
      </c>
      <c r="B25" s="317" t="s">
        <v>416</v>
      </c>
      <c r="C25" s="331">
        <v>0</v>
      </c>
      <c r="D25" s="318">
        <v>0</v>
      </c>
      <c r="E25" s="331">
        <v>0</v>
      </c>
      <c r="F25" s="318">
        <v>0</v>
      </c>
      <c r="G25" s="331">
        <v>0</v>
      </c>
      <c r="H25" s="318">
        <v>0</v>
      </c>
      <c r="I25" s="331">
        <v>1</v>
      </c>
      <c r="J25" s="318">
        <v>1</v>
      </c>
      <c r="K25" s="331">
        <v>0</v>
      </c>
      <c r="L25" s="318">
        <v>0</v>
      </c>
      <c r="M25" s="331">
        <v>0</v>
      </c>
      <c r="N25" s="318">
        <v>0</v>
      </c>
      <c r="O25" s="319">
        <v>1</v>
      </c>
    </row>
    <row r="26" spans="1:15" ht="15" x14ac:dyDescent="0.25">
      <c r="A26" s="316">
        <v>480</v>
      </c>
      <c r="B26" s="317" t="s">
        <v>417</v>
      </c>
      <c r="C26" s="331">
        <v>9</v>
      </c>
      <c r="D26" s="318">
        <v>3.1578947368421054E-2</v>
      </c>
      <c r="E26" s="331">
        <v>42</v>
      </c>
      <c r="F26" s="318">
        <v>0.14736842105263157</v>
      </c>
      <c r="G26" s="331">
        <v>27</v>
      </c>
      <c r="H26" s="318">
        <v>9.4736842105263161E-2</v>
      </c>
      <c r="I26" s="331">
        <v>81</v>
      </c>
      <c r="J26" s="318">
        <v>0.28421052631578947</v>
      </c>
      <c r="K26" s="331">
        <v>122</v>
      </c>
      <c r="L26" s="318">
        <v>0.42807017543859649</v>
      </c>
      <c r="M26" s="331">
        <v>4</v>
      </c>
      <c r="N26" s="318">
        <v>1.4035087719298246E-2</v>
      </c>
      <c r="O26" s="319">
        <v>285</v>
      </c>
    </row>
    <row r="27" spans="1:15" ht="15" x14ac:dyDescent="0.25">
      <c r="A27" s="316">
        <v>490</v>
      </c>
      <c r="B27" s="317" t="s">
        <v>418</v>
      </c>
      <c r="C27" s="331">
        <v>17</v>
      </c>
      <c r="D27" s="318">
        <v>4.0284360189573459E-2</v>
      </c>
      <c r="E27" s="331">
        <v>67</v>
      </c>
      <c r="F27" s="318">
        <v>0.15876777251184834</v>
      </c>
      <c r="G27" s="331">
        <v>69</v>
      </c>
      <c r="H27" s="318">
        <v>0.16350710900473933</v>
      </c>
      <c r="I27" s="331">
        <v>92</v>
      </c>
      <c r="J27" s="318">
        <v>0.21800947867298578</v>
      </c>
      <c r="K27" s="331">
        <v>167</v>
      </c>
      <c r="L27" s="318">
        <v>0.39573459715639808</v>
      </c>
      <c r="M27" s="331">
        <v>10</v>
      </c>
      <c r="N27" s="318">
        <v>2.3696682464454975E-2</v>
      </c>
      <c r="O27" s="319">
        <v>422</v>
      </c>
    </row>
    <row r="28" spans="1:15" ht="15" x14ac:dyDescent="0.25">
      <c r="A28" s="316">
        <v>659</v>
      </c>
      <c r="B28" s="317" t="s">
        <v>419</v>
      </c>
      <c r="C28" s="331">
        <v>1</v>
      </c>
      <c r="D28" s="318">
        <v>7.0921985815602835E-3</v>
      </c>
      <c r="E28" s="331">
        <v>13</v>
      </c>
      <c r="F28" s="318">
        <v>9.2198581560283682E-2</v>
      </c>
      <c r="G28" s="331">
        <v>26</v>
      </c>
      <c r="H28" s="318">
        <v>0.18439716312056736</v>
      </c>
      <c r="I28" s="331">
        <v>37</v>
      </c>
      <c r="J28" s="318">
        <v>0.26241134751773049</v>
      </c>
      <c r="K28" s="331">
        <v>60</v>
      </c>
      <c r="L28" s="318">
        <v>0.42553191489361702</v>
      </c>
      <c r="M28" s="331">
        <v>4</v>
      </c>
      <c r="N28" s="318">
        <v>2.8368794326241134E-2</v>
      </c>
      <c r="O28" s="319">
        <v>141</v>
      </c>
    </row>
    <row r="29" spans="1:15" ht="15" x14ac:dyDescent="0.25">
      <c r="A29" s="316">
        <v>665</v>
      </c>
      <c r="B29" s="317" t="s">
        <v>420</v>
      </c>
      <c r="C29" s="331">
        <v>2</v>
      </c>
      <c r="D29" s="318">
        <v>2.2222222222222223E-2</v>
      </c>
      <c r="E29" s="331">
        <v>18</v>
      </c>
      <c r="F29" s="318">
        <v>0.2</v>
      </c>
      <c r="G29" s="331">
        <v>10</v>
      </c>
      <c r="H29" s="318">
        <v>0.1111111111111111</v>
      </c>
      <c r="I29" s="331">
        <v>18</v>
      </c>
      <c r="J29" s="318">
        <v>0.2</v>
      </c>
      <c r="K29" s="331">
        <v>41</v>
      </c>
      <c r="L29" s="318">
        <v>0.45555555555555555</v>
      </c>
      <c r="M29" s="331">
        <v>1</v>
      </c>
      <c r="N29" s="318">
        <v>1.1111111111111112E-2</v>
      </c>
      <c r="O29" s="319">
        <v>90</v>
      </c>
    </row>
    <row r="30" spans="1:15" ht="15" x14ac:dyDescent="0.25">
      <c r="A30" s="316">
        <v>837</v>
      </c>
      <c r="B30" s="317" t="s">
        <v>421</v>
      </c>
      <c r="C30" s="331">
        <v>84</v>
      </c>
      <c r="D30" s="318">
        <v>3.9492242595204514E-2</v>
      </c>
      <c r="E30" s="331">
        <v>349</v>
      </c>
      <c r="F30" s="318">
        <v>0.16408086506817113</v>
      </c>
      <c r="G30" s="331">
        <v>251</v>
      </c>
      <c r="H30" s="318">
        <v>0.11800658204043253</v>
      </c>
      <c r="I30" s="331">
        <v>569</v>
      </c>
      <c r="J30" s="318">
        <v>0.26751292900799245</v>
      </c>
      <c r="K30" s="331">
        <v>828</v>
      </c>
      <c r="L30" s="318">
        <v>0.38928067700987307</v>
      </c>
      <c r="M30" s="331">
        <v>46</v>
      </c>
      <c r="N30" s="318">
        <v>2.1626704278326282E-2</v>
      </c>
      <c r="O30" s="319">
        <v>2127</v>
      </c>
    </row>
    <row r="31" spans="1:15" ht="15" x14ac:dyDescent="0.25">
      <c r="A31" s="316">
        <v>873</v>
      </c>
      <c r="B31" s="317" t="s">
        <v>422</v>
      </c>
      <c r="C31" s="331">
        <v>0</v>
      </c>
      <c r="D31" s="318">
        <v>0</v>
      </c>
      <c r="E31" s="331">
        <v>1</v>
      </c>
      <c r="F31" s="318">
        <v>0.16666666666666666</v>
      </c>
      <c r="G31" s="331">
        <v>0</v>
      </c>
      <c r="H31" s="318">
        <v>0</v>
      </c>
      <c r="I31" s="331">
        <v>1</v>
      </c>
      <c r="J31" s="318">
        <v>0.16666666666666666</v>
      </c>
      <c r="K31" s="331">
        <v>4</v>
      </c>
      <c r="L31" s="318">
        <v>0.66666666666666663</v>
      </c>
      <c r="M31" s="331">
        <v>0</v>
      </c>
      <c r="N31" s="318">
        <v>0</v>
      </c>
      <c r="O31" s="319">
        <v>6</v>
      </c>
    </row>
    <row r="32" spans="1:15" x14ac:dyDescent="0.2">
      <c r="A32" s="310">
        <v>4</v>
      </c>
      <c r="B32" s="311" t="s">
        <v>423</v>
      </c>
      <c r="C32" s="314">
        <v>85</v>
      </c>
      <c r="D32" s="313">
        <v>3.452477660438668E-2</v>
      </c>
      <c r="E32" s="312">
        <v>377</v>
      </c>
      <c r="F32" s="313">
        <v>0.15312753858651504</v>
      </c>
      <c r="G32" s="314">
        <v>283</v>
      </c>
      <c r="H32" s="313">
        <v>0.11494719740048741</v>
      </c>
      <c r="I32" s="314">
        <v>658</v>
      </c>
      <c r="J32" s="313">
        <v>0.26726238830219334</v>
      </c>
      <c r="K32" s="314">
        <v>1005</v>
      </c>
      <c r="L32" s="313">
        <v>0.4082047116165719</v>
      </c>
      <c r="M32" s="314">
        <v>54</v>
      </c>
      <c r="N32" s="313">
        <v>2.1933387489845652E-2</v>
      </c>
      <c r="O32" s="315">
        <v>2462</v>
      </c>
    </row>
    <row r="33" spans="1:15" ht="15" x14ac:dyDescent="0.25">
      <c r="A33" s="316">
        <v>31</v>
      </c>
      <c r="B33" s="317" t="s">
        <v>424</v>
      </c>
      <c r="C33" s="331">
        <v>3</v>
      </c>
      <c r="D33" s="318">
        <v>3.3333333333333333E-2</v>
      </c>
      <c r="E33" s="331">
        <v>14</v>
      </c>
      <c r="F33" s="318">
        <v>0.15555555555555556</v>
      </c>
      <c r="G33" s="331">
        <v>8</v>
      </c>
      <c r="H33" s="318">
        <v>8.8888888888888892E-2</v>
      </c>
      <c r="I33" s="331">
        <v>23</v>
      </c>
      <c r="J33" s="318">
        <v>0.25555555555555554</v>
      </c>
      <c r="K33" s="331">
        <v>37</v>
      </c>
      <c r="L33" s="318">
        <v>0.41111111111111109</v>
      </c>
      <c r="M33" s="331">
        <v>5</v>
      </c>
      <c r="N33" s="318">
        <v>5.5555555555555552E-2</v>
      </c>
      <c r="O33" s="319">
        <v>90</v>
      </c>
    </row>
    <row r="34" spans="1:15" ht="15" x14ac:dyDescent="0.25">
      <c r="A34" s="316">
        <v>40</v>
      </c>
      <c r="B34" s="317" t="s">
        <v>425</v>
      </c>
      <c r="C34" s="331">
        <v>2</v>
      </c>
      <c r="D34" s="318">
        <v>2.9411764705882353E-2</v>
      </c>
      <c r="E34" s="331">
        <v>11</v>
      </c>
      <c r="F34" s="318">
        <v>0.16176470588235295</v>
      </c>
      <c r="G34" s="331">
        <v>4</v>
      </c>
      <c r="H34" s="318">
        <v>5.8823529411764705E-2</v>
      </c>
      <c r="I34" s="331">
        <v>16</v>
      </c>
      <c r="J34" s="318">
        <v>0.23529411764705882</v>
      </c>
      <c r="K34" s="331">
        <v>34</v>
      </c>
      <c r="L34" s="318">
        <v>0.5</v>
      </c>
      <c r="M34" s="331">
        <v>1</v>
      </c>
      <c r="N34" s="318">
        <v>1.4705882352941176E-2</v>
      </c>
      <c r="O34" s="319">
        <v>68</v>
      </c>
    </row>
    <row r="35" spans="1:15" ht="15" x14ac:dyDescent="0.25">
      <c r="A35" s="316">
        <v>190</v>
      </c>
      <c r="B35" s="317" t="s">
        <v>426</v>
      </c>
      <c r="C35" s="331">
        <v>5</v>
      </c>
      <c r="D35" s="318">
        <v>2.7624309392265192E-2</v>
      </c>
      <c r="E35" s="331">
        <v>30</v>
      </c>
      <c r="F35" s="318">
        <v>0.16574585635359115</v>
      </c>
      <c r="G35" s="331">
        <v>25</v>
      </c>
      <c r="H35" s="318">
        <v>0.13812154696132597</v>
      </c>
      <c r="I35" s="331">
        <v>43</v>
      </c>
      <c r="J35" s="318">
        <v>0.23756906077348067</v>
      </c>
      <c r="K35" s="331">
        <v>71</v>
      </c>
      <c r="L35" s="318">
        <v>0.39226519337016574</v>
      </c>
      <c r="M35" s="331">
        <v>7</v>
      </c>
      <c r="N35" s="318">
        <v>3.8674033149171269E-2</v>
      </c>
      <c r="O35" s="319">
        <v>181</v>
      </c>
    </row>
    <row r="36" spans="1:15" ht="15" x14ac:dyDescent="0.25">
      <c r="A36" s="316">
        <v>604</v>
      </c>
      <c r="B36" s="317" t="s">
        <v>427</v>
      </c>
      <c r="C36" s="331">
        <v>22</v>
      </c>
      <c r="D36" s="318">
        <v>4.5738045738045741E-2</v>
      </c>
      <c r="E36" s="331">
        <v>71</v>
      </c>
      <c r="F36" s="318">
        <v>0.14760914760914762</v>
      </c>
      <c r="G36" s="331">
        <v>57</v>
      </c>
      <c r="H36" s="318">
        <v>0.11850311850311851</v>
      </c>
      <c r="I36" s="331">
        <v>123</v>
      </c>
      <c r="J36" s="318">
        <v>0.25571725571725573</v>
      </c>
      <c r="K36" s="331">
        <v>196</v>
      </c>
      <c r="L36" s="318">
        <v>0.40748440748440751</v>
      </c>
      <c r="M36" s="331">
        <v>12</v>
      </c>
      <c r="N36" s="318">
        <v>2.4948024948024949E-2</v>
      </c>
      <c r="O36" s="319">
        <v>481</v>
      </c>
    </row>
    <row r="37" spans="1:15" ht="15" x14ac:dyDescent="0.25">
      <c r="A37" s="316">
        <v>670</v>
      </c>
      <c r="B37" s="317" t="s">
        <v>428</v>
      </c>
      <c r="C37" s="331">
        <v>10</v>
      </c>
      <c r="D37" s="318">
        <v>3.9525691699604744E-2</v>
      </c>
      <c r="E37" s="331">
        <v>34</v>
      </c>
      <c r="F37" s="318">
        <v>0.13438735177865613</v>
      </c>
      <c r="G37" s="331">
        <v>32</v>
      </c>
      <c r="H37" s="318">
        <v>0.12648221343873517</v>
      </c>
      <c r="I37" s="331">
        <v>64</v>
      </c>
      <c r="J37" s="318">
        <v>0.25296442687747034</v>
      </c>
      <c r="K37" s="331">
        <v>107</v>
      </c>
      <c r="L37" s="318">
        <v>0.42292490118577075</v>
      </c>
      <c r="M37" s="331">
        <v>6</v>
      </c>
      <c r="N37" s="318">
        <v>2.3715415019762844E-2</v>
      </c>
      <c r="O37" s="319">
        <v>253</v>
      </c>
    </row>
    <row r="38" spans="1:15" ht="15" x14ac:dyDescent="0.25">
      <c r="A38" s="316">
        <v>690</v>
      </c>
      <c r="B38" s="317" t="s">
        <v>429</v>
      </c>
      <c r="C38" s="331">
        <v>6</v>
      </c>
      <c r="D38" s="318">
        <v>4.195804195804196E-2</v>
      </c>
      <c r="E38" s="331">
        <v>28</v>
      </c>
      <c r="F38" s="318">
        <v>0.19580419580419581</v>
      </c>
      <c r="G38" s="331">
        <v>12</v>
      </c>
      <c r="H38" s="318">
        <v>8.3916083916083919E-2</v>
      </c>
      <c r="I38" s="331">
        <v>43</v>
      </c>
      <c r="J38" s="318">
        <v>0.30069930069930068</v>
      </c>
      <c r="K38" s="331">
        <v>51</v>
      </c>
      <c r="L38" s="318">
        <v>0.35664335664335667</v>
      </c>
      <c r="M38" s="331">
        <v>3</v>
      </c>
      <c r="N38" s="318">
        <v>2.097902097902098E-2</v>
      </c>
      <c r="O38" s="319">
        <v>143</v>
      </c>
    </row>
    <row r="39" spans="1:15" ht="15" x14ac:dyDescent="0.25">
      <c r="A39" s="316">
        <v>736</v>
      </c>
      <c r="B39" s="317" t="s">
        <v>430</v>
      </c>
      <c r="C39" s="331">
        <v>20</v>
      </c>
      <c r="D39" s="318">
        <v>2.5094102885821833E-2</v>
      </c>
      <c r="E39" s="331">
        <v>123</v>
      </c>
      <c r="F39" s="318">
        <v>0.15432873274780426</v>
      </c>
      <c r="G39" s="331">
        <v>88</v>
      </c>
      <c r="H39" s="318">
        <v>0.11041405269761606</v>
      </c>
      <c r="I39" s="331">
        <v>236</v>
      </c>
      <c r="J39" s="318">
        <v>0.29611041405269761</v>
      </c>
      <c r="K39" s="331">
        <v>320</v>
      </c>
      <c r="L39" s="318">
        <v>0.40150564617314932</v>
      </c>
      <c r="M39" s="331">
        <v>10</v>
      </c>
      <c r="N39" s="318">
        <v>1.2547051442910916E-2</v>
      </c>
      <c r="O39" s="319">
        <v>797</v>
      </c>
    </row>
    <row r="40" spans="1:15" ht="15" x14ac:dyDescent="0.25">
      <c r="A40" s="316">
        <v>858</v>
      </c>
      <c r="B40" s="317" t="s">
        <v>431</v>
      </c>
      <c r="C40" s="331">
        <v>5</v>
      </c>
      <c r="D40" s="318">
        <v>2.6178010471204188E-2</v>
      </c>
      <c r="E40" s="331">
        <v>29</v>
      </c>
      <c r="F40" s="318">
        <v>0.15183246073298429</v>
      </c>
      <c r="G40" s="331">
        <v>22</v>
      </c>
      <c r="H40" s="318">
        <v>0.11518324607329843</v>
      </c>
      <c r="I40" s="331">
        <v>51</v>
      </c>
      <c r="J40" s="318">
        <v>0.26701570680628273</v>
      </c>
      <c r="K40" s="331">
        <v>79</v>
      </c>
      <c r="L40" s="318">
        <v>0.41361256544502617</v>
      </c>
      <c r="M40" s="331">
        <v>5</v>
      </c>
      <c r="N40" s="318">
        <v>2.6178010471204188E-2</v>
      </c>
      <c r="O40" s="319">
        <v>191</v>
      </c>
    </row>
    <row r="41" spans="1:15" ht="15" x14ac:dyDescent="0.25">
      <c r="A41" s="316">
        <v>885</v>
      </c>
      <c r="B41" s="317" t="s">
        <v>432</v>
      </c>
      <c r="C41" s="331">
        <v>1</v>
      </c>
      <c r="D41" s="318">
        <v>2.1739130434782608E-2</v>
      </c>
      <c r="E41" s="331">
        <v>10</v>
      </c>
      <c r="F41" s="318">
        <v>0.21739130434782608</v>
      </c>
      <c r="G41" s="331">
        <v>5</v>
      </c>
      <c r="H41" s="318">
        <v>0.10869565217391304</v>
      </c>
      <c r="I41" s="331">
        <v>9</v>
      </c>
      <c r="J41" s="318">
        <v>0.19565217391304349</v>
      </c>
      <c r="K41" s="331">
        <v>19</v>
      </c>
      <c r="L41" s="318">
        <v>0.41304347826086957</v>
      </c>
      <c r="M41" s="331">
        <v>2</v>
      </c>
      <c r="N41" s="318">
        <v>4.3478260869565216E-2</v>
      </c>
      <c r="O41" s="319">
        <v>46</v>
      </c>
    </row>
    <row r="42" spans="1:15" ht="15" x14ac:dyDescent="0.25">
      <c r="A42" s="316">
        <v>890</v>
      </c>
      <c r="B42" s="317" t="s">
        <v>433</v>
      </c>
      <c r="C42" s="331">
        <v>11</v>
      </c>
      <c r="D42" s="318">
        <v>5.1886792452830191E-2</v>
      </c>
      <c r="E42" s="331">
        <v>27</v>
      </c>
      <c r="F42" s="318">
        <v>0.12735849056603774</v>
      </c>
      <c r="G42" s="331">
        <v>30</v>
      </c>
      <c r="H42" s="318">
        <v>0.14150943396226415</v>
      </c>
      <c r="I42" s="331">
        <v>50</v>
      </c>
      <c r="J42" s="318">
        <v>0.23584905660377359</v>
      </c>
      <c r="K42" s="331">
        <v>91</v>
      </c>
      <c r="L42" s="318">
        <v>0.42924528301886794</v>
      </c>
      <c r="M42" s="331">
        <v>3</v>
      </c>
      <c r="N42" s="318">
        <v>1.4150943396226415E-2</v>
      </c>
      <c r="O42" s="319">
        <v>212</v>
      </c>
    </row>
    <row r="43" spans="1:15" x14ac:dyDescent="0.2">
      <c r="A43" s="310">
        <v>5</v>
      </c>
      <c r="B43" s="311" t="s">
        <v>434</v>
      </c>
      <c r="C43" s="314">
        <v>110</v>
      </c>
      <c r="D43" s="313">
        <v>3.717472118959108E-2</v>
      </c>
      <c r="E43" s="312">
        <v>461</v>
      </c>
      <c r="F43" s="313">
        <v>0.15579587698546807</v>
      </c>
      <c r="G43" s="314">
        <v>359</v>
      </c>
      <c r="H43" s="313">
        <v>0.1213247718823927</v>
      </c>
      <c r="I43" s="314">
        <v>687</v>
      </c>
      <c r="J43" s="313">
        <v>0.23217303142953702</v>
      </c>
      <c r="K43" s="314">
        <v>1250</v>
      </c>
      <c r="L43" s="313">
        <v>0.42244001351808042</v>
      </c>
      <c r="M43" s="314">
        <v>92</v>
      </c>
      <c r="N43" s="313">
        <v>3.109158499493072E-2</v>
      </c>
      <c r="O43" s="315">
        <v>2959</v>
      </c>
    </row>
    <row r="44" spans="1:15" ht="15" x14ac:dyDescent="0.25">
      <c r="A44" s="316">
        <v>4</v>
      </c>
      <c r="B44" s="317" t="s">
        <v>435</v>
      </c>
      <c r="C44" s="331">
        <v>1</v>
      </c>
      <c r="D44" s="318">
        <v>0.2</v>
      </c>
      <c r="E44" s="331">
        <v>1</v>
      </c>
      <c r="F44" s="318">
        <v>0.2</v>
      </c>
      <c r="G44" s="331">
        <v>1</v>
      </c>
      <c r="H44" s="318">
        <v>0.2</v>
      </c>
      <c r="I44" s="331">
        <v>0</v>
      </c>
      <c r="J44" s="318">
        <v>0</v>
      </c>
      <c r="K44" s="331">
        <v>2</v>
      </c>
      <c r="L44" s="318">
        <v>0.4</v>
      </c>
      <c r="M44" s="331">
        <v>0</v>
      </c>
      <c r="N44" s="318">
        <v>0</v>
      </c>
      <c r="O44" s="319">
        <v>5</v>
      </c>
    </row>
    <row r="45" spans="1:15" ht="15" x14ac:dyDescent="0.25">
      <c r="A45" s="316">
        <v>42</v>
      </c>
      <c r="B45" s="317" t="s">
        <v>436</v>
      </c>
      <c r="C45" s="331">
        <v>24</v>
      </c>
      <c r="D45" s="318">
        <v>4.4776119402985072E-2</v>
      </c>
      <c r="E45" s="331">
        <v>67</v>
      </c>
      <c r="F45" s="318">
        <v>0.125</v>
      </c>
      <c r="G45" s="331">
        <v>65</v>
      </c>
      <c r="H45" s="318">
        <v>0.12126865671641791</v>
      </c>
      <c r="I45" s="331">
        <v>125</v>
      </c>
      <c r="J45" s="318">
        <v>0.2332089552238806</v>
      </c>
      <c r="K45" s="331">
        <v>234</v>
      </c>
      <c r="L45" s="318">
        <v>0.43656716417910446</v>
      </c>
      <c r="M45" s="331">
        <v>21</v>
      </c>
      <c r="N45" s="318">
        <v>3.9179104477611942E-2</v>
      </c>
      <c r="O45" s="319">
        <v>536</v>
      </c>
    </row>
    <row r="46" spans="1:15" ht="15" x14ac:dyDescent="0.25">
      <c r="A46" s="316">
        <v>44</v>
      </c>
      <c r="B46" s="317" t="s">
        <v>437</v>
      </c>
      <c r="C46" s="331">
        <v>1</v>
      </c>
      <c r="D46" s="318">
        <v>4.3478260869565216E-2</v>
      </c>
      <c r="E46" s="331">
        <v>2</v>
      </c>
      <c r="F46" s="318">
        <v>8.6956521739130432E-2</v>
      </c>
      <c r="G46" s="331">
        <v>3</v>
      </c>
      <c r="H46" s="318">
        <v>0.13043478260869565</v>
      </c>
      <c r="I46" s="331">
        <v>7</v>
      </c>
      <c r="J46" s="318">
        <v>0.30434782608695654</v>
      </c>
      <c r="K46" s="331">
        <v>10</v>
      </c>
      <c r="L46" s="318">
        <v>0.43478260869565216</v>
      </c>
      <c r="M46" s="331">
        <v>0</v>
      </c>
      <c r="N46" s="318">
        <v>0</v>
      </c>
      <c r="O46" s="319">
        <v>23</v>
      </c>
    </row>
    <row r="47" spans="1:15" ht="15" x14ac:dyDescent="0.25">
      <c r="A47" s="316">
        <v>59</v>
      </c>
      <c r="B47" s="317" t="s">
        <v>438</v>
      </c>
      <c r="C47" s="331">
        <v>1</v>
      </c>
      <c r="D47" s="318">
        <v>3.8461538461538464E-2</v>
      </c>
      <c r="E47" s="331">
        <v>5</v>
      </c>
      <c r="F47" s="318">
        <v>0.19230769230769232</v>
      </c>
      <c r="G47" s="331">
        <v>7</v>
      </c>
      <c r="H47" s="318">
        <v>0.26923076923076922</v>
      </c>
      <c r="I47" s="331">
        <v>3</v>
      </c>
      <c r="J47" s="318">
        <v>0.11538461538461539</v>
      </c>
      <c r="K47" s="331">
        <v>9</v>
      </c>
      <c r="L47" s="318">
        <v>0.34615384615384615</v>
      </c>
      <c r="M47" s="331">
        <v>1</v>
      </c>
      <c r="N47" s="318">
        <v>3.8461538461538464E-2</v>
      </c>
      <c r="O47" s="319">
        <v>26</v>
      </c>
    </row>
    <row r="48" spans="1:15" ht="15" x14ac:dyDescent="0.25">
      <c r="A48" s="316">
        <v>113</v>
      </c>
      <c r="B48" s="317" t="s">
        <v>439</v>
      </c>
      <c r="C48" s="331">
        <v>0</v>
      </c>
      <c r="D48" s="318">
        <v>0</v>
      </c>
      <c r="E48" s="331">
        <v>12</v>
      </c>
      <c r="F48" s="318">
        <v>0.20689655172413793</v>
      </c>
      <c r="G48" s="331">
        <v>9</v>
      </c>
      <c r="H48" s="318">
        <v>0.15517241379310345</v>
      </c>
      <c r="I48" s="331">
        <v>16</v>
      </c>
      <c r="J48" s="318">
        <v>0.27586206896551724</v>
      </c>
      <c r="K48" s="331">
        <v>21</v>
      </c>
      <c r="L48" s="318">
        <v>0.36206896551724138</v>
      </c>
      <c r="M48" s="331">
        <v>0</v>
      </c>
      <c r="N48" s="318">
        <v>0</v>
      </c>
      <c r="O48" s="319">
        <v>58</v>
      </c>
    </row>
    <row r="49" spans="1:15" ht="15" x14ac:dyDescent="0.25">
      <c r="A49" s="316">
        <v>125</v>
      </c>
      <c r="B49" s="317" t="s">
        <v>440</v>
      </c>
      <c r="C49" s="331">
        <v>5</v>
      </c>
      <c r="D49" s="318">
        <v>6.9444444444444448E-2</v>
      </c>
      <c r="E49" s="331">
        <v>13</v>
      </c>
      <c r="F49" s="318">
        <v>0.18055555555555555</v>
      </c>
      <c r="G49" s="331">
        <v>6</v>
      </c>
      <c r="H49" s="318">
        <v>8.3333333333333329E-2</v>
      </c>
      <c r="I49" s="331">
        <v>12</v>
      </c>
      <c r="J49" s="318">
        <v>0.16666666666666666</v>
      </c>
      <c r="K49" s="331">
        <v>35</v>
      </c>
      <c r="L49" s="318">
        <v>0.4861111111111111</v>
      </c>
      <c r="M49" s="331">
        <v>1</v>
      </c>
      <c r="N49" s="318">
        <v>1.3888888888888888E-2</v>
      </c>
      <c r="O49" s="319">
        <v>72</v>
      </c>
    </row>
    <row r="50" spans="1:15" ht="15" x14ac:dyDescent="0.25">
      <c r="A50" s="316">
        <v>138</v>
      </c>
      <c r="B50" s="317" t="s">
        <v>441</v>
      </c>
      <c r="C50" s="331">
        <v>4</v>
      </c>
      <c r="D50" s="318">
        <v>4.1237113402061855E-2</v>
      </c>
      <c r="E50" s="331">
        <v>16</v>
      </c>
      <c r="F50" s="318">
        <v>0.16494845360824742</v>
      </c>
      <c r="G50" s="331">
        <v>6</v>
      </c>
      <c r="H50" s="318">
        <v>6.1855670103092786E-2</v>
      </c>
      <c r="I50" s="331">
        <v>26</v>
      </c>
      <c r="J50" s="318">
        <v>0.26804123711340205</v>
      </c>
      <c r="K50" s="331">
        <v>43</v>
      </c>
      <c r="L50" s="318">
        <v>0.44329896907216493</v>
      </c>
      <c r="M50" s="331">
        <v>2</v>
      </c>
      <c r="N50" s="318">
        <v>2.0618556701030927E-2</v>
      </c>
      <c r="O50" s="319">
        <v>97</v>
      </c>
    </row>
    <row r="51" spans="1:15" ht="15" x14ac:dyDescent="0.25">
      <c r="A51" s="316">
        <v>234</v>
      </c>
      <c r="B51" s="317" t="s">
        <v>442</v>
      </c>
      <c r="C51" s="331">
        <v>4</v>
      </c>
      <c r="D51" s="318">
        <v>2.8776978417266189E-2</v>
      </c>
      <c r="E51" s="331">
        <v>18</v>
      </c>
      <c r="F51" s="318">
        <v>0.12949640287769784</v>
      </c>
      <c r="G51" s="331">
        <v>21</v>
      </c>
      <c r="H51" s="318">
        <v>0.15107913669064749</v>
      </c>
      <c r="I51" s="331">
        <v>38</v>
      </c>
      <c r="J51" s="318">
        <v>0.2733812949640288</v>
      </c>
      <c r="K51" s="331">
        <v>53</v>
      </c>
      <c r="L51" s="318">
        <v>0.38129496402877699</v>
      </c>
      <c r="M51" s="331">
        <v>5</v>
      </c>
      <c r="N51" s="318">
        <v>3.5971223021582732E-2</v>
      </c>
      <c r="O51" s="319">
        <v>139</v>
      </c>
    </row>
    <row r="52" spans="1:15" ht="15" x14ac:dyDescent="0.25">
      <c r="A52" s="316">
        <v>240</v>
      </c>
      <c r="B52" s="317" t="s">
        <v>443</v>
      </c>
      <c r="C52" s="331">
        <v>0</v>
      </c>
      <c r="D52" s="318">
        <v>0</v>
      </c>
      <c r="E52" s="331">
        <v>5</v>
      </c>
      <c r="F52" s="318">
        <v>0.29411764705882354</v>
      </c>
      <c r="G52" s="331">
        <v>1</v>
      </c>
      <c r="H52" s="318">
        <v>5.8823529411764705E-2</v>
      </c>
      <c r="I52" s="331">
        <v>3</v>
      </c>
      <c r="J52" s="318">
        <v>0.17647058823529413</v>
      </c>
      <c r="K52" s="331">
        <v>7</v>
      </c>
      <c r="L52" s="318">
        <v>0.41176470588235292</v>
      </c>
      <c r="M52" s="331">
        <v>1</v>
      </c>
      <c r="N52" s="318">
        <v>5.8823529411764705E-2</v>
      </c>
      <c r="O52" s="319">
        <v>17</v>
      </c>
    </row>
    <row r="53" spans="1:15" ht="15" x14ac:dyDescent="0.25">
      <c r="A53" s="316">
        <v>284</v>
      </c>
      <c r="B53" s="317" t="s">
        <v>444</v>
      </c>
      <c r="C53" s="331">
        <v>7</v>
      </c>
      <c r="D53" s="318">
        <v>7.8651685393258425E-2</v>
      </c>
      <c r="E53" s="331">
        <v>17</v>
      </c>
      <c r="F53" s="318">
        <v>0.19101123595505617</v>
      </c>
      <c r="G53" s="331">
        <v>8</v>
      </c>
      <c r="H53" s="318">
        <v>8.98876404494382E-2</v>
      </c>
      <c r="I53" s="331">
        <v>21</v>
      </c>
      <c r="J53" s="318">
        <v>0.23595505617977527</v>
      </c>
      <c r="K53" s="331">
        <v>35</v>
      </c>
      <c r="L53" s="318">
        <v>0.39325842696629215</v>
      </c>
      <c r="M53" s="331">
        <v>1</v>
      </c>
      <c r="N53" s="318">
        <v>1.1235955056179775E-2</v>
      </c>
      <c r="O53" s="319">
        <v>89</v>
      </c>
    </row>
    <row r="54" spans="1:15" ht="15" x14ac:dyDescent="0.25">
      <c r="A54" s="316">
        <v>306</v>
      </c>
      <c r="B54" s="317" t="s">
        <v>445</v>
      </c>
      <c r="C54" s="331">
        <v>3</v>
      </c>
      <c r="D54" s="318">
        <v>3.3707865168539325E-2</v>
      </c>
      <c r="E54" s="331">
        <v>14</v>
      </c>
      <c r="F54" s="318">
        <v>0.15730337078651685</v>
      </c>
      <c r="G54" s="331">
        <v>10</v>
      </c>
      <c r="H54" s="318">
        <v>0.11235955056179775</v>
      </c>
      <c r="I54" s="331">
        <v>18</v>
      </c>
      <c r="J54" s="318">
        <v>0.20224719101123595</v>
      </c>
      <c r="K54" s="331">
        <v>38</v>
      </c>
      <c r="L54" s="318">
        <v>0.42696629213483145</v>
      </c>
      <c r="M54" s="331">
        <v>6</v>
      </c>
      <c r="N54" s="318">
        <v>6.741573033707865E-2</v>
      </c>
      <c r="O54" s="319">
        <v>89</v>
      </c>
    </row>
    <row r="55" spans="1:15" ht="15" x14ac:dyDescent="0.25">
      <c r="A55" s="316">
        <v>347</v>
      </c>
      <c r="B55" s="317" t="s">
        <v>446</v>
      </c>
      <c r="C55" s="331">
        <v>0</v>
      </c>
      <c r="D55" s="318">
        <v>0</v>
      </c>
      <c r="E55" s="331">
        <v>4</v>
      </c>
      <c r="F55" s="318">
        <v>0.14285714285714285</v>
      </c>
      <c r="G55" s="331">
        <v>3</v>
      </c>
      <c r="H55" s="318">
        <v>0.10714285714285714</v>
      </c>
      <c r="I55" s="331">
        <v>3</v>
      </c>
      <c r="J55" s="318">
        <v>0.10714285714285714</v>
      </c>
      <c r="K55" s="331">
        <v>16</v>
      </c>
      <c r="L55" s="318">
        <v>0.5714285714285714</v>
      </c>
      <c r="M55" s="331">
        <v>2</v>
      </c>
      <c r="N55" s="318">
        <v>7.1428571428571425E-2</v>
      </c>
      <c r="O55" s="319">
        <v>28</v>
      </c>
    </row>
    <row r="56" spans="1:15" ht="15" x14ac:dyDescent="0.25">
      <c r="A56" s="316">
        <v>411</v>
      </c>
      <c r="B56" s="317" t="s">
        <v>447</v>
      </c>
      <c r="C56" s="331">
        <v>3</v>
      </c>
      <c r="D56" s="318">
        <v>0.12</v>
      </c>
      <c r="E56" s="331">
        <v>4</v>
      </c>
      <c r="F56" s="318">
        <v>0.16</v>
      </c>
      <c r="G56" s="331">
        <v>4</v>
      </c>
      <c r="H56" s="318">
        <v>0.16</v>
      </c>
      <c r="I56" s="331">
        <v>2</v>
      </c>
      <c r="J56" s="318">
        <v>0.08</v>
      </c>
      <c r="K56" s="331">
        <v>12</v>
      </c>
      <c r="L56" s="318">
        <v>0.48</v>
      </c>
      <c r="M56" s="331">
        <v>0</v>
      </c>
      <c r="N56" s="318">
        <v>0</v>
      </c>
      <c r="O56" s="319">
        <v>25</v>
      </c>
    </row>
    <row r="57" spans="1:15" ht="15" x14ac:dyDescent="0.25">
      <c r="A57" s="316">
        <v>501</v>
      </c>
      <c r="B57" s="317" t="s">
        <v>448</v>
      </c>
      <c r="C57" s="331">
        <v>1</v>
      </c>
      <c r="D57" s="318">
        <v>2.9411764705882353E-2</v>
      </c>
      <c r="E57" s="331">
        <v>4</v>
      </c>
      <c r="F57" s="318">
        <v>0.11764705882352941</v>
      </c>
      <c r="G57" s="331">
        <v>5</v>
      </c>
      <c r="H57" s="318">
        <v>0.14705882352941177</v>
      </c>
      <c r="I57" s="331">
        <v>8</v>
      </c>
      <c r="J57" s="318">
        <v>0.23529411764705882</v>
      </c>
      <c r="K57" s="331">
        <v>15</v>
      </c>
      <c r="L57" s="318">
        <v>0.44117647058823528</v>
      </c>
      <c r="M57" s="331">
        <v>1</v>
      </c>
      <c r="N57" s="318">
        <v>2.9411764705882353E-2</v>
      </c>
      <c r="O57" s="319">
        <v>34</v>
      </c>
    </row>
    <row r="58" spans="1:15" ht="15" x14ac:dyDescent="0.25">
      <c r="A58" s="316">
        <v>543</v>
      </c>
      <c r="B58" s="317" t="s">
        <v>449</v>
      </c>
      <c r="C58" s="331">
        <v>1</v>
      </c>
      <c r="D58" s="318">
        <v>5.5555555555555552E-2</v>
      </c>
      <c r="E58" s="331">
        <v>4</v>
      </c>
      <c r="F58" s="318">
        <v>0.22222222222222221</v>
      </c>
      <c r="G58" s="331">
        <v>0</v>
      </c>
      <c r="H58" s="318">
        <v>0</v>
      </c>
      <c r="I58" s="331">
        <v>5</v>
      </c>
      <c r="J58" s="318">
        <v>0.27777777777777779</v>
      </c>
      <c r="K58" s="331">
        <v>8</v>
      </c>
      <c r="L58" s="318">
        <v>0.44444444444444442</v>
      </c>
      <c r="M58" s="331">
        <v>0</v>
      </c>
      <c r="N58" s="318">
        <v>0</v>
      </c>
      <c r="O58" s="319">
        <v>18</v>
      </c>
    </row>
    <row r="59" spans="1:15" ht="15" x14ac:dyDescent="0.25">
      <c r="A59" s="316">
        <v>628</v>
      </c>
      <c r="B59" s="317" t="s">
        <v>450</v>
      </c>
      <c r="C59" s="331">
        <v>1</v>
      </c>
      <c r="D59" s="318">
        <v>0.125</v>
      </c>
      <c r="E59" s="331">
        <v>2</v>
      </c>
      <c r="F59" s="318">
        <v>0.25</v>
      </c>
      <c r="G59" s="331">
        <v>1</v>
      </c>
      <c r="H59" s="318">
        <v>0.125</v>
      </c>
      <c r="I59" s="331">
        <v>2</v>
      </c>
      <c r="J59" s="318">
        <v>0.25</v>
      </c>
      <c r="K59" s="331">
        <v>2</v>
      </c>
      <c r="L59" s="318">
        <v>0.25</v>
      </c>
      <c r="M59" s="331">
        <v>0</v>
      </c>
      <c r="N59" s="318">
        <v>0</v>
      </c>
      <c r="O59" s="319">
        <v>8</v>
      </c>
    </row>
    <row r="60" spans="1:15" ht="15" x14ac:dyDescent="0.25">
      <c r="A60" s="316">
        <v>656</v>
      </c>
      <c r="B60" s="317" t="s">
        <v>451</v>
      </c>
      <c r="C60" s="331">
        <v>20</v>
      </c>
      <c r="D60" s="318">
        <v>2.1390374331550801E-2</v>
      </c>
      <c r="E60" s="331">
        <v>145</v>
      </c>
      <c r="F60" s="318">
        <v>0.15508021390374332</v>
      </c>
      <c r="G60" s="331">
        <v>115</v>
      </c>
      <c r="H60" s="318">
        <v>0.12299465240641712</v>
      </c>
      <c r="I60" s="331">
        <v>225</v>
      </c>
      <c r="J60" s="318">
        <v>0.24064171122994651</v>
      </c>
      <c r="K60" s="331">
        <v>399</v>
      </c>
      <c r="L60" s="318">
        <v>0.42673796791443852</v>
      </c>
      <c r="M60" s="331">
        <v>31</v>
      </c>
      <c r="N60" s="318">
        <v>3.3155080213903745E-2</v>
      </c>
      <c r="O60" s="319">
        <v>935</v>
      </c>
    </row>
    <row r="61" spans="1:15" ht="15" x14ac:dyDescent="0.25">
      <c r="A61" s="316">
        <v>761</v>
      </c>
      <c r="B61" s="317" t="s">
        <v>452</v>
      </c>
      <c r="C61" s="331">
        <v>33</v>
      </c>
      <c r="D61" s="318">
        <v>4.4176706827309238E-2</v>
      </c>
      <c r="E61" s="331">
        <v>126</v>
      </c>
      <c r="F61" s="318">
        <v>0.16867469879518071</v>
      </c>
      <c r="G61" s="331">
        <v>92</v>
      </c>
      <c r="H61" s="318">
        <v>0.12315930388219545</v>
      </c>
      <c r="I61" s="331">
        <v>167</v>
      </c>
      <c r="J61" s="318">
        <v>0.22356091030789826</v>
      </c>
      <c r="K61" s="331">
        <v>309</v>
      </c>
      <c r="L61" s="318">
        <v>0.41365461847389556</v>
      </c>
      <c r="M61" s="331">
        <v>20</v>
      </c>
      <c r="N61" s="318">
        <v>2.677376171352075E-2</v>
      </c>
      <c r="O61" s="319">
        <v>747</v>
      </c>
    </row>
    <row r="62" spans="1:15" ht="15" x14ac:dyDescent="0.25">
      <c r="A62" s="316">
        <v>842</v>
      </c>
      <c r="B62" s="317" t="s">
        <v>453</v>
      </c>
      <c r="C62" s="331">
        <v>1</v>
      </c>
      <c r="D62" s="318">
        <v>7.6923076923076927E-2</v>
      </c>
      <c r="E62" s="331">
        <v>2</v>
      </c>
      <c r="F62" s="318">
        <v>0.15384615384615385</v>
      </c>
      <c r="G62" s="331">
        <v>2</v>
      </c>
      <c r="H62" s="318">
        <v>0.15384615384615385</v>
      </c>
      <c r="I62" s="331">
        <v>6</v>
      </c>
      <c r="J62" s="318">
        <v>0.46153846153846156</v>
      </c>
      <c r="K62" s="331">
        <v>2</v>
      </c>
      <c r="L62" s="318">
        <v>0.15384615384615385</v>
      </c>
      <c r="M62" s="331">
        <v>0</v>
      </c>
      <c r="N62" s="318">
        <v>0</v>
      </c>
      <c r="O62" s="319">
        <v>13</v>
      </c>
    </row>
    <row r="63" spans="1:15" x14ac:dyDescent="0.2">
      <c r="A63" s="310">
        <v>6</v>
      </c>
      <c r="B63" s="311" t="s">
        <v>454</v>
      </c>
      <c r="C63" s="314">
        <v>70</v>
      </c>
      <c r="D63" s="313">
        <v>3.1934306569343068E-2</v>
      </c>
      <c r="E63" s="312">
        <v>384</v>
      </c>
      <c r="F63" s="313">
        <v>0.17518248175182483</v>
      </c>
      <c r="G63" s="314">
        <v>281</v>
      </c>
      <c r="H63" s="313">
        <v>0.12819343065693431</v>
      </c>
      <c r="I63" s="314">
        <v>480</v>
      </c>
      <c r="J63" s="313">
        <v>0.21897810218978103</v>
      </c>
      <c r="K63" s="314">
        <v>919</v>
      </c>
      <c r="L63" s="313">
        <v>0.41925182481751827</v>
      </c>
      <c r="M63" s="314">
        <v>58</v>
      </c>
      <c r="N63" s="313">
        <v>2.6459854014598539E-2</v>
      </c>
      <c r="O63" s="315">
        <v>2192</v>
      </c>
    </row>
    <row r="64" spans="1:15" ht="15" x14ac:dyDescent="0.25">
      <c r="A64" s="316">
        <v>38</v>
      </c>
      <c r="B64" s="317" t="s">
        <v>455</v>
      </c>
      <c r="C64" s="331">
        <v>0</v>
      </c>
      <c r="D64" s="318">
        <v>0</v>
      </c>
      <c r="E64" s="331">
        <v>1</v>
      </c>
      <c r="F64" s="318">
        <v>0.25</v>
      </c>
      <c r="G64" s="331">
        <v>0</v>
      </c>
      <c r="H64" s="318">
        <v>0</v>
      </c>
      <c r="I64" s="331">
        <v>1</v>
      </c>
      <c r="J64" s="318">
        <v>0.25</v>
      </c>
      <c r="K64" s="331">
        <v>2</v>
      </c>
      <c r="L64" s="318">
        <v>0.5</v>
      </c>
      <c r="M64" s="331">
        <v>0</v>
      </c>
      <c r="N64" s="318">
        <v>0</v>
      </c>
      <c r="O64" s="319">
        <v>4</v>
      </c>
    </row>
    <row r="65" spans="1:15" ht="15" x14ac:dyDescent="0.25">
      <c r="A65" s="316">
        <v>86</v>
      </c>
      <c r="B65" s="317" t="s">
        <v>456</v>
      </c>
      <c r="C65" s="331">
        <v>2</v>
      </c>
      <c r="D65" s="318">
        <v>0.08</v>
      </c>
      <c r="E65" s="331">
        <v>2</v>
      </c>
      <c r="F65" s="318">
        <v>0.08</v>
      </c>
      <c r="G65" s="331">
        <v>5</v>
      </c>
      <c r="H65" s="318">
        <v>0.2</v>
      </c>
      <c r="I65" s="331">
        <v>2</v>
      </c>
      <c r="J65" s="318">
        <v>0.08</v>
      </c>
      <c r="K65" s="331">
        <v>14</v>
      </c>
      <c r="L65" s="318">
        <v>0.56000000000000005</v>
      </c>
      <c r="M65" s="331">
        <v>0</v>
      </c>
      <c r="N65" s="318">
        <v>0</v>
      </c>
      <c r="O65" s="319">
        <v>25</v>
      </c>
    </row>
    <row r="66" spans="1:15" ht="15" x14ac:dyDescent="0.25">
      <c r="A66" s="316">
        <v>107</v>
      </c>
      <c r="B66" s="317" t="s">
        <v>457</v>
      </c>
      <c r="C66" s="331">
        <v>0</v>
      </c>
      <c r="D66" s="318">
        <v>0</v>
      </c>
      <c r="E66" s="331">
        <v>0</v>
      </c>
      <c r="F66" s="318">
        <v>0</v>
      </c>
      <c r="G66" s="331">
        <v>0</v>
      </c>
      <c r="H66" s="318">
        <v>0</v>
      </c>
      <c r="I66" s="331">
        <v>0</v>
      </c>
      <c r="J66" s="318">
        <v>0</v>
      </c>
      <c r="K66" s="331">
        <v>0</v>
      </c>
      <c r="L66" s="318">
        <v>0</v>
      </c>
      <c r="M66" s="331">
        <v>0</v>
      </c>
      <c r="N66" s="318">
        <v>0</v>
      </c>
      <c r="O66" s="319">
        <v>0</v>
      </c>
    </row>
    <row r="67" spans="1:15" ht="15" x14ac:dyDescent="0.25">
      <c r="A67" s="316">
        <v>134</v>
      </c>
      <c r="B67" s="317" t="s">
        <v>458</v>
      </c>
      <c r="C67" s="331">
        <v>0</v>
      </c>
      <c r="D67" s="318">
        <v>0</v>
      </c>
      <c r="E67" s="331">
        <v>1</v>
      </c>
      <c r="F67" s="318">
        <v>9.0909090909090912E-2</v>
      </c>
      <c r="G67" s="331">
        <v>2</v>
      </c>
      <c r="H67" s="318">
        <v>0.18181818181818182</v>
      </c>
      <c r="I67" s="331">
        <v>2</v>
      </c>
      <c r="J67" s="318">
        <v>0.18181818181818182</v>
      </c>
      <c r="K67" s="331">
        <v>6</v>
      </c>
      <c r="L67" s="318">
        <v>0.54545454545454541</v>
      </c>
      <c r="M67" s="331">
        <v>0</v>
      </c>
      <c r="N67" s="318">
        <v>0</v>
      </c>
      <c r="O67" s="319">
        <v>11</v>
      </c>
    </row>
    <row r="68" spans="1:15" ht="15" x14ac:dyDescent="0.25">
      <c r="A68" s="316">
        <v>150</v>
      </c>
      <c r="B68" s="317" t="s">
        <v>459</v>
      </c>
      <c r="C68" s="331">
        <v>1</v>
      </c>
      <c r="D68" s="318">
        <v>0.02</v>
      </c>
      <c r="E68" s="331">
        <v>12</v>
      </c>
      <c r="F68" s="318">
        <v>0.24</v>
      </c>
      <c r="G68" s="331">
        <v>3</v>
      </c>
      <c r="H68" s="318">
        <v>0.06</v>
      </c>
      <c r="I68" s="331">
        <v>9</v>
      </c>
      <c r="J68" s="318">
        <v>0.18</v>
      </c>
      <c r="K68" s="331">
        <v>24</v>
      </c>
      <c r="L68" s="318">
        <v>0.48</v>
      </c>
      <c r="M68" s="331">
        <v>1</v>
      </c>
      <c r="N68" s="318">
        <v>0.02</v>
      </c>
      <c r="O68" s="319">
        <v>50</v>
      </c>
    </row>
    <row r="69" spans="1:15" ht="15" x14ac:dyDescent="0.25">
      <c r="A69" s="316">
        <v>237</v>
      </c>
      <c r="B69" s="317" t="s">
        <v>460</v>
      </c>
      <c r="C69" s="331">
        <v>22</v>
      </c>
      <c r="D69" s="318">
        <v>4.4088176352705413E-2</v>
      </c>
      <c r="E69" s="331">
        <v>77</v>
      </c>
      <c r="F69" s="318">
        <v>0.15430861723446893</v>
      </c>
      <c r="G69" s="331">
        <v>56</v>
      </c>
      <c r="H69" s="318">
        <v>0.11222444889779559</v>
      </c>
      <c r="I69" s="331">
        <v>112</v>
      </c>
      <c r="J69" s="318">
        <v>0.22444889779559118</v>
      </c>
      <c r="K69" s="331">
        <v>213</v>
      </c>
      <c r="L69" s="318">
        <v>0.42685370741482964</v>
      </c>
      <c r="M69" s="331">
        <v>19</v>
      </c>
      <c r="N69" s="318">
        <v>3.8076152304609222E-2</v>
      </c>
      <c r="O69" s="319">
        <v>499</v>
      </c>
    </row>
    <row r="70" spans="1:15" ht="15" x14ac:dyDescent="0.25">
      <c r="A70" s="316">
        <v>264</v>
      </c>
      <c r="B70" s="317" t="s">
        <v>461</v>
      </c>
      <c r="C70" s="331">
        <v>2</v>
      </c>
      <c r="D70" s="318">
        <v>1.2578616352201259E-2</v>
      </c>
      <c r="E70" s="331">
        <v>32</v>
      </c>
      <c r="F70" s="318">
        <v>0.20125786163522014</v>
      </c>
      <c r="G70" s="331">
        <v>24</v>
      </c>
      <c r="H70" s="318">
        <v>0.15094339622641509</v>
      </c>
      <c r="I70" s="331">
        <v>36</v>
      </c>
      <c r="J70" s="318">
        <v>0.22641509433962265</v>
      </c>
      <c r="K70" s="331">
        <v>59</v>
      </c>
      <c r="L70" s="318">
        <v>0.37106918238993708</v>
      </c>
      <c r="M70" s="331">
        <v>6</v>
      </c>
      <c r="N70" s="318">
        <v>3.7735849056603772E-2</v>
      </c>
      <c r="O70" s="319">
        <v>159</v>
      </c>
    </row>
    <row r="71" spans="1:15" ht="15" x14ac:dyDescent="0.25">
      <c r="A71" s="316">
        <v>310</v>
      </c>
      <c r="B71" s="317" t="s">
        <v>462</v>
      </c>
      <c r="C71" s="331">
        <v>2</v>
      </c>
      <c r="D71" s="318">
        <v>3.5087719298245612E-2</v>
      </c>
      <c r="E71" s="331">
        <v>6</v>
      </c>
      <c r="F71" s="318">
        <v>0.10526315789473684</v>
      </c>
      <c r="G71" s="331">
        <v>9</v>
      </c>
      <c r="H71" s="318">
        <v>0.15789473684210525</v>
      </c>
      <c r="I71" s="331">
        <v>14</v>
      </c>
      <c r="J71" s="318">
        <v>0.24561403508771928</v>
      </c>
      <c r="K71" s="331">
        <v>24</v>
      </c>
      <c r="L71" s="318">
        <v>0.42105263157894735</v>
      </c>
      <c r="M71" s="331">
        <v>2</v>
      </c>
      <c r="N71" s="318">
        <v>3.5087719298245612E-2</v>
      </c>
      <c r="O71" s="319">
        <v>57</v>
      </c>
    </row>
    <row r="72" spans="1:15" ht="15" x14ac:dyDescent="0.25">
      <c r="A72" s="316">
        <v>315</v>
      </c>
      <c r="B72" s="317" t="s">
        <v>463</v>
      </c>
      <c r="C72" s="331">
        <v>0</v>
      </c>
      <c r="D72" s="318">
        <v>0</v>
      </c>
      <c r="E72" s="331">
        <v>0</v>
      </c>
      <c r="F72" s="318">
        <v>0</v>
      </c>
      <c r="G72" s="331">
        <v>0</v>
      </c>
      <c r="H72" s="318">
        <v>0</v>
      </c>
      <c r="I72" s="331">
        <v>0</v>
      </c>
      <c r="J72" s="318">
        <v>0</v>
      </c>
      <c r="K72" s="331">
        <v>1</v>
      </c>
      <c r="L72" s="318">
        <v>1</v>
      </c>
      <c r="M72" s="331">
        <v>0</v>
      </c>
      <c r="N72" s="318">
        <v>0</v>
      </c>
      <c r="O72" s="319">
        <v>1</v>
      </c>
    </row>
    <row r="73" spans="1:15" ht="15" x14ac:dyDescent="0.25">
      <c r="A73" s="316">
        <v>361</v>
      </c>
      <c r="B73" s="317" t="s">
        <v>464</v>
      </c>
      <c r="C73" s="331">
        <v>0</v>
      </c>
      <c r="D73" s="318">
        <v>0</v>
      </c>
      <c r="E73" s="331">
        <v>6</v>
      </c>
      <c r="F73" s="318">
        <v>0.21428571428571427</v>
      </c>
      <c r="G73" s="331">
        <v>5</v>
      </c>
      <c r="H73" s="318">
        <v>0.17857142857142858</v>
      </c>
      <c r="I73" s="331">
        <v>4</v>
      </c>
      <c r="J73" s="318">
        <v>0.14285714285714285</v>
      </c>
      <c r="K73" s="331">
        <v>12</v>
      </c>
      <c r="L73" s="318">
        <v>0.42857142857142855</v>
      </c>
      <c r="M73" s="331">
        <v>1</v>
      </c>
      <c r="N73" s="318">
        <v>3.5714285714285712E-2</v>
      </c>
      <c r="O73" s="319">
        <v>28</v>
      </c>
    </row>
    <row r="74" spans="1:15" ht="15" x14ac:dyDescent="0.25">
      <c r="A74" s="316">
        <v>647</v>
      </c>
      <c r="B74" s="317" t="s">
        <v>465</v>
      </c>
      <c r="C74" s="331">
        <v>0</v>
      </c>
      <c r="D74" s="318">
        <v>0</v>
      </c>
      <c r="E74" s="331">
        <v>5</v>
      </c>
      <c r="F74" s="318">
        <v>7.6923076923076927E-2</v>
      </c>
      <c r="G74" s="331">
        <v>10</v>
      </c>
      <c r="H74" s="318">
        <v>0.15384615384615385</v>
      </c>
      <c r="I74" s="331">
        <v>16</v>
      </c>
      <c r="J74" s="318">
        <v>0.24615384615384617</v>
      </c>
      <c r="K74" s="331">
        <v>34</v>
      </c>
      <c r="L74" s="318">
        <v>0.52307692307692311</v>
      </c>
      <c r="M74" s="331">
        <v>0</v>
      </c>
      <c r="N74" s="318">
        <v>0</v>
      </c>
      <c r="O74" s="319">
        <v>65</v>
      </c>
    </row>
    <row r="75" spans="1:15" ht="15" x14ac:dyDescent="0.25">
      <c r="A75" s="316">
        <v>658</v>
      </c>
      <c r="B75" s="317" t="s">
        <v>466</v>
      </c>
      <c r="C75" s="331">
        <v>0</v>
      </c>
      <c r="D75" s="318">
        <v>0</v>
      </c>
      <c r="E75" s="331">
        <v>0</v>
      </c>
      <c r="F75" s="318">
        <v>0</v>
      </c>
      <c r="G75" s="331">
        <v>0</v>
      </c>
      <c r="H75" s="318">
        <v>0</v>
      </c>
      <c r="I75" s="331">
        <v>0</v>
      </c>
      <c r="J75" s="318">
        <v>0</v>
      </c>
      <c r="K75" s="331">
        <v>1</v>
      </c>
      <c r="L75" s="318">
        <v>1</v>
      </c>
      <c r="M75" s="331">
        <v>0</v>
      </c>
      <c r="N75" s="318">
        <v>0</v>
      </c>
      <c r="O75" s="319">
        <v>1</v>
      </c>
    </row>
    <row r="76" spans="1:15" ht="15" x14ac:dyDescent="0.25">
      <c r="A76" s="316">
        <v>664</v>
      </c>
      <c r="B76" s="317" t="s">
        <v>467</v>
      </c>
      <c r="C76" s="331">
        <v>23</v>
      </c>
      <c r="D76" s="318">
        <v>3.3141210374639768E-2</v>
      </c>
      <c r="E76" s="331">
        <v>128</v>
      </c>
      <c r="F76" s="318">
        <v>0.18443804034582131</v>
      </c>
      <c r="G76" s="331">
        <v>86</v>
      </c>
      <c r="H76" s="318">
        <v>0.1239193083573487</v>
      </c>
      <c r="I76" s="331">
        <v>158</v>
      </c>
      <c r="J76" s="318">
        <v>0.2276657060518732</v>
      </c>
      <c r="K76" s="331">
        <v>279</v>
      </c>
      <c r="L76" s="318">
        <v>0.40201729106628242</v>
      </c>
      <c r="M76" s="331">
        <v>20</v>
      </c>
      <c r="N76" s="318">
        <v>2.8818443804034581E-2</v>
      </c>
      <c r="O76" s="319">
        <v>694</v>
      </c>
    </row>
    <row r="77" spans="1:15" ht="15" x14ac:dyDescent="0.25">
      <c r="A77" s="316">
        <v>686</v>
      </c>
      <c r="B77" s="317" t="s">
        <v>468</v>
      </c>
      <c r="C77" s="331">
        <v>13</v>
      </c>
      <c r="D77" s="318">
        <v>3.6211699164345405E-2</v>
      </c>
      <c r="E77" s="331">
        <v>72</v>
      </c>
      <c r="F77" s="318">
        <v>0.20055710306406685</v>
      </c>
      <c r="G77" s="331">
        <v>45</v>
      </c>
      <c r="H77" s="318">
        <v>0.12534818941504178</v>
      </c>
      <c r="I77" s="331">
        <v>79</v>
      </c>
      <c r="J77" s="318">
        <v>0.22005571030640669</v>
      </c>
      <c r="K77" s="331">
        <v>147</v>
      </c>
      <c r="L77" s="318">
        <v>0.40947075208913647</v>
      </c>
      <c r="M77" s="331">
        <v>3</v>
      </c>
      <c r="N77" s="318">
        <v>8.356545961002786E-3</v>
      </c>
      <c r="O77" s="319">
        <v>359</v>
      </c>
    </row>
    <row r="78" spans="1:15" ht="15" x14ac:dyDescent="0.25">
      <c r="A78" s="316">
        <v>819</v>
      </c>
      <c r="B78" s="317" t="s">
        <v>469</v>
      </c>
      <c r="C78" s="331">
        <v>0</v>
      </c>
      <c r="D78" s="318">
        <v>0</v>
      </c>
      <c r="E78" s="331">
        <v>2</v>
      </c>
      <c r="F78" s="318">
        <v>0.14285714285714285</v>
      </c>
      <c r="G78" s="331">
        <v>4</v>
      </c>
      <c r="H78" s="318">
        <v>0.2857142857142857</v>
      </c>
      <c r="I78" s="331">
        <v>4</v>
      </c>
      <c r="J78" s="318">
        <v>0.2857142857142857</v>
      </c>
      <c r="K78" s="331">
        <v>4</v>
      </c>
      <c r="L78" s="318">
        <v>0.2857142857142857</v>
      </c>
      <c r="M78" s="331">
        <v>0</v>
      </c>
      <c r="N78" s="318">
        <v>0</v>
      </c>
      <c r="O78" s="319">
        <v>14</v>
      </c>
    </row>
    <row r="79" spans="1:15" ht="15" x14ac:dyDescent="0.25">
      <c r="A79" s="316">
        <v>854</v>
      </c>
      <c r="B79" s="317" t="s">
        <v>470</v>
      </c>
      <c r="C79" s="331">
        <v>0</v>
      </c>
      <c r="D79" s="318">
        <v>0</v>
      </c>
      <c r="E79" s="331">
        <v>3</v>
      </c>
      <c r="F79" s="318">
        <v>0.23076923076923078</v>
      </c>
      <c r="G79" s="331">
        <v>2</v>
      </c>
      <c r="H79" s="318">
        <v>0.15384615384615385</v>
      </c>
      <c r="I79" s="331">
        <v>2</v>
      </c>
      <c r="J79" s="318">
        <v>0.15384615384615385</v>
      </c>
      <c r="K79" s="331">
        <v>6</v>
      </c>
      <c r="L79" s="318">
        <v>0.46153846153846156</v>
      </c>
      <c r="M79" s="331">
        <v>0</v>
      </c>
      <c r="N79" s="318">
        <v>0</v>
      </c>
      <c r="O79" s="319">
        <v>13</v>
      </c>
    </row>
    <row r="80" spans="1:15" ht="15" x14ac:dyDescent="0.25">
      <c r="A80" s="316">
        <v>887</v>
      </c>
      <c r="B80" s="317" t="s">
        <v>471</v>
      </c>
      <c r="C80" s="331">
        <v>5</v>
      </c>
      <c r="D80" s="318">
        <v>2.358490566037736E-2</v>
      </c>
      <c r="E80" s="331">
        <v>37</v>
      </c>
      <c r="F80" s="318">
        <v>0.17452830188679244</v>
      </c>
      <c r="G80" s="331">
        <v>30</v>
      </c>
      <c r="H80" s="318">
        <v>0.14150943396226415</v>
      </c>
      <c r="I80" s="331">
        <v>41</v>
      </c>
      <c r="J80" s="318">
        <v>0.19339622641509435</v>
      </c>
      <c r="K80" s="331">
        <v>93</v>
      </c>
      <c r="L80" s="318">
        <v>0.43867924528301888</v>
      </c>
      <c r="M80" s="331">
        <v>6</v>
      </c>
      <c r="N80" s="318">
        <v>2.8301886792452831E-2</v>
      </c>
      <c r="O80" s="319">
        <v>212</v>
      </c>
    </row>
    <row r="81" spans="1:15" x14ac:dyDescent="0.2">
      <c r="A81" s="310">
        <v>7</v>
      </c>
      <c r="B81" s="311" t="s">
        <v>472</v>
      </c>
      <c r="C81" s="314">
        <v>777</v>
      </c>
      <c r="D81" s="313">
        <v>4.0128079326550638E-2</v>
      </c>
      <c r="E81" s="312">
        <v>2961</v>
      </c>
      <c r="F81" s="313">
        <v>0.15292051851469296</v>
      </c>
      <c r="G81" s="314">
        <v>2376</v>
      </c>
      <c r="H81" s="313">
        <v>0.12270825801786914</v>
      </c>
      <c r="I81" s="314">
        <v>4539</v>
      </c>
      <c r="J81" s="313">
        <v>0.2344161545215101</v>
      </c>
      <c r="K81" s="314">
        <v>7884</v>
      </c>
      <c r="L81" s="313">
        <v>0.40716831069565668</v>
      </c>
      <c r="M81" s="314">
        <v>826</v>
      </c>
      <c r="N81" s="313">
        <v>4.2658678923720494E-2</v>
      </c>
      <c r="O81" s="315">
        <v>19363</v>
      </c>
    </row>
    <row r="82" spans="1:15" ht="15" x14ac:dyDescent="0.25">
      <c r="A82" s="316">
        <v>2</v>
      </c>
      <c r="B82" s="317" t="s">
        <v>473</v>
      </c>
      <c r="C82" s="331">
        <v>4</v>
      </c>
      <c r="D82" s="318">
        <v>5.0632911392405063E-2</v>
      </c>
      <c r="E82" s="331">
        <v>11</v>
      </c>
      <c r="F82" s="318">
        <v>0.13924050632911392</v>
      </c>
      <c r="G82" s="331">
        <v>12</v>
      </c>
      <c r="H82" s="318">
        <v>0.15189873417721519</v>
      </c>
      <c r="I82" s="331">
        <v>17</v>
      </c>
      <c r="J82" s="318">
        <v>0.21518987341772153</v>
      </c>
      <c r="K82" s="331">
        <v>34</v>
      </c>
      <c r="L82" s="318">
        <v>0.43037974683544306</v>
      </c>
      <c r="M82" s="331">
        <v>1</v>
      </c>
      <c r="N82" s="318">
        <v>1.2658227848101266E-2</v>
      </c>
      <c r="O82" s="319">
        <v>79</v>
      </c>
    </row>
    <row r="83" spans="1:15" ht="15" x14ac:dyDescent="0.25">
      <c r="A83" s="316">
        <v>21</v>
      </c>
      <c r="B83" s="317" t="s">
        <v>474</v>
      </c>
      <c r="C83" s="331">
        <v>2</v>
      </c>
      <c r="D83" s="318">
        <v>8.6956521739130432E-2</v>
      </c>
      <c r="E83" s="331">
        <v>6</v>
      </c>
      <c r="F83" s="318">
        <v>0.2608695652173913</v>
      </c>
      <c r="G83" s="331">
        <v>1</v>
      </c>
      <c r="H83" s="318">
        <v>4.3478260869565216E-2</v>
      </c>
      <c r="I83" s="331">
        <v>5</v>
      </c>
      <c r="J83" s="318">
        <v>0.21739130434782608</v>
      </c>
      <c r="K83" s="331">
        <v>9</v>
      </c>
      <c r="L83" s="318">
        <v>0.39130434782608697</v>
      </c>
      <c r="M83" s="331">
        <v>0</v>
      </c>
      <c r="N83" s="318">
        <v>0</v>
      </c>
      <c r="O83" s="319">
        <v>23</v>
      </c>
    </row>
    <row r="84" spans="1:15" ht="15" x14ac:dyDescent="0.25">
      <c r="A84" s="316">
        <v>55</v>
      </c>
      <c r="B84" s="317" t="s">
        <v>475</v>
      </c>
      <c r="C84" s="331">
        <v>1</v>
      </c>
      <c r="D84" s="318">
        <v>5.2631578947368418E-2</v>
      </c>
      <c r="E84" s="331">
        <v>4</v>
      </c>
      <c r="F84" s="318">
        <v>0.21052631578947367</v>
      </c>
      <c r="G84" s="331">
        <v>3</v>
      </c>
      <c r="H84" s="318">
        <v>0.15789473684210525</v>
      </c>
      <c r="I84" s="331">
        <v>2</v>
      </c>
      <c r="J84" s="318">
        <v>0.10526315789473684</v>
      </c>
      <c r="K84" s="331">
        <v>9</v>
      </c>
      <c r="L84" s="318">
        <v>0.47368421052631576</v>
      </c>
      <c r="M84" s="331">
        <v>0</v>
      </c>
      <c r="N84" s="318">
        <v>0</v>
      </c>
      <c r="O84" s="319">
        <v>19</v>
      </c>
    </row>
    <row r="85" spans="1:15" ht="15" x14ac:dyDescent="0.25">
      <c r="A85" s="316">
        <v>148</v>
      </c>
      <c r="B85" s="317" t="s">
        <v>476</v>
      </c>
      <c r="C85" s="331">
        <v>61</v>
      </c>
      <c r="D85" s="318">
        <v>3.5382830626450118E-2</v>
      </c>
      <c r="E85" s="331">
        <v>270</v>
      </c>
      <c r="F85" s="318">
        <v>0.15661252900232017</v>
      </c>
      <c r="G85" s="331">
        <v>214</v>
      </c>
      <c r="H85" s="318">
        <v>0.12412993039443156</v>
      </c>
      <c r="I85" s="331">
        <v>418</v>
      </c>
      <c r="J85" s="318">
        <v>0.24245939675174014</v>
      </c>
      <c r="K85" s="331">
        <v>694</v>
      </c>
      <c r="L85" s="318">
        <v>0.40255220417633408</v>
      </c>
      <c r="M85" s="331">
        <v>67</v>
      </c>
      <c r="N85" s="318">
        <v>3.88631090487239E-2</v>
      </c>
      <c r="O85" s="319">
        <v>1724</v>
      </c>
    </row>
    <row r="86" spans="1:15" ht="15" x14ac:dyDescent="0.25">
      <c r="A86" s="316">
        <v>197</v>
      </c>
      <c r="B86" s="317" t="s">
        <v>477</v>
      </c>
      <c r="C86" s="331">
        <v>12</v>
      </c>
      <c r="D86" s="318">
        <v>3.7267080745341616E-2</v>
      </c>
      <c r="E86" s="331">
        <v>58</v>
      </c>
      <c r="F86" s="318">
        <v>0.18012422360248448</v>
      </c>
      <c r="G86" s="331">
        <v>42</v>
      </c>
      <c r="H86" s="318">
        <v>0.13043478260869565</v>
      </c>
      <c r="I86" s="331">
        <v>75</v>
      </c>
      <c r="J86" s="318">
        <v>0.23291925465838509</v>
      </c>
      <c r="K86" s="331">
        <v>126</v>
      </c>
      <c r="L86" s="318">
        <v>0.39130434782608697</v>
      </c>
      <c r="M86" s="331">
        <v>9</v>
      </c>
      <c r="N86" s="318">
        <v>2.7950310559006212E-2</v>
      </c>
      <c r="O86" s="319">
        <v>322</v>
      </c>
    </row>
    <row r="87" spans="1:15" ht="15" x14ac:dyDescent="0.25">
      <c r="A87" s="316">
        <v>206</v>
      </c>
      <c r="B87" s="317" t="s">
        <v>478</v>
      </c>
      <c r="C87" s="331">
        <v>0</v>
      </c>
      <c r="D87" s="318">
        <v>0</v>
      </c>
      <c r="E87" s="331">
        <v>1</v>
      </c>
      <c r="F87" s="318">
        <v>5.8823529411764705E-2</v>
      </c>
      <c r="G87" s="331">
        <v>4</v>
      </c>
      <c r="H87" s="318">
        <v>0.23529411764705882</v>
      </c>
      <c r="I87" s="331">
        <v>5</v>
      </c>
      <c r="J87" s="318">
        <v>0.29411764705882354</v>
      </c>
      <c r="K87" s="331">
        <v>7</v>
      </c>
      <c r="L87" s="318">
        <v>0.41176470588235292</v>
      </c>
      <c r="M87" s="331">
        <v>0</v>
      </c>
      <c r="N87" s="318">
        <v>0</v>
      </c>
      <c r="O87" s="319">
        <v>17</v>
      </c>
    </row>
    <row r="88" spans="1:15" ht="15" x14ac:dyDescent="0.25">
      <c r="A88" s="316">
        <v>313</v>
      </c>
      <c r="B88" s="317" t="s">
        <v>479</v>
      </c>
      <c r="C88" s="331">
        <v>18</v>
      </c>
      <c r="D88" s="318">
        <v>8.5714285714285715E-2</v>
      </c>
      <c r="E88" s="331">
        <v>38</v>
      </c>
      <c r="F88" s="318">
        <v>0.18095238095238095</v>
      </c>
      <c r="G88" s="331">
        <v>17</v>
      </c>
      <c r="H88" s="318">
        <v>8.0952380952380956E-2</v>
      </c>
      <c r="I88" s="331">
        <v>56</v>
      </c>
      <c r="J88" s="318">
        <v>0.26666666666666666</v>
      </c>
      <c r="K88" s="331">
        <v>75</v>
      </c>
      <c r="L88" s="318">
        <v>0.35714285714285715</v>
      </c>
      <c r="M88" s="331">
        <v>6</v>
      </c>
      <c r="N88" s="318">
        <v>2.8571428571428571E-2</v>
      </c>
      <c r="O88" s="319">
        <v>210</v>
      </c>
    </row>
    <row r="89" spans="1:15" ht="15" x14ac:dyDescent="0.25">
      <c r="A89" s="316">
        <v>318</v>
      </c>
      <c r="B89" s="317" t="s">
        <v>480</v>
      </c>
      <c r="C89" s="331">
        <v>50</v>
      </c>
      <c r="D89" s="318">
        <v>3.0211480362537766E-2</v>
      </c>
      <c r="E89" s="331">
        <v>235</v>
      </c>
      <c r="F89" s="318">
        <v>0.1419939577039275</v>
      </c>
      <c r="G89" s="331">
        <v>196</v>
      </c>
      <c r="H89" s="318">
        <v>0.11842900302114803</v>
      </c>
      <c r="I89" s="331">
        <v>419</v>
      </c>
      <c r="J89" s="318">
        <v>0.25317220543806646</v>
      </c>
      <c r="K89" s="331">
        <v>691</v>
      </c>
      <c r="L89" s="318">
        <v>0.41752265861027188</v>
      </c>
      <c r="M89" s="331">
        <v>64</v>
      </c>
      <c r="N89" s="318">
        <v>3.8670694864048338E-2</v>
      </c>
      <c r="O89" s="319">
        <v>1655</v>
      </c>
    </row>
    <row r="90" spans="1:15" ht="15" x14ac:dyDescent="0.25">
      <c r="A90" s="316">
        <v>321</v>
      </c>
      <c r="B90" s="317" t="s">
        <v>481</v>
      </c>
      <c r="C90" s="331">
        <v>27</v>
      </c>
      <c r="D90" s="318">
        <v>3.5620052770448551E-2</v>
      </c>
      <c r="E90" s="331">
        <v>97</v>
      </c>
      <c r="F90" s="318">
        <v>0.12796833773087071</v>
      </c>
      <c r="G90" s="331">
        <v>97</v>
      </c>
      <c r="H90" s="318">
        <v>0.12796833773087071</v>
      </c>
      <c r="I90" s="331">
        <v>171</v>
      </c>
      <c r="J90" s="318">
        <v>0.22559366754617413</v>
      </c>
      <c r="K90" s="331">
        <v>318</v>
      </c>
      <c r="L90" s="318">
        <v>0.41952506596306066</v>
      </c>
      <c r="M90" s="331">
        <v>48</v>
      </c>
      <c r="N90" s="318">
        <v>6.3324538258575203E-2</v>
      </c>
      <c r="O90" s="319">
        <v>758</v>
      </c>
    </row>
    <row r="91" spans="1:15" ht="15" x14ac:dyDescent="0.25">
      <c r="A91" s="316">
        <v>376</v>
      </c>
      <c r="B91" s="317" t="s">
        <v>482</v>
      </c>
      <c r="C91" s="331">
        <v>62</v>
      </c>
      <c r="D91" s="318">
        <v>4.4765342960288806E-2</v>
      </c>
      <c r="E91" s="331">
        <v>210</v>
      </c>
      <c r="F91" s="318">
        <v>0.15162454873646208</v>
      </c>
      <c r="G91" s="331">
        <v>166</v>
      </c>
      <c r="H91" s="318">
        <v>0.11985559566787003</v>
      </c>
      <c r="I91" s="331">
        <v>324</v>
      </c>
      <c r="J91" s="318">
        <v>0.23393501805054151</v>
      </c>
      <c r="K91" s="331">
        <v>547</v>
      </c>
      <c r="L91" s="318">
        <v>0.39494584837545127</v>
      </c>
      <c r="M91" s="331">
        <v>76</v>
      </c>
      <c r="N91" s="318">
        <v>5.4873646209386284E-2</v>
      </c>
      <c r="O91" s="319">
        <v>1385</v>
      </c>
    </row>
    <row r="92" spans="1:15" ht="15" x14ac:dyDescent="0.25">
      <c r="A92" s="316">
        <v>400</v>
      </c>
      <c r="B92" s="317" t="s">
        <v>483</v>
      </c>
      <c r="C92" s="331">
        <v>17</v>
      </c>
      <c r="D92" s="318">
        <v>6.2043795620437957E-2</v>
      </c>
      <c r="E92" s="331">
        <v>40</v>
      </c>
      <c r="F92" s="318">
        <v>0.145985401459854</v>
      </c>
      <c r="G92" s="331">
        <v>36</v>
      </c>
      <c r="H92" s="318">
        <v>0.13138686131386862</v>
      </c>
      <c r="I92" s="331">
        <v>73</v>
      </c>
      <c r="J92" s="318">
        <v>0.26642335766423358</v>
      </c>
      <c r="K92" s="331">
        <v>100</v>
      </c>
      <c r="L92" s="318">
        <v>0.36496350364963503</v>
      </c>
      <c r="M92" s="331">
        <v>8</v>
      </c>
      <c r="N92" s="318">
        <v>2.9197080291970802E-2</v>
      </c>
      <c r="O92" s="319">
        <v>274</v>
      </c>
    </row>
    <row r="93" spans="1:15" ht="15" x14ac:dyDescent="0.25">
      <c r="A93" s="316">
        <v>440</v>
      </c>
      <c r="B93" s="317" t="s">
        <v>484</v>
      </c>
      <c r="C93" s="331">
        <v>150</v>
      </c>
      <c r="D93" s="318">
        <v>3.4238758274366586E-2</v>
      </c>
      <c r="E93" s="331">
        <v>671</v>
      </c>
      <c r="F93" s="318">
        <v>0.15316137868066651</v>
      </c>
      <c r="G93" s="331">
        <v>544</v>
      </c>
      <c r="H93" s="318">
        <v>0.1241725633417028</v>
      </c>
      <c r="I93" s="331">
        <v>1061</v>
      </c>
      <c r="J93" s="318">
        <v>0.24218215019401962</v>
      </c>
      <c r="K93" s="331">
        <v>1788</v>
      </c>
      <c r="L93" s="318">
        <v>0.40812599863044968</v>
      </c>
      <c r="M93" s="331">
        <v>167</v>
      </c>
      <c r="N93" s="318">
        <v>3.8119150878794798E-2</v>
      </c>
      <c r="O93" s="319">
        <v>4381</v>
      </c>
    </row>
    <row r="94" spans="1:15" ht="15" x14ac:dyDescent="0.25">
      <c r="A94" s="316">
        <v>483</v>
      </c>
      <c r="B94" s="317" t="s">
        <v>485</v>
      </c>
      <c r="C94" s="331">
        <v>0</v>
      </c>
      <c r="D94" s="318">
        <v>0</v>
      </c>
      <c r="E94" s="331">
        <v>2</v>
      </c>
      <c r="F94" s="318">
        <v>0.15384615384615385</v>
      </c>
      <c r="G94" s="331">
        <v>2</v>
      </c>
      <c r="H94" s="318">
        <v>0.15384615384615385</v>
      </c>
      <c r="I94" s="331">
        <v>2</v>
      </c>
      <c r="J94" s="318">
        <v>0.15384615384615385</v>
      </c>
      <c r="K94" s="331">
        <v>7</v>
      </c>
      <c r="L94" s="318">
        <v>0.53846153846153844</v>
      </c>
      <c r="M94" s="331">
        <v>0</v>
      </c>
      <c r="N94" s="318">
        <v>0</v>
      </c>
      <c r="O94" s="319">
        <v>13</v>
      </c>
    </row>
    <row r="95" spans="1:15" ht="15" x14ac:dyDescent="0.25">
      <c r="A95" s="316">
        <v>541</v>
      </c>
      <c r="B95" s="317" t="s">
        <v>486</v>
      </c>
      <c r="C95" s="331">
        <v>49</v>
      </c>
      <c r="D95" s="318">
        <v>5.2350427350427352E-2</v>
      </c>
      <c r="E95" s="331">
        <v>177</v>
      </c>
      <c r="F95" s="318">
        <v>0.1891025641025641</v>
      </c>
      <c r="G95" s="331">
        <v>117</v>
      </c>
      <c r="H95" s="318">
        <v>0.125</v>
      </c>
      <c r="I95" s="331">
        <v>204</v>
      </c>
      <c r="J95" s="318">
        <v>0.21794871794871795</v>
      </c>
      <c r="K95" s="331">
        <v>358</v>
      </c>
      <c r="L95" s="318">
        <v>0.38247863247863245</v>
      </c>
      <c r="M95" s="331">
        <v>31</v>
      </c>
      <c r="N95" s="318">
        <v>3.311965811965812E-2</v>
      </c>
      <c r="O95" s="319">
        <v>936</v>
      </c>
    </row>
    <row r="96" spans="1:15" ht="15" x14ac:dyDescent="0.25">
      <c r="A96" s="316">
        <v>607</v>
      </c>
      <c r="B96" s="317" t="s">
        <v>487</v>
      </c>
      <c r="C96" s="331">
        <v>20</v>
      </c>
      <c r="D96" s="318">
        <v>4.77326968973747E-2</v>
      </c>
      <c r="E96" s="331">
        <v>62</v>
      </c>
      <c r="F96" s="318">
        <v>0.14797136038186157</v>
      </c>
      <c r="G96" s="331">
        <v>69</v>
      </c>
      <c r="H96" s="318">
        <v>0.16467780429594273</v>
      </c>
      <c r="I96" s="331">
        <v>92</v>
      </c>
      <c r="J96" s="318">
        <v>0.21957040572792363</v>
      </c>
      <c r="K96" s="331">
        <v>159</v>
      </c>
      <c r="L96" s="318">
        <v>0.37947494033412887</v>
      </c>
      <c r="M96" s="331">
        <v>17</v>
      </c>
      <c r="N96" s="318">
        <v>4.0572792362768499E-2</v>
      </c>
      <c r="O96" s="319">
        <v>419</v>
      </c>
    </row>
    <row r="97" spans="1:15" ht="15" x14ac:dyDescent="0.25">
      <c r="A97" s="316">
        <v>615</v>
      </c>
      <c r="B97" s="317" t="s">
        <v>488</v>
      </c>
      <c r="C97" s="331">
        <v>192</v>
      </c>
      <c r="D97" s="318">
        <v>4.6749452154857561E-2</v>
      </c>
      <c r="E97" s="331">
        <v>628</v>
      </c>
      <c r="F97" s="318">
        <v>0.15290966642317994</v>
      </c>
      <c r="G97" s="331">
        <v>481</v>
      </c>
      <c r="H97" s="318">
        <v>0.11711711711711711</v>
      </c>
      <c r="I97" s="331">
        <v>879</v>
      </c>
      <c r="J97" s="318">
        <v>0.21402483564645727</v>
      </c>
      <c r="K97" s="331">
        <v>1715</v>
      </c>
      <c r="L97" s="318">
        <v>0.41757974190406622</v>
      </c>
      <c r="M97" s="331">
        <v>212</v>
      </c>
      <c r="N97" s="318">
        <v>5.1619186754321887E-2</v>
      </c>
      <c r="O97" s="319">
        <v>4107</v>
      </c>
    </row>
    <row r="98" spans="1:15" ht="15" x14ac:dyDescent="0.25">
      <c r="A98" s="316">
        <v>649</v>
      </c>
      <c r="B98" s="317" t="s">
        <v>489</v>
      </c>
      <c r="C98" s="331">
        <v>5</v>
      </c>
      <c r="D98" s="318">
        <v>4.5454545454545456E-2</v>
      </c>
      <c r="E98" s="331">
        <v>13</v>
      </c>
      <c r="F98" s="318">
        <v>0.11818181818181818</v>
      </c>
      <c r="G98" s="331">
        <v>10</v>
      </c>
      <c r="H98" s="318">
        <v>9.0909090909090912E-2</v>
      </c>
      <c r="I98" s="331">
        <v>36</v>
      </c>
      <c r="J98" s="318">
        <v>0.32727272727272727</v>
      </c>
      <c r="K98" s="331">
        <v>43</v>
      </c>
      <c r="L98" s="318">
        <v>0.39090909090909093</v>
      </c>
      <c r="M98" s="331">
        <v>3</v>
      </c>
      <c r="N98" s="318">
        <v>2.7272727272727271E-2</v>
      </c>
      <c r="O98" s="319">
        <v>110</v>
      </c>
    </row>
    <row r="99" spans="1:15" ht="15" x14ac:dyDescent="0.25">
      <c r="A99" s="316">
        <v>652</v>
      </c>
      <c r="B99" s="317" t="s">
        <v>490</v>
      </c>
      <c r="C99" s="331">
        <v>0</v>
      </c>
      <c r="D99" s="318">
        <v>0</v>
      </c>
      <c r="E99" s="331">
        <v>1</v>
      </c>
      <c r="F99" s="318">
        <v>7.1428571428571425E-2</v>
      </c>
      <c r="G99" s="331">
        <v>0</v>
      </c>
      <c r="H99" s="318">
        <v>0</v>
      </c>
      <c r="I99" s="331">
        <v>3</v>
      </c>
      <c r="J99" s="318">
        <v>0.21428571428571427</v>
      </c>
      <c r="K99" s="331">
        <v>10</v>
      </c>
      <c r="L99" s="318">
        <v>0.7142857142857143</v>
      </c>
      <c r="M99" s="331">
        <v>0</v>
      </c>
      <c r="N99" s="318">
        <v>0</v>
      </c>
      <c r="O99" s="319">
        <v>14</v>
      </c>
    </row>
    <row r="100" spans="1:15" ht="15" x14ac:dyDescent="0.25">
      <c r="A100" s="316">
        <v>660</v>
      </c>
      <c r="B100" s="317" t="s">
        <v>491</v>
      </c>
      <c r="C100" s="331">
        <v>12</v>
      </c>
      <c r="D100" s="318">
        <v>5.0209205020920501E-2</v>
      </c>
      <c r="E100" s="331">
        <v>41</v>
      </c>
      <c r="F100" s="318">
        <v>0.17154811715481172</v>
      </c>
      <c r="G100" s="331">
        <v>33</v>
      </c>
      <c r="H100" s="318">
        <v>0.13807531380753138</v>
      </c>
      <c r="I100" s="331">
        <v>51</v>
      </c>
      <c r="J100" s="318">
        <v>0.21338912133891214</v>
      </c>
      <c r="K100" s="331">
        <v>99</v>
      </c>
      <c r="L100" s="318">
        <v>0.41422594142259417</v>
      </c>
      <c r="M100" s="331">
        <v>3</v>
      </c>
      <c r="N100" s="318">
        <v>1.2552301255230125E-2</v>
      </c>
      <c r="O100" s="319">
        <v>239</v>
      </c>
    </row>
    <row r="101" spans="1:15" ht="15" x14ac:dyDescent="0.25">
      <c r="A101" s="316">
        <v>667</v>
      </c>
      <c r="B101" s="317" t="s">
        <v>492</v>
      </c>
      <c r="C101" s="331">
        <v>5</v>
      </c>
      <c r="D101" s="318">
        <v>2.6041666666666668E-2</v>
      </c>
      <c r="E101" s="331">
        <v>25</v>
      </c>
      <c r="F101" s="318">
        <v>0.13020833333333334</v>
      </c>
      <c r="G101" s="331">
        <v>15</v>
      </c>
      <c r="H101" s="318">
        <v>7.8125E-2</v>
      </c>
      <c r="I101" s="331">
        <v>55</v>
      </c>
      <c r="J101" s="318">
        <v>0.28645833333333331</v>
      </c>
      <c r="K101" s="331">
        <v>85</v>
      </c>
      <c r="L101" s="318">
        <v>0.44270833333333331</v>
      </c>
      <c r="M101" s="331">
        <v>7</v>
      </c>
      <c r="N101" s="318">
        <v>3.6458333333333336E-2</v>
      </c>
      <c r="O101" s="319">
        <v>192</v>
      </c>
    </row>
    <row r="102" spans="1:15" ht="15" x14ac:dyDescent="0.25">
      <c r="A102" s="316">
        <v>674</v>
      </c>
      <c r="B102" s="317" t="s">
        <v>493</v>
      </c>
      <c r="C102" s="331">
        <v>14</v>
      </c>
      <c r="D102" s="318">
        <v>4.3478260869565216E-2</v>
      </c>
      <c r="E102" s="331">
        <v>43</v>
      </c>
      <c r="F102" s="318">
        <v>0.13354037267080746</v>
      </c>
      <c r="G102" s="331">
        <v>55</v>
      </c>
      <c r="H102" s="318">
        <v>0.17080745341614906</v>
      </c>
      <c r="I102" s="331">
        <v>81</v>
      </c>
      <c r="J102" s="318">
        <v>0.25155279503105588</v>
      </c>
      <c r="K102" s="331">
        <v>119</v>
      </c>
      <c r="L102" s="318">
        <v>0.36956521739130432</v>
      </c>
      <c r="M102" s="331">
        <v>10</v>
      </c>
      <c r="N102" s="318">
        <v>3.1055900621118012E-2</v>
      </c>
      <c r="O102" s="319">
        <v>322</v>
      </c>
    </row>
    <row r="103" spans="1:15" ht="15" x14ac:dyDescent="0.25">
      <c r="A103" s="316">
        <v>697</v>
      </c>
      <c r="B103" s="317" t="s">
        <v>494</v>
      </c>
      <c r="C103" s="331">
        <v>51</v>
      </c>
      <c r="D103" s="318">
        <v>3.3138401559454189E-2</v>
      </c>
      <c r="E103" s="331">
        <v>225</v>
      </c>
      <c r="F103" s="318">
        <v>0.14619883040935672</v>
      </c>
      <c r="G103" s="331">
        <v>194</v>
      </c>
      <c r="H103" s="318">
        <v>0.12605588044184535</v>
      </c>
      <c r="I103" s="331">
        <v>357</v>
      </c>
      <c r="J103" s="318">
        <v>0.23196881091617932</v>
      </c>
      <c r="K103" s="331">
        <v>624</v>
      </c>
      <c r="L103" s="318">
        <v>0.40545808966861596</v>
      </c>
      <c r="M103" s="331">
        <v>88</v>
      </c>
      <c r="N103" s="318">
        <v>5.7179987004548405E-2</v>
      </c>
      <c r="O103" s="319">
        <v>1539</v>
      </c>
    </row>
    <row r="104" spans="1:15" ht="15" x14ac:dyDescent="0.25">
      <c r="A104" s="316">
        <v>756</v>
      </c>
      <c r="B104" s="317" t="s">
        <v>495</v>
      </c>
      <c r="C104" s="331">
        <v>25</v>
      </c>
      <c r="D104" s="318">
        <v>0.04</v>
      </c>
      <c r="E104" s="331">
        <v>103</v>
      </c>
      <c r="F104" s="318">
        <v>0.1648</v>
      </c>
      <c r="G104" s="331">
        <v>68</v>
      </c>
      <c r="H104" s="318">
        <v>0.10879999999999999</v>
      </c>
      <c r="I104" s="331">
        <v>153</v>
      </c>
      <c r="J104" s="318">
        <v>0.24479999999999999</v>
      </c>
      <c r="K104" s="331">
        <v>267</v>
      </c>
      <c r="L104" s="318">
        <v>0.42720000000000002</v>
      </c>
      <c r="M104" s="331">
        <v>9</v>
      </c>
      <c r="N104" s="318">
        <v>1.44E-2</v>
      </c>
      <c r="O104" s="319">
        <v>625</v>
      </c>
    </row>
    <row r="105" spans="1:15" x14ac:dyDescent="0.2">
      <c r="A105" s="310">
        <v>8</v>
      </c>
      <c r="B105" s="311" t="s">
        <v>496</v>
      </c>
      <c r="C105" s="314">
        <v>112</v>
      </c>
      <c r="D105" s="313">
        <v>3.9688164422395464E-2</v>
      </c>
      <c r="E105" s="312">
        <v>416</v>
      </c>
      <c r="F105" s="313">
        <v>0.147413182140326</v>
      </c>
      <c r="G105" s="314">
        <v>333</v>
      </c>
      <c r="H105" s="313">
        <v>0.11800141743444366</v>
      </c>
      <c r="I105" s="314">
        <v>699</v>
      </c>
      <c r="J105" s="313">
        <v>0.2476966690290574</v>
      </c>
      <c r="K105" s="314">
        <v>1195</v>
      </c>
      <c r="L105" s="313">
        <v>0.42345854004252304</v>
      </c>
      <c r="M105" s="314">
        <v>67</v>
      </c>
      <c r="N105" s="313">
        <v>2.3742026931254431E-2</v>
      </c>
      <c r="O105" s="315">
        <v>2822</v>
      </c>
    </row>
    <row r="106" spans="1:15" ht="15" x14ac:dyDescent="0.25">
      <c r="A106" s="316">
        <v>30</v>
      </c>
      <c r="B106" s="317" t="s">
        <v>497</v>
      </c>
      <c r="C106" s="331">
        <v>23</v>
      </c>
      <c r="D106" s="318">
        <v>3.6450079239302692E-2</v>
      </c>
      <c r="E106" s="331">
        <v>108</v>
      </c>
      <c r="F106" s="318">
        <v>0.17115689381933438</v>
      </c>
      <c r="G106" s="331">
        <v>70</v>
      </c>
      <c r="H106" s="318">
        <v>0.11093502377179081</v>
      </c>
      <c r="I106" s="331">
        <v>152</v>
      </c>
      <c r="J106" s="318">
        <v>0.24088748019017434</v>
      </c>
      <c r="K106" s="331">
        <v>261</v>
      </c>
      <c r="L106" s="318">
        <v>0.41362916006339145</v>
      </c>
      <c r="M106" s="331">
        <v>17</v>
      </c>
      <c r="N106" s="318">
        <v>2.694136291600634E-2</v>
      </c>
      <c r="O106" s="319">
        <v>631</v>
      </c>
    </row>
    <row r="107" spans="1:15" ht="15" x14ac:dyDescent="0.25">
      <c r="A107" s="316">
        <v>34</v>
      </c>
      <c r="B107" s="317" t="s">
        <v>498</v>
      </c>
      <c r="C107" s="331">
        <v>14</v>
      </c>
      <c r="D107" s="318">
        <v>3.4482758620689655E-2</v>
      </c>
      <c r="E107" s="331">
        <v>51</v>
      </c>
      <c r="F107" s="318">
        <v>0.12561576354679804</v>
      </c>
      <c r="G107" s="331">
        <v>39</v>
      </c>
      <c r="H107" s="318">
        <v>9.6059113300492605E-2</v>
      </c>
      <c r="I107" s="331">
        <v>107</v>
      </c>
      <c r="J107" s="318">
        <v>0.26354679802955666</v>
      </c>
      <c r="K107" s="331">
        <v>187</v>
      </c>
      <c r="L107" s="318">
        <v>0.4605911330049261</v>
      </c>
      <c r="M107" s="331">
        <v>8</v>
      </c>
      <c r="N107" s="318">
        <v>1.9704433497536946E-2</v>
      </c>
      <c r="O107" s="319">
        <v>406</v>
      </c>
    </row>
    <row r="108" spans="1:15" ht="15" x14ac:dyDescent="0.25">
      <c r="A108" s="316">
        <v>36</v>
      </c>
      <c r="B108" s="317" t="s">
        <v>499</v>
      </c>
      <c r="C108" s="331">
        <v>5</v>
      </c>
      <c r="D108" s="318">
        <v>7.4626865671641784E-2</v>
      </c>
      <c r="E108" s="331">
        <v>9</v>
      </c>
      <c r="F108" s="318">
        <v>0.13432835820895522</v>
      </c>
      <c r="G108" s="331">
        <v>4</v>
      </c>
      <c r="H108" s="318">
        <v>5.9701492537313432E-2</v>
      </c>
      <c r="I108" s="331">
        <v>20</v>
      </c>
      <c r="J108" s="318">
        <v>0.29850746268656714</v>
      </c>
      <c r="K108" s="331">
        <v>24</v>
      </c>
      <c r="L108" s="318">
        <v>0.35820895522388058</v>
      </c>
      <c r="M108" s="331">
        <v>5</v>
      </c>
      <c r="N108" s="318">
        <v>7.4626865671641784E-2</v>
      </c>
      <c r="O108" s="319">
        <v>67</v>
      </c>
    </row>
    <row r="109" spans="1:15" ht="15" x14ac:dyDescent="0.25">
      <c r="A109" s="316">
        <v>91</v>
      </c>
      <c r="B109" s="317" t="s">
        <v>500</v>
      </c>
      <c r="C109" s="331">
        <v>4</v>
      </c>
      <c r="D109" s="318">
        <v>6.6666666666666666E-2</v>
      </c>
      <c r="E109" s="331">
        <v>8</v>
      </c>
      <c r="F109" s="318">
        <v>0.13333333333333333</v>
      </c>
      <c r="G109" s="331">
        <v>11</v>
      </c>
      <c r="H109" s="318">
        <v>0.18333333333333332</v>
      </c>
      <c r="I109" s="331">
        <v>16</v>
      </c>
      <c r="J109" s="318">
        <v>0.26666666666666666</v>
      </c>
      <c r="K109" s="331">
        <v>20</v>
      </c>
      <c r="L109" s="318">
        <v>0.33333333333333331</v>
      </c>
      <c r="M109" s="331">
        <v>1</v>
      </c>
      <c r="N109" s="318">
        <v>1.6666666666666666E-2</v>
      </c>
      <c r="O109" s="319">
        <v>60</v>
      </c>
    </row>
    <row r="110" spans="1:15" ht="15" x14ac:dyDescent="0.25">
      <c r="A110" s="316">
        <v>93</v>
      </c>
      <c r="B110" s="317" t="s">
        <v>501</v>
      </c>
      <c r="C110" s="331">
        <v>7</v>
      </c>
      <c r="D110" s="318">
        <v>8.7499999999999994E-2</v>
      </c>
      <c r="E110" s="331">
        <v>14</v>
      </c>
      <c r="F110" s="318">
        <v>0.17499999999999999</v>
      </c>
      <c r="G110" s="331">
        <v>15</v>
      </c>
      <c r="H110" s="318">
        <v>0.1875</v>
      </c>
      <c r="I110" s="331">
        <v>15</v>
      </c>
      <c r="J110" s="318">
        <v>0.1875</v>
      </c>
      <c r="K110" s="331">
        <v>29</v>
      </c>
      <c r="L110" s="318">
        <v>0.36249999999999999</v>
      </c>
      <c r="M110" s="331">
        <v>0</v>
      </c>
      <c r="N110" s="318">
        <v>0</v>
      </c>
      <c r="O110" s="319">
        <v>80</v>
      </c>
    </row>
    <row r="111" spans="1:15" ht="15" x14ac:dyDescent="0.25">
      <c r="A111" s="316">
        <v>101</v>
      </c>
      <c r="B111" s="317" t="s">
        <v>502</v>
      </c>
      <c r="C111" s="331">
        <v>11</v>
      </c>
      <c r="D111" s="318">
        <v>3.3846153846153845E-2</v>
      </c>
      <c r="E111" s="331">
        <v>47</v>
      </c>
      <c r="F111" s="318">
        <v>0.14461538461538462</v>
      </c>
      <c r="G111" s="331">
        <v>39</v>
      </c>
      <c r="H111" s="318">
        <v>0.12</v>
      </c>
      <c r="I111" s="331">
        <v>77</v>
      </c>
      <c r="J111" s="318">
        <v>0.23692307692307693</v>
      </c>
      <c r="K111" s="331">
        <v>143</v>
      </c>
      <c r="L111" s="318">
        <v>0.44</v>
      </c>
      <c r="M111" s="331">
        <v>8</v>
      </c>
      <c r="N111" s="318">
        <v>2.4615384615384615E-2</v>
      </c>
      <c r="O111" s="319">
        <v>325</v>
      </c>
    </row>
    <row r="112" spans="1:15" ht="15" x14ac:dyDescent="0.25">
      <c r="A112" s="316">
        <v>145</v>
      </c>
      <c r="B112" s="317" t="s">
        <v>503</v>
      </c>
      <c r="C112" s="331">
        <v>4</v>
      </c>
      <c r="D112" s="318">
        <v>0.16666666666666666</v>
      </c>
      <c r="E112" s="331">
        <v>2</v>
      </c>
      <c r="F112" s="318">
        <v>8.3333333333333329E-2</v>
      </c>
      <c r="G112" s="331">
        <v>3</v>
      </c>
      <c r="H112" s="318">
        <v>0.125</v>
      </c>
      <c r="I112" s="331">
        <v>6</v>
      </c>
      <c r="J112" s="318">
        <v>0.25</v>
      </c>
      <c r="K112" s="331">
        <v>8</v>
      </c>
      <c r="L112" s="318">
        <v>0.33333333333333331</v>
      </c>
      <c r="M112" s="331">
        <v>1</v>
      </c>
      <c r="N112" s="318">
        <v>4.1666666666666664E-2</v>
      </c>
      <c r="O112" s="319">
        <v>24</v>
      </c>
    </row>
    <row r="113" spans="1:15" ht="15" x14ac:dyDescent="0.25">
      <c r="A113" s="316">
        <v>209</v>
      </c>
      <c r="B113" s="317" t="s">
        <v>504</v>
      </c>
      <c r="C113" s="331">
        <v>4</v>
      </c>
      <c r="D113" s="318">
        <v>4.0816326530612242E-2</v>
      </c>
      <c r="E113" s="331">
        <v>14</v>
      </c>
      <c r="F113" s="318">
        <v>0.14285714285714285</v>
      </c>
      <c r="G113" s="331">
        <v>15</v>
      </c>
      <c r="H113" s="318">
        <v>0.15306122448979592</v>
      </c>
      <c r="I113" s="331">
        <v>27</v>
      </c>
      <c r="J113" s="318">
        <v>0.27551020408163263</v>
      </c>
      <c r="K113" s="331">
        <v>36</v>
      </c>
      <c r="L113" s="318">
        <v>0.36734693877551022</v>
      </c>
      <c r="M113" s="331">
        <v>2</v>
      </c>
      <c r="N113" s="318">
        <v>2.0408163265306121E-2</v>
      </c>
      <c r="O113" s="319">
        <v>98</v>
      </c>
    </row>
    <row r="114" spans="1:15" ht="15" x14ac:dyDescent="0.25">
      <c r="A114" s="316">
        <v>282</v>
      </c>
      <c r="B114" s="317" t="s">
        <v>505</v>
      </c>
      <c r="C114" s="331">
        <v>9</v>
      </c>
      <c r="D114" s="318">
        <v>5.4878048780487805E-2</v>
      </c>
      <c r="E114" s="331">
        <v>32</v>
      </c>
      <c r="F114" s="318">
        <v>0.1951219512195122</v>
      </c>
      <c r="G114" s="331">
        <v>19</v>
      </c>
      <c r="H114" s="318">
        <v>0.11585365853658537</v>
      </c>
      <c r="I114" s="331">
        <v>42</v>
      </c>
      <c r="J114" s="318">
        <v>0.25609756097560976</v>
      </c>
      <c r="K114" s="331">
        <v>62</v>
      </c>
      <c r="L114" s="318">
        <v>0.37804878048780488</v>
      </c>
      <c r="M114" s="331">
        <v>0</v>
      </c>
      <c r="N114" s="318">
        <v>0</v>
      </c>
      <c r="O114" s="319">
        <v>164</v>
      </c>
    </row>
    <row r="115" spans="1:15" ht="15" x14ac:dyDescent="0.25">
      <c r="A115" s="316">
        <v>353</v>
      </c>
      <c r="B115" s="317" t="s">
        <v>506</v>
      </c>
      <c r="C115" s="331">
        <v>1</v>
      </c>
      <c r="D115" s="318">
        <v>5.8823529411764705E-2</v>
      </c>
      <c r="E115" s="331">
        <v>4</v>
      </c>
      <c r="F115" s="318">
        <v>0.23529411764705882</v>
      </c>
      <c r="G115" s="331">
        <v>2</v>
      </c>
      <c r="H115" s="318">
        <v>0.11764705882352941</v>
      </c>
      <c r="I115" s="331">
        <v>4</v>
      </c>
      <c r="J115" s="318">
        <v>0.23529411764705882</v>
      </c>
      <c r="K115" s="331">
        <v>6</v>
      </c>
      <c r="L115" s="318">
        <v>0.35294117647058826</v>
      </c>
      <c r="M115" s="331">
        <v>0</v>
      </c>
      <c r="N115" s="318">
        <v>0</v>
      </c>
      <c r="O115" s="319">
        <v>17</v>
      </c>
    </row>
    <row r="116" spans="1:15" ht="15" x14ac:dyDescent="0.25">
      <c r="A116" s="316">
        <v>364</v>
      </c>
      <c r="B116" s="317" t="s">
        <v>507</v>
      </c>
      <c r="C116" s="331">
        <v>3</v>
      </c>
      <c r="D116" s="318">
        <v>3.5714285714285712E-2</v>
      </c>
      <c r="E116" s="331">
        <v>12</v>
      </c>
      <c r="F116" s="318">
        <v>0.14285714285714285</v>
      </c>
      <c r="G116" s="331">
        <v>4</v>
      </c>
      <c r="H116" s="318">
        <v>4.7619047619047616E-2</v>
      </c>
      <c r="I116" s="331">
        <v>27</v>
      </c>
      <c r="J116" s="318">
        <v>0.32142857142857145</v>
      </c>
      <c r="K116" s="331">
        <v>32</v>
      </c>
      <c r="L116" s="318">
        <v>0.38095238095238093</v>
      </c>
      <c r="M116" s="331">
        <v>6</v>
      </c>
      <c r="N116" s="318">
        <v>7.1428571428571425E-2</v>
      </c>
      <c r="O116" s="319">
        <v>84</v>
      </c>
    </row>
    <row r="117" spans="1:15" ht="15" x14ac:dyDescent="0.25">
      <c r="A117" s="316">
        <v>368</v>
      </c>
      <c r="B117" s="317" t="s">
        <v>508</v>
      </c>
      <c r="C117" s="331">
        <v>3</v>
      </c>
      <c r="D117" s="318">
        <v>4.5454545454545456E-2</v>
      </c>
      <c r="E117" s="331">
        <v>7</v>
      </c>
      <c r="F117" s="318">
        <v>0.10606060606060606</v>
      </c>
      <c r="G117" s="331">
        <v>10</v>
      </c>
      <c r="H117" s="318">
        <v>0.15151515151515152</v>
      </c>
      <c r="I117" s="331">
        <v>14</v>
      </c>
      <c r="J117" s="318">
        <v>0.21212121212121213</v>
      </c>
      <c r="K117" s="331">
        <v>29</v>
      </c>
      <c r="L117" s="318">
        <v>0.43939393939393939</v>
      </c>
      <c r="M117" s="331">
        <v>3</v>
      </c>
      <c r="N117" s="318">
        <v>4.5454545454545456E-2</v>
      </c>
      <c r="O117" s="319">
        <v>66</v>
      </c>
    </row>
    <row r="118" spans="1:15" ht="15" x14ac:dyDescent="0.25">
      <c r="A118" s="316">
        <v>390</v>
      </c>
      <c r="B118" s="317" t="s">
        <v>509</v>
      </c>
      <c r="C118" s="331">
        <v>0</v>
      </c>
      <c r="D118" s="318">
        <v>0</v>
      </c>
      <c r="E118" s="331">
        <v>21</v>
      </c>
      <c r="F118" s="318">
        <v>0.16153846153846155</v>
      </c>
      <c r="G118" s="331">
        <v>20</v>
      </c>
      <c r="H118" s="318">
        <v>0.15384615384615385</v>
      </c>
      <c r="I118" s="331">
        <v>30</v>
      </c>
      <c r="J118" s="318">
        <v>0.23076923076923078</v>
      </c>
      <c r="K118" s="331">
        <v>55</v>
      </c>
      <c r="L118" s="318">
        <v>0.42307692307692307</v>
      </c>
      <c r="M118" s="331">
        <v>4</v>
      </c>
      <c r="N118" s="318">
        <v>3.0769230769230771E-2</v>
      </c>
      <c r="O118" s="319">
        <v>130</v>
      </c>
    </row>
    <row r="119" spans="1:15" ht="15" x14ac:dyDescent="0.25">
      <c r="A119" s="316">
        <v>467</v>
      </c>
      <c r="B119" s="317" t="s">
        <v>510</v>
      </c>
      <c r="C119" s="331">
        <v>0</v>
      </c>
      <c r="D119" s="318">
        <v>0</v>
      </c>
      <c r="E119" s="331">
        <v>0</v>
      </c>
      <c r="F119" s="318">
        <v>0</v>
      </c>
      <c r="G119" s="331">
        <v>1</v>
      </c>
      <c r="H119" s="318">
        <v>0.16666666666666666</v>
      </c>
      <c r="I119" s="331">
        <v>1</v>
      </c>
      <c r="J119" s="318">
        <v>0.16666666666666666</v>
      </c>
      <c r="K119" s="331">
        <v>4</v>
      </c>
      <c r="L119" s="318">
        <v>0.66666666666666663</v>
      </c>
      <c r="M119" s="331">
        <v>0</v>
      </c>
      <c r="N119" s="318">
        <v>0</v>
      </c>
      <c r="O119" s="319">
        <v>6</v>
      </c>
    </row>
    <row r="120" spans="1:15" ht="15" x14ac:dyDescent="0.25">
      <c r="A120" s="316">
        <v>576</v>
      </c>
      <c r="B120" s="317" t="s">
        <v>511</v>
      </c>
      <c r="C120" s="331">
        <v>1</v>
      </c>
      <c r="D120" s="318">
        <v>7.6923076923076927E-2</v>
      </c>
      <c r="E120" s="331">
        <v>1</v>
      </c>
      <c r="F120" s="318">
        <v>7.6923076923076927E-2</v>
      </c>
      <c r="G120" s="331">
        <v>2</v>
      </c>
      <c r="H120" s="318">
        <v>0.15384615384615385</v>
      </c>
      <c r="I120" s="331">
        <v>1</v>
      </c>
      <c r="J120" s="318">
        <v>7.6923076923076927E-2</v>
      </c>
      <c r="K120" s="331">
        <v>8</v>
      </c>
      <c r="L120" s="318">
        <v>0.61538461538461542</v>
      </c>
      <c r="M120" s="331">
        <v>0</v>
      </c>
      <c r="N120" s="318">
        <v>0</v>
      </c>
      <c r="O120" s="319">
        <v>13</v>
      </c>
    </row>
    <row r="121" spans="1:15" ht="15" x14ac:dyDescent="0.25">
      <c r="A121" s="316">
        <v>642</v>
      </c>
      <c r="B121" s="317" t="s">
        <v>512</v>
      </c>
      <c r="C121" s="331">
        <v>6</v>
      </c>
      <c r="D121" s="318">
        <v>4.0268456375838924E-2</v>
      </c>
      <c r="E121" s="331">
        <v>17</v>
      </c>
      <c r="F121" s="318">
        <v>0.11409395973154363</v>
      </c>
      <c r="G121" s="331">
        <v>11</v>
      </c>
      <c r="H121" s="318">
        <v>7.3825503355704702E-2</v>
      </c>
      <c r="I121" s="331">
        <v>40</v>
      </c>
      <c r="J121" s="318">
        <v>0.26845637583892618</v>
      </c>
      <c r="K121" s="331">
        <v>73</v>
      </c>
      <c r="L121" s="318">
        <v>0.48993288590604028</v>
      </c>
      <c r="M121" s="331">
        <v>2</v>
      </c>
      <c r="N121" s="318">
        <v>1.3422818791946308E-2</v>
      </c>
      <c r="O121" s="319">
        <v>149</v>
      </c>
    </row>
    <row r="122" spans="1:15" ht="15" x14ac:dyDescent="0.25">
      <c r="A122" s="316">
        <v>679</v>
      </c>
      <c r="B122" s="317" t="s">
        <v>513</v>
      </c>
      <c r="C122" s="331">
        <v>4</v>
      </c>
      <c r="D122" s="318">
        <v>2.3809523809523808E-2</v>
      </c>
      <c r="E122" s="331">
        <v>23</v>
      </c>
      <c r="F122" s="318">
        <v>0.13690476190476192</v>
      </c>
      <c r="G122" s="331">
        <v>24</v>
      </c>
      <c r="H122" s="318">
        <v>0.14285714285714285</v>
      </c>
      <c r="I122" s="331">
        <v>38</v>
      </c>
      <c r="J122" s="318">
        <v>0.22619047619047619</v>
      </c>
      <c r="K122" s="331">
        <v>76</v>
      </c>
      <c r="L122" s="318">
        <v>0.45238095238095238</v>
      </c>
      <c r="M122" s="331">
        <v>3</v>
      </c>
      <c r="N122" s="318">
        <v>1.7857142857142856E-2</v>
      </c>
      <c r="O122" s="319">
        <v>168</v>
      </c>
    </row>
    <row r="123" spans="1:15" ht="15" x14ac:dyDescent="0.25">
      <c r="A123" s="316">
        <v>789</v>
      </c>
      <c r="B123" s="317" t="s">
        <v>514</v>
      </c>
      <c r="C123" s="331">
        <v>4</v>
      </c>
      <c r="D123" s="318">
        <v>4.2105263157894736E-2</v>
      </c>
      <c r="E123" s="331">
        <v>11</v>
      </c>
      <c r="F123" s="318">
        <v>0.11578947368421053</v>
      </c>
      <c r="G123" s="331">
        <v>15</v>
      </c>
      <c r="H123" s="318">
        <v>0.15789473684210525</v>
      </c>
      <c r="I123" s="331">
        <v>22</v>
      </c>
      <c r="J123" s="318">
        <v>0.23157894736842105</v>
      </c>
      <c r="K123" s="331">
        <v>40</v>
      </c>
      <c r="L123" s="318">
        <v>0.42105263157894735</v>
      </c>
      <c r="M123" s="331">
        <v>3</v>
      </c>
      <c r="N123" s="318">
        <v>3.1578947368421054E-2</v>
      </c>
      <c r="O123" s="319">
        <v>95</v>
      </c>
    </row>
    <row r="124" spans="1:15" ht="15" x14ac:dyDescent="0.25">
      <c r="A124" s="316">
        <v>792</v>
      </c>
      <c r="B124" s="317" t="s">
        <v>515</v>
      </c>
      <c r="C124" s="331">
        <v>2</v>
      </c>
      <c r="D124" s="318">
        <v>8.3333333333333329E-2</v>
      </c>
      <c r="E124" s="331">
        <v>6</v>
      </c>
      <c r="F124" s="318">
        <v>0.25</v>
      </c>
      <c r="G124" s="331">
        <v>2</v>
      </c>
      <c r="H124" s="318">
        <v>8.3333333333333329E-2</v>
      </c>
      <c r="I124" s="331">
        <v>5</v>
      </c>
      <c r="J124" s="318">
        <v>0.20833333333333334</v>
      </c>
      <c r="K124" s="331">
        <v>8</v>
      </c>
      <c r="L124" s="318">
        <v>0.33333333333333331</v>
      </c>
      <c r="M124" s="331">
        <v>1</v>
      </c>
      <c r="N124" s="318">
        <v>4.1666666666666664E-2</v>
      </c>
      <c r="O124" s="319">
        <v>24</v>
      </c>
    </row>
    <row r="125" spans="1:15" ht="15" x14ac:dyDescent="0.25">
      <c r="A125" s="316">
        <v>809</v>
      </c>
      <c r="B125" s="317" t="s">
        <v>516</v>
      </c>
      <c r="C125" s="331">
        <v>1</v>
      </c>
      <c r="D125" s="318">
        <v>6.6666666666666666E-2</v>
      </c>
      <c r="E125" s="331">
        <v>2</v>
      </c>
      <c r="F125" s="318">
        <v>0.13333333333333333</v>
      </c>
      <c r="G125" s="331">
        <v>0</v>
      </c>
      <c r="H125" s="318">
        <v>0</v>
      </c>
      <c r="I125" s="331">
        <v>2</v>
      </c>
      <c r="J125" s="318">
        <v>0.13333333333333333</v>
      </c>
      <c r="K125" s="331">
        <v>10</v>
      </c>
      <c r="L125" s="318">
        <v>0.66666666666666663</v>
      </c>
      <c r="M125" s="331">
        <v>0</v>
      </c>
      <c r="N125" s="318">
        <v>0</v>
      </c>
      <c r="O125" s="319">
        <v>15</v>
      </c>
    </row>
    <row r="126" spans="1:15" ht="15" x14ac:dyDescent="0.25">
      <c r="A126" s="316">
        <v>847</v>
      </c>
      <c r="B126" s="317" t="s">
        <v>517</v>
      </c>
      <c r="C126" s="331">
        <v>1</v>
      </c>
      <c r="D126" s="318">
        <v>8.771929824561403E-3</v>
      </c>
      <c r="E126" s="331">
        <v>8</v>
      </c>
      <c r="F126" s="318">
        <v>7.0175438596491224E-2</v>
      </c>
      <c r="G126" s="331">
        <v>17</v>
      </c>
      <c r="H126" s="318">
        <v>0.14912280701754385</v>
      </c>
      <c r="I126" s="331">
        <v>33</v>
      </c>
      <c r="J126" s="318">
        <v>0.28947368421052633</v>
      </c>
      <c r="K126" s="331">
        <v>53</v>
      </c>
      <c r="L126" s="318">
        <v>0.46491228070175439</v>
      </c>
      <c r="M126" s="331">
        <v>2</v>
      </c>
      <c r="N126" s="318">
        <v>1.7543859649122806E-2</v>
      </c>
      <c r="O126" s="319">
        <v>114</v>
      </c>
    </row>
    <row r="127" spans="1:15" ht="15" x14ac:dyDescent="0.25">
      <c r="A127" s="316">
        <v>856</v>
      </c>
      <c r="B127" s="317" t="s">
        <v>518</v>
      </c>
      <c r="C127" s="331">
        <v>0</v>
      </c>
      <c r="D127" s="318">
        <v>0</v>
      </c>
      <c r="E127" s="331">
        <v>3</v>
      </c>
      <c r="F127" s="318">
        <v>0.23076923076923078</v>
      </c>
      <c r="G127" s="331">
        <v>2</v>
      </c>
      <c r="H127" s="318">
        <v>0.15384615384615385</v>
      </c>
      <c r="I127" s="331">
        <v>0</v>
      </c>
      <c r="J127" s="318">
        <v>0</v>
      </c>
      <c r="K127" s="331">
        <v>8</v>
      </c>
      <c r="L127" s="318">
        <v>0.61538461538461542</v>
      </c>
      <c r="M127" s="331">
        <v>0</v>
      </c>
      <c r="N127" s="318">
        <v>0</v>
      </c>
      <c r="O127" s="319">
        <v>13</v>
      </c>
    </row>
    <row r="128" spans="1:15" ht="15" x14ac:dyDescent="0.25">
      <c r="A128" s="316">
        <v>861</v>
      </c>
      <c r="B128" s="317" t="s">
        <v>519</v>
      </c>
      <c r="C128" s="331">
        <v>5</v>
      </c>
      <c r="D128" s="318">
        <v>6.8493150684931503E-2</v>
      </c>
      <c r="E128" s="331">
        <v>16</v>
      </c>
      <c r="F128" s="318">
        <v>0.21917808219178081</v>
      </c>
      <c r="G128" s="331">
        <v>8</v>
      </c>
      <c r="H128" s="318">
        <v>0.1095890410958904</v>
      </c>
      <c r="I128" s="331">
        <v>20</v>
      </c>
      <c r="J128" s="318">
        <v>0.27397260273972601</v>
      </c>
      <c r="K128" s="331">
        <v>23</v>
      </c>
      <c r="L128" s="318">
        <v>0.31506849315068491</v>
      </c>
      <c r="M128" s="331">
        <v>1</v>
      </c>
      <c r="N128" s="318">
        <v>1.3698630136986301E-2</v>
      </c>
      <c r="O128" s="319">
        <v>73</v>
      </c>
    </row>
    <row r="129" spans="1:15" x14ac:dyDescent="0.2">
      <c r="A129" s="310">
        <v>9</v>
      </c>
      <c r="B129" s="311" t="s">
        <v>520</v>
      </c>
      <c r="C129" s="314">
        <v>4108</v>
      </c>
      <c r="D129" s="313">
        <v>4.0675683703982418E-2</v>
      </c>
      <c r="E129" s="312">
        <v>15184</v>
      </c>
      <c r="F129" s="313">
        <v>0.15034556508307423</v>
      </c>
      <c r="G129" s="314">
        <v>11747</v>
      </c>
      <c r="H129" s="313">
        <v>0.11631384042616393</v>
      </c>
      <c r="I129" s="314">
        <v>23224</v>
      </c>
      <c r="J129" s="313">
        <v>0.2299542547082005</v>
      </c>
      <c r="K129" s="314">
        <v>42278</v>
      </c>
      <c r="L129" s="313">
        <v>0.41861892785710042</v>
      </c>
      <c r="M129" s="314">
        <v>4453</v>
      </c>
      <c r="N129" s="313">
        <v>4.4091728221478506E-2</v>
      </c>
      <c r="O129" s="315">
        <v>100994</v>
      </c>
    </row>
    <row r="130" spans="1:15" ht="15" x14ac:dyDescent="0.25">
      <c r="A130" s="316">
        <v>1</v>
      </c>
      <c r="B130" s="317" t="s">
        <v>521</v>
      </c>
      <c r="C130" s="331">
        <v>2982</v>
      </c>
      <c r="D130" s="318">
        <v>4.3128633826039167E-2</v>
      </c>
      <c r="E130" s="331">
        <v>10541</v>
      </c>
      <c r="F130" s="318">
        <v>0.15245436926904052</v>
      </c>
      <c r="G130" s="331">
        <v>7990</v>
      </c>
      <c r="H130" s="318">
        <v>0.11555928379277429</v>
      </c>
      <c r="I130" s="331">
        <v>15945</v>
      </c>
      <c r="J130" s="318">
        <v>0.23061236296317722</v>
      </c>
      <c r="K130" s="331">
        <v>28943</v>
      </c>
      <c r="L130" s="318">
        <v>0.41860229672268662</v>
      </c>
      <c r="M130" s="331">
        <v>2741</v>
      </c>
      <c r="N130" s="318">
        <v>3.9643053426282146E-2</v>
      </c>
      <c r="O130" s="319">
        <v>69142</v>
      </c>
    </row>
    <row r="131" spans="1:15" ht="15" x14ac:dyDescent="0.25">
      <c r="A131" s="316">
        <v>79</v>
      </c>
      <c r="B131" s="317" t="s">
        <v>522</v>
      </c>
      <c r="C131" s="331">
        <v>56</v>
      </c>
      <c r="D131" s="318">
        <v>4.9252418645558488E-2</v>
      </c>
      <c r="E131" s="331">
        <v>175</v>
      </c>
      <c r="F131" s="318">
        <v>0.15391380826737028</v>
      </c>
      <c r="G131" s="331">
        <v>138</v>
      </c>
      <c r="H131" s="318">
        <v>0.12137203166226913</v>
      </c>
      <c r="I131" s="331">
        <v>269</v>
      </c>
      <c r="J131" s="318">
        <v>0.23658751099384345</v>
      </c>
      <c r="K131" s="331">
        <v>459</v>
      </c>
      <c r="L131" s="318">
        <v>0.40369393139841686</v>
      </c>
      <c r="M131" s="331">
        <v>40</v>
      </c>
      <c r="N131" s="318">
        <v>3.518029903254178E-2</v>
      </c>
      <c r="O131" s="319">
        <v>1137</v>
      </c>
    </row>
    <row r="132" spans="1:15" ht="15" x14ac:dyDescent="0.25">
      <c r="A132" s="316">
        <v>88</v>
      </c>
      <c r="B132" s="317" t="s">
        <v>523</v>
      </c>
      <c r="C132" s="331">
        <v>521</v>
      </c>
      <c r="D132" s="318">
        <v>3.7142653454052897E-2</v>
      </c>
      <c r="E132" s="331">
        <v>2194</v>
      </c>
      <c r="F132" s="318">
        <v>0.15641263277963927</v>
      </c>
      <c r="G132" s="331">
        <v>1641</v>
      </c>
      <c r="H132" s="318">
        <v>0.11698866471804377</v>
      </c>
      <c r="I132" s="331">
        <v>3203</v>
      </c>
      <c r="J132" s="318">
        <v>0.22834533399871676</v>
      </c>
      <c r="K132" s="331">
        <v>5860</v>
      </c>
      <c r="L132" s="318">
        <v>0.41776573750623797</v>
      </c>
      <c r="M132" s="331">
        <v>608</v>
      </c>
      <c r="N132" s="318">
        <v>4.3344977543309335E-2</v>
      </c>
      <c r="O132" s="319">
        <v>14027</v>
      </c>
    </row>
    <row r="133" spans="1:15" ht="15" x14ac:dyDescent="0.25">
      <c r="A133" s="316">
        <v>129</v>
      </c>
      <c r="B133" s="317" t="s">
        <v>524</v>
      </c>
      <c r="C133" s="331">
        <v>54</v>
      </c>
      <c r="D133" s="318">
        <v>3.9735099337748346E-2</v>
      </c>
      <c r="E133" s="331">
        <v>243</v>
      </c>
      <c r="F133" s="318">
        <v>0.17880794701986755</v>
      </c>
      <c r="G133" s="331">
        <v>179</v>
      </c>
      <c r="H133" s="318">
        <v>0.13171449595290655</v>
      </c>
      <c r="I133" s="331">
        <v>318</v>
      </c>
      <c r="J133" s="318">
        <v>0.23399558498896247</v>
      </c>
      <c r="K133" s="331">
        <v>500</v>
      </c>
      <c r="L133" s="318">
        <v>0.36791758646063283</v>
      </c>
      <c r="M133" s="331">
        <v>65</v>
      </c>
      <c r="N133" s="318">
        <v>4.7829286239882265E-2</v>
      </c>
      <c r="O133" s="319">
        <v>1359</v>
      </c>
    </row>
    <row r="134" spans="1:15" ht="15" x14ac:dyDescent="0.25">
      <c r="A134" s="316">
        <v>212</v>
      </c>
      <c r="B134" s="317" t="s">
        <v>525</v>
      </c>
      <c r="C134" s="331">
        <v>42</v>
      </c>
      <c r="D134" s="318">
        <v>3.8009049773755653E-2</v>
      </c>
      <c r="E134" s="331">
        <v>157</v>
      </c>
      <c r="F134" s="318">
        <v>0.1420814479638009</v>
      </c>
      <c r="G134" s="331">
        <v>146</v>
      </c>
      <c r="H134" s="318">
        <v>0.13212669683257919</v>
      </c>
      <c r="I134" s="331">
        <v>240</v>
      </c>
      <c r="J134" s="318">
        <v>0.21719457013574661</v>
      </c>
      <c r="K134" s="331">
        <v>466</v>
      </c>
      <c r="L134" s="318">
        <v>0.42171945701357466</v>
      </c>
      <c r="M134" s="331">
        <v>54</v>
      </c>
      <c r="N134" s="318">
        <v>4.8868778280542986E-2</v>
      </c>
      <c r="O134" s="319">
        <v>1105</v>
      </c>
    </row>
    <row r="135" spans="1:15" ht="15" x14ac:dyDescent="0.25">
      <c r="A135" s="316">
        <v>266</v>
      </c>
      <c r="B135" s="317" t="s">
        <v>526</v>
      </c>
      <c r="C135" s="331">
        <v>48</v>
      </c>
      <c r="D135" s="318">
        <v>2.7057497181510709E-2</v>
      </c>
      <c r="E135" s="331">
        <v>213</v>
      </c>
      <c r="F135" s="318">
        <v>0.12006764374295378</v>
      </c>
      <c r="G135" s="331">
        <v>199</v>
      </c>
      <c r="H135" s="318">
        <v>0.11217587373167982</v>
      </c>
      <c r="I135" s="331">
        <v>355</v>
      </c>
      <c r="J135" s="318">
        <v>0.20011273957158962</v>
      </c>
      <c r="K135" s="331">
        <v>824</v>
      </c>
      <c r="L135" s="318">
        <v>0.46448703494926719</v>
      </c>
      <c r="M135" s="331">
        <v>135</v>
      </c>
      <c r="N135" s="318">
        <v>7.6099210822998878E-2</v>
      </c>
      <c r="O135" s="319">
        <v>1774</v>
      </c>
    </row>
    <row r="136" spans="1:15" ht="15" x14ac:dyDescent="0.25">
      <c r="A136" s="316">
        <v>308</v>
      </c>
      <c r="B136" s="317" t="s">
        <v>527</v>
      </c>
      <c r="C136" s="331">
        <v>34</v>
      </c>
      <c r="D136" s="318">
        <v>3.2977691561590687E-2</v>
      </c>
      <c r="E136" s="331">
        <v>159</v>
      </c>
      <c r="F136" s="318">
        <v>0.1542192046556741</v>
      </c>
      <c r="G136" s="331">
        <v>142</v>
      </c>
      <c r="H136" s="318">
        <v>0.13773035887487875</v>
      </c>
      <c r="I136" s="331">
        <v>216</v>
      </c>
      <c r="J136" s="318">
        <v>0.20950533462657614</v>
      </c>
      <c r="K136" s="331">
        <v>437</v>
      </c>
      <c r="L136" s="318">
        <v>0.42386032977691562</v>
      </c>
      <c r="M136" s="331">
        <v>43</v>
      </c>
      <c r="N136" s="318">
        <v>4.1707080504364696E-2</v>
      </c>
      <c r="O136" s="319">
        <v>1031</v>
      </c>
    </row>
    <row r="137" spans="1:15" ht="15" x14ac:dyDescent="0.25">
      <c r="A137" s="316">
        <v>360</v>
      </c>
      <c r="B137" s="317" t="s">
        <v>528</v>
      </c>
      <c r="C137" s="331">
        <v>268</v>
      </c>
      <c r="D137" s="318">
        <v>3.460296965784377E-2</v>
      </c>
      <c r="E137" s="331">
        <v>1068</v>
      </c>
      <c r="F137" s="318">
        <v>0.13789541639767591</v>
      </c>
      <c r="G137" s="331">
        <v>923</v>
      </c>
      <c r="H137" s="318">
        <v>0.11917366042608134</v>
      </c>
      <c r="I137" s="331">
        <v>1802</v>
      </c>
      <c r="J137" s="318">
        <v>0.23266623628147193</v>
      </c>
      <c r="K137" s="331">
        <v>3256</v>
      </c>
      <c r="L137" s="318">
        <v>0.42040025823111687</v>
      </c>
      <c r="M137" s="331">
        <v>428</v>
      </c>
      <c r="N137" s="318">
        <v>5.5261459005810198E-2</v>
      </c>
      <c r="O137" s="319">
        <v>7745</v>
      </c>
    </row>
    <row r="138" spans="1:15" ht="15" x14ac:dyDescent="0.25">
      <c r="A138" s="316">
        <v>380</v>
      </c>
      <c r="B138" s="317" t="s">
        <v>529</v>
      </c>
      <c r="C138" s="331">
        <v>45</v>
      </c>
      <c r="D138" s="318">
        <v>3.8330494037478707E-2</v>
      </c>
      <c r="E138" s="331">
        <v>171</v>
      </c>
      <c r="F138" s="318">
        <v>0.14565587734241908</v>
      </c>
      <c r="G138" s="331">
        <v>143</v>
      </c>
      <c r="H138" s="318">
        <v>0.12180579216354344</v>
      </c>
      <c r="I138" s="331">
        <v>258</v>
      </c>
      <c r="J138" s="318">
        <v>0.21976149914821125</v>
      </c>
      <c r="K138" s="331">
        <v>471</v>
      </c>
      <c r="L138" s="318">
        <v>0.40119250425894376</v>
      </c>
      <c r="M138" s="331">
        <v>86</v>
      </c>
      <c r="N138" s="318">
        <v>7.3253833049403749E-2</v>
      </c>
      <c r="O138" s="319">
        <v>1174</v>
      </c>
    </row>
    <row r="139" spans="1:15" ht="15.75" thickBot="1" x14ac:dyDescent="0.3">
      <c r="A139" s="320">
        <v>631</v>
      </c>
      <c r="B139" s="321" t="s">
        <v>530</v>
      </c>
      <c r="C139" s="331">
        <v>58</v>
      </c>
      <c r="D139" s="322">
        <v>2.3199999999999998E-2</v>
      </c>
      <c r="E139" s="332">
        <v>263</v>
      </c>
      <c r="F139" s="322">
        <v>0.1052</v>
      </c>
      <c r="G139" s="332">
        <v>246</v>
      </c>
      <c r="H139" s="322">
        <v>9.8400000000000001E-2</v>
      </c>
      <c r="I139" s="332">
        <v>618</v>
      </c>
      <c r="J139" s="322">
        <v>0.2472</v>
      </c>
      <c r="K139" s="332">
        <v>1062</v>
      </c>
      <c r="L139" s="322">
        <v>0.42480000000000001</v>
      </c>
      <c r="M139" s="332">
        <v>253</v>
      </c>
      <c r="N139" s="322">
        <v>0.1012</v>
      </c>
      <c r="O139" s="323">
        <v>2500</v>
      </c>
    </row>
    <row r="140" spans="1:15" x14ac:dyDescent="0.2">
      <c r="B140" s="1"/>
    </row>
    <row r="141" spans="1:15" x14ac:dyDescent="0.2">
      <c r="A141" s="326" t="s">
        <v>212</v>
      </c>
      <c r="B141" s="358" t="s">
        <v>531</v>
      </c>
      <c r="C141" s="327" t="s">
        <v>576</v>
      </c>
      <c r="D141" s="354"/>
      <c r="E141" s="354"/>
      <c r="F141" s="354"/>
      <c r="G141" s="354"/>
      <c r="H141" s="354"/>
      <c r="I141" s="354"/>
      <c r="J141" s="354"/>
      <c r="K141" s="354"/>
      <c r="L141" s="355"/>
    </row>
    <row r="142" spans="1:15" x14ac:dyDescent="0.2">
      <c r="A142" s="328" t="s">
        <v>532</v>
      </c>
      <c r="B142" s="356" t="s">
        <v>533</v>
      </c>
      <c r="C142" s="357"/>
      <c r="D142" s="357"/>
      <c r="E142" s="357"/>
      <c r="F142" s="357"/>
      <c r="G142" s="357"/>
      <c r="H142" s="357"/>
      <c r="I142" s="357"/>
      <c r="J142" s="357"/>
      <c r="K142" s="357"/>
      <c r="L142" s="357"/>
    </row>
    <row r="143" spans="1:15" x14ac:dyDescent="0.2">
      <c r="A143" s="325" t="s">
        <v>534</v>
      </c>
      <c r="B143" s="356" t="s">
        <v>33</v>
      </c>
      <c r="C143" s="357"/>
      <c r="D143" s="357"/>
      <c r="E143" s="357"/>
      <c r="F143" s="357"/>
      <c r="G143" s="357"/>
      <c r="H143" s="357"/>
      <c r="I143" s="357"/>
      <c r="J143" s="357"/>
      <c r="K143" s="357"/>
      <c r="L143" s="357"/>
    </row>
    <row r="144" spans="1:15" x14ac:dyDescent="0.2">
      <c r="B144" s="329"/>
    </row>
  </sheetData>
  <mergeCells count="5">
    <mergeCell ref="C1:N1"/>
    <mergeCell ref="A2:A5"/>
    <mergeCell ref="B2:B4"/>
    <mergeCell ref="C2:N3"/>
    <mergeCell ref="O2:O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9C0F-69EA-4D95-8CA5-E6E993BBBAD8}">
  <sheetPr>
    <tabColor rgb="FFFFFF00"/>
  </sheetPr>
  <dimension ref="A1:O144"/>
  <sheetViews>
    <sheetView workbookViewId="0">
      <selection activeCell="P1" sqref="P1:Y1048576"/>
    </sheetView>
  </sheetViews>
  <sheetFormatPr baseColWidth="10" defaultColWidth="11.42578125" defaultRowHeight="12.75" x14ac:dyDescent="0.2"/>
  <cols>
    <col min="1" max="1" width="21.7109375" style="324" customWidth="1"/>
    <col min="2" max="2" width="31.7109375" style="330" customWidth="1"/>
    <col min="3" max="3" width="13.7109375" style="324" customWidth="1"/>
    <col min="4" max="4" width="9.140625" style="324" customWidth="1"/>
    <col min="5" max="5" width="11.42578125" style="324"/>
    <col min="6" max="6" width="6.7109375" style="324" customWidth="1"/>
    <col min="7" max="7" width="13.7109375" style="324" customWidth="1"/>
    <col min="8" max="8" width="7.7109375" style="324" customWidth="1"/>
    <col min="9" max="9" width="11.42578125" style="324"/>
    <col min="10" max="10" width="10.140625" style="324" customWidth="1"/>
    <col min="11" max="11" width="11.42578125" style="324"/>
    <col min="12" max="12" width="7.7109375" style="324" customWidth="1"/>
    <col min="13" max="13" width="11.42578125" style="324"/>
    <col min="14" max="14" width="8.42578125" style="324" customWidth="1"/>
    <col min="15" max="15" width="13.7109375" style="324" customWidth="1"/>
    <col min="16" max="16384" width="11.42578125" style="324"/>
  </cols>
  <sheetData>
    <row r="1" spans="1:15" ht="90.75" customHeight="1" thickBot="1" x14ac:dyDescent="0.25">
      <c r="A1" s="300"/>
      <c r="B1" s="301"/>
      <c r="C1" s="513" t="s">
        <v>535</v>
      </c>
      <c r="D1" s="513"/>
      <c r="E1" s="513"/>
      <c r="F1" s="513"/>
      <c r="G1" s="513"/>
      <c r="H1" s="513"/>
      <c r="I1" s="513"/>
      <c r="J1" s="513"/>
      <c r="K1" s="513"/>
      <c r="L1" s="513"/>
      <c r="M1" s="513"/>
      <c r="N1" s="513"/>
      <c r="O1" s="403" t="s">
        <v>576</v>
      </c>
    </row>
    <row r="2" spans="1:15" ht="12.75" customHeight="1" x14ac:dyDescent="0.2">
      <c r="A2" s="514" t="s">
        <v>386</v>
      </c>
      <c r="B2" s="516" t="s">
        <v>387</v>
      </c>
      <c r="C2" s="518" t="s">
        <v>388</v>
      </c>
      <c r="D2" s="518"/>
      <c r="E2" s="518"/>
      <c r="F2" s="518"/>
      <c r="G2" s="518"/>
      <c r="H2" s="518"/>
      <c r="I2" s="518"/>
      <c r="J2" s="518"/>
      <c r="K2" s="518"/>
      <c r="L2" s="518"/>
      <c r="M2" s="518"/>
      <c r="N2" s="518"/>
      <c r="O2" s="519" t="s">
        <v>389</v>
      </c>
    </row>
    <row r="3" spans="1:15" ht="12.75" customHeight="1" x14ac:dyDescent="0.2">
      <c r="A3" s="515"/>
      <c r="B3" s="517"/>
      <c r="C3" s="518"/>
      <c r="D3" s="518"/>
      <c r="E3" s="518"/>
      <c r="F3" s="518"/>
      <c r="G3" s="518"/>
      <c r="H3" s="518"/>
      <c r="I3" s="518"/>
      <c r="J3" s="518"/>
      <c r="K3" s="518"/>
      <c r="L3" s="518"/>
      <c r="M3" s="518"/>
      <c r="N3" s="518"/>
      <c r="O3" s="519"/>
    </row>
    <row r="4" spans="1:15" ht="33.75" customHeight="1" thickBot="1" x14ac:dyDescent="0.25">
      <c r="A4" s="515"/>
      <c r="B4" s="517"/>
      <c r="C4" s="359" t="s">
        <v>390</v>
      </c>
      <c r="D4" s="302" t="s">
        <v>331</v>
      </c>
      <c r="E4" s="302" t="s">
        <v>391</v>
      </c>
      <c r="F4" s="302" t="s">
        <v>331</v>
      </c>
      <c r="G4" s="302" t="s">
        <v>392</v>
      </c>
      <c r="H4" s="302" t="s">
        <v>331</v>
      </c>
      <c r="I4" s="302" t="s">
        <v>393</v>
      </c>
      <c r="J4" s="302" t="s">
        <v>331</v>
      </c>
      <c r="K4" s="302" t="s">
        <v>394</v>
      </c>
      <c r="L4" s="302" t="s">
        <v>331</v>
      </c>
      <c r="M4" s="302" t="s">
        <v>395</v>
      </c>
      <c r="N4" s="303" t="s">
        <v>331</v>
      </c>
      <c r="O4" s="520"/>
    </row>
    <row r="5" spans="1:15" ht="20.25" customHeight="1" x14ac:dyDescent="0.2">
      <c r="A5" s="515"/>
      <c r="B5" s="304" t="s">
        <v>396</v>
      </c>
      <c r="C5" s="338">
        <v>851</v>
      </c>
      <c r="D5" s="306">
        <v>1.1144432367307919E-2</v>
      </c>
      <c r="E5" s="305">
        <v>6835</v>
      </c>
      <c r="F5" s="306">
        <v>8.9509042574088871E-2</v>
      </c>
      <c r="G5" s="307">
        <v>6027</v>
      </c>
      <c r="H5" s="306">
        <v>7.8927724885740097E-2</v>
      </c>
      <c r="I5" s="307">
        <v>19159</v>
      </c>
      <c r="J5" s="306">
        <v>0.25090032870182422</v>
      </c>
      <c r="K5" s="307">
        <v>41410</v>
      </c>
      <c r="L5" s="306">
        <v>0.54229253152787416</v>
      </c>
      <c r="M5" s="307">
        <v>2079</v>
      </c>
      <c r="N5" s="308">
        <v>2.7225939943164704E-2</v>
      </c>
      <c r="O5" s="309">
        <v>76361</v>
      </c>
    </row>
    <row r="6" spans="1:15" ht="24.75" customHeight="1" x14ac:dyDescent="0.2">
      <c r="A6" s="310">
        <v>1</v>
      </c>
      <c r="B6" s="311" t="s">
        <v>397</v>
      </c>
      <c r="C6" s="314">
        <v>4</v>
      </c>
      <c r="D6" s="313">
        <v>1.4234875444839857E-2</v>
      </c>
      <c r="E6" s="312">
        <v>24</v>
      </c>
      <c r="F6" s="313">
        <v>8.5409252669039148E-2</v>
      </c>
      <c r="G6" s="314">
        <v>12</v>
      </c>
      <c r="H6" s="313">
        <v>4.2704626334519574E-2</v>
      </c>
      <c r="I6" s="314">
        <v>59</v>
      </c>
      <c r="J6" s="313">
        <v>0.20996441281138789</v>
      </c>
      <c r="K6" s="314">
        <v>176</v>
      </c>
      <c r="L6" s="313">
        <v>0.62633451957295372</v>
      </c>
      <c r="M6" s="314">
        <v>6</v>
      </c>
      <c r="N6" s="313">
        <v>2.1352313167259787E-2</v>
      </c>
      <c r="O6" s="315">
        <v>281</v>
      </c>
    </row>
    <row r="7" spans="1:15" ht="15" x14ac:dyDescent="0.25">
      <c r="A7" s="316">
        <v>142</v>
      </c>
      <c r="B7" s="317" t="s">
        <v>398</v>
      </c>
      <c r="C7" s="331">
        <v>0</v>
      </c>
      <c r="D7" s="318">
        <v>0</v>
      </c>
      <c r="E7" s="331">
        <v>0</v>
      </c>
      <c r="F7" s="318">
        <v>0</v>
      </c>
      <c r="G7" s="331">
        <v>0</v>
      </c>
      <c r="H7" s="318">
        <v>0</v>
      </c>
      <c r="I7" s="331">
        <v>1</v>
      </c>
      <c r="J7" s="318">
        <v>0.5</v>
      </c>
      <c r="K7" s="331">
        <v>1</v>
      </c>
      <c r="L7" s="318">
        <v>0.5</v>
      </c>
      <c r="M7" s="331">
        <v>0</v>
      </c>
      <c r="N7" s="318">
        <v>0</v>
      </c>
      <c r="O7" s="319">
        <v>2</v>
      </c>
    </row>
    <row r="8" spans="1:15" ht="15" x14ac:dyDescent="0.25">
      <c r="A8" s="316">
        <v>425</v>
      </c>
      <c r="B8" s="317" t="s">
        <v>399</v>
      </c>
      <c r="C8" s="331">
        <v>0</v>
      </c>
      <c r="D8" s="318">
        <v>0</v>
      </c>
      <c r="E8" s="331">
        <v>5</v>
      </c>
      <c r="F8" s="318">
        <v>0.14705882352941177</v>
      </c>
      <c r="G8" s="331">
        <v>1</v>
      </c>
      <c r="H8" s="318">
        <v>2.9411764705882353E-2</v>
      </c>
      <c r="I8" s="331">
        <v>8</v>
      </c>
      <c r="J8" s="318">
        <v>0.23529411764705882</v>
      </c>
      <c r="K8" s="331">
        <v>20</v>
      </c>
      <c r="L8" s="318">
        <v>0.58823529411764708</v>
      </c>
      <c r="M8" s="331">
        <v>0</v>
      </c>
      <c r="N8" s="318">
        <v>0</v>
      </c>
      <c r="O8" s="319">
        <v>34</v>
      </c>
    </row>
    <row r="9" spans="1:15" ht="15" x14ac:dyDescent="0.25">
      <c r="A9" s="316">
        <v>579</v>
      </c>
      <c r="B9" s="317" t="s">
        <v>400</v>
      </c>
      <c r="C9" s="331">
        <v>3</v>
      </c>
      <c r="D9" s="318">
        <v>2.4793388429752067E-2</v>
      </c>
      <c r="E9" s="331">
        <v>14</v>
      </c>
      <c r="F9" s="318">
        <v>0.11570247933884298</v>
      </c>
      <c r="G9" s="331">
        <v>5</v>
      </c>
      <c r="H9" s="318">
        <v>4.1322314049586778E-2</v>
      </c>
      <c r="I9" s="331">
        <v>22</v>
      </c>
      <c r="J9" s="318">
        <v>0.18181818181818182</v>
      </c>
      <c r="K9" s="331">
        <v>75</v>
      </c>
      <c r="L9" s="318">
        <v>0.6198347107438017</v>
      </c>
      <c r="M9" s="331">
        <v>2</v>
      </c>
      <c r="N9" s="318">
        <v>1.6528925619834711E-2</v>
      </c>
      <c r="O9" s="319">
        <v>121</v>
      </c>
    </row>
    <row r="10" spans="1:15" ht="15" x14ac:dyDescent="0.25">
      <c r="A10" s="316">
        <v>585</v>
      </c>
      <c r="B10" s="317" t="s">
        <v>401</v>
      </c>
      <c r="C10" s="331">
        <v>0</v>
      </c>
      <c r="D10" s="318">
        <v>0</v>
      </c>
      <c r="E10" s="331">
        <v>0</v>
      </c>
      <c r="F10" s="318">
        <v>0</v>
      </c>
      <c r="G10" s="331">
        <v>0</v>
      </c>
      <c r="H10" s="318">
        <v>0</v>
      </c>
      <c r="I10" s="331">
        <v>1</v>
      </c>
      <c r="J10" s="318">
        <v>0.2</v>
      </c>
      <c r="K10" s="331">
        <v>3</v>
      </c>
      <c r="L10" s="318">
        <v>0.6</v>
      </c>
      <c r="M10" s="331">
        <v>1</v>
      </c>
      <c r="N10" s="318">
        <v>0.2</v>
      </c>
      <c r="O10" s="319">
        <v>5</v>
      </c>
    </row>
    <row r="11" spans="1:15" ht="15" x14ac:dyDescent="0.25">
      <c r="A11" s="316">
        <v>591</v>
      </c>
      <c r="B11" s="317" t="s">
        <v>402</v>
      </c>
      <c r="C11" s="331">
        <v>1</v>
      </c>
      <c r="D11" s="318">
        <v>8.5470085470085479E-3</v>
      </c>
      <c r="E11" s="331">
        <v>5</v>
      </c>
      <c r="F11" s="318">
        <v>4.2735042735042736E-2</v>
      </c>
      <c r="G11" s="331">
        <v>6</v>
      </c>
      <c r="H11" s="318">
        <v>5.128205128205128E-2</v>
      </c>
      <c r="I11" s="331">
        <v>25</v>
      </c>
      <c r="J11" s="318">
        <v>0.21367521367521367</v>
      </c>
      <c r="K11" s="331">
        <v>77</v>
      </c>
      <c r="L11" s="318">
        <v>0.65811965811965811</v>
      </c>
      <c r="M11" s="331">
        <v>3</v>
      </c>
      <c r="N11" s="318">
        <v>2.564102564102564E-2</v>
      </c>
      <c r="O11" s="319">
        <v>117</v>
      </c>
    </row>
    <row r="12" spans="1:15" ht="15" x14ac:dyDescent="0.25">
      <c r="A12" s="316">
        <v>893</v>
      </c>
      <c r="B12" s="317" t="s">
        <v>403</v>
      </c>
      <c r="C12" s="331">
        <v>0</v>
      </c>
      <c r="D12" s="318">
        <v>0</v>
      </c>
      <c r="E12" s="331">
        <v>0</v>
      </c>
      <c r="F12" s="318">
        <v>0</v>
      </c>
      <c r="G12" s="331">
        <v>0</v>
      </c>
      <c r="H12" s="318">
        <v>0</v>
      </c>
      <c r="I12" s="331">
        <v>2</v>
      </c>
      <c r="J12" s="318">
        <v>1</v>
      </c>
      <c r="K12" s="331">
        <v>0</v>
      </c>
      <c r="L12" s="318">
        <v>0</v>
      </c>
      <c r="M12" s="331">
        <v>0</v>
      </c>
      <c r="N12" s="318">
        <v>0</v>
      </c>
      <c r="O12" s="319">
        <v>2</v>
      </c>
    </row>
    <row r="13" spans="1:15" x14ac:dyDescent="0.2">
      <c r="A13" s="310">
        <v>2</v>
      </c>
      <c r="B13" s="311" t="s">
        <v>404</v>
      </c>
      <c r="C13" s="314">
        <v>2</v>
      </c>
      <c r="D13" s="313">
        <v>1.7391304347826087E-2</v>
      </c>
      <c r="E13" s="312">
        <v>12</v>
      </c>
      <c r="F13" s="313">
        <v>0.10434782608695652</v>
      </c>
      <c r="G13" s="314">
        <v>1</v>
      </c>
      <c r="H13" s="313">
        <v>8.6956521739130436E-3</v>
      </c>
      <c r="I13" s="314">
        <v>39</v>
      </c>
      <c r="J13" s="313">
        <v>0.33913043478260868</v>
      </c>
      <c r="K13" s="314">
        <v>61</v>
      </c>
      <c r="L13" s="313">
        <v>0.5304347826086957</v>
      </c>
      <c r="M13" s="314">
        <v>0</v>
      </c>
      <c r="N13" s="313">
        <v>0</v>
      </c>
      <c r="O13" s="315">
        <v>115</v>
      </c>
    </row>
    <row r="14" spans="1:15" ht="15" x14ac:dyDescent="0.25">
      <c r="A14" s="316">
        <v>120</v>
      </c>
      <c r="B14" s="317" t="s">
        <v>405</v>
      </c>
      <c r="C14" s="331">
        <v>0</v>
      </c>
      <c r="D14" s="318">
        <v>0</v>
      </c>
      <c r="E14" s="331">
        <v>0</v>
      </c>
      <c r="F14" s="318">
        <v>0</v>
      </c>
      <c r="G14" s="331">
        <v>0</v>
      </c>
      <c r="H14" s="318">
        <v>0</v>
      </c>
      <c r="I14" s="331">
        <v>2</v>
      </c>
      <c r="J14" s="318">
        <v>0.5</v>
      </c>
      <c r="K14" s="331">
        <v>2</v>
      </c>
      <c r="L14" s="318">
        <v>0.5</v>
      </c>
      <c r="M14" s="331">
        <v>0</v>
      </c>
      <c r="N14" s="318">
        <v>0</v>
      </c>
      <c r="O14" s="319">
        <v>4</v>
      </c>
    </row>
    <row r="15" spans="1:15" ht="15" x14ac:dyDescent="0.25">
      <c r="A15" s="316">
        <v>154</v>
      </c>
      <c r="B15" s="317" t="s">
        <v>406</v>
      </c>
      <c r="C15" s="331">
        <v>2</v>
      </c>
      <c r="D15" s="318">
        <v>2.4691358024691357E-2</v>
      </c>
      <c r="E15" s="331">
        <v>10</v>
      </c>
      <c r="F15" s="318">
        <v>0.12345679012345678</v>
      </c>
      <c r="G15" s="331">
        <v>1</v>
      </c>
      <c r="H15" s="318">
        <v>1.2345679012345678E-2</v>
      </c>
      <c r="I15" s="331">
        <v>30</v>
      </c>
      <c r="J15" s="318">
        <v>0.37037037037037035</v>
      </c>
      <c r="K15" s="331">
        <v>38</v>
      </c>
      <c r="L15" s="318">
        <v>0.46913580246913578</v>
      </c>
      <c r="M15" s="331">
        <v>0</v>
      </c>
      <c r="N15" s="318">
        <v>0</v>
      </c>
      <c r="O15" s="319">
        <v>81</v>
      </c>
    </row>
    <row r="16" spans="1:15" ht="15" x14ac:dyDescent="0.25">
      <c r="A16" s="316">
        <v>250</v>
      </c>
      <c r="B16" s="317" t="s">
        <v>407</v>
      </c>
      <c r="C16" s="331">
        <v>0</v>
      </c>
      <c r="D16" s="318">
        <v>0</v>
      </c>
      <c r="E16" s="331">
        <v>2</v>
      </c>
      <c r="F16" s="318">
        <v>0.13333333333333333</v>
      </c>
      <c r="G16" s="331">
        <v>0</v>
      </c>
      <c r="H16" s="318">
        <v>0</v>
      </c>
      <c r="I16" s="331">
        <v>3</v>
      </c>
      <c r="J16" s="318">
        <v>0.2</v>
      </c>
      <c r="K16" s="331">
        <v>10</v>
      </c>
      <c r="L16" s="318">
        <v>0.66666666666666663</v>
      </c>
      <c r="M16" s="331">
        <v>0</v>
      </c>
      <c r="N16" s="318">
        <v>0</v>
      </c>
      <c r="O16" s="319">
        <v>15</v>
      </c>
    </row>
    <row r="17" spans="1:15" ht="15" x14ac:dyDescent="0.25">
      <c r="A17" s="316">
        <v>495</v>
      </c>
      <c r="B17" s="317" t="s">
        <v>408</v>
      </c>
      <c r="C17" s="331">
        <v>0</v>
      </c>
      <c r="D17" s="318">
        <v>0</v>
      </c>
      <c r="E17" s="331">
        <v>0</v>
      </c>
      <c r="F17" s="318">
        <v>0</v>
      </c>
      <c r="G17" s="331">
        <v>0</v>
      </c>
      <c r="H17" s="318">
        <v>0</v>
      </c>
      <c r="I17" s="331">
        <v>0</v>
      </c>
      <c r="J17" s="318">
        <v>0</v>
      </c>
      <c r="K17" s="331">
        <v>2</v>
      </c>
      <c r="L17" s="318">
        <v>1</v>
      </c>
      <c r="M17" s="331">
        <v>0</v>
      </c>
      <c r="N17" s="318">
        <v>0</v>
      </c>
      <c r="O17" s="319">
        <v>2</v>
      </c>
    </row>
    <row r="18" spans="1:15" ht="15" x14ac:dyDescent="0.25">
      <c r="A18" s="316">
        <v>790</v>
      </c>
      <c r="B18" s="317" t="s">
        <v>409</v>
      </c>
      <c r="C18" s="331">
        <v>0</v>
      </c>
      <c r="D18" s="318">
        <v>0</v>
      </c>
      <c r="E18" s="331">
        <v>0</v>
      </c>
      <c r="F18" s="318">
        <v>0</v>
      </c>
      <c r="G18" s="331">
        <v>0</v>
      </c>
      <c r="H18" s="318">
        <v>0</v>
      </c>
      <c r="I18" s="331">
        <v>0</v>
      </c>
      <c r="J18" s="318">
        <v>0</v>
      </c>
      <c r="K18" s="331">
        <v>3</v>
      </c>
      <c r="L18" s="318">
        <v>1</v>
      </c>
      <c r="M18" s="331">
        <v>0</v>
      </c>
      <c r="N18" s="318">
        <v>0</v>
      </c>
      <c r="O18" s="319">
        <v>3</v>
      </c>
    </row>
    <row r="19" spans="1:15" ht="15" x14ac:dyDescent="0.25">
      <c r="A19" s="316">
        <v>895</v>
      </c>
      <c r="B19" s="317" t="s">
        <v>410</v>
      </c>
      <c r="C19" s="331">
        <v>0</v>
      </c>
      <c r="D19" s="318">
        <v>0</v>
      </c>
      <c r="E19" s="331">
        <v>0</v>
      </c>
      <c r="F19" s="318">
        <v>0</v>
      </c>
      <c r="G19" s="331">
        <v>0</v>
      </c>
      <c r="H19" s="318">
        <v>0</v>
      </c>
      <c r="I19" s="331">
        <v>4</v>
      </c>
      <c r="J19" s="318">
        <v>0.4</v>
      </c>
      <c r="K19" s="331">
        <v>6</v>
      </c>
      <c r="L19" s="318">
        <v>0.6</v>
      </c>
      <c r="M19" s="331">
        <v>0</v>
      </c>
      <c r="N19" s="318">
        <v>0</v>
      </c>
      <c r="O19" s="319">
        <v>10</v>
      </c>
    </row>
    <row r="20" spans="1:15" x14ac:dyDescent="0.2">
      <c r="A20" s="310">
        <v>3</v>
      </c>
      <c r="B20" s="311" t="s">
        <v>411</v>
      </c>
      <c r="C20" s="314">
        <v>6</v>
      </c>
      <c r="D20" s="313">
        <v>6.1287027579162408E-3</v>
      </c>
      <c r="E20" s="312">
        <v>100</v>
      </c>
      <c r="F20" s="313">
        <v>0.10214504596527069</v>
      </c>
      <c r="G20" s="314">
        <v>80</v>
      </c>
      <c r="H20" s="313">
        <v>8.1716036772216546E-2</v>
      </c>
      <c r="I20" s="314">
        <v>253</v>
      </c>
      <c r="J20" s="313">
        <v>0.25842696629213485</v>
      </c>
      <c r="K20" s="314">
        <v>533</v>
      </c>
      <c r="L20" s="313">
        <v>0.54443309499489279</v>
      </c>
      <c r="M20" s="314">
        <v>7</v>
      </c>
      <c r="N20" s="313">
        <v>7.1501532175689483E-3</v>
      </c>
      <c r="O20" s="315">
        <v>979</v>
      </c>
    </row>
    <row r="21" spans="1:15" ht="15" x14ac:dyDescent="0.25">
      <c r="A21" s="316">
        <v>45</v>
      </c>
      <c r="B21" s="317" t="s">
        <v>412</v>
      </c>
      <c r="C21" s="331">
        <v>2</v>
      </c>
      <c r="D21" s="318">
        <v>3.9138943248532287E-3</v>
      </c>
      <c r="E21" s="331">
        <v>60</v>
      </c>
      <c r="F21" s="318">
        <v>0.11741682974559686</v>
      </c>
      <c r="G21" s="331">
        <v>40</v>
      </c>
      <c r="H21" s="318">
        <v>7.8277886497064575E-2</v>
      </c>
      <c r="I21" s="331">
        <v>122</v>
      </c>
      <c r="J21" s="318">
        <v>0.23874755381604695</v>
      </c>
      <c r="K21" s="331">
        <v>282</v>
      </c>
      <c r="L21" s="318">
        <v>0.55185909980430525</v>
      </c>
      <c r="M21" s="331">
        <v>5</v>
      </c>
      <c r="N21" s="318">
        <v>9.7847358121330719E-3</v>
      </c>
      <c r="O21" s="319">
        <v>511</v>
      </c>
    </row>
    <row r="22" spans="1:15" ht="15" x14ac:dyDescent="0.25">
      <c r="A22" s="316">
        <v>51</v>
      </c>
      <c r="B22" s="317" t="s">
        <v>413</v>
      </c>
      <c r="C22" s="331">
        <v>0</v>
      </c>
      <c r="D22" s="318">
        <v>0</v>
      </c>
      <c r="E22" s="331">
        <v>2</v>
      </c>
      <c r="F22" s="318">
        <v>0.13333333333333333</v>
      </c>
      <c r="G22" s="331">
        <v>0</v>
      </c>
      <c r="H22" s="318">
        <v>0</v>
      </c>
      <c r="I22" s="331">
        <v>3</v>
      </c>
      <c r="J22" s="318">
        <v>0.2</v>
      </c>
      <c r="K22" s="331">
        <v>10</v>
      </c>
      <c r="L22" s="318">
        <v>0.66666666666666663</v>
      </c>
      <c r="M22" s="331">
        <v>0</v>
      </c>
      <c r="N22" s="318">
        <v>0</v>
      </c>
      <c r="O22" s="319">
        <v>15</v>
      </c>
    </row>
    <row r="23" spans="1:15" ht="15" x14ac:dyDescent="0.25">
      <c r="A23" s="316">
        <v>147</v>
      </c>
      <c r="B23" s="317" t="s">
        <v>414</v>
      </c>
      <c r="C23" s="331">
        <v>0</v>
      </c>
      <c r="D23" s="318">
        <v>0</v>
      </c>
      <c r="E23" s="331">
        <v>7</v>
      </c>
      <c r="F23" s="318">
        <v>6.363636363636363E-2</v>
      </c>
      <c r="G23" s="331">
        <v>13</v>
      </c>
      <c r="H23" s="318">
        <v>0.11818181818181818</v>
      </c>
      <c r="I23" s="331">
        <v>27</v>
      </c>
      <c r="J23" s="318">
        <v>0.24545454545454545</v>
      </c>
      <c r="K23" s="331">
        <v>63</v>
      </c>
      <c r="L23" s="318">
        <v>0.57272727272727275</v>
      </c>
      <c r="M23" s="331">
        <v>0</v>
      </c>
      <c r="N23" s="318">
        <v>0</v>
      </c>
      <c r="O23" s="319">
        <v>110</v>
      </c>
    </row>
    <row r="24" spans="1:15" ht="15" x14ac:dyDescent="0.25">
      <c r="A24" s="316">
        <v>172</v>
      </c>
      <c r="B24" s="317" t="s">
        <v>415</v>
      </c>
      <c r="C24" s="331">
        <v>2</v>
      </c>
      <c r="D24" s="318">
        <v>1.5037593984962405E-2</v>
      </c>
      <c r="E24" s="331">
        <v>17</v>
      </c>
      <c r="F24" s="318">
        <v>0.12781954887218044</v>
      </c>
      <c r="G24" s="331">
        <v>13</v>
      </c>
      <c r="H24" s="318">
        <v>9.7744360902255634E-2</v>
      </c>
      <c r="I24" s="331">
        <v>39</v>
      </c>
      <c r="J24" s="318">
        <v>0.2932330827067669</v>
      </c>
      <c r="K24" s="331">
        <v>61</v>
      </c>
      <c r="L24" s="318">
        <v>0.45864661654135336</v>
      </c>
      <c r="M24" s="331">
        <v>1</v>
      </c>
      <c r="N24" s="318">
        <v>7.5187969924812026E-3</v>
      </c>
      <c r="O24" s="319">
        <v>133</v>
      </c>
    </row>
    <row r="25" spans="1:15" ht="15" x14ac:dyDescent="0.25">
      <c r="A25" s="316">
        <v>475</v>
      </c>
      <c r="B25" s="317" t="s">
        <v>416</v>
      </c>
      <c r="C25" s="331">
        <v>0</v>
      </c>
      <c r="D25" s="318">
        <v>0</v>
      </c>
      <c r="E25" s="331">
        <v>0</v>
      </c>
      <c r="F25" s="318">
        <v>0</v>
      </c>
      <c r="G25" s="331">
        <v>0</v>
      </c>
      <c r="H25" s="318">
        <v>0</v>
      </c>
      <c r="I25" s="331">
        <v>0</v>
      </c>
      <c r="J25" s="318">
        <v>0</v>
      </c>
      <c r="K25" s="331">
        <v>0</v>
      </c>
      <c r="L25" s="318">
        <v>0</v>
      </c>
      <c r="M25" s="331">
        <v>0</v>
      </c>
      <c r="N25" s="318">
        <v>0</v>
      </c>
      <c r="O25" s="319">
        <v>0</v>
      </c>
    </row>
    <row r="26" spans="1:15" ht="15" x14ac:dyDescent="0.25">
      <c r="A26" s="316">
        <v>480</v>
      </c>
      <c r="B26" s="317" t="s">
        <v>417</v>
      </c>
      <c r="C26" s="331">
        <v>0</v>
      </c>
      <c r="D26" s="318">
        <v>0</v>
      </c>
      <c r="E26" s="331">
        <v>0</v>
      </c>
      <c r="F26" s="318">
        <v>0</v>
      </c>
      <c r="G26" s="331">
        <v>0</v>
      </c>
      <c r="H26" s="318">
        <v>0</v>
      </c>
      <c r="I26" s="331">
        <v>3</v>
      </c>
      <c r="J26" s="318">
        <v>0.25</v>
      </c>
      <c r="K26" s="331">
        <v>9</v>
      </c>
      <c r="L26" s="318">
        <v>0.75</v>
      </c>
      <c r="M26" s="331">
        <v>0</v>
      </c>
      <c r="N26" s="318">
        <v>0</v>
      </c>
      <c r="O26" s="319">
        <v>12</v>
      </c>
    </row>
    <row r="27" spans="1:15" ht="15" x14ac:dyDescent="0.25">
      <c r="A27" s="316">
        <v>490</v>
      </c>
      <c r="B27" s="317" t="s">
        <v>418</v>
      </c>
      <c r="C27" s="331">
        <v>0</v>
      </c>
      <c r="D27" s="318">
        <v>0</v>
      </c>
      <c r="E27" s="331">
        <v>0</v>
      </c>
      <c r="F27" s="318">
        <v>0</v>
      </c>
      <c r="G27" s="331">
        <v>0</v>
      </c>
      <c r="H27" s="318">
        <v>0</v>
      </c>
      <c r="I27" s="331">
        <v>2</v>
      </c>
      <c r="J27" s="318">
        <v>0.2857142857142857</v>
      </c>
      <c r="K27" s="331">
        <v>4</v>
      </c>
      <c r="L27" s="318">
        <v>0.5714285714285714</v>
      </c>
      <c r="M27" s="331">
        <v>1</v>
      </c>
      <c r="N27" s="318">
        <v>0.14285714285714285</v>
      </c>
      <c r="O27" s="319">
        <v>7</v>
      </c>
    </row>
    <row r="28" spans="1:15" ht="15" x14ac:dyDescent="0.25">
      <c r="A28" s="316">
        <v>659</v>
      </c>
      <c r="B28" s="317" t="s">
        <v>419</v>
      </c>
      <c r="C28" s="331">
        <v>0</v>
      </c>
      <c r="D28" s="318">
        <v>0</v>
      </c>
      <c r="E28" s="331">
        <v>0</v>
      </c>
      <c r="F28" s="318">
        <v>0</v>
      </c>
      <c r="G28" s="331">
        <v>1</v>
      </c>
      <c r="H28" s="318">
        <v>0.125</v>
      </c>
      <c r="I28" s="331">
        <v>6</v>
      </c>
      <c r="J28" s="318">
        <v>0.75</v>
      </c>
      <c r="K28" s="331">
        <v>1</v>
      </c>
      <c r="L28" s="318">
        <v>0.125</v>
      </c>
      <c r="M28" s="331">
        <v>0</v>
      </c>
      <c r="N28" s="318">
        <v>0</v>
      </c>
      <c r="O28" s="319">
        <v>8</v>
      </c>
    </row>
    <row r="29" spans="1:15" ht="15" x14ac:dyDescent="0.25">
      <c r="A29" s="316">
        <v>665</v>
      </c>
      <c r="B29" s="317" t="s">
        <v>420</v>
      </c>
      <c r="C29" s="331">
        <v>0</v>
      </c>
      <c r="D29" s="318">
        <v>0</v>
      </c>
      <c r="E29" s="331">
        <v>0</v>
      </c>
      <c r="F29" s="318">
        <v>0</v>
      </c>
      <c r="G29" s="331">
        <v>0</v>
      </c>
      <c r="H29" s="318">
        <v>0</v>
      </c>
      <c r="I29" s="331">
        <v>0</v>
      </c>
      <c r="J29" s="318">
        <v>0</v>
      </c>
      <c r="K29" s="331">
        <v>1</v>
      </c>
      <c r="L29" s="318">
        <v>1</v>
      </c>
      <c r="M29" s="331">
        <v>0</v>
      </c>
      <c r="N29" s="318">
        <v>0</v>
      </c>
      <c r="O29" s="319">
        <v>1</v>
      </c>
    </row>
    <row r="30" spans="1:15" ht="15" x14ac:dyDescent="0.25">
      <c r="A30" s="316">
        <v>837</v>
      </c>
      <c r="B30" s="317" t="s">
        <v>421</v>
      </c>
      <c r="C30" s="331">
        <v>2</v>
      </c>
      <c r="D30" s="318">
        <v>1.098901098901099E-2</v>
      </c>
      <c r="E30" s="331">
        <v>14</v>
      </c>
      <c r="F30" s="318">
        <v>7.6923076923076927E-2</v>
      </c>
      <c r="G30" s="331">
        <v>13</v>
      </c>
      <c r="H30" s="318">
        <v>7.1428571428571425E-2</v>
      </c>
      <c r="I30" s="331">
        <v>51</v>
      </c>
      <c r="J30" s="318">
        <v>0.28021978021978022</v>
      </c>
      <c r="K30" s="331">
        <v>102</v>
      </c>
      <c r="L30" s="318">
        <v>0.56043956043956045</v>
      </c>
      <c r="M30" s="331">
        <v>0</v>
      </c>
      <c r="N30" s="318">
        <v>0</v>
      </c>
      <c r="O30" s="319">
        <v>182</v>
      </c>
    </row>
    <row r="31" spans="1:15" ht="15" x14ac:dyDescent="0.25">
      <c r="A31" s="316">
        <v>873</v>
      </c>
      <c r="B31" s="317" t="s">
        <v>422</v>
      </c>
      <c r="C31" s="331">
        <v>0</v>
      </c>
      <c r="D31" s="318">
        <v>0</v>
      </c>
      <c r="E31" s="331">
        <v>0</v>
      </c>
      <c r="F31" s="318">
        <v>0</v>
      </c>
      <c r="G31" s="331">
        <v>0</v>
      </c>
      <c r="H31" s="318">
        <v>0</v>
      </c>
      <c r="I31" s="331">
        <v>0</v>
      </c>
      <c r="J31" s="318">
        <v>0</v>
      </c>
      <c r="K31" s="331">
        <v>0</v>
      </c>
      <c r="L31" s="318">
        <v>0</v>
      </c>
      <c r="M31" s="331">
        <v>0</v>
      </c>
      <c r="N31" s="318">
        <v>0</v>
      </c>
      <c r="O31" s="319">
        <v>0</v>
      </c>
    </row>
    <row r="32" spans="1:15" x14ac:dyDescent="0.2">
      <c r="A32" s="310">
        <v>4</v>
      </c>
      <c r="B32" s="311" t="s">
        <v>423</v>
      </c>
      <c r="C32" s="314">
        <v>3</v>
      </c>
      <c r="D32" s="313">
        <v>9.9667774086378731E-3</v>
      </c>
      <c r="E32" s="312">
        <v>11</v>
      </c>
      <c r="F32" s="313">
        <v>3.6544850498338874E-2</v>
      </c>
      <c r="G32" s="314">
        <v>18</v>
      </c>
      <c r="H32" s="313">
        <v>5.9800664451827246E-2</v>
      </c>
      <c r="I32" s="314">
        <v>87</v>
      </c>
      <c r="J32" s="313">
        <v>0.28903654485049834</v>
      </c>
      <c r="K32" s="314">
        <v>181</v>
      </c>
      <c r="L32" s="313">
        <v>0.6013289036544851</v>
      </c>
      <c r="M32" s="314">
        <v>1</v>
      </c>
      <c r="N32" s="313">
        <v>3.3222591362126247E-3</v>
      </c>
      <c r="O32" s="315">
        <v>301</v>
      </c>
    </row>
    <row r="33" spans="1:15" ht="15" x14ac:dyDescent="0.25">
      <c r="A33" s="316">
        <v>31</v>
      </c>
      <c r="B33" s="317" t="s">
        <v>424</v>
      </c>
      <c r="C33" s="331">
        <v>0</v>
      </c>
      <c r="D33" s="318">
        <v>0</v>
      </c>
      <c r="E33" s="331">
        <v>0</v>
      </c>
      <c r="F33" s="318">
        <v>0</v>
      </c>
      <c r="G33" s="331">
        <v>1</v>
      </c>
      <c r="H33" s="318">
        <v>9.0909090909090912E-2</v>
      </c>
      <c r="I33" s="331">
        <v>3</v>
      </c>
      <c r="J33" s="318">
        <v>0.27272727272727271</v>
      </c>
      <c r="K33" s="331">
        <v>7</v>
      </c>
      <c r="L33" s="318">
        <v>0.63636363636363635</v>
      </c>
      <c r="M33" s="331">
        <v>0</v>
      </c>
      <c r="N33" s="318">
        <v>0</v>
      </c>
      <c r="O33" s="319">
        <v>11</v>
      </c>
    </row>
    <row r="34" spans="1:15" ht="15" x14ac:dyDescent="0.25">
      <c r="A34" s="316">
        <v>40</v>
      </c>
      <c r="B34" s="317" t="s">
        <v>425</v>
      </c>
      <c r="C34" s="331">
        <v>0</v>
      </c>
      <c r="D34" s="318">
        <v>0</v>
      </c>
      <c r="E34" s="331">
        <v>0</v>
      </c>
      <c r="F34" s="318">
        <v>0</v>
      </c>
      <c r="G34" s="331">
        <v>0</v>
      </c>
      <c r="H34" s="318">
        <v>0</v>
      </c>
      <c r="I34" s="331">
        <v>0</v>
      </c>
      <c r="J34" s="318">
        <v>0</v>
      </c>
      <c r="K34" s="331">
        <v>4</v>
      </c>
      <c r="L34" s="318">
        <v>1</v>
      </c>
      <c r="M34" s="331">
        <v>0</v>
      </c>
      <c r="N34" s="318">
        <v>0</v>
      </c>
      <c r="O34" s="319">
        <v>4</v>
      </c>
    </row>
    <row r="35" spans="1:15" ht="15" x14ac:dyDescent="0.25">
      <c r="A35" s="316">
        <v>190</v>
      </c>
      <c r="B35" s="317" t="s">
        <v>426</v>
      </c>
      <c r="C35" s="331">
        <v>1</v>
      </c>
      <c r="D35" s="318">
        <v>4.5454545454545456E-2</v>
      </c>
      <c r="E35" s="331">
        <v>0</v>
      </c>
      <c r="F35" s="318">
        <v>0</v>
      </c>
      <c r="G35" s="331">
        <v>2</v>
      </c>
      <c r="H35" s="318">
        <v>9.0909090909090912E-2</v>
      </c>
      <c r="I35" s="331">
        <v>5</v>
      </c>
      <c r="J35" s="318">
        <v>0.22727272727272727</v>
      </c>
      <c r="K35" s="331">
        <v>14</v>
      </c>
      <c r="L35" s="318">
        <v>0.63636363636363635</v>
      </c>
      <c r="M35" s="331">
        <v>0</v>
      </c>
      <c r="N35" s="318">
        <v>0</v>
      </c>
      <c r="O35" s="319">
        <v>22</v>
      </c>
    </row>
    <row r="36" spans="1:15" ht="15" x14ac:dyDescent="0.25">
      <c r="A36" s="316">
        <v>604</v>
      </c>
      <c r="B36" s="317" t="s">
        <v>427</v>
      </c>
      <c r="C36" s="331">
        <v>1</v>
      </c>
      <c r="D36" s="318">
        <v>2.0833333333333332E-2</v>
      </c>
      <c r="E36" s="331">
        <v>3</v>
      </c>
      <c r="F36" s="318">
        <v>6.25E-2</v>
      </c>
      <c r="G36" s="331">
        <v>2</v>
      </c>
      <c r="H36" s="318">
        <v>4.1666666666666664E-2</v>
      </c>
      <c r="I36" s="331">
        <v>16</v>
      </c>
      <c r="J36" s="318">
        <v>0.33333333333333331</v>
      </c>
      <c r="K36" s="331">
        <v>26</v>
      </c>
      <c r="L36" s="318">
        <v>0.54166666666666663</v>
      </c>
      <c r="M36" s="331">
        <v>0</v>
      </c>
      <c r="N36" s="318">
        <v>0</v>
      </c>
      <c r="O36" s="319">
        <v>48</v>
      </c>
    </row>
    <row r="37" spans="1:15" ht="15" x14ac:dyDescent="0.25">
      <c r="A37" s="316">
        <v>670</v>
      </c>
      <c r="B37" s="317" t="s">
        <v>428</v>
      </c>
      <c r="C37" s="331">
        <v>1</v>
      </c>
      <c r="D37" s="318">
        <v>2.7777777777777776E-2</v>
      </c>
      <c r="E37" s="331">
        <v>3</v>
      </c>
      <c r="F37" s="318">
        <v>8.3333333333333329E-2</v>
      </c>
      <c r="G37" s="331">
        <v>2</v>
      </c>
      <c r="H37" s="318">
        <v>5.5555555555555552E-2</v>
      </c>
      <c r="I37" s="331">
        <v>9</v>
      </c>
      <c r="J37" s="318">
        <v>0.25</v>
      </c>
      <c r="K37" s="331">
        <v>21</v>
      </c>
      <c r="L37" s="318">
        <v>0.58333333333333337</v>
      </c>
      <c r="M37" s="331">
        <v>0</v>
      </c>
      <c r="N37" s="318">
        <v>0</v>
      </c>
      <c r="O37" s="319">
        <v>36</v>
      </c>
    </row>
    <row r="38" spans="1:15" ht="15" x14ac:dyDescent="0.25">
      <c r="A38" s="316">
        <v>690</v>
      </c>
      <c r="B38" s="317" t="s">
        <v>429</v>
      </c>
      <c r="C38" s="331">
        <v>0</v>
      </c>
      <c r="D38" s="318">
        <v>0</v>
      </c>
      <c r="E38" s="331">
        <v>1</v>
      </c>
      <c r="F38" s="318">
        <v>7.1428571428571425E-2</v>
      </c>
      <c r="G38" s="331">
        <v>2</v>
      </c>
      <c r="H38" s="318">
        <v>0.14285714285714285</v>
      </c>
      <c r="I38" s="331">
        <v>2</v>
      </c>
      <c r="J38" s="318">
        <v>0.14285714285714285</v>
      </c>
      <c r="K38" s="331">
        <v>9</v>
      </c>
      <c r="L38" s="318">
        <v>0.6428571428571429</v>
      </c>
      <c r="M38" s="331">
        <v>0</v>
      </c>
      <c r="N38" s="318">
        <v>0</v>
      </c>
      <c r="O38" s="319">
        <v>14</v>
      </c>
    </row>
    <row r="39" spans="1:15" ht="15" x14ac:dyDescent="0.25">
      <c r="A39" s="316">
        <v>736</v>
      </c>
      <c r="B39" s="317" t="s">
        <v>430</v>
      </c>
      <c r="C39" s="331">
        <v>0</v>
      </c>
      <c r="D39" s="318">
        <v>0</v>
      </c>
      <c r="E39" s="331">
        <v>4</v>
      </c>
      <c r="F39" s="318">
        <v>3.3057851239669422E-2</v>
      </c>
      <c r="G39" s="331">
        <v>3</v>
      </c>
      <c r="H39" s="318">
        <v>2.4793388429752067E-2</v>
      </c>
      <c r="I39" s="331">
        <v>37</v>
      </c>
      <c r="J39" s="318">
        <v>0.30578512396694213</v>
      </c>
      <c r="K39" s="331">
        <v>76</v>
      </c>
      <c r="L39" s="318">
        <v>0.62809917355371903</v>
      </c>
      <c r="M39" s="331">
        <v>1</v>
      </c>
      <c r="N39" s="318">
        <v>8.2644628099173556E-3</v>
      </c>
      <c r="O39" s="319">
        <v>121</v>
      </c>
    </row>
    <row r="40" spans="1:15" ht="15" x14ac:dyDescent="0.25">
      <c r="A40" s="316">
        <v>858</v>
      </c>
      <c r="B40" s="317" t="s">
        <v>431</v>
      </c>
      <c r="C40" s="331">
        <v>0</v>
      </c>
      <c r="D40" s="318">
        <v>0</v>
      </c>
      <c r="E40" s="331">
        <v>0</v>
      </c>
      <c r="F40" s="318">
        <v>0</v>
      </c>
      <c r="G40" s="331">
        <v>1</v>
      </c>
      <c r="H40" s="318">
        <v>8.3333333333333329E-2</v>
      </c>
      <c r="I40" s="331">
        <v>4</v>
      </c>
      <c r="J40" s="318">
        <v>0.33333333333333331</v>
      </c>
      <c r="K40" s="331">
        <v>7</v>
      </c>
      <c r="L40" s="318">
        <v>0.58333333333333337</v>
      </c>
      <c r="M40" s="331">
        <v>0</v>
      </c>
      <c r="N40" s="318">
        <v>0</v>
      </c>
      <c r="O40" s="319">
        <v>12</v>
      </c>
    </row>
    <row r="41" spans="1:15" ht="15" x14ac:dyDescent="0.25">
      <c r="A41" s="316">
        <v>885</v>
      </c>
      <c r="B41" s="317" t="s">
        <v>432</v>
      </c>
      <c r="C41" s="331">
        <v>0</v>
      </c>
      <c r="D41" s="318">
        <v>0</v>
      </c>
      <c r="E41" s="331">
        <v>0</v>
      </c>
      <c r="F41" s="318">
        <v>0</v>
      </c>
      <c r="G41" s="331">
        <v>0</v>
      </c>
      <c r="H41" s="318">
        <v>0</v>
      </c>
      <c r="I41" s="331">
        <v>3</v>
      </c>
      <c r="J41" s="318">
        <v>0.5</v>
      </c>
      <c r="K41" s="331">
        <v>3</v>
      </c>
      <c r="L41" s="318">
        <v>0.5</v>
      </c>
      <c r="M41" s="331">
        <v>0</v>
      </c>
      <c r="N41" s="318">
        <v>0</v>
      </c>
      <c r="O41" s="319">
        <v>6</v>
      </c>
    </row>
    <row r="42" spans="1:15" ht="15" x14ac:dyDescent="0.25">
      <c r="A42" s="316">
        <v>890</v>
      </c>
      <c r="B42" s="317" t="s">
        <v>433</v>
      </c>
      <c r="C42" s="331">
        <v>0</v>
      </c>
      <c r="D42" s="318">
        <v>0</v>
      </c>
      <c r="E42" s="331">
        <v>0</v>
      </c>
      <c r="F42" s="318">
        <v>0</v>
      </c>
      <c r="G42" s="331">
        <v>5</v>
      </c>
      <c r="H42" s="318">
        <v>0.18518518518518517</v>
      </c>
      <c r="I42" s="331">
        <v>8</v>
      </c>
      <c r="J42" s="318">
        <v>0.29629629629629628</v>
      </c>
      <c r="K42" s="331">
        <v>14</v>
      </c>
      <c r="L42" s="318">
        <v>0.51851851851851849</v>
      </c>
      <c r="M42" s="331">
        <v>0</v>
      </c>
      <c r="N42" s="318">
        <v>0</v>
      </c>
      <c r="O42" s="319">
        <v>27</v>
      </c>
    </row>
    <row r="43" spans="1:15" x14ac:dyDescent="0.2">
      <c r="A43" s="310">
        <v>5</v>
      </c>
      <c r="B43" s="311" t="s">
        <v>434</v>
      </c>
      <c r="C43" s="314">
        <v>9</v>
      </c>
      <c r="D43" s="313">
        <v>1.9230769230769232E-2</v>
      </c>
      <c r="E43" s="312">
        <v>37</v>
      </c>
      <c r="F43" s="313">
        <v>7.9059829059829057E-2</v>
      </c>
      <c r="G43" s="314">
        <v>45</v>
      </c>
      <c r="H43" s="313">
        <v>9.6153846153846159E-2</v>
      </c>
      <c r="I43" s="314">
        <v>103</v>
      </c>
      <c r="J43" s="313">
        <v>0.22008547008547008</v>
      </c>
      <c r="K43" s="314">
        <v>271</v>
      </c>
      <c r="L43" s="313">
        <v>0.57905982905982911</v>
      </c>
      <c r="M43" s="314">
        <v>3</v>
      </c>
      <c r="N43" s="313">
        <v>6.41025641025641E-3</v>
      </c>
      <c r="O43" s="315">
        <v>468</v>
      </c>
    </row>
    <row r="44" spans="1:15" ht="15" x14ac:dyDescent="0.25">
      <c r="A44" s="316">
        <v>4</v>
      </c>
      <c r="B44" s="317" t="s">
        <v>435</v>
      </c>
      <c r="C44" s="331">
        <v>0</v>
      </c>
      <c r="D44" s="318">
        <v>0</v>
      </c>
      <c r="E44" s="331">
        <v>0</v>
      </c>
      <c r="F44" s="318">
        <v>0</v>
      </c>
      <c r="G44" s="331">
        <v>0</v>
      </c>
      <c r="H44" s="318">
        <v>0</v>
      </c>
      <c r="I44" s="331">
        <v>1</v>
      </c>
      <c r="J44" s="318">
        <v>1</v>
      </c>
      <c r="K44" s="331">
        <v>0</v>
      </c>
      <c r="L44" s="318">
        <v>0</v>
      </c>
      <c r="M44" s="331">
        <v>0</v>
      </c>
      <c r="N44" s="318">
        <v>0</v>
      </c>
      <c r="O44" s="319">
        <v>1</v>
      </c>
    </row>
    <row r="45" spans="1:15" ht="15" x14ac:dyDescent="0.25">
      <c r="A45" s="316">
        <v>42</v>
      </c>
      <c r="B45" s="317" t="s">
        <v>436</v>
      </c>
      <c r="C45" s="331">
        <v>1</v>
      </c>
      <c r="D45" s="318">
        <v>9.3457943925233638E-3</v>
      </c>
      <c r="E45" s="331">
        <v>13</v>
      </c>
      <c r="F45" s="318">
        <v>0.12149532710280374</v>
      </c>
      <c r="G45" s="331">
        <v>7</v>
      </c>
      <c r="H45" s="318">
        <v>6.5420560747663545E-2</v>
      </c>
      <c r="I45" s="331">
        <v>26</v>
      </c>
      <c r="J45" s="318">
        <v>0.24299065420560748</v>
      </c>
      <c r="K45" s="331">
        <v>60</v>
      </c>
      <c r="L45" s="318">
        <v>0.56074766355140182</v>
      </c>
      <c r="M45" s="331">
        <v>0</v>
      </c>
      <c r="N45" s="318">
        <v>0</v>
      </c>
      <c r="O45" s="319">
        <v>107</v>
      </c>
    </row>
    <row r="46" spans="1:15" ht="15" x14ac:dyDescent="0.25">
      <c r="A46" s="316">
        <v>44</v>
      </c>
      <c r="B46" s="317" t="s">
        <v>437</v>
      </c>
      <c r="C46" s="331">
        <v>0</v>
      </c>
      <c r="D46" s="318">
        <v>0</v>
      </c>
      <c r="E46" s="331">
        <v>0</v>
      </c>
      <c r="F46" s="318">
        <v>0</v>
      </c>
      <c r="G46" s="331">
        <v>1</v>
      </c>
      <c r="H46" s="318">
        <v>0.25</v>
      </c>
      <c r="I46" s="331">
        <v>1</v>
      </c>
      <c r="J46" s="318">
        <v>0.25</v>
      </c>
      <c r="K46" s="331">
        <v>2</v>
      </c>
      <c r="L46" s="318">
        <v>0.5</v>
      </c>
      <c r="M46" s="331">
        <v>0</v>
      </c>
      <c r="N46" s="318">
        <v>0</v>
      </c>
      <c r="O46" s="319">
        <v>4</v>
      </c>
    </row>
    <row r="47" spans="1:15" ht="15" x14ac:dyDescent="0.25">
      <c r="A47" s="316">
        <v>59</v>
      </c>
      <c r="B47" s="317" t="s">
        <v>438</v>
      </c>
      <c r="C47" s="331">
        <v>0</v>
      </c>
      <c r="D47" s="318">
        <v>0</v>
      </c>
      <c r="E47" s="331">
        <v>0</v>
      </c>
      <c r="F47" s="318">
        <v>0</v>
      </c>
      <c r="G47" s="331">
        <v>0</v>
      </c>
      <c r="H47" s="318">
        <v>0</v>
      </c>
      <c r="I47" s="331">
        <v>2</v>
      </c>
      <c r="J47" s="318">
        <v>0.2857142857142857</v>
      </c>
      <c r="K47" s="331">
        <v>5</v>
      </c>
      <c r="L47" s="318">
        <v>0.7142857142857143</v>
      </c>
      <c r="M47" s="331">
        <v>0</v>
      </c>
      <c r="N47" s="318">
        <v>0</v>
      </c>
      <c r="O47" s="319">
        <v>7</v>
      </c>
    </row>
    <row r="48" spans="1:15" ht="15" x14ac:dyDescent="0.25">
      <c r="A48" s="316">
        <v>113</v>
      </c>
      <c r="B48" s="317" t="s">
        <v>439</v>
      </c>
      <c r="C48" s="331">
        <v>0</v>
      </c>
      <c r="D48" s="318">
        <v>0</v>
      </c>
      <c r="E48" s="331">
        <v>0</v>
      </c>
      <c r="F48" s="318">
        <v>0</v>
      </c>
      <c r="G48" s="331">
        <v>0</v>
      </c>
      <c r="H48" s="318">
        <v>0</v>
      </c>
      <c r="I48" s="331">
        <v>0</v>
      </c>
      <c r="J48" s="318">
        <v>0</v>
      </c>
      <c r="K48" s="331">
        <v>5</v>
      </c>
      <c r="L48" s="318">
        <v>1</v>
      </c>
      <c r="M48" s="331">
        <v>0</v>
      </c>
      <c r="N48" s="318">
        <v>0</v>
      </c>
      <c r="O48" s="319">
        <v>5</v>
      </c>
    </row>
    <row r="49" spans="1:15" ht="15" x14ac:dyDescent="0.25">
      <c r="A49" s="316">
        <v>125</v>
      </c>
      <c r="B49" s="317" t="s">
        <v>440</v>
      </c>
      <c r="C49" s="331">
        <v>0</v>
      </c>
      <c r="D49" s="318">
        <v>0</v>
      </c>
      <c r="E49" s="331">
        <v>0</v>
      </c>
      <c r="F49" s="318">
        <v>0</v>
      </c>
      <c r="G49" s="331">
        <v>1</v>
      </c>
      <c r="H49" s="318">
        <v>0.14285714285714285</v>
      </c>
      <c r="I49" s="331">
        <v>2</v>
      </c>
      <c r="J49" s="318">
        <v>0.2857142857142857</v>
      </c>
      <c r="K49" s="331">
        <v>4</v>
      </c>
      <c r="L49" s="318">
        <v>0.5714285714285714</v>
      </c>
      <c r="M49" s="331">
        <v>0</v>
      </c>
      <c r="N49" s="318">
        <v>0</v>
      </c>
      <c r="O49" s="319">
        <v>7</v>
      </c>
    </row>
    <row r="50" spans="1:15" ht="15" x14ac:dyDescent="0.25">
      <c r="A50" s="316">
        <v>138</v>
      </c>
      <c r="B50" s="317" t="s">
        <v>441</v>
      </c>
      <c r="C50" s="331">
        <v>0</v>
      </c>
      <c r="D50" s="318">
        <v>0</v>
      </c>
      <c r="E50" s="331">
        <v>0</v>
      </c>
      <c r="F50" s="318">
        <v>0</v>
      </c>
      <c r="G50" s="331">
        <v>0</v>
      </c>
      <c r="H50" s="318">
        <v>0</v>
      </c>
      <c r="I50" s="331">
        <v>4</v>
      </c>
      <c r="J50" s="318">
        <v>0.44444444444444442</v>
      </c>
      <c r="K50" s="331">
        <v>5</v>
      </c>
      <c r="L50" s="318">
        <v>0.55555555555555558</v>
      </c>
      <c r="M50" s="331">
        <v>0</v>
      </c>
      <c r="N50" s="318">
        <v>0</v>
      </c>
      <c r="O50" s="319">
        <v>9</v>
      </c>
    </row>
    <row r="51" spans="1:15" ht="15" x14ac:dyDescent="0.25">
      <c r="A51" s="316">
        <v>234</v>
      </c>
      <c r="B51" s="317" t="s">
        <v>442</v>
      </c>
      <c r="C51" s="331">
        <v>0</v>
      </c>
      <c r="D51" s="318">
        <v>0</v>
      </c>
      <c r="E51" s="331">
        <v>0</v>
      </c>
      <c r="F51" s="318">
        <v>0</v>
      </c>
      <c r="G51" s="331">
        <v>0</v>
      </c>
      <c r="H51" s="318">
        <v>0</v>
      </c>
      <c r="I51" s="331">
        <v>5</v>
      </c>
      <c r="J51" s="318">
        <v>0.55555555555555558</v>
      </c>
      <c r="K51" s="331">
        <v>4</v>
      </c>
      <c r="L51" s="318">
        <v>0.44444444444444442</v>
      </c>
      <c r="M51" s="331">
        <v>0</v>
      </c>
      <c r="N51" s="318">
        <v>0</v>
      </c>
      <c r="O51" s="319">
        <v>9</v>
      </c>
    </row>
    <row r="52" spans="1:15" ht="15" x14ac:dyDescent="0.25">
      <c r="A52" s="316">
        <v>240</v>
      </c>
      <c r="B52" s="317" t="s">
        <v>443</v>
      </c>
      <c r="C52" s="331">
        <v>0</v>
      </c>
      <c r="D52" s="318">
        <v>0</v>
      </c>
      <c r="E52" s="331">
        <v>0</v>
      </c>
      <c r="F52" s="318">
        <v>0</v>
      </c>
      <c r="G52" s="331">
        <v>0</v>
      </c>
      <c r="H52" s="318">
        <v>0</v>
      </c>
      <c r="I52" s="331">
        <v>0</v>
      </c>
      <c r="J52" s="318">
        <v>0</v>
      </c>
      <c r="K52" s="331">
        <v>1</v>
      </c>
      <c r="L52" s="318">
        <v>1</v>
      </c>
      <c r="M52" s="331">
        <v>0</v>
      </c>
      <c r="N52" s="318">
        <v>0</v>
      </c>
      <c r="O52" s="319">
        <v>1</v>
      </c>
    </row>
    <row r="53" spans="1:15" ht="15" x14ac:dyDescent="0.25">
      <c r="A53" s="316">
        <v>284</v>
      </c>
      <c r="B53" s="317" t="s">
        <v>444</v>
      </c>
      <c r="C53" s="331">
        <v>0</v>
      </c>
      <c r="D53" s="318">
        <v>0</v>
      </c>
      <c r="E53" s="331">
        <v>0</v>
      </c>
      <c r="F53" s="318">
        <v>0</v>
      </c>
      <c r="G53" s="331">
        <v>0</v>
      </c>
      <c r="H53" s="318">
        <v>0</v>
      </c>
      <c r="I53" s="331">
        <v>1</v>
      </c>
      <c r="J53" s="318">
        <v>0.14285714285714285</v>
      </c>
      <c r="K53" s="331">
        <v>6</v>
      </c>
      <c r="L53" s="318">
        <v>0.8571428571428571</v>
      </c>
      <c r="M53" s="331">
        <v>0</v>
      </c>
      <c r="N53" s="318">
        <v>0</v>
      </c>
      <c r="O53" s="319">
        <v>7</v>
      </c>
    </row>
    <row r="54" spans="1:15" ht="15" x14ac:dyDescent="0.25">
      <c r="A54" s="316">
        <v>306</v>
      </c>
      <c r="B54" s="317" t="s">
        <v>445</v>
      </c>
      <c r="C54" s="331">
        <v>0</v>
      </c>
      <c r="D54" s="318">
        <v>0</v>
      </c>
      <c r="E54" s="331">
        <v>0</v>
      </c>
      <c r="F54" s="318">
        <v>0</v>
      </c>
      <c r="G54" s="331">
        <v>0</v>
      </c>
      <c r="H54" s="318">
        <v>0</v>
      </c>
      <c r="I54" s="331">
        <v>1</v>
      </c>
      <c r="J54" s="318">
        <v>0.33333333333333331</v>
      </c>
      <c r="K54" s="331">
        <v>2</v>
      </c>
      <c r="L54" s="318">
        <v>0.66666666666666663</v>
      </c>
      <c r="M54" s="331">
        <v>0</v>
      </c>
      <c r="N54" s="318">
        <v>0</v>
      </c>
      <c r="O54" s="319">
        <v>3</v>
      </c>
    </row>
    <row r="55" spans="1:15" ht="15" x14ac:dyDescent="0.25">
      <c r="A55" s="316">
        <v>347</v>
      </c>
      <c r="B55" s="317" t="s">
        <v>446</v>
      </c>
      <c r="C55" s="331">
        <v>0</v>
      </c>
      <c r="D55" s="318">
        <v>0</v>
      </c>
      <c r="E55" s="331">
        <v>0</v>
      </c>
      <c r="F55" s="318">
        <v>0</v>
      </c>
      <c r="G55" s="331">
        <v>0</v>
      </c>
      <c r="H55" s="318">
        <v>0</v>
      </c>
      <c r="I55" s="331">
        <v>3</v>
      </c>
      <c r="J55" s="318">
        <v>0.5</v>
      </c>
      <c r="K55" s="331">
        <v>3</v>
      </c>
      <c r="L55" s="318">
        <v>0.5</v>
      </c>
      <c r="M55" s="331">
        <v>0</v>
      </c>
      <c r="N55" s="318">
        <v>0</v>
      </c>
      <c r="O55" s="319">
        <v>6</v>
      </c>
    </row>
    <row r="56" spans="1:15" ht="15" x14ac:dyDescent="0.25">
      <c r="A56" s="316">
        <v>411</v>
      </c>
      <c r="B56" s="317" t="s">
        <v>447</v>
      </c>
      <c r="C56" s="331">
        <v>0</v>
      </c>
      <c r="D56" s="318">
        <v>0</v>
      </c>
      <c r="E56" s="331">
        <v>0</v>
      </c>
      <c r="F56" s="318">
        <v>0</v>
      </c>
      <c r="G56" s="331">
        <v>0</v>
      </c>
      <c r="H56" s="318">
        <v>0</v>
      </c>
      <c r="I56" s="331">
        <v>0</v>
      </c>
      <c r="J56" s="318">
        <v>0</v>
      </c>
      <c r="K56" s="331">
        <v>0</v>
      </c>
      <c r="L56" s="318">
        <v>0</v>
      </c>
      <c r="M56" s="331">
        <v>0</v>
      </c>
      <c r="N56" s="318">
        <v>0</v>
      </c>
      <c r="O56" s="319">
        <v>0</v>
      </c>
    </row>
    <row r="57" spans="1:15" ht="15" x14ac:dyDescent="0.25">
      <c r="A57" s="316">
        <v>501</v>
      </c>
      <c r="B57" s="317" t="s">
        <v>448</v>
      </c>
      <c r="C57" s="331">
        <v>0</v>
      </c>
      <c r="D57" s="318">
        <v>0</v>
      </c>
      <c r="E57" s="331">
        <v>0</v>
      </c>
      <c r="F57" s="318">
        <v>0</v>
      </c>
      <c r="G57" s="331">
        <v>0</v>
      </c>
      <c r="H57" s="318">
        <v>0</v>
      </c>
      <c r="I57" s="331">
        <v>1</v>
      </c>
      <c r="J57" s="318">
        <v>0.5</v>
      </c>
      <c r="K57" s="331">
        <v>1</v>
      </c>
      <c r="L57" s="318">
        <v>0.5</v>
      </c>
      <c r="M57" s="331">
        <v>0</v>
      </c>
      <c r="N57" s="318">
        <v>0</v>
      </c>
      <c r="O57" s="319">
        <v>2</v>
      </c>
    </row>
    <row r="58" spans="1:15" ht="15" x14ac:dyDescent="0.25">
      <c r="A58" s="316">
        <v>543</v>
      </c>
      <c r="B58" s="317" t="s">
        <v>449</v>
      </c>
      <c r="C58" s="331">
        <v>0</v>
      </c>
      <c r="D58" s="318">
        <v>0</v>
      </c>
      <c r="E58" s="331">
        <v>0</v>
      </c>
      <c r="F58" s="318">
        <v>0</v>
      </c>
      <c r="G58" s="331">
        <v>0</v>
      </c>
      <c r="H58" s="318">
        <v>0</v>
      </c>
      <c r="I58" s="331">
        <v>1</v>
      </c>
      <c r="J58" s="318">
        <v>1</v>
      </c>
      <c r="K58" s="331">
        <v>0</v>
      </c>
      <c r="L58" s="318">
        <v>0</v>
      </c>
      <c r="M58" s="331">
        <v>0</v>
      </c>
      <c r="N58" s="318">
        <v>0</v>
      </c>
      <c r="O58" s="319">
        <v>1</v>
      </c>
    </row>
    <row r="59" spans="1:15" ht="15" x14ac:dyDescent="0.25">
      <c r="A59" s="316">
        <v>628</v>
      </c>
      <c r="B59" s="317" t="s">
        <v>450</v>
      </c>
      <c r="C59" s="331">
        <v>0</v>
      </c>
      <c r="D59" s="318">
        <v>0</v>
      </c>
      <c r="E59" s="331">
        <v>0</v>
      </c>
      <c r="F59" s="318">
        <v>0</v>
      </c>
      <c r="G59" s="331">
        <v>0</v>
      </c>
      <c r="H59" s="318">
        <v>0</v>
      </c>
      <c r="I59" s="331">
        <v>1</v>
      </c>
      <c r="J59" s="318">
        <v>0.5</v>
      </c>
      <c r="K59" s="331">
        <v>0</v>
      </c>
      <c r="L59" s="318">
        <v>0</v>
      </c>
      <c r="M59" s="331">
        <v>1</v>
      </c>
      <c r="N59" s="318">
        <v>0.5</v>
      </c>
      <c r="O59" s="319">
        <v>2</v>
      </c>
    </row>
    <row r="60" spans="1:15" ht="15" x14ac:dyDescent="0.25">
      <c r="A60" s="316">
        <v>656</v>
      </c>
      <c r="B60" s="317" t="s">
        <v>451</v>
      </c>
      <c r="C60" s="331">
        <v>5</v>
      </c>
      <c r="D60" s="318">
        <v>2.4875621890547265E-2</v>
      </c>
      <c r="E60" s="331">
        <v>18</v>
      </c>
      <c r="F60" s="318">
        <v>8.9552238805970144E-2</v>
      </c>
      <c r="G60" s="331">
        <v>28</v>
      </c>
      <c r="H60" s="318">
        <v>0.13930348258706468</v>
      </c>
      <c r="I60" s="331">
        <v>36</v>
      </c>
      <c r="J60" s="318">
        <v>0.17910447761194029</v>
      </c>
      <c r="K60" s="331">
        <v>112</v>
      </c>
      <c r="L60" s="318">
        <v>0.55721393034825872</v>
      </c>
      <c r="M60" s="331">
        <v>2</v>
      </c>
      <c r="N60" s="318">
        <v>9.9502487562189053E-3</v>
      </c>
      <c r="O60" s="319">
        <v>201</v>
      </c>
    </row>
    <row r="61" spans="1:15" ht="15" x14ac:dyDescent="0.25">
      <c r="A61" s="316">
        <v>761</v>
      </c>
      <c r="B61" s="317" t="s">
        <v>452</v>
      </c>
      <c r="C61" s="331">
        <v>3</v>
      </c>
      <c r="D61" s="318">
        <v>3.4090909090909088E-2</v>
      </c>
      <c r="E61" s="331">
        <v>6</v>
      </c>
      <c r="F61" s="318">
        <v>6.8181818181818177E-2</v>
      </c>
      <c r="G61" s="331">
        <v>8</v>
      </c>
      <c r="H61" s="318">
        <v>9.0909090909090912E-2</v>
      </c>
      <c r="I61" s="331">
        <v>15</v>
      </c>
      <c r="J61" s="318">
        <v>0.17045454545454544</v>
      </c>
      <c r="K61" s="331">
        <v>56</v>
      </c>
      <c r="L61" s="318">
        <v>0.63636363636363635</v>
      </c>
      <c r="M61" s="331">
        <v>0</v>
      </c>
      <c r="N61" s="318">
        <v>0</v>
      </c>
      <c r="O61" s="319">
        <v>88</v>
      </c>
    </row>
    <row r="62" spans="1:15" ht="15" x14ac:dyDescent="0.25">
      <c r="A62" s="316">
        <v>842</v>
      </c>
      <c r="B62" s="317" t="s">
        <v>453</v>
      </c>
      <c r="C62" s="331">
        <v>0</v>
      </c>
      <c r="D62" s="318">
        <v>0</v>
      </c>
      <c r="E62" s="331">
        <v>0</v>
      </c>
      <c r="F62" s="318">
        <v>0</v>
      </c>
      <c r="G62" s="331">
        <v>0</v>
      </c>
      <c r="H62" s="318">
        <v>0</v>
      </c>
      <c r="I62" s="331">
        <v>3</v>
      </c>
      <c r="J62" s="318">
        <v>0.375</v>
      </c>
      <c r="K62" s="331">
        <v>5</v>
      </c>
      <c r="L62" s="318">
        <v>0.625</v>
      </c>
      <c r="M62" s="331">
        <v>0</v>
      </c>
      <c r="N62" s="318">
        <v>0</v>
      </c>
      <c r="O62" s="319">
        <v>8</v>
      </c>
    </row>
    <row r="63" spans="1:15" x14ac:dyDescent="0.2">
      <c r="A63" s="310">
        <v>6</v>
      </c>
      <c r="B63" s="311" t="s">
        <v>454</v>
      </c>
      <c r="C63" s="314">
        <v>13</v>
      </c>
      <c r="D63" s="313">
        <v>1.699346405228758E-2</v>
      </c>
      <c r="E63" s="312">
        <v>70</v>
      </c>
      <c r="F63" s="313">
        <v>9.1503267973856203E-2</v>
      </c>
      <c r="G63" s="314">
        <v>82</v>
      </c>
      <c r="H63" s="313">
        <v>0.10718954248366012</v>
      </c>
      <c r="I63" s="314">
        <v>181</v>
      </c>
      <c r="J63" s="313">
        <v>0.23660130718954248</v>
      </c>
      <c r="K63" s="314">
        <v>403</v>
      </c>
      <c r="L63" s="313">
        <v>0.52679738562091505</v>
      </c>
      <c r="M63" s="314">
        <v>16</v>
      </c>
      <c r="N63" s="313">
        <v>2.0915032679738561E-2</v>
      </c>
      <c r="O63" s="315">
        <v>765</v>
      </c>
    </row>
    <row r="64" spans="1:15" ht="15" x14ac:dyDescent="0.25">
      <c r="A64" s="316">
        <v>38</v>
      </c>
      <c r="B64" s="317" t="s">
        <v>455</v>
      </c>
      <c r="C64" s="331">
        <v>0</v>
      </c>
      <c r="D64" s="318">
        <v>0</v>
      </c>
      <c r="E64" s="331">
        <v>0</v>
      </c>
      <c r="F64" s="318">
        <v>0</v>
      </c>
      <c r="G64" s="331">
        <v>0</v>
      </c>
      <c r="H64" s="318">
        <v>0</v>
      </c>
      <c r="I64" s="331">
        <v>0</v>
      </c>
      <c r="J64" s="318">
        <v>0</v>
      </c>
      <c r="K64" s="331">
        <v>0</v>
      </c>
      <c r="L64" s="318">
        <v>0</v>
      </c>
      <c r="M64" s="331">
        <v>0</v>
      </c>
      <c r="N64" s="318">
        <v>0</v>
      </c>
      <c r="O64" s="319">
        <v>0</v>
      </c>
    </row>
    <row r="65" spans="1:15" ht="15" x14ac:dyDescent="0.25">
      <c r="A65" s="316">
        <v>86</v>
      </c>
      <c r="B65" s="317" t="s">
        <v>456</v>
      </c>
      <c r="C65" s="331">
        <v>0</v>
      </c>
      <c r="D65" s="318">
        <v>0</v>
      </c>
      <c r="E65" s="331">
        <v>0</v>
      </c>
      <c r="F65" s="318">
        <v>0</v>
      </c>
      <c r="G65" s="331">
        <v>0</v>
      </c>
      <c r="H65" s="318">
        <v>0</v>
      </c>
      <c r="I65" s="331">
        <v>1</v>
      </c>
      <c r="J65" s="318">
        <v>0.1</v>
      </c>
      <c r="K65" s="331">
        <v>9</v>
      </c>
      <c r="L65" s="318">
        <v>0.9</v>
      </c>
      <c r="M65" s="331">
        <v>0</v>
      </c>
      <c r="N65" s="318">
        <v>0</v>
      </c>
      <c r="O65" s="319">
        <v>10</v>
      </c>
    </row>
    <row r="66" spans="1:15" ht="15" x14ac:dyDescent="0.25">
      <c r="A66" s="316">
        <v>107</v>
      </c>
      <c r="B66" s="317" t="s">
        <v>457</v>
      </c>
      <c r="C66" s="331">
        <v>0</v>
      </c>
      <c r="D66" s="318">
        <v>0</v>
      </c>
      <c r="E66" s="331">
        <v>0</v>
      </c>
      <c r="F66" s="318">
        <v>0</v>
      </c>
      <c r="G66" s="331">
        <v>0</v>
      </c>
      <c r="H66" s="318">
        <v>0</v>
      </c>
      <c r="I66" s="331">
        <v>1</v>
      </c>
      <c r="J66" s="318">
        <v>0.5</v>
      </c>
      <c r="K66" s="331">
        <v>1</v>
      </c>
      <c r="L66" s="318">
        <v>0.5</v>
      </c>
      <c r="M66" s="331">
        <v>0</v>
      </c>
      <c r="N66" s="318">
        <v>0</v>
      </c>
      <c r="O66" s="319">
        <v>2</v>
      </c>
    </row>
    <row r="67" spans="1:15" ht="15" x14ac:dyDescent="0.25">
      <c r="A67" s="316">
        <v>134</v>
      </c>
      <c r="B67" s="317" t="s">
        <v>458</v>
      </c>
      <c r="C67" s="331">
        <v>0</v>
      </c>
      <c r="D67" s="318">
        <v>0</v>
      </c>
      <c r="E67" s="331">
        <v>0</v>
      </c>
      <c r="F67" s="318">
        <v>0</v>
      </c>
      <c r="G67" s="331">
        <v>0</v>
      </c>
      <c r="H67" s="318">
        <v>0</v>
      </c>
      <c r="I67" s="331">
        <v>0</v>
      </c>
      <c r="J67" s="318">
        <v>0</v>
      </c>
      <c r="K67" s="331">
        <v>0</v>
      </c>
      <c r="L67" s="318">
        <v>0</v>
      </c>
      <c r="M67" s="331">
        <v>0</v>
      </c>
      <c r="N67" s="318">
        <v>0</v>
      </c>
      <c r="O67" s="319">
        <v>0</v>
      </c>
    </row>
    <row r="68" spans="1:15" ht="15" x14ac:dyDescent="0.25">
      <c r="A68" s="316">
        <v>150</v>
      </c>
      <c r="B68" s="317" t="s">
        <v>459</v>
      </c>
      <c r="C68" s="331">
        <v>0</v>
      </c>
      <c r="D68" s="318">
        <v>0</v>
      </c>
      <c r="E68" s="331">
        <v>1</v>
      </c>
      <c r="F68" s="318">
        <v>0.14285714285714285</v>
      </c>
      <c r="G68" s="331">
        <v>0</v>
      </c>
      <c r="H68" s="318">
        <v>0</v>
      </c>
      <c r="I68" s="331">
        <v>1</v>
      </c>
      <c r="J68" s="318">
        <v>0.14285714285714285</v>
      </c>
      <c r="K68" s="331">
        <v>5</v>
      </c>
      <c r="L68" s="318">
        <v>0.7142857142857143</v>
      </c>
      <c r="M68" s="331">
        <v>0</v>
      </c>
      <c r="N68" s="318">
        <v>0</v>
      </c>
      <c r="O68" s="319">
        <v>7</v>
      </c>
    </row>
    <row r="69" spans="1:15" ht="15" x14ac:dyDescent="0.25">
      <c r="A69" s="316">
        <v>237</v>
      </c>
      <c r="B69" s="317" t="s">
        <v>460</v>
      </c>
      <c r="C69" s="331">
        <v>1</v>
      </c>
      <c r="D69" s="318">
        <v>5.5865921787709499E-3</v>
      </c>
      <c r="E69" s="331">
        <v>16</v>
      </c>
      <c r="F69" s="318">
        <v>8.9385474860335198E-2</v>
      </c>
      <c r="G69" s="331">
        <v>23</v>
      </c>
      <c r="H69" s="318">
        <v>0.12849162011173185</v>
      </c>
      <c r="I69" s="331">
        <v>40</v>
      </c>
      <c r="J69" s="318">
        <v>0.22346368715083798</v>
      </c>
      <c r="K69" s="331">
        <v>94</v>
      </c>
      <c r="L69" s="318">
        <v>0.52513966480446927</v>
      </c>
      <c r="M69" s="331">
        <v>5</v>
      </c>
      <c r="N69" s="318">
        <v>2.7932960893854747E-2</v>
      </c>
      <c r="O69" s="319">
        <v>179</v>
      </c>
    </row>
    <row r="70" spans="1:15" ht="15" x14ac:dyDescent="0.25">
      <c r="A70" s="316">
        <v>264</v>
      </c>
      <c r="B70" s="317" t="s">
        <v>461</v>
      </c>
      <c r="C70" s="331">
        <v>2</v>
      </c>
      <c r="D70" s="318">
        <v>1.7699115044247787E-2</v>
      </c>
      <c r="E70" s="331">
        <v>12</v>
      </c>
      <c r="F70" s="318">
        <v>0.10619469026548672</v>
      </c>
      <c r="G70" s="331">
        <v>8</v>
      </c>
      <c r="H70" s="318">
        <v>7.0796460176991149E-2</v>
      </c>
      <c r="I70" s="331">
        <v>30</v>
      </c>
      <c r="J70" s="318">
        <v>0.26548672566371684</v>
      </c>
      <c r="K70" s="331">
        <v>59</v>
      </c>
      <c r="L70" s="318">
        <v>0.52212389380530977</v>
      </c>
      <c r="M70" s="331">
        <v>2</v>
      </c>
      <c r="N70" s="318">
        <v>1.7699115044247787E-2</v>
      </c>
      <c r="O70" s="319">
        <v>113</v>
      </c>
    </row>
    <row r="71" spans="1:15" ht="15" x14ac:dyDescent="0.25">
      <c r="A71" s="316">
        <v>310</v>
      </c>
      <c r="B71" s="317" t="s">
        <v>462</v>
      </c>
      <c r="C71" s="331">
        <v>0</v>
      </c>
      <c r="D71" s="318">
        <v>0</v>
      </c>
      <c r="E71" s="331">
        <v>0</v>
      </c>
      <c r="F71" s="318">
        <v>0</v>
      </c>
      <c r="G71" s="331">
        <v>1</v>
      </c>
      <c r="H71" s="318">
        <v>7.6923076923076927E-2</v>
      </c>
      <c r="I71" s="331">
        <v>3</v>
      </c>
      <c r="J71" s="318">
        <v>0.23076923076923078</v>
      </c>
      <c r="K71" s="331">
        <v>6</v>
      </c>
      <c r="L71" s="318">
        <v>0.46153846153846156</v>
      </c>
      <c r="M71" s="331">
        <v>3</v>
      </c>
      <c r="N71" s="318">
        <v>0.23076923076923078</v>
      </c>
      <c r="O71" s="319">
        <v>13</v>
      </c>
    </row>
    <row r="72" spans="1:15" ht="15" x14ac:dyDescent="0.25">
      <c r="A72" s="316">
        <v>315</v>
      </c>
      <c r="B72" s="317" t="s">
        <v>463</v>
      </c>
      <c r="C72" s="331">
        <v>0</v>
      </c>
      <c r="D72" s="318">
        <v>0</v>
      </c>
      <c r="E72" s="331">
        <v>0</v>
      </c>
      <c r="F72" s="318">
        <v>0</v>
      </c>
      <c r="G72" s="331">
        <v>0</v>
      </c>
      <c r="H72" s="318">
        <v>0</v>
      </c>
      <c r="I72" s="331">
        <v>0</v>
      </c>
      <c r="J72" s="318">
        <v>0</v>
      </c>
      <c r="K72" s="331">
        <v>3</v>
      </c>
      <c r="L72" s="318">
        <v>1</v>
      </c>
      <c r="M72" s="331">
        <v>0</v>
      </c>
      <c r="N72" s="318">
        <v>0</v>
      </c>
      <c r="O72" s="319">
        <v>3</v>
      </c>
    </row>
    <row r="73" spans="1:15" ht="15" x14ac:dyDescent="0.25">
      <c r="A73" s="316">
        <v>361</v>
      </c>
      <c r="B73" s="317" t="s">
        <v>464</v>
      </c>
      <c r="C73" s="331">
        <v>0</v>
      </c>
      <c r="D73" s="318">
        <v>0</v>
      </c>
      <c r="E73" s="331">
        <v>0</v>
      </c>
      <c r="F73" s="318">
        <v>0</v>
      </c>
      <c r="G73" s="331">
        <v>1</v>
      </c>
      <c r="H73" s="318">
        <v>0.2</v>
      </c>
      <c r="I73" s="331">
        <v>0</v>
      </c>
      <c r="J73" s="318">
        <v>0</v>
      </c>
      <c r="K73" s="331">
        <v>4</v>
      </c>
      <c r="L73" s="318">
        <v>0.8</v>
      </c>
      <c r="M73" s="331">
        <v>0</v>
      </c>
      <c r="N73" s="318">
        <v>0</v>
      </c>
      <c r="O73" s="319">
        <v>5</v>
      </c>
    </row>
    <row r="74" spans="1:15" ht="15" x14ac:dyDescent="0.25">
      <c r="A74" s="316">
        <v>647</v>
      </c>
      <c r="B74" s="317" t="s">
        <v>465</v>
      </c>
      <c r="C74" s="331">
        <v>0</v>
      </c>
      <c r="D74" s="318">
        <v>0</v>
      </c>
      <c r="E74" s="331">
        <v>1</v>
      </c>
      <c r="F74" s="318">
        <v>0.125</v>
      </c>
      <c r="G74" s="331">
        <v>0</v>
      </c>
      <c r="H74" s="318">
        <v>0</v>
      </c>
      <c r="I74" s="331">
        <v>3</v>
      </c>
      <c r="J74" s="318">
        <v>0.375</v>
      </c>
      <c r="K74" s="331">
        <v>4</v>
      </c>
      <c r="L74" s="318">
        <v>0.5</v>
      </c>
      <c r="M74" s="331">
        <v>0</v>
      </c>
      <c r="N74" s="318">
        <v>0</v>
      </c>
      <c r="O74" s="319">
        <v>8</v>
      </c>
    </row>
    <row r="75" spans="1:15" ht="15" x14ac:dyDescent="0.25">
      <c r="A75" s="316">
        <v>658</v>
      </c>
      <c r="B75" s="317" t="s">
        <v>466</v>
      </c>
      <c r="C75" s="331">
        <v>0</v>
      </c>
      <c r="D75" s="318">
        <v>0</v>
      </c>
      <c r="E75" s="331">
        <v>0</v>
      </c>
      <c r="F75" s="318">
        <v>0</v>
      </c>
      <c r="G75" s="331">
        <v>0</v>
      </c>
      <c r="H75" s="318">
        <v>0</v>
      </c>
      <c r="I75" s="331">
        <v>0</v>
      </c>
      <c r="J75" s="318">
        <v>0</v>
      </c>
      <c r="K75" s="331">
        <v>1</v>
      </c>
      <c r="L75" s="318">
        <v>1</v>
      </c>
      <c r="M75" s="331">
        <v>0</v>
      </c>
      <c r="N75" s="318">
        <v>0</v>
      </c>
      <c r="O75" s="319">
        <v>1</v>
      </c>
    </row>
    <row r="76" spans="1:15" ht="15" x14ac:dyDescent="0.25">
      <c r="A76" s="316">
        <v>664</v>
      </c>
      <c r="B76" s="317" t="s">
        <v>467</v>
      </c>
      <c r="C76" s="331">
        <v>3</v>
      </c>
      <c r="D76" s="318">
        <v>1.3043478260869565E-2</v>
      </c>
      <c r="E76" s="331">
        <v>27</v>
      </c>
      <c r="F76" s="318">
        <v>0.11739130434782609</v>
      </c>
      <c r="G76" s="331">
        <v>27</v>
      </c>
      <c r="H76" s="318">
        <v>0.11739130434782609</v>
      </c>
      <c r="I76" s="331">
        <v>57</v>
      </c>
      <c r="J76" s="318">
        <v>0.24782608695652175</v>
      </c>
      <c r="K76" s="331">
        <v>113</v>
      </c>
      <c r="L76" s="318">
        <v>0.49130434782608695</v>
      </c>
      <c r="M76" s="331">
        <v>3</v>
      </c>
      <c r="N76" s="318">
        <v>1.3043478260869565E-2</v>
      </c>
      <c r="O76" s="319">
        <v>230</v>
      </c>
    </row>
    <row r="77" spans="1:15" ht="15" x14ac:dyDescent="0.25">
      <c r="A77" s="316">
        <v>686</v>
      </c>
      <c r="B77" s="317" t="s">
        <v>468</v>
      </c>
      <c r="C77" s="331">
        <v>5</v>
      </c>
      <c r="D77" s="318">
        <v>3.3112582781456956E-2</v>
      </c>
      <c r="E77" s="331">
        <v>12</v>
      </c>
      <c r="F77" s="318">
        <v>7.9470198675496692E-2</v>
      </c>
      <c r="G77" s="331">
        <v>20</v>
      </c>
      <c r="H77" s="318">
        <v>0.13245033112582782</v>
      </c>
      <c r="I77" s="331">
        <v>30</v>
      </c>
      <c r="J77" s="318">
        <v>0.19867549668874171</v>
      </c>
      <c r="K77" s="331">
        <v>81</v>
      </c>
      <c r="L77" s="318">
        <v>0.53642384105960261</v>
      </c>
      <c r="M77" s="331">
        <v>3</v>
      </c>
      <c r="N77" s="318">
        <v>1.9867549668874173E-2</v>
      </c>
      <c r="O77" s="319">
        <v>151</v>
      </c>
    </row>
    <row r="78" spans="1:15" ht="15" x14ac:dyDescent="0.25">
      <c r="A78" s="316">
        <v>819</v>
      </c>
      <c r="B78" s="317" t="s">
        <v>469</v>
      </c>
      <c r="C78" s="331">
        <v>0</v>
      </c>
      <c r="D78" s="318">
        <v>0</v>
      </c>
      <c r="E78" s="331">
        <v>0</v>
      </c>
      <c r="F78" s="318">
        <v>0</v>
      </c>
      <c r="G78" s="331">
        <v>0</v>
      </c>
      <c r="H78" s="318">
        <v>0</v>
      </c>
      <c r="I78" s="331">
        <v>1</v>
      </c>
      <c r="J78" s="318">
        <v>0.33333333333333331</v>
      </c>
      <c r="K78" s="331">
        <v>2</v>
      </c>
      <c r="L78" s="318">
        <v>0.66666666666666663</v>
      </c>
      <c r="M78" s="331">
        <v>0</v>
      </c>
      <c r="N78" s="318">
        <v>0</v>
      </c>
      <c r="O78" s="319">
        <v>3</v>
      </c>
    </row>
    <row r="79" spans="1:15" ht="15" x14ac:dyDescent="0.25">
      <c r="A79" s="316">
        <v>854</v>
      </c>
      <c r="B79" s="317" t="s">
        <v>470</v>
      </c>
      <c r="C79" s="331">
        <v>1</v>
      </c>
      <c r="D79" s="318">
        <v>0.125</v>
      </c>
      <c r="E79" s="331">
        <v>0</v>
      </c>
      <c r="F79" s="318">
        <v>0</v>
      </c>
      <c r="G79" s="331">
        <v>2</v>
      </c>
      <c r="H79" s="318">
        <v>0.25</v>
      </c>
      <c r="I79" s="331">
        <v>3</v>
      </c>
      <c r="J79" s="318">
        <v>0.375</v>
      </c>
      <c r="K79" s="331">
        <v>2</v>
      </c>
      <c r="L79" s="318">
        <v>0.25</v>
      </c>
      <c r="M79" s="331">
        <v>0</v>
      </c>
      <c r="N79" s="318">
        <v>0</v>
      </c>
      <c r="O79" s="319">
        <v>8</v>
      </c>
    </row>
    <row r="80" spans="1:15" ht="15" x14ac:dyDescent="0.25">
      <c r="A80" s="316">
        <v>887</v>
      </c>
      <c r="B80" s="317" t="s">
        <v>471</v>
      </c>
      <c r="C80" s="331">
        <v>1</v>
      </c>
      <c r="D80" s="318">
        <v>3.125E-2</v>
      </c>
      <c r="E80" s="331">
        <v>1</v>
      </c>
      <c r="F80" s="318">
        <v>3.125E-2</v>
      </c>
      <c r="G80" s="331">
        <v>0</v>
      </c>
      <c r="H80" s="318">
        <v>0</v>
      </c>
      <c r="I80" s="331">
        <v>11</v>
      </c>
      <c r="J80" s="318">
        <v>0.34375</v>
      </c>
      <c r="K80" s="331">
        <v>19</v>
      </c>
      <c r="L80" s="318">
        <v>0.59375</v>
      </c>
      <c r="M80" s="331">
        <v>0</v>
      </c>
      <c r="N80" s="318">
        <v>0</v>
      </c>
      <c r="O80" s="319">
        <v>32</v>
      </c>
    </row>
    <row r="81" spans="1:15" x14ac:dyDescent="0.2">
      <c r="A81" s="310">
        <v>7</v>
      </c>
      <c r="B81" s="311" t="s">
        <v>472</v>
      </c>
      <c r="C81" s="314">
        <v>169</v>
      </c>
      <c r="D81" s="313">
        <v>1.4592867628011399E-2</v>
      </c>
      <c r="E81" s="312">
        <v>1055</v>
      </c>
      <c r="F81" s="313">
        <v>9.1097487263621449E-2</v>
      </c>
      <c r="G81" s="314">
        <v>883</v>
      </c>
      <c r="H81" s="313">
        <v>7.624557464813056E-2</v>
      </c>
      <c r="I81" s="314">
        <v>3117</v>
      </c>
      <c r="J81" s="313">
        <v>0.26914774199119246</v>
      </c>
      <c r="K81" s="314">
        <v>6135</v>
      </c>
      <c r="L81" s="313">
        <v>0.52974699939556169</v>
      </c>
      <c r="M81" s="314">
        <v>222</v>
      </c>
      <c r="N81" s="313">
        <v>1.9169329073482427E-2</v>
      </c>
      <c r="O81" s="315">
        <v>11581</v>
      </c>
    </row>
    <row r="82" spans="1:15" ht="15" x14ac:dyDescent="0.25">
      <c r="A82" s="316">
        <v>2</v>
      </c>
      <c r="B82" s="317" t="s">
        <v>473</v>
      </c>
      <c r="C82" s="331">
        <v>0</v>
      </c>
      <c r="D82" s="318">
        <v>0</v>
      </c>
      <c r="E82" s="331">
        <v>8</v>
      </c>
      <c r="F82" s="318">
        <v>0.22222222222222221</v>
      </c>
      <c r="G82" s="331">
        <v>0</v>
      </c>
      <c r="H82" s="318">
        <v>0</v>
      </c>
      <c r="I82" s="331">
        <v>6</v>
      </c>
      <c r="J82" s="318">
        <v>0.16666666666666666</v>
      </c>
      <c r="K82" s="331">
        <v>22</v>
      </c>
      <c r="L82" s="318">
        <v>0.61111111111111116</v>
      </c>
      <c r="M82" s="331">
        <v>0</v>
      </c>
      <c r="N82" s="318">
        <v>0</v>
      </c>
      <c r="O82" s="319">
        <v>36</v>
      </c>
    </row>
    <row r="83" spans="1:15" ht="15" x14ac:dyDescent="0.25">
      <c r="A83" s="316">
        <v>21</v>
      </c>
      <c r="B83" s="317" t="s">
        <v>474</v>
      </c>
      <c r="C83" s="331">
        <v>0</v>
      </c>
      <c r="D83" s="318">
        <v>0</v>
      </c>
      <c r="E83" s="331">
        <v>0</v>
      </c>
      <c r="F83" s="318">
        <v>0</v>
      </c>
      <c r="G83" s="331">
        <v>0</v>
      </c>
      <c r="H83" s="318">
        <v>0</v>
      </c>
      <c r="I83" s="331">
        <v>0</v>
      </c>
      <c r="J83" s="318">
        <v>0</v>
      </c>
      <c r="K83" s="331">
        <v>1</v>
      </c>
      <c r="L83" s="318">
        <v>1</v>
      </c>
      <c r="M83" s="331">
        <v>0</v>
      </c>
      <c r="N83" s="318">
        <v>0</v>
      </c>
      <c r="O83" s="319">
        <v>1</v>
      </c>
    </row>
    <row r="84" spans="1:15" ht="15" x14ac:dyDescent="0.25">
      <c r="A84" s="316">
        <v>55</v>
      </c>
      <c r="B84" s="317" t="s">
        <v>475</v>
      </c>
      <c r="C84" s="331">
        <v>0</v>
      </c>
      <c r="D84" s="318">
        <v>0</v>
      </c>
      <c r="E84" s="331">
        <v>2</v>
      </c>
      <c r="F84" s="318">
        <v>0.25</v>
      </c>
      <c r="G84" s="331">
        <v>0</v>
      </c>
      <c r="H84" s="318">
        <v>0</v>
      </c>
      <c r="I84" s="331">
        <v>2</v>
      </c>
      <c r="J84" s="318">
        <v>0.25</v>
      </c>
      <c r="K84" s="331">
        <v>3</v>
      </c>
      <c r="L84" s="318">
        <v>0.375</v>
      </c>
      <c r="M84" s="331">
        <v>1</v>
      </c>
      <c r="N84" s="318">
        <v>0.125</v>
      </c>
      <c r="O84" s="319">
        <v>8</v>
      </c>
    </row>
    <row r="85" spans="1:15" ht="15" x14ac:dyDescent="0.25">
      <c r="A85" s="316">
        <v>148</v>
      </c>
      <c r="B85" s="317" t="s">
        <v>476</v>
      </c>
      <c r="C85" s="331">
        <v>22</v>
      </c>
      <c r="D85" s="318">
        <v>1.8534119629317607E-2</v>
      </c>
      <c r="E85" s="331">
        <v>109</v>
      </c>
      <c r="F85" s="318">
        <v>9.182813816343724E-2</v>
      </c>
      <c r="G85" s="331">
        <v>80</v>
      </c>
      <c r="H85" s="318">
        <v>6.7396798652064022E-2</v>
      </c>
      <c r="I85" s="331">
        <v>355</v>
      </c>
      <c r="J85" s="318">
        <v>0.29907329401853411</v>
      </c>
      <c r="K85" s="331">
        <v>604</v>
      </c>
      <c r="L85" s="318">
        <v>0.50884582982308335</v>
      </c>
      <c r="M85" s="331">
        <v>17</v>
      </c>
      <c r="N85" s="318">
        <v>1.4321819713563605E-2</v>
      </c>
      <c r="O85" s="319">
        <v>1187</v>
      </c>
    </row>
    <row r="86" spans="1:15" ht="15" x14ac:dyDescent="0.25">
      <c r="A86" s="316">
        <v>197</v>
      </c>
      <c r="B86" s="317" t="s">
        <v>477</v>
      </c>
      <c r="C86" s="331">
        <v>0</v>
      </c>
      <c r="D86" s="318">
        <v>0</v>
      </c>
      <c r="E86" s="331">
        <v>10</v>
      </c>
      <c r="F86" s="318">
        <v>0.25641025641025639</v>
      </c>
      <c r="G86" s="331">
        <v>1</v>
      </c>
      <c r="H86" s="318">
        <v>2.564102564102564E-2</v>
      </c>
      <c r="I86" s="331">
        <v>4</v>
      </c>
      <c r="J86" s="318">
        <v>0.10256410256410256</v>
      </c>
      <c r="K86" s="331">
        <v>24</v>
      </c>
      <c r="L86" s="318">
        <v>0.61538461538461542</v>
      </c>
      <c r="M86" s="331">
        <v>0</v>
      </c>
      <c r="N86" s="318">
        <v>0</v>
      </c>
      <c r="O86" s="319">
        <v>39</v>
      </c>
    </row>
    <row r="87" spans="1:15" ht="15" x14ac:dyDescent="0.25">
      <c r="A87" s="316">
        <v>206</v>
      </c>
      <c r="B87" s="317" t="s">
        <v>478</v>
      </c>
      <c r="C87" s="331">
        <v>0</v>
      </c>
      <c r="D87" s="318">
        <v>0</v>
      </c>
      <c r="E87" s="331">
        <v>1</v>
      </c>
      <c r="F87" s="318">
        <v>0.2</v>
      </c>
      <c r="G87" s="331">
        <v>0</v>
      </c>
      <c r="H87" s="318">
        <v>0</v>
      </c>
      <c r="I87" s="331">
        <v>0</v>
      </c>
      <c r="J87" s="318">
        <v>0</v>
      </c>
      <c r="K87" s="331">
        <v>4</v>
      </c>
      <c r="L87" s="318">
        <v>0.8</v>
      </c>
      <c r="M87" s="331">
        <v>0</v>
      </c>
      <c r="N87" s="318">
        <v>0</v>
      </c>
      <c r="O87" s="319">
        <v>5</v>
      </c>
    </row>
    <row r="88" spans="1:15" ht="15" x14ac:dyDescent="0.25">
      <c r="A88" s="316">
        <v>313</v>
      </c>
      <c r="B88" s="317" t="s">
        <v>479</v>
      </c>
      <c r="C88" s="331">
        <v>0</v>
      </c>
      <c r="D88" s="318">
        <v>0</v>
      </c>
      <c r="E88" s="331">
        <v>6</v>
      </c>
      <c r="F88" s="318">
        <v>0.10344827586206896</v>
      </c>
      <c r="G88" s="331">
        <v>5</v>
      </c>
      <c r="H88" s="318">
        <v>8.6206896551724144E-2</v>
      </c>
      <c r="I88" s="331">
        <v>22</v>
      </c>
      <c r="J88" s="318">
        <v>0.37931034482758619</v>
      </c>
      <c r="K88" s="331">
        <v>25</v>
      </c>
      <c r="L88" s="318">
        <v>0.43103448275862066</v>
      </c>
      <c r="M88" s="331">
        <v>0</v>
      </c>
      <c r="N88" s="318">
        <v>0</v>
      </c>
      <c r="O88" s="319">
        <v>58</v>
      </c>
    </row>
    <row r="89" spans="1:15" ht="15" x14ac:dyDescent="0.25">
      <c r="A89" s="316">
        <v>318</v>
      </c>
      <c r="B89" s="317" t="s">
        <v>480</v>
      </c>
      <c r="C89" s="331">
        <v>18</v>
      </c>
      <c r="D89" s="318">
        <v>1.7664376840039256E-2</v>
      </c>
      <c r="E89" s="331">
        <v>91</v>
      </c>
      <c r="F89" s="318">
        <v>8.9303238469087345E-2</v>
      </c>
      <c r="G89" s="331">
        <v>78</v>
      </c>
      <c r="H89" s="318">
        <v>7.6545632973503433E-2</v>
      </c>
      <c r="I89" s="331">
        <v>284</v>
      </c>
      <c r="J89" s="318">
        <v>0.27870461236506378</v>
      </c>
      <c r="K89" s="331">
        <v>535</v>
      </c>
      <c r="L89" s="318">
        <v>0.52502453385672232</v>
      </c>
      <c r="M89" s="331">
        <v>13</v>
      </c>
      <c r="N89" s="318">
        <v>1.2757605495583905E-2</v>
      </c>
      <c r="O89" s="319">
        <v>1019</v>
      </c>
    </row>
    <row r="90" spans="1:15" ht="15" x14ac:dyDescent="0.25">
      <c r="A90" s="316">
        <v>321</v>
      </c>
      <c r="B90" s="317" t="s">
        <v>481</v>
      </c>
      <c r="C90" s="331">
        <v>3</v>
      </c>
      <c r="D90" s="318">
        <v>1.5151515151515152E-2</v>
      </c>
      <c r="E90" s="331">
        <v>12</v>
      </c>
      <c r="F90" s="318">
        <v>6.0606060606060608E-2</v>
      </c>
      <c r="G90" s="331">
        <v>13</v>
      </c>
      <c r="H90" s="318">
        <v>6.5656565656565663E-2</v>
      </c>
      <c r="I90" s="331">
        <v>48</v>
      </c>
      <c r="J90" s="318">
        <v>0.24242424242424243</v>
      </c>
      <c r="K90" s="331">
        <v>119</v>
      </c>
      <c r="L90" s="318">
        <v>0.60101010101010099</v>
      </c>
      <c r="M90" s="331">
        <v>3</v>
      </c>
      <c r="N90" s="318">
        <v>1.5151515151515152E-2</v>
      </c>
      <c r="O90" s="319">
        <v>198</v>
      </c>
    </row>
    <row r="91" spans="1:15" ht="15" x14ac:dyDescent="0.25">
      <c r="A91" s="316">
        <v>376</v>
      </c>
      <c r="B91" s="317" t="s">
        <v>482</v>
      </c>
      <c r="C91" s="331">
        <v>13</v>
      </c>
      <c r="D91" s="318">
        <v>1.1915673693858845E-2</v>
      </c>
      <c r="E91" s="331">
        <v>91</v>
      </c>
      <c r="F91" s="318">
        <v>8.3409715857011915E-2</v>
      </c>
      <c r="G91" s="331">
        <v>81</v>
      </c>
      <c r="H91" s="318">
        <v>7.4243813015582041E-2</v>
      </c>
      <c r="I91" s="331">
        <v>330</v>
      </c>
      <c r="J91" s="318">
        <v>0.30247479376718606</v>
      </c>
      <c r="K91" s="331">
        <v>554</v>
      </c>
      <c r="L91" s="318">
        <v>0.50779101741521537</v>
      </c>
      <c r="M91" s="331">
        <v>22</v>
      </c>
      <c r="N91" s="318">
        <v>2.0164986251145739E-2</v>
      </c>
      <c r="O91" s="319">
        <v>1091</v>
      </c>
    </row>
    <row r="92" spans="1:15" ht="15" x14ac:dyDescent="0.25">
      <c r="A92" s="316">
        <v>400</v>
      </c>
      <c r="B92" s="317" t="s">
        <v>483</v>
      </c>
      <c r="C92" s="331">
        <v>3</v>
      </c>
      <c r="D92" s="318">
        <v>1.8867924528301886E-2</v>
      </c>
      <c r="E92" s="331">
        <v>17</v>
      </c>
      <c r="F92" s="318">
        <v>0.1069182389937107</v>
      </c>
      <c r="G92" s="331">
        <v>12</v>
      </c>
      <c r="H92" s="318">
        <v>7.5471698113207544E-2</v>
      </c>
      <c r="I92" s="331">
        <v>39</v>
      </c>
      <c r="J92" s="318">
        <v>0.24528301886792453</v>
      </c>
      <c r="K92" s="331">
        <v>87</v>
      </c>
      <c r="L92" s="318">
        <v>0.54716981132075471</v>
      </c>
      <c r="M92" s="331">
        <v>1</v>
      </c>
      <c r="N92" s="318">
        <v>6.2893081761006293E-3</v>
      </c>
      <c r="O92" s="319">
        <v>159</v>
      </c>
    </row>
    <row r="93" spans="1:15" ht="15" x14ac:dyDescent="0.25">
      <c r="A93" s="316">
        <v>440</v>
      </c>
      <c r="B93" s="317" t="s">
        <v>484</v>
      </c>
      <c r="C93" s="331">
        <v>26</v>
      </c>
      <c r="D93" s="318">
        <v>1.3492475350285417E-2</v>
      </c>
      <c r="E93" s="331">
        <v>189</v>
      </c>
      <c r="F93" s="318">
        <v>9.8079916969382466E-2</v>
      </c>
      <c r="G93" s="331">
        <v>144</v>
      </c>
      <c r="H93" s="318">
        <v>7.4727555786196165E-2</v>
      </c>
      <c r="I93" s="331">
        <v>531</v>
      </c>
      <c r="J93" s="318">
        <v>0.27555786196159832</v>
      </c>
      <c r="K93" s="331">
        <v>1006</v>
      </c>
      <c r="L93" s="318">
        <v>0.5220550077841204</v>
      </c>
      <c r="M93" s="331">
        <v>31</v>
      </c>
      <c r="N93" s="318">
        <v>1.6087182148417228E-2</v>
      </c>
      <c r="O93" s="319">
        <v>1927</v>
      </c>
    </row>
    <row r="94" spans="1:15" ht="15" x14ac:dyDescent="0.25">
      <c r="A94" s="316">
        <v>483</v>
      </c>
      <c r="B94" s="317" t="s">
        <v>485</v>
      </c>
      <c r="C94" s="331">
        <v>0</v>
      </c>
      <c r="D94" s="318">
        <v>0</v>
      </c>
      <c r="E94" s="331">
        <v>0</v>
      </c>
      <c r="F94" s="318">
        <v>0</v>
      </c>
      <c r="G94" s="331">
        <v>0</v>
      </c>
      <c r="H94" s="318">
        <v>0</v>
      </c>
      <c r="I94" s="331">
        <v>0</v>
      </c>
      <c r="J94" s="318">
        <v>0</v>
      </c>
      <c r="K94" s="331">
        <v>0</v>
      </c>
      <c r="L94" s="318">
        <v>0</v>
      </c>
      <c r="M94" s="331">
        <v>0</v>
      </c>
      <c r="N94" s="318">
        <v>0</v>
      </c>
      <c r="O94" s="319">
        <v>0</v>
      </c>
    </row>
    <row r="95" spans="1:15" ht="15" x14ac:dyDescent="0.25">
      <c r="A95" s="316">
        <v>541</v>
      </c>
      <c r="B95" s="317" t="s">
        <v>486</v>
      </c>
      <c r="C95" s="331">
        <v>6</v>
      </c>
      <c r="D95" s="318">
        <v>2.5862068965517241E-2</v>
      </c>
      <c r="E95" s="331">
        <v>17</v>
      </c>
      <c r="F95" s="318">
        <v>7.3275862068965511E-2</v>
      </c>
      <c r="G95" s="331">
        <v>18</v>
      </c>
      <c r="H95" s="318">
        <v>7.7586206896551727E-2</v>
      </c>
      <c r="I95" s="331">
        <v>55</v>
      </c>
      <c r="J95" s="318">
        <v>0.23706896551724138</v>
      </c>
      <c r="K95" s="331">
        <v>131</v>
      </c>
      <c r="L95" s="318">
        <v>0.56465517241379315</v>
      </c>
      <c r="M95" s="331">
        <v>5</v>
      </c>
      <c r="N95" s="318">
        <v>2.1551724137931036E-2</v>
      </c>
      <c r="O95" s="319">
        <v>232</v>
      </c>
    </row>
    <row r="96" spans="1:15" ht="15" x14ac:dyDescent="0.25">
      <c r="A96" s="316">
        <v>607</v>
      </c>
      <c r="B96" s="317" t="s">
        <v>487</v>
      </c>
      <c r="C96" s="331">
        <v>12</v>
      </c>
      <c r="D96" s="318">
        <v>2.823529411764706E-2</v>
      </c>
      <c r="E96" s="331">
        <v>47</v>
      </c>
      <c r="F96" s="318">
        <v>0.11058823529411765</v>
      </c>
      <c r="G96" s="331">
        <v>42</v>
      </c>
      <c r="H96" s="318">
        <v>9.8823529411764699E-2</v>
      </c>
      <c r="I96" s="331">
        <v>96</v>
      </c>
      <c r="J96" s="318">
        <v>0.22588235294117648</v>
      </c>
      <c r="K96" s="331">
        <v>218</v>
      </c>
      <c r="L96" s="318">
        <v>0.51294117647058823</v>
      </c>
      <c r="M96" s="331">
        <v>10</v>
      </c>
      <c r="N96" s="318">
        <v>2.3529411764705882E-2</v>
      </c>
      <c r="O96" s="319">
        <v>425</v>
      </c>
    </row>
    <row r="97" spans="1:15" ht="15" x14ac:dyDescent="0.25">
      <c r="A97" s="316">
        <v>615</v>
      </c>
      <c r="B97" s="317" t="s">
        <v>488</v>
      </c>
      <c r="C97" s="331">
        <v>47</v>
      </c>
      <c r="D97" s="318">
        <v>1.0691537761601456E-2</v>
      </c>
      <c r="E97" s="331">
        <v>397</v>
      </c>
      <c r="F97" s="318">
        <v>9.0309372156505918E-2</v>
      </c>
      <c r="G97" s="331">
        <v>349</v>
      </c>
      <c r="H97" s="318">
        <v>7.9390354868061869E-2</v>
      </c>
      <c r="I97" s="331">
        <v>1119</v>
      </c>
      <c r="J97" s="318">
        <v>0.25454959053685167</v>
      </c>
      <c r="K97" s="331">
        <v>2372</v>
      </c>
      <c r="L97" s="318">
        <v>0.53958143767060962</v>
      </c>
      <c r="M97" s="331">
        <v>112</v>
      </c>
      <c r="N97" s="318">
        <v>2.5477707006369428E-2</v>
      </c>
      <c r="O97" s="319">
        <v>4396</v>
      </c>
    </row>
    <row r="98" spans="1:15" ht="15" x14ac:dyDescent="0.25">
      <c r="A98" s="316">
        <v>649</v>
      </c>
      <c r="B98" s="317" t="s">
        <v>489</v>
      </c>
      <c r="C98" s="331">
        <v>0</v>
      </c>
      <c r="D98" s="318">
        <v>0</v>
      </c>
      <c r="E98" s="331">
        <v>1</v>
      </c>
      <c r="F98" s="318">
        <v>0.2</v>
      </c>
      <c r="G98" s="331">
        <v>1</v>
      </c>
      <c r="H98" s="318">
        <v>0.2</v>
      </c>
      <c r="I98" s="331">
        <v>0</v>
      </c>
      <c r="J98" s="318">
        <v>0</v>
      </c>
      <c r="K98" s="331">
        <v>3</v>
      </c>
      <c r="L98" s="318">
        <v>0.6</v>
      </c>
      <c r="M98" s="331">
        <v>0</v>
      </c>
      <c r="N98" s="318">
        <v>0</v>
      </c>
      <c r="O98" s="319">
        <v>5</v>
      </c>
    </row>
    <row r="99" spans="1:15" ht="15" x14ac:dyDescent="0.25">
      <c r="A99" s="316">
        <v>652</v>
      </c>
      <c r="B99" s="317" t="s">
        <v>490</v>
      </c>
      <c r="C99" s="331">
        <v>0</v>
      </c>
      <c r="D99" s="318">
        <v>0</v>
      </c>
      <c r="E99" s="331">
        <v>0</v>
      </c>
      <c r="F99" s="318">
        <v>0</v>
      </c>
      <c r="G99" s="331">
        <v>0</v>
      </c>
      <c r="H99" s="318">
        <v>0</v>
      </c>
      <c r="I99" s="331">
        <v>1</v>
      </c>
      <c r="J99" s="318">
        <v>0.33333333333333331</v>
      </c>
      <c r="K99" s="331">
        <v>2</v>
      </c>
      <c r="L99" s="318">
        <v>0.66666666666666663</v>
      </c>
      <c r="M99" s="331">
        <v>0</v>
      </c>
      <c r="N99" s="318">
        <v>0</v>
      </c>
      <c r="O99" s="319">
        <v>3</v>
      </c>
    </row>
    <row r="100" spans="1:15" ht="15" x14ac:dyDescent="0.25">
      <c r="A100" s="316">
        <v>660</v>
      </c>
      <c r="B100" s="317" t="s">
        <v>491</v>
      </c>
      <c r="C100" s="331">
        <v>1</v>
      </c>
      <c r="D100" s="318">
        <v>3.5714285714285712E-2</v>
      </c>
      <c r="E100" s="331">
        <v>2</v>
      </c>
      <c r="F100" s="318">
        <v>7.1428571428571425E-2</v>
      </c>
      <c r="G100" s="331">
        <v>3</v>
      </c>
      <c r="H100" s="318">
        <v>0.10714285714285714</v>
      </c>
      <c r="I100" s="331">
        <v>3</v>
      </c>
      <c r="J100" s="318">
        <v>0.10714285714285714</v>
      </c>
      <c r="K100" s="331">
        <v>19</v>
      </c>
      <c r="L100" s="318">
        <v>0.6785714285714286</v>
      </c>
      <c r="M100" s="331">
        <v>0</v>
      </c>
      <c r="N100" s="318">
        <v>0</v>
      </c>
      <c r="O100" s="319">
        <v>28</v>
      </c>
    </row>
    <row r="101" spans="1:15" ht="15" x14ac:dyDescent="0.25">
      <c r="A101" s="316">
        <v>667</v>
      </c>
      <c r="B101" s="317" t="s">
        <v>492</v>
      </c>
      <c r="C101" s="331">
        <v>0</v>
      </c>
      <c r="D101" s="318">
        <v>0</v>
      </c>
      <c r="E101" s="331">
        <v>1</v>
      </c>
      <c r="F101" s="318">
        <v>8.3333333333333329E-2</v>
      </c>
      <c r="G101" s="331">
        <v>0</v>
      </c>
      <c r="H101" s="318">
        <v>0</v>
      </c>
      <c r="I101" s="331">
        <v>2</v>
      </c>
      <c r="J101" s="318">
        <v>0.16666666666666666</v>
      </c>
      <c r="K101" s="331">
        <v>9</v>
      </c>
      <c r="L101" s="318">
        <v>0.75</v>
      </c>
      <c r="M101" s="331">
        <v>0</v>
      </c>
      <c r="N101" s="318">
        <v>0</v>
      </c>
      <c r="O101" s="319">
        <v>12</v>
      </c>
    </row>
    <row r="102" spans="1:15" ht="15" x14ac:dyDescent="0.25">
      <c r="A102" s="316">
        <v>674</v>
      </c>
      <c r="B102" s="317" t="s">
        <v>493</v>
      </c>
      <c r="C102" s="331">
        <v>0</v>
      </c>
      <c r="D102" s="318">
        <v>0</v>
      </c>
      <c r="E102" s="331">
        <v>2</v>
      </c>
      <c r="F102" s="318">
        <v>4.7619047619047616E-2</v>
      </c>
      <c r="G102" s="331">
        <v>2</v>
      </c>
      <c r="H102" s="318">
        <v>4.7619047619047616E-2</v>
      </c>
      <c r="I102" s="331">
        <v>17</v>
      </c>
      <c r="J102" s="318">
        <v>0.40476190476190477</v>
      </c>
      <c r="K102" s="331">
        <v>20</v>
      </c>
      <c r="L102" s="318">
        <v>0.47619047619047616</v>
      </c>
      <c r="M102" s="331">
        <v>1</v>
      </c>
      <c r="N102" s="318">
        <v>2.3809523809523808E-2</v>
      </c>
      <c r="O102" s="319">
        <v>42</v>
      </c>
    </row>
    <row r="103" spans="1:15" ht="15" x14ac:dyDescent="0.25">
      <c r="A103" s="316">
        <v>697</v>
      </c>
      <c r="B103" s="317" t="s">
        <v>494</v>
      </c>
      <c r="C103" s="331">
        <v>18</v>
      </c>
      <c r="D103" s="318">
        <v>2.7734976887519261E-2</v>
      </c>
      <c r="E103" s="331">
        <v>47</v>
      </c>
      <c r="F103" s="318">
        <v>7.24191063174114E-2</v>
      </c>
      <c r="G103" s="331">
        <v>52</v>
      </c>
      <c r="H103" s="318">
        <v>8.0123266563944529E-2</v>
      </c>
      <c r="I103" s="331">
        <v>190</v>
      </c>
      <c r="J103" s="318">
        <v>0.29275808936825887</v>
      </c>
      <c r="K103" s="331">
        <v>336</v>
      </c>
      <c r="L103" s="318">
        <v>0.51771956856702617</v>
      </c>
      <c r="M103" s="331">
        <v>6</v>
      </c>
      <c r="N103" s="318">
        <v>9.2449922958397542E-3</v>
      </c>
      <c r="O103" s="319">
        <v>649</v>
      </c>
    </row>
    <row r="104" spans="1:15" ht="15" x14ac:dyDescent="0.25">
      <c r="A104" s="316">
        <v>756</v>
      </c>
      <c r="B104" s="317" t="s">
        <v>495</v>
      </c>
      <c r="C104" s="331">
        <v>0</v>
      </c>
      <c r="D104" s="318">
        <v>0</v>
      </c>
      <c r="E104" s="331">
        <v>5</v>
      </c>
      <c r="F104" s="318">
        <v>8.1967213114754092E-2</v>
      </c>
      <c r="G104" s="331">
        <v>2</v>
      </c>
      <c r="H104" s="318">
        <v>3.2786885245901641E-2</v>
      </c>
      <c r="I104" s="331">
        <v>13</v>
      </c>
      <c r="J104" s="318">
        <v>0.21311475409836064</v>
      </c>
      <c r="K104" s="331">
        <v>41</v>
      </c>
      <c r="L104" s="318">
        <v>0.67213114754098358</v>
      </c>
      <c r="M104" s="331">
        <v>0</v>
      </c>
      <c r="N104" s="318">
        <v>0</v>
      </c>
      <c r="O104" s="319">
        <v>61</v>
      </c>
    </row>
    <row r="105" spans="1:15" x14ac:dyDescent="0.2">
      <c r="A105" s="310">
        <v>8</v>
      </c>
      <c r="B105" s="311" t="s">
        <v>496</v>
      </c>
      <c r="C105" s="314">
        <v>11</v>
      </c>
      <c r="D105" s="313">
        <v>1.6591251885369532E-2</v>
      </c>
      <c r="E105" s="312">
        <v>48</v>
      </c>
      <c r="F105" s="313">
        <v>7.2398190045248875E-2</v>
      </c>
      <c r="G105" s="314">
        <v>30</v>
      </c>
      <c r="H105" s="313">
        <v>4.5248868778280542E-2</v>
      </c>
      <c r="I105" s="314">
        <v>196</v>
      </c>
      <c r="J105" s="313">
        <v>0.29562594268476622</v>
      </c>
      <c r="K105" s="314">
        <v>373</v>
      </c>
      <c r="L105" s="313">
        <v>0.56259426847662142</v>
      </c>
      <c r="M105" s="314">
        <v>5</v>
      </c>
      <c r="N105" s="313">
        <v>7.5414781297134239E-3</v>
      </c>
      <c r="O105" s="315">
        <v>663</v>
      </c>
    </row>
    <row r="106" spans="1:15" ht="15" x14ac:dyDescent="0.25">
      <c r="A106" s="316">
        <v>30</v>
      </c>
      <c r="B106" s="317" t="s">
        <v>497</v>
      </c>
      <c r="C106" s="331">
        <v>6</v>
      </c>
      <c r="D106" s="318">
        <v>1.7391304347826087E-2</v>
      </c>
      <c r="E106" s="331">
        <v>37</v>
      </c>
      <c r="F106" s="318">
        <v>0.1072463768115942</v>
      </c>
      <c r="G106" s="331">
        <v>17</v>
      </c>
      <c r="H106" s="318">
        <v>4.9275362318840582E-2</v>
      </c>
      <c r="I106" s="331">
        <v>105</v>
      </c>
      <c r="J106" s="318">
        <v>0.30434782608695654</v>
      </c>
      <c r="K106" s="331">
        <v>179</v>
      </c>
      <c r="L106" s="318">
        <v>0.51884057971014497</v>
      </c>
      <c r="M106" s="331">
        <v>1</v>
      </c>
      <c r="N106" s="318">
        <v>2.8985507246376812E-3</v>
      </c>
      <c r="O106" s="319">
        <v>345</v>
      </c>
    </row>
    <row r="107" spans="1:15" ht="15" x14ac:dyDescent="0.25">
      <c r="A107" s="316">
        <v>34</v>
      </c>
      <c r="B107" s="317" t="s">
        <v>498</v>
      </c>
      <c r="C107" s="331">
        <v>1</v>
      </c>
      <c r="D107" s="318">
        <v>1.6393442622950821E-2</v>
      </c>
      <c r="E107" s="331">
        <v>3</v>
      </c>
      <c r="F107" s="318">
        <v>4.9180327868852458E-2</v>
      </c>
      <c r="G107" s="331">
        <v>1</v>
      </c>
      <c r="H107" s="318">
        <v>1.6393442622950821E-2</v>
      </c>
      <c r="I107" s="331">
        <v>23</v>
      </c>
      <c r="J107" s="318">
        <v>0.37704918032786883</v>
      </c>
      <c r="K107" s="331">
        <v>33</v>
      </c>
      <c r="L107" s="318">
        <v>0.54098360655737709</v>
      </c>
      <c r="M107" s="331">
        <v>0</v>
      </c>
      <c r="N107" s="318">
        <v>0</v>
      </c>
      <c r="O107" s="319">
        <v>61</v>
      </c>
    </row>
    <row r="108" spans="1:15" ht="15" x14ac:dyDescent="0.25">
      <c r="A108" s="316">
        <v>36</v>
      </c>
      <c r="B108" s="317" t="s">
        <v>499</v>
      </c>
      <c r="C108" s="331">
        <v>0</v>
      </c>
      <c r="D108" s="318">
        <v>0</v>
      </c>
      <c r="E108" s="331">
        <v>1</v>
      </c>
      <c r="F108" s="318">
        <v>3.8461538461538464E-2</v>
      </c>
      <c r="G108" s="331">
        <v>1</v>
      </c>
      <c r="H108" s="318">
        <v>3.8461538461538464E-2</v>
      </c>
      <c r="I108" s="331">
        <v>9</v>
      </c>
      <c r="J108" s="318">
        <v>0.34615384615384615</v>
      </c>
      <c r="K108" s="331">
        <v>15</v>
      </c>
      <c r="L108" s="318">
        <v>0.57692307692307687</v>
      </c>
      <c r="M108" s="331">
        <v>0</v>
      </c>
      <c r="N108" s="318">
        <v>0</v>
      </c>
      <c r="O108" s="319">
        <v>26</v>
      </c>
    </row>
    <row r="109" spans="1:15" ht="15" x14ac:dyDescent="0.25">
      <c r="A109" s="316">
        <v>91</v>
      </c>
      <c r="B109" s="317" t="s">
        <v>500</v>
      </c>
      <c r="C109" s="331">
        <v>0</v>
      </c>
      <c r="D109" s="318">
        <v>0</v>
      </c>
      <c r="E109" s="331">
        <v>0</v>
      </c>
      <c r="F109" s="318">
        <v>0</v>
      </c>
      <c r="G109" s="331">
        <v>0</v>
      </c>
      <c r="H109" s="318">
        <v>0</v>
      </c>
      <c r="I109" s="331">
        <v>0</v>
      </c>
      <c r="J109" s="318">
        <v>0</v>
      </c>
      <c r="K109" s="331">
        <v>1</v>
      </c>
      <c r="L109" s="318">
        <v>1</v>
      </c>
      <c r="M109" s="331">
        <v>0</v>
      </c>
      <c r="N109" s="318">
        <v>0</v>
      </c>
      <c r="O109" s="319">
        <v>1</v>
      </c>
    </row>
    <row r="110" spans="1:15" ht="15" x14ac:dyDescent="0.25">
      <c r="A110" s="316">
        <v>93</v>
      </c>
      <c r="B110" s="317" t="s">
        <v>501</v>
      </c>
      <c r="C110" s="331">
        <v>0</v>
      </c>
      <c r="D110" s="318">
        <v>0</v>
      </c>
      <c r="E110" s="331">
        <v>0</v>
      </c>
      <c r="F110" s="318">
        <v>0</v>
      </c>
      <c r="G110" s="331">
        <v>0</v>
      </c>
      <c r="H110" s="318">
        <v>0</v>
      </c>
      <c r="I110" s="331">
        <v>2</v>
      </c>
      <c r="J110" s="318">
        <v>0.4</v>
      </c>
      <c r="K110" s="331">
        <v>3</v>
      </c>
      <c r="L110" s="318">
        <v>0.6</v>
      </c>
      <c r="M110" s="331">
        <v>0</v>
      </c>
      <c r="N110" s="318">
        <v>0</v>
      </c>
      <c r="O110" s="319">
        <v>5</v>
      </c>
    </row>
    <row r="111" spans="1:15" ht="15" x14ac:dyDescent="0.25">
      <c r="A111" s="316">
        <v>101</v>
      </c>
      <c r="B111" s="317" t="s">
        <v>502</v>
      </c>
      <c r="C111" s="331">
        <v>1</v>
      </c>
      <c r="D111" s="318">
        <v>4.3478260869565216E-2</v>
      </c>
      <c r="E111" s="331">
        <v>0</v>
      </c>
      <c r="F111" s="318">
        <v>0</v>
      </c>
      <c r="G111" s="331">
        <v>2</v>
      </c>
      <c r="H111" s="318">
        <v>8.6956521739130432E-2</v>
      </c>
      <c r="I111" s="331">
        <v>7</v>
      </c>
      <c r="J111" s="318">
        <v>0.30434782608695654</v>
      </c>
      <c r="K111" s="331">
        <v>13</v>
      </c>
      <c r="L111" s="318">
        <v>0.56521739130434778</v>
      </c>
      <c r="M111" s="331">
        <v>0</v>
      </c>
      <c r="N111" s="318">
        <v>0</v>
      </c>
      <c r="O111" s="319">
        <v>23</v>
      </c>
    </row>
    <row r="112" spans="1:15" ht="15" x14ac:dyDescent="0.25">
      <c r="A112" s="316">
        <v>145</v>
      </c>
      <c r="B112" s="317" t="s">
        <v>503</v>
      </c>
      <c r="C112" s="331">
        <v>0</v>
      </c>
      <c r="D112" s="318">
        <v>0</v>
      </c>
      <c r="E112" s="331">
        <v>0</v>
      </c>
      <c r="F112" s="318">
        <v>0</v>
      </c>
      <c r="G112" s="331">
        <v>0</v>
      </c>
      <c r="H112" s="318">
        <v>0</v>
      </c>
      <c r="I112" s="331">
        <v>0</v>
      </c>
      <c r="J112" s="318">
        <v>0</v>
      </c>
      <c r="K112" s="331">
        <v>1</v>
      </c>
      <c r="L112" s="318">
        <v>1</v>
      </c>
      <c r="M112" s="331">
        <v>0</v>
      </c>
      <c r="N112" s="318">
        <v>0</v>
      </c>
      <c r="O112" s="319">
        <v>1</v>
      </c>
    </row>
    <row r="113" spans="1:15" ht="15" x14ac:dyDescent="0.25">
      <c r="A113" s="316">
        <v>209</v>
      </c>
      <c r="B113" s="317" t="s">
        <v>504</v>
      </c>
      <c r="C113" s="331">
        <v>0</v>
      </c>
      <c r="D113" s="318">
        <v>0</v>
      </c>
      <c r="E113" s="331">
        <v>2</v>
      </c>
      <c r="F113" s="318">
        <v>0.2857142857142857</v>
      </c>
      <c r="G113" s="331">
        <v>0</v>
      </c>
      <c r="H113" s="318">
        <v>0</v>
      </c>
      <c r="I113" s="331">
        <v>3</v>
      </c>
      <c r="J113" s="318">
        <v>0.42857142857142855</v>
      </c>
      <c r="K113" s="331">
        <v>2</v>
      </c>
      <c r="L113" s="318">
        <v>0.2857142857142857</v>
      </c>
      <c r="M113" s="331">
        <v>0</v>
      </c>
      <c r="N113" s="318">
        <v>0</v>
      </c>
      <c r="O113" s="319">
        <v>7</v>
      </c>
    </row>
    <row r="114" spans="1:15" ht="15" x14ac:dyDescent="0.25">
      <c r="A114" s="316">
        <v>282</v>
      </c>
      <c r="B114" s="317" t="s">
        <v>505</v>
      </c>
      <c r="C114" s="331">
        <v>0</v>
      </c>
      <c r="D114" s="318">
        <v>0</v>
      </c>
      <c r="E114" s="331">
        <v>3</v>
      </c>
      <c r="F114" s="318">
        <v>8.8235294117647065E-2</v>
      </c>
      <c r="G114" s="331">
        <v>1</v>
      </c>
      <c r="H114" s="318">
        <v>2.9411764705882353E-2</v>
      </c>
      <c r="I114" s="331">
        <v>6</v>
      </c>
      <c r="J114" s="318">
        <v>0.17647058823529413</v>
      </c>
      <c r="K114" s="331">
        <v>24</v>
      </c>
      <c r="L114" s="318">
        <v>0.70588235294117652</v>
      </c>
      <c r="M114" s="331">
        <v>0</v>
      </c>
      <c r="N114" s="318">
        <v>0</v>
      </c>
      <c r="O114" s="319">
        <v>34</v>
      </c>
    </row>
    <row r="115" spans="1:15" ht="15" x14ac:dyDescent="0.25">
      <c r="A115" s="316">
        <v>353</v>
      </c>
      <c r="B115" s="317" t="s">
        <v>506</v>
      </c>
      <c r="C115" s="331">
        <v>0</v>
      </c>
      <c r="D115" s="318">
        <v>0</v>
      </c>
      <c r="E115" s="331">
        <v>0</v>
      </c>
      <c r="F115" s="318">
        <v>0</v>
      </c>
      <c r="G115" s="331">
        <v>0</v>
      </c>
      <c r="H115" s="318">
        <v>0</v>
      </c>
      <c r="I115" s="331">
        <v>2</v>
      </c>
      <c r="J115" s="318">
        <v>0.4</v>
      </c>
      <c r="K115" s="331">
        <v>3</v>
      </c>
      <c r="L115" s="318">
        <v>0.6</v>
      </c>
      <c r="M115" s="331">
        <v>0</v>
      </c>
      <c r="N115" s="318">
        <v>0</v>
      </c>
      <c r="O115" s="319">
        <v>5</v>
      </c>
    </row>
    <row r="116" spans="1:15" ht="15" x14ac:dyDescent="0.25">
      <c r="A116" s="316">
        <v>364</v>
      </c>
      <c r="B116" s="317" t="s">
        <v>507</v>
      </c>
      <c r="C116" s="331">
        <v>1</v>
      </c>
      <c r="D116" s="318">
        <v>3.5714285714285712E-2</v>
      </c>
      <c r="E116" s="331">
        <v>2</v>
      </c>
      <c r="F116" s="318">
        <v>7.1428571428571425E-2</v>
      </c>
      <c r="G116" s="331">
        <v>3</v>
      </c>
      <c r="H116" s="318">
        <v>0.10714285714285714</v>
      </c>
      <c r="I116" s="331">
        <v>3</v>
      </c>
      <c r="J116" s="318">
        <v>0.10714285714285714</v>
      </c>
      <c r="K116" s="331">
        <v>18</v>
      </c>
      <c r="L116" s="318">
        <v>0.6428571428571429</v>
      </c>
      <c r="M116" s="331">
        <v>1</v>
      </c>
      <c r="N116" s="318">
        <v>3.5714285714285712E-2</v>
      </c>
      <c r="O116" s="319">
        <v>28</v>
      </c>
    </row>
    <row r="117" spans="1:15" ht="15" x14ac:dyDescent="0.25">
      <c r="A117" s="316">
        <v>368</v>
      </c>
      <c r="B117" s="317" t="s">
        <v>508</v>
      </c>
      <c r="C117" s="331">
        <v>1</v>
      </c>
      <c r="D117" s="318">
        <v>3.4482758620689655E-2</v>
      </c>
      <c r="E117" s="331">
        <v>0</v>
      </c>
      <c r="F117" s="318">
        <v>0</v>
      </c>
      <c r="G117" s="331">
        <v>2</v>
      </c>
      <c r="H117" s="318">
        <v>6.8965517241379309E-2</v>
      </c>
      <c r="I117" s="331">
        <v>8</v>
      </c>
      <c r="J117" s="318">
        <v>0.27586206896551724</v>
      </c>
      <c r="K117" s="331">
        <v>18</v>
      </c>
      <c r="L117" s="318">
        <v>0.62068965517241381</v>
      </c>
      <c r="M117" s="331">
        <v>0</v>
      </c>
      <c r="N117" s="318">
        <v>0</v>
      </c>
      <c r="O117" s="319">
        <v>29</v>
      </c>
    </row>
    <row r="118" spans="1:15" ht="15" x14ac:dyDescent="0.25">
      <c r="A118" s="316">
        <v>390</v>
      </c>
      <c r="B118" s="317" t="s">
        <v>509</v>
      </c>
      <c r="C118" s="331">
        <v>0</v>
      </c>
      <c r="D118" s="318">
        <v>0</v>
      </c>
      <c r="E118" s="331">
        <v>0</v>
      </c>
      <c r="F118" s="318">
        <v>0</v>
      </c>
      <c r="G118" s="331">
        <v>0</v>
      </c>
      <c r="H118" s="318">
        <v>0</v>
      </c>
      <c r="I118" s="331">
        <v>6</v>
      </c>
      <c r="J118" s="318">
        <v>0.4</v>
      </c>
      <c r="K118" s="331">
        <v>9</v>
      </c>
      <c r="L118" s="318">
        <v>0.6</v>
      </c>
      <c r="M118" s="331">
        <v>0</v>
      </c>
      <c r="N118" s="318">
        <v>0</v>
      </c>
      <c r="O118" s="319">
        <v>15</v>
      </c>
    </row>
    <row r="119" spans="1:15" ht="15" x14ac:dyDescent="0.25">
      <c r="A119" s="316">
        <v>467</v>
      </c>
      <c r="B119" s="317" t="s">
        <v>510</v>
      </c>
      <c r="C119" s="331">
        <v>0</v>
      </c>
      <c r="D119" s="318">
        <v>0</v>
      </c>
      <c r="E119" s="331">
        <v>0</v>
      </c>
      <c r="F119" s="318">
        <v>0</v>
      </c>
      <c r="G119" s="331">
        <v>0</v>
      </c>
      <c r="H119" s="318">
        <v>0</v>
      </c>
      <c r="I119" s="331">
        <v>2</v>
      </c>
      <c r="J119" s="318">
        <v>0.33333333333333331</v>
      </c>
      <c r="K119" s="331">
        <v>3</v>
      </c>
      <c r="L119" s="318">
        <v>0.5</v>
      </c>
      <c r="M119" s="331">
        <v>1</v>
      </c>
      <c r="N119" s="318">
        <v>0.16666666666666666</v>
      </c>
      <c r="O119" s="319">
        <v>6</v>
      </c>
    </row>
    <row r="120" spans="1:15" ht="15" x14ac:dyDescent="0.25">
      <c r="A120" s="316">
        <v>576</v>
      </c>
      <c r="B120" s="317" t="s">
        <v>511</v>
      </c>
      <c r="C120" s="331">
        <v>0</v>
      </c>
      <c r="D120" s="318">
        <v>0</v>
      </c>
      <c r="E120" s="331">
        <v>0</v>
      </c>
      <c r="F120" s="318">
        <v>0</v>
      </c>
      <c r="G120" s="331">
        <v>0</v>
      </c>
      <c r="H120" s="318">
        <v>0</v>
      </c>
      <c r="I120" s="331">
        <v>0</v>
      </c>
      <c r="J120" s="318">
        <v>0</v>
      </c>
      <c r="K120" s="331">
        <v>2</v>
      </c>
      <c r="L120" s="318">
        <v>1</v>
      </c>
      <c r="M120" s="331">
        <v>0</v>
      </c>
      <c r="N120" s="318">
        <v>0</v>
      </c>
      <c r="O120" s="319">
        <v>2</v>
      </c>
    </row>
    <row r="121" spans="1:15" ht="15" x14ac:dyDescent="0.25">
      <c r="A121" s="316">
        <v>642</v>
      </c>
      <c r="B121" s="317" t="s">
        <v>512</v>
      </c>
      <c r="C121" s="331">
        <v>0</v>
      </c>
      <c r="D121" s="318">
        <v>0</v>
      </c>
      <c r="E121" s="331">
        <v>0</v>
      </c>
      <c r="F121" s="318">
        <v>0</v>
      </c>
      <c r="G121" s="331">
        <v>0</v>
      </c>
      <c r="H121" s="318">
        <v>0</v>
      </c>
      <c r="I121" s="331">
        <v>5</v>
      </c>
      <c r="J121" s="318">
        <v>0.41666666666666669</v>
      </c>
      <c r="K121" s="331">
        <v>6</v>
      </c>
      <c r="L121" s="318">
        <v>0.5</v>
      </c>
      <c r="M121" s="331">
        <v>1</v>
      </c>
      <c r="N121" s="318">
        <v>8.3333333333333329E-2</v>
      </c>
      <c r="O121" s="319">
        <v>12</v>
      </c>
    </row>
    <row r="122" spans="1:15" ht="15" x14ac:dyDescent="0.25">
      <c r="A122" s="316">
        <v>679</v>
      </c>
      <c r="B122" s="317" t="s">
        <v>513</v>
      </c>
      <c r="C122" s="331">
        <v>0</v>
      </c>
      <c r="D122" s="318">
        <v>0</v>
      </c>
      <c r="E122" s="331">
        <v>0</v>
      </c>
      <c r="F122" s="318">
        <v>0</v>
      </c>
      <c r="G122" s="331">
        <v>0</v>
      </c>
      <c r="H122" s="318">
        <v>0</v>
      </c>
      <c r="I122" s="331">
        <v>4</v>
      </c>
      <c r="J122" s="318">
        <v>0.36363636363636365</v>
      </c>
      <c r="K122" s="331">
        <v>7</v>
      </c>
      <c r="L122" s="318">
        <v>0.63636363636363635</v>
      </c>
      <c r="M122" s="331">
        <v>0</v>
      </c>
      <c r="N122" s="318">
        <v>0</v>
      </c>
      <c r="O122" s="319">
        <v>11</v>
      </c>
    </row>
    <row r="123" spans="1:15" ht="15" x14ac:dyDescent="0.25">
      <c r="A123" s="316">
        <v>789</v>
      </c>
      <c r="B123" s="317" t="s">
        <v>514</v>
      </c>
      <c r="C123" s="331">
        <v>0</v>
      </c>
      <c r="D123" s="318">
        <v>0</v>
      </c>
      <c r="E123" s="331">
        <v>0</v>
      </c>
      <c r="F123" s="318">
        <v>0</v>
      </c>
      <c r="G123" s="331">
        <v>0</v>
      </c>
      <c r="H123" s="318">
        <v>0</v>
      </c>
      <c r="I123" s="331">
        <v>1</v>
      </c>
      <c r="J123" s="318">
        <v>7.6923076923076927E-2</v>
      </c>
      <c r="K123" s="331">
        <v>12</v>
      </c>
      <c r="L123" s="318">
        <v>0.92307692307692313</v>
      </c>
      <c r="M123" s="331">
        <v>0</v>
      </c>
      <c r="N123" s="318">
        <v>0</v>
      </c>
      <c r="O123" s="319">
        <v>13</v>
      </c>
    </row>
    <row r="124" spans="1:15" ht="15" x14ac:dyDescent="0.25">
      <c r="A124" s="316">
        <v>792</v>
      </c>
      <c r="B124" s="317" t="s">
        <v>515</v>
      </c>
      <c r="C124" s="331">
        <v>0</v>
      </c>
      <c r="D124" s="318">
        <v>0</v>
      </c>
      <c r="E124" s="331">
        <v>0</v>
      </c>
      <c r="F124" s="318">
        <v>0</v>
      </c>
      <c r="G124" s="331">
        <v>0</v>
      </c>
      <c r="H124" s="318">
        <v>0</v>
      </c>
      <c r="I124" s="331">
        <v>0</v>
      </c>
      <c r="J124" s="318">
        <v>0</v>
      </c>
      <c r="K124" s="331">
        <v>0</v>
      </c>
      <c r="L124" s="318">
        <v>0</v>
      </c>
      <c r="M124" s="331">
        <v>0</v>
      </c>
      <c r="N124" s="318">
        <v>0</v>
      </c>
      <c r="O124" s="319">
        <v>0</v>
      </c>
    </row>
    <row r="125" spans="1:15" ht="15" x14ac:dyDescent="0.25">
      <c r="A125" s="316">
        <v>809</v>
      </c>
      <c r="B125" s="317" t="s">
        <v>516</v>
      </c>
      <c r="C125" s="331">
        <v>1</v>
      </c>
      <c r="D125" s="318">
        <v>9.0909090909090912E-2</v>
      </c>
      <c r="E125" s="331">
        <v>0</v>
      </c>
      <c r="F125" s="318">
        <v>0</v>
      </c>
      <c r="G125" s="331">
        <v>1</v>
      </c>
      <c r="H125" s="318">
        <v>9.0909090909090912E-2</v>
      </c>
      <c r="I125" s="331">
        <v>1</v>
      </c>
      <c r="J125" s="318">
        <v>9.0909090909090912E-2</v>
      </c>
      <c r="K125" s="331">
        <v>8</v>
      </c>
      <c r="L125" s="318">
        <v>0.72727272727272729</v>
      </c>
      <c r="M125" s="331">
        <v>0</v>
      </c>
      <c r="N125" s="318">
        <v>0</v>
      </c>
      <c r="O125" s="319">
        <v>11</v>
      </c>
    </row>
    <row r="126" spans="1:15" ht="15" x14ac:dyDescent="0.25">
      <c r="A126" s="316">
        <v>847</v>
      </c>
      <c r="B126" s="317" t="s">
        <v>517</v>
      </c>
      <c r="C126" s="331">
        <v>0</v>
      </c>
      <c r="D126" s="318">
        <v>0</v>
      </c>
      <c r="E126" s="331">
        <v>0</v>
      </c>
      <c r="F126" s="318">
        <v>0</v>
      </c>
      <c r="G126" s="331">
        <v>1</v>
      </c>
      <c r="H126" s="318">
        <v>0.125</v>
      </c>
      <c r="I126" s="331">
        <v>2</v>
      </c>
      <c r="J126" s="318">
        <v>0.25</v>
      </c>
      <c r="K126" s="331">
        <v>5</v>
      </c>
      <c r="L126" s="318">
        <v>0.625</v>
      </c>
      <c r="M126" s="331">
        <v>0</v>
      </c>
      <c r="N126" s="318">
        <v>0</v>
      </c>
      <c r="O126" s="319">
        <v>8</v>
      </c>
    </row>
    <row r="127" spans="1:15" ht="15" x14ac:dyDescent="0.25">
      <c r="A127" s="316">
        <v>856</v>
      </c>
      <c r="B127" s="317" t="s">
        <v>518</v>
      </c>
      <c r="C127" s="331">
        <v>0</v>
      </c>
      <c r="D127" s="318">
        <v>0</v>
      </c>
      <c r="E127" s="331">
        <v>0</v>
      </c>
      <c r="F127" s="318">
        <v>0</v>
      </c>
      <c r="G127" s="331">
        <v>0</v>
      </c>
      <c r="H127" s="318">
        <v>0</v>
      </c>
      <c r="I127" s="331">
        <v>0</v>
      </c>
      <c r="J127" s="318">
        <v>0</v>
      </c>
      <c r="K127" s="331">
        <v>2</v>
      </c>
      <c r="L127" s="318">
        <v>1</v>
      </c>
      <c r="M127" s="331">
        <v>0</v>
      </c>
      <c r="N127" s="318">
        <v>0</v>
      </c>
      <c r="O127" s="319">
        <v>2</v>
      </c>
    </row>
    <row r="128" spans="1:15" ht="15" x14ac:dyDescent="0.25">
      <c r="A128" s="316">
        <v>861</v>
      </c>
      <c r="B128" s="317" t="s">
        <v>519</v>
      </c>
      <c r="C128" s="331">
        <v>0</v>
      </c>
      <c r="D128" s="318">
        <v>0</v>
      </c>
      <c r="E128" s="331">
        <v>0</v>
      </c>
      <c r="F128" s="318">
        <v>0</v>
      </c>
      <c r="G128" s="331">
        <v>1</v>
      </c>
      <c r="H128" s="318">
        <v>5.5555555555555552E-2</v>
      </c>
      <c r="I128" s="331">
        <v>7</v>
      </c>
      <c r="J128" s="318">
        <v>0.3888888888888889</v>
      </c>
      <c r="K128" s="331">
        <v>9</v>
      </c>
      <c r="L128" s="318">
        <v>0.5</v>
      </c>
      <c r="M128" s="331">
        <v>1</v>
      </c>
      <c r="N128" s="318">
        <v>5.5555555555555552E-2</v>
      </c>
      <c r="O128" s="319">
        <v>18</v>
      </c>
    </row>
    <row r="129" spans="1:15" x14ac:dyDescent="0.2">
      <c r="A129" s="310">
        <v>9</v>
      </c>
      <c r="B129" s="311" t="s">
        <v>520</v>
      </c>
      <c r="C129" s="314">
        <v>634</v>
      </c>
      <c r="D129" s="313">
        <v>1.0358123121160632E-2</v>
      </c>
      <c r="E129" s="312">
        <v>5478</v>
      </c>
      <c r="F129" s="313">
        <v>8.9498104822898966E-2</v>
      </c>
      <c r="G129" s="314">
        <v>4876</v>
      </c>
      <c r="H129" s="313">
        <v>7.9662789177885246E-2</v>
      </c>
      <c r="I129" s="314">
        <v>15124</v>
      </c>
      <c r="J129" s="313">
        <v>0.24709188341393282</v>
      </c>
      <c r="K129" s="314">
        <v>33277</v>
      </c>
      <c r="L129" s="313">
        <v>0.54367076199189646</v>
      </c>
      <c r="M129" s="314">
        <v>1819</v>
      </c>
      <c r="N129" s="313">
        <v>2.9718337472225853E-2</v>
      </c>
      <c r="O129" s="315">
        <v>61208</v>
      </c>
    </row>
    <row r="130" spans="1:15" ht="15" x14ac:dyDescent="0.25">
      <c r="A130" s="316">
        <v>1</v>
      </c>
      <c r="B130" s="317" t="s">
        <v>521</v>
      </c>
      <c r="C130" s="331">
        <v>415</v>
      </c>
      <c r="D130" s="318">
        <v>1.0178553909545767E-2</v>
      </c>
      <c r="E130" s="331">
        <v>3584</v>
      </c>
      <c r="F130" s="318">
        <v>8.7903463160992831E-2</v>
      </c>
      <c r="G130" s="331">
        <v>3178</v>
      </c>
      <c r="H130" s="318">
        <v>7.7945648974786619E-2</v>
      </c>
      <c r="I130" s="331">
        <v>10163</v>
      </c>
      <c r="J130" s="318">
        <v>0.2492642009222015</v>
      </c>
      <c r="K130" s="331">
        <v>22303</v>
      </c>
      <c r="L130" s="318">
        <v>0.54701756107132349</v>
      </c>
      <c r="M130" s="331">
        <v>1129</v>
      </c>
      <c r="N130" s="318">
        <v>2.769057196114981E-2</v>
      </c>
      <c r="O130" s="319">
        <v>40772</v>
      </c>
    </row>
    <row r="131" spans="1:15" ht="15" x14ac:dyDescent="0.25">
      <c r="A131" s="316">
        <v>79</v>
      </c>
      <c r="B131" s="317" t="s">
        <v>522</v>
      </c>
      <c r="C131" s="331">
        <v>7</v>
      </c>
      <c r="D131" s="318">
        <v>2.5089605734767026E-2</v>
      </c>
      <c r="E131" s="331">
        <v>25</v>
      </c>
      <c r="F131" s="318">
        <v>8.9605734767025089E-2</v>
      </c>
      <c r="G131" s="331">
        <v>17</v>
      </c>
      <c r="H131" s="318">
        <v>6.093189964157706E-2</v>
      </c>
      <c r="I131" s="331">
        <v>79</v>
      </c>
      <c r="J131" s="318">
        <v>0.28315412186379929</v>
      </c>
      <c r="K131" s="331">
        <v>150</v>
      </c>
      <c r="L131" s="318">
        <v>0.5376344086021505</v>
      </c>
      <c r="M131" s="331">
        <v>1</v>
      </c>
      <c r="N131" s="318">
        <v>3.5842293906810036E-3</v>
      </c>
      <c r="O131" s="319">
        <v>279</v>
      </c>
    </row>
    <row r="132" spans="1:15" ht="15" x14ac:dyDescent="0.25">
      <c r="A132" s="316">
        <v>88</v>
      </c>
      <c r="B132" s="317" t="s">
        <v>523</v>
      </c>
      <c r="C132" s="331">
        <v>85</v>
      </c>
      <c r="D132" s="318">
        <v>1.1874825370215144E-2</v>
      </c>
      <c r="E132" s="331">
        <v>728</v>
      </c>
      <c r="F132" s="318">
        <v>0.10170438670019559</v>
      </c>
      <c r="G132" s="331">
        <v>628</v>
      </c>
      <c r="H132" s="318">
        <v>8.7734003911707187E-2</v>
      </c>
      <c r="I132" s="331">
        <v>1681</v>
      </c>
      <c r="J132" s="318">
        <v>0.23484213467449008</v>
      </c>
      <c r="K132" s="331">
        <v>3859</v>
      </c>
      <c r="L132" s="318">
        <v>0.53911707180776758</v>
      </c>
      <c r="M132" s="331">
        <v>177</v>
      </c>
      <c r="N132" s="318">
        <v>2.4727577535624476E-2</v>
      </c>
      <c r="O132" s="319">
        <v>7158</v>
      </c>
    </row>
    <row r="133" spans="1:15" ht="15" x14ac:dyDescent="0.25">
      <c r="A133" s="316">
        <v>129</v>
      </c>
      <c r="B133" s="317" t="s">
        <v>524</v>
      </c>
      <c r="C133" s="331">
        <v>21</v>
      </c>
      <c r="D133" s="318">
        <v>1.8437225636523266E-2</v>
      </c>
      <c r="E133" s="331">
        <v>121</v>
      </c>
      <c r="F133" s="318">
        <v>0.10623353819139596</v>
      </c>
      <c r="G133" s="331">
        <v>89</v>
      </c>
      <c r="H133" s="318">
        <v>7.8138718173836705E-2</v>
      </c>
      <c r="I133" s="331">
        <v>278</v>
      </c>
      <c r="J133" s="318">
        <v>0.2440737489025461</v>
      </c>
      <c r="K133" s="331">
        <v>616</v>
      </c>
      <c r="L133" s="318">
        <v>0.54082528533801577</v>
      </c>
      <c r="M133" s="331">
        <v>14</v>
      </c>
      <c r="N133" s="318">
        <v>1.2291483757682178E-2</v>
      </c>
      <c r="O133" s="319">
        <v>1139</v>
      </c>
    </row>
    <row r="134" spans="1:15" ht="15" x14ac:dyDescent="0.25">
      <c r="A134" s="316">
        <v>212</v>
      </c>
      <c r="B134" s="317" t="s">
        <v>525</v>
      </c>
      <c r="C134" s="331">
        <v>4</v>
      </c>
      <c r="D134" s="318">
        <v>8.3160083160083165E-3</v>
      </c>
      <c r="E134" s="331">
        <v>51</v>
      </c>
      <c r="F134" s="318">
        <v>0.10602910602910603</v>
      </c>
      <c r="G134" s="331">
        <v>35</v>
      </c>
      <c r="H134" s="318">
        <v>7.2765072765072769E-2</v>
      </c>
      <c r="I134" s="331">
        <v>132</v>
      </c>
      <c r="J134" s="318">
        <v>0.27442827442827444</v>
      </c>
      <c r="K134" s="331">
        <v>250</v>
      </c>
      <c r="L134" s="318">
        <v>0.51975051975051978</v>
      </c>
      <c r="M134" s="331">
        <v>9</v>
      </c>
      <c r="N134" s="318">
        <v>1.8711018711018712E-2</v>
      </c>
      <c r="O134" s="319">
        <v>481</v>
      </c>
    </row>
    <row r="135" spans="1:15" ht="15" x14ac:dyDescent="0.25">
      <c r="A135" s="316">
        <v>266</v>
      </c>
      <c r="B135" s="317" t="s">
        <v>526</v>
      </c>
      <c r="C135" s="331">
        <v>13</v>
      </c>
      <c r="D135" s="318">
        <v>6.2320230105465009E-3</v>
      </c>
      <c r="E135" s="331">
        <v>160</v>
      </c>
      <c r="F135" s="318">
        <v>7.6701821668264628E-2</v>
      </c>
      <c r="G135" s="331">
        <v>182</v>
      </c>
      <c r="H135" s="318">
        <v>8.7248322147651006E-2</v>
      </c>
      <c r="I135" s="331">
        <v>471</v>
      </c>
      <c r="J135" s="318">
        <v>0.22579098753595397</v>
      </c>
      <c r="K135" s="331">
        <v>1109</v>
      </c>
      <c r="L135" s="318">
        <v>0.53163950143815919</v>
      </c>
      <c r="M135" s="331">
        <v>151</v>
      </c>
      <c r="N135" s="318">
        <v>7.2387344199424733E-2</v>
      </c>
      <c r="O135" s="319">
        <v>2086</v>
      </c>
    </row>
    <row r="136" spans="1:15" ht="15" x14ac:dyDescent="0.25">
      <c r="A136" s="316">
        <v>308</v>
      </c>
      <c r="B136" s="317" t="s">
        <v>527</v>
      </c>
      <c r="C136" s="331">
        <v>6</v>
      </c>
      <c r="D136" s="318">
        <v>1.1406844106463879E-2</v>
      </c>
      <c r="E136" s="331">
        <v>53</v>
      </c>
      <c r="F136" s="318">
        <v>0.10076045627376426</v>
      </c>
      <c r="G136" s="331">
        <v>38</v>
      </c>
      <c r="H136" s="318">
        <v>7.2243346007604556E-2</v>
      </c>
      <c r="I136" s="331">
        <v>129</v>
      </c>
      <c r="J136" s="318">
        <v>0.24524714828897337</v>
      </c>
      <c r="K136" s="331">
        <v>291</v>
      </c>
      <c r="L136" s="318">
        <v>0.55323193916349811</v>
      </c>
      <c r="M136" s="331">
        <v>9</v>
      </c>
      <c r="N136" s="318">
        <v>1.7110266159695818E-2</v>
      </c>
      <c r="O136" s="319">
        <v>526</v>
      </c>
    </row>
    <row r="137" spans="1:15" ht="15" x14ac:dyDescent="0.25">
      <c r="A137" s="316">
        <v>360</v>
      </c>
      <c r="B137" s="317" t="s">
        <v>528</v>
      </c>
      <c r="C137" s="331">
        <v>66</v>
      </c>
      <c r="D137" s="318">
        <v>1.018047200370199E-2</v>
      </c>
      <c r="E137" s="331">
        <v>594</v>
      </c>
      <c r="F137" s="318">
        <v>9.1624248033317909E-2</v>
      </c>
      <c r="G137" s="331">
        <v>563</v>
      </c>
      <c r="H137" s="318">
        <v>8.6842511183094245E-2</v>
      </c>
      <c r="I137" s="331">
        <v>1610</v>
      </c>
      <c r="J137" s="318">
        <v>0.24834181706000308</v>
      </c>
      <c r="K137" s="331">
        <v>3477</v>
      </c>
      <c r="L137" s="318">
        <v>0.5363257751041185</v>
      </c>
      <c r="M137" s="331">
        <v>173</v>
      </c>
      <c r="N137" s="318">
        <v>2.6685176615764306E-2</v>
      </c>
      <c r="O137" s="319">
        <v>6483</v>
      </c>
    </row>
    <row r="138" spans="1:15" ht="15" x14ac:dyDescent="0.25">
      <c r="A138" s="316">
        <v>380</v>
      </c>
      <c r="B138" s="317" t="s">
        <v>529</v>
      </c>
      <c r="C138" s="331">
        <v>7</v>
      </c>
      <c r="D138" s="318">
        <v>9.0556274256144882E-3</v>
      </c>
      <c r="E138" s="331">
        <v>66</v>
      </c>
      <c r="F138" s="318">
        <v>8.538163001293661E-2</v>
      </c>
      <c r="G138" s="331">
        <v>63</v>
      </c>
      <c r="H138" s="318">
        <v>8.1500646830530404E-2</v>
      </c>
      <c r="I138" s="331">
        <v>189</v>
      </c>
      <c r="J138" s="318">
        <v>0.24450194049159121</v>
      </c>
      <c r="K138" s="331">
        <v>411</v>
      </c>
      <c r="L138" s="318">
        <v>0.53169469598965069</v>
      </c>
      <c r="M138" s="331">
        <v>37</v>
      </c>
      <c r="N138" s="318">
        <v>4.7865459249676584E-2</v>
      </c>
      <c r="O138" s="319">
        <v>773</v>
      </c>
    </row>
    <row r="139" spans="1:15" ht="15.75" thickBot="1" x14ac:dyDescent="0.3">
      <c r="A139" s="320">
        <v>631</v>
      </c>
      <c r="B139" s="321" t="s">
        <v>530</v>
      </c>
      <c r="C139" s="331">
        <v>10</v>
      </c>
      <c r="D139" s="322">
        <v>6.6181336863004635E-3</v>
      </c>
      <c r="E139" s="332">
        <v>96</v>
      </c>
      <c r="F139" s="322">
        <v>6.3534083388484444E-2</v>
      </c>
      <c r="G139" s="332">
        <v>83</v>
      </c>
      <c r="H139" s="322">
        <v>5.4930509596293843E-2</v>
      </c>
      <c r="I139" s="332">
        <v>392</v>
      </c>
      <c r="J139" s="322">
        <v>0.25943084050297816</v>
      </c>
      <c r="K139" s="332">
        <v>811</v>
      </c>
      <c r="L139" s="322">
        <v>0.53673064195896758</v>
      </c>
      <c r="M139" s="332">
        <v>119</v>
      </c>
      <c r="N139" s="322">
        <v>7.8755790866975511E-2</v>
      </c>
      <c r="O139" s="323">
        <v>1511</v>
      </c>
    </row>
    <row r="140" spans="1:15" x14ac:dyDescent="0.2">
      <c r="B140" s="1"/>
    </row>
    <row r="141" spans="1:15" x14ac:dyDescent="0.2">
      <c r="A141" s="326" t="s">
        <v>212</v>
      </c>
      <c r="B141" s="358" t="s">
        <v>536</v>
      </c>
      <c r="C141" s="327" t="s">
        <v>576</v>
      </c>
      <c r="D141" s="354"/>
      <c r="E141" s="354"/>
      <c r="F141" s="354"/>
      <c r="G141" s="354"/>
      <c r="H141" s="354"/>
      <c r="I141" s="354"/>
      <c r="J141" s="354"/>
      <c r="K141" s="354"/>
      <c r="L141" s="355"/>
    </row>
    <row r="142" spans="1:15" x14ac:dyDescent="0.2">
      <c r="A142" s="328" t="s">
        <v>532</v>
      </c>
      <c r="B142" s="356" t="s">
        <v>533</v>
      </c>
      <c r="C142" s="357"/>
      <c r="D142" s="357"/>
      <c r="E142" s="357"/>
      <c r="F142" s="357"/>
      <c r="G142" s="357"/>
      <c r="H142" s="357"/>
      <c r="I142" s="357"/>
      <c r="J142" s="357"/>
      <c r="K142" s="357"/>
      <c r="L142" s="357"/>
    </row>
    <row r="143" spans="1:15" x14ac:dyDescent="0.2">
      <c r="A143" s="325" t="s">
        <v>534</v>
      </c>
      <c r="B143" s="356" t="s">
        <v>33</v>
      </c>
      <c r="C143" s="357"/>
      <c r="D143" s="357"/>
      <c r="E143" s="357"/>
      <c r="F143" s="357"/>
      <c r="G143" s="357"/>
      <c r="H143" s="357"/>
      <c r="I143" s="357"/>
      <c r="J143" s="357"/>
      <c r="K143" s="357"/>
      <c r="L143" s="357"/>
    </row>
    <row r="144" spans="1:15" x14ac:dyDescent="0.2">
      <c r="B144" s="329"/>
    </row>
  </sheetData>
  <mergeCells count="5">
    <mergeCell ref="O2:O4"/>
    <mergeCell ref="C1:N1"/>
    <mergeCell ref="A2:A5"/>
    <mergeCell ref="B2:B4"/>
    <mergeCell ref="C2:N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http://schemas.microsoft.com/office/2006/metadata/properties"/>
    <ds:schemaRef ds:uri="http://schemas.microsoft.com/office/infopath/2007/PartnerControls"/>
    <ds:schemaRef ds:uri="e748b131-7d89-4828-b10b-0636eef39b05"/>
  </ds:schemaRefs>
</ds:datastoreItem>
</file>

<file path=customXml/itemProps2.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CUADRO RESUMEN</vt:lpstr>
      <vt:lpstr>REGIONAL AFILIADOS</vt:lpstr>
      <vt:lpstr>1MIGRANTES  VEN SISBEN LC AFILI</vt:lpstr>
      <vt:lpstr>2.AFILIADOS  SGSSS MIG VEN</vt:lpstr>
      <vt:lpstr>3.Afiliados por EPS</vt:lpstr>
      <vt:lpstr> 4.Afiliados_ Mpio_RS</vt:lpstr>
      <vt:lpstr>5.Afiliados_ Mpio_RC </vt:lpstr>
      <vt:lpstr>6. RS_Curso_Vida</vt:lpstr>
      <vt:lpstr>7. RC_Curso_Vida</vt:lpstr>
      <vt:lpstr>8. GRAFICA X EDAD Y CICLOVIDA </vt:lpstr>
      <vt:lpstr>9_RC_GRUPOS DE EDAD</vt:lpstr>
      <vt:lpstr>10. RS_GRUPOS DE EDAD</vt:lpstr>
      <vt:lpstr>11. AFILIADOS POR GENERO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cp:lastModifiedBy>
  <cp:revision/>
  <dcterms:created xsi:type="dcterms:W3CDTF">2020-08-11T19:48:39Z</dcterms:created>
  <dcterms:modified xsi:type="dcterms:W3CDTF">2024-05-20T01:46:58Z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