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showInkAnnotation="0" defaultThemeVersion="124226"/>
  <mc:AlternateContent xmlns:mc="http://schemas.openxmlformats.org/markup-compatibility/2006">
    <mc:Choice Requires="x15">
      <x15ac:absPath xmlns:x15ac="http://schemas.microsoft.com/office/spreadsheetml/2010/11/ac" url="X:\SEGUIMIENTO INDICADORES\ACTUALIZACIÓN ASIS DPTAL 2022\ANEXOS ACTUALIZADOS ASIS DPTAL 2022\"/>
    </mc:Choice>
  </mc:AlternateContent>
  <xr:revisionPtr revIDLastSave="0" documentId="13_ncr:1_{51654587-7C01-4CE5-A53D-B24772F4B03E}" xr6:coauthVersionLast="36" xr6:coauthVersionMax="36" xr10:uidLastSave="{00000000-0000-0000-0000-000000000000}"/>
  <bookViews>
    <workbookView xWindow="0" yWindow="0" windowWidth="20490" windowHeight="7755" activeTab="1" xr2:uid="{00000000-000D-0000-FFFF-FFFF00000000}"/>
  </bookViews>
  <sheets>
    <sheet name="Instructivo de uso" sheetId="2" r:id="rId1"/>
    <sheet name="Mortalidad PDSP" sheetId="1" r:id="rId2"/>
  </sheets>
  <calcPr calcId="191029"/>
</workbook>
</file>

<file path=xl/calcChain.xml><?xml version="1.0" encoding="utf-8"?>
<calcChain xmlns="http://schemas.openxmlformats.org/spreadsheetml/2006/main">
  <c r="C42" i="1" l="1"/>
  <c r="C41" i="1"/>
  <c r="C40" i="1"/>
  <c r="C39" i="1"/>
  <c r="C38" i="1"/>
  <c r="C37" i="1"/>
  <c r="C36" i="1"/>
  <c r="C35" i="1"/>
  <c r="C34" i="1"/>
  <c r="C33" i="1"/>
  <c r="C32" i="1"/>
  <c r="C31" i="1"/>
  <c r="C30" i="1"/>
  <c r="C29" i="1"/>
  <c r="C28" i="1"/>
  <c r="AC7" i="1" l="1"/>
  <c r="AS7" i="1" s="1"/>
  <c r="AD7" i="1"/>
  <c r="AT7" i="1" s="1"/>
  <c r="AE7" i="1"/>
  <c r="AU7" i="1" s="1"/>
  <c r="AF7" i="1"/>
  <c r="AV7" i="1" s="1"/>
  <c r="AG7" i="1"/>
  <c r="AW7" i="1" s="1"/>
  <c r="AH7" i="1"/>
  <c r="AX7" i="1" s="1"/>
  <c r="BS7" i="1" s="1"/>
  <c r="AI7" i="1"/>
  <c r="AY7" i="1" s="1"/>
  <c r="BT7" i="1" s="1"/>
  <c r="AJ7" i="1"/>
  <c r="AZ7" i="1" s="1"/>
  <c r="BU7" i="1" s="1"/>
  <c r="AK7" i="1"/>
  <c r="BA7" i="1" s="1"/>
  <c r="BV7" i="1" s="1"/>
  <c r="AC8" i="1"/>
  <c r="AS8" i="1" s="1"/>
  <c r="AD8" i="1"/>
  <c r="AT8" i="1" s="1"/>
  <c r="AE8" i="1"/>
  <c r="AU8" i="1" s="1"/>
  <c r="AF8" i="1"/>
  <c r="AV8" i="1" s="1"/>
  <c r="AG8" i="1"/>
  <c r="AW8" i="1" s="1"/>
  <c r="AH8" i="1"/>
  <c r="AX8" i="1" s="1"/>
  <c r="BS8" i="1" s="1"/>
  <c r="AI8" i="1"/>
  <c r="AY8" i="1" s="1"/>
  <c r="BT8" i="1" s="1"/>
  <c r="AJ8" i="1"/>
  <c r="AZ8" i="1" s="1"/>
  <c r="BU8" i="1" s="1"/>
  <c r="AK8" i="1"/>
  <c r="BA8" i="1" s="1"/>
  <c r="BV8" i="1" s="1"/>
  <c r="AC9" i="1"/>
  <c r="AS9" i="1" s="1"/>
  <c r="AD9" i="1"/>
  <c r="AT9" i="1" s="1"/>
  <c r="AE9" i="1"/>
  <c r="AU9" i="1" s="1"/>
  <c r="AF9" i="1"/>
  <c r="AV9" i="1" s="1"/>
  <c r="AG9" i="1"/>
  <c r="AW9" i="1" s="1"/>
  <c r="AH9" i="1"/>
  <c r="AX9" i="1" s="1"/>
  <c r="BS9" i="1" s="1"/>
  <c r="AI9" i="1"/>
  <c r="AY9" i="1" s="1"/>
  <c r="BT9" i="1" s="1"/>
  <c r="AJ9" i="1"/>
  <c r="AZ9" i="1" s="1"/>
  <c r="BU9" i="1" s="1"/>
  <c r="AK9" i="1"/>
  <c r="BA9" i="1" s="1"/>
  <c r="BV9" i="1" s="1"/>
  <c r="AC10" i="1"/>
  <c r="AS10" i="1" s="1"/>
  <c r="AD10" i="1"/>
  <c r="AT10" i="1" s="1"/>
  <c r="AE10" i="1"/>
  <c r="AU10" i="1" s="1"/>
  <c r="AF10" i="1"/>
  <c r="AV10" i="1" s="1"/>
  <c r="AG10" i="1"/>
  <c r="AW10" i="1" s="1"/>
  <c r="AH10" i="1"/>
  <c r="AX10" i="1" s="1"/>
  <c r="BS10" i="1" s="1"/>
  <c r="AI10" i="1"/>
  <c r="AY10" i="1" s="1"/>
  <c r="BT10" i="1" s="1"/>
  <c r="AJ10" i="1"/>
  <c r="AZ10" i="1" s="1"/>
  <c r="BU10" i="1" s="1"/>
  <c r="AK10" i="1"/>
  <c r="BA10" i="1" s="1"/>
  <c r="BV10" i="1" s="1"/>
  <c r="AC11" i="1"/>
  <c r="AS11" i="1" s="1"/>
  <c r="AD11" i="1"/>
  <c r="AT11" i="1" s="1"/>
  <c r="AE11" i="1"/>
  <c r="AU11" i="1" s="1"/>
  <c r="AF11" i="1"/>
  <c r="AV11" i="1" s="1"/>
  <c r="AG11" i="1"/>
  <c r="AW11" i="1" s="1"/>
  <c r="AH11" i="1"/>
  <c r="AX11" i="1" s="1"/>
  <c r="BS11" i="1" s="1"/>
  <c r="AI11" i="1"/>
  <c r="AY11" i="1" s="1"/>
  <c r="BT11" i="1" s="1"/>
  <c r="AJ11" i="1"/>
  <c r="AZ11" i="1" s="1"/>
  <c r="BU11" i="1" s="1"/>
  <c r="AK11" i="1"/>
  <c r="BA11" i="1" s="1"/>
  <c r="BV11" i="1" s="1"/>
  <c r="AC12" i="1"/>
  <c r="AS12" i="1" s="1"/>
  <c r="AD12" i="1"/>
  <c r="AT12" i="1" s="1"/>
  <c r="AE12" i="1"/>
  <c r="AU12" i="1" s="1"/>
  <c r="AF12" i="1"/>
  <c r="AV12" i="1" s="1"/>
  <c r="AG12" i="1"/>
  <c r="AW12" i="1" s="1"/>
  <c r="AH12" i="1"/>
  <c r="AX12" i="1" s="1"/>
  <c r="BS12" i="1" s="1"/>
  <c r="AI12" i="1"/>
  <c r="AY12" i="1" s="1"/>
  <c r="BT12" i="1" s="1"/>
  <c r="AJ12" i="1"/>
  <c r="AZ12" i="1" s="1"/>
  <c r="BU12" i="1" s="1"/>
  <c r="AK12" i="1"/>
  <c r="BA12" i="1" s="1"/>
  <c r="BV12" i="1" s="1"/>
  <c r="AC13" i="1"/>
  <c r="AS13" i="1" s="1"/>
  <c r="AD13" i="1"/>
  <c r="AT13" i="1" s="1"/>
  <c r="AE13" i="1"/>
  <c r="AU13" i="1" s="1"/>
  <c r="AF13" i="1"/>
  <c r="AV13" i="1" s="1"/>
  <c r="AG13" i="1"/>
  <c r="AW13" i="1" s="1"/>
  <c r="AH13" i="1"/>
  <c r="AX13" i="1" s="1"/>
  <c r="BS13" i="1" s="1"/>
  <c r="AI13" i="1"/>
  <c r="AY13" i="1" s="1"/>
  <c r="BT13" i="1" s="1"/>
  <c r="AJ13" i="1"/>
  <c r="AZ13" i="1" s="1"/>
  <c r="BU13" i="1" s="1"/>
  <c r="AK13" i="1"/>
  <c r="BA13" i="1" s="1"/>
  <c r="BV13" i="1" s="1"/>
  <c r="AC14" i="1"/>
  <c r="AS14" i="1" s="1"/>
  <c r="AD14" i="1"/>
  <c r="AT14" i="1" s="1"/>
  <c r="AE14" i="1"/>
  <c r="AU14" i="1" s="1"/>
  <c r="AF14" i="1"/>
  <c r="AV14" i="1" s="1"/>
  <c r="AG14" i="1"/>
  <c r="AW14" i="1" s="1"/>
  <c r="AH14" i="1"/>
  <c r="AX14" i="1" s="1"/>
  <c r="BS14" i="1" s="1"/>
  <c r="AI14" i="1"/>
  <c r="AY14" i="1" s="1"/>
  <c r="BT14" i="1" s="1"/>
  <c r="AJ14" i="1"/>
  <c r="AZ14" i="1" s="1"/>
  <c r="BU14" i="1" s="1"/>
  <c r="AK14" i="1"/>
  <c r="BA14" i="1" s="1"/>
  <c r="BV14" i="1" s="1"/>
  <c r="AC15" i="1"/>
  <c r="AS15" i="1" s="1"/>
  <c r="AD15" i="1"/>
  <c r="AT15" i="1" s="1"/>
  <c r="AE15" i="1"/>
  <c r="AU15" i="1" s="1"/>
  <c r="AF15" i="1"/>
  <c r="AV15" i="1" s="1"/>
  <c r="AG15" i="1"/>
  <c r="AW15" i="1" s="1"/>
  <c r="AH15" i="1"/>
  <c r="AX15" i="1" s="1"/>
  <c r="BS15" i="1" s="1"/>
  <c r="AI15" i="1"/>
  <c r="AY15" i="1" s="1"/>
  <c r="BT15" i="1" s="1"/>
  <c r="AJ15" i="1"/>
  <c r="AZ15" i="1" s="1"/>
  <c r="BU15" i="1" s="1"/>
  <c r="AK15" i="1"/>
  <c r="BA15" i="1" s="1"/>
  <c r="BV15" i="1" s="1"/>
  <c r="AC16" i="1"/>
  <c r="AS16" i="1" s="1"/>
  <c r="AD16" i="1"/>
  <c r="AT16" i="1" s="1"/>
  <c r="AE16" i="1"/>
  <c r="AU16" i="1" s="1"/>
  <c r="AF16" i="1"/>
  <c r="AV16" i="1" s="1"/>
  <c r="AG16" i="1"/>
  <c r="AW16" i="1" s="1"/>
  <c r="AH16" i="1"/>
  <c r="AX16" i="1" s="1"/>
  <c r="BS16" i="1" s="1"/>
  <c r="AI16" i="1"/>
  <c r="AY16" i="1" s="1"/>
  <c r="BT16" i="1" s="1"/>
  <c r="AJ16" i="1"/>
  <c r="AZ16" i="1" s="1"/>
  <c r="BU16" i="1" s="1"/>
  <c r="AK16" i="1"/>
  <c r="BA16" i="1" s="1"/>
  <c r="BV16" i="1" s="1"/>
  <c r="AC17" i="1"/>
  <c r="AS17" i="1" s="1"/>
  <c r="AD17" i="1"/>
  <c r="AT17" i="1" s="1"/>
  <c r="AE17" i="1"/>
  <c r="AU17" i="1" s="1"/>
  <c r="AF17" i="1"/>
  <c r="AV17" i="1" s="1"/>
  <c r="AG17" i="1"/>
  <c r="AW17" i="1" s="1"/>
  <c r="AH17" i="1"/>
  <c r="AX17" i="1" s="1"/>
  <c r="BS17" i="1" s="1"/>
  <c r="AI17" i="1"/>
  <c r="AY17" i="1" s="1"/>
  <c r="BT17" i="1" s="1"/>
  <c r="AJ17" i="1"/>
  <c r="AZ17" i="1" s="1"/>
  <c r="BU17" i="1" s="1"/>
  <c r="AK17" i="1"/>
  <c r="BA17" i="1" s="1"/>
  <c r="BV17" i="1" s="1"/>
  <c r="AC18" i="1"/>
  <c r="AS18" i="1" s="1"/>
  <c r="AD18" i="1"/>
  <c r="AT18" i="1" s="1"/>
  <c r="AE18" i="1"/>
  <c r="AU18" i="1" s="1"/>
  <c r="AF18" i="1"/>
  <c r="AV18" i="1" s="1"/>
  <c r="AG18" i="1"/>
  <c r="AW18" i="1" s="1"/>
  <c r="AH18" i="1"/>
  <c r="AX18" i="1" s="1"/>
  <c r="BS18" i="1" s="1"/>
  <c r="AI18" i="1"/>
  <c r="AY18" i="1" s="1"/>
  <c r="BT18" i="1" s="1"/>
  <c r="AJ18" i="1"/>
  <c r="AZ18" i="1" s="1"/>
  <c r="BU18" i="1" s="1"/>
  <c r="AK18" i="1"/>
  <c r="BA18" i="1" s="1"/>
  <c r="BV18" i="1" s="1"/>
  <c r="AC8" i="2" l="1"/>
  <c r="AD8" i="2"/>
  <c r="AQ8" i="2" s="1"/>
  <c r="AE8" i="2"/>
  <c r="AR8" i="2" s="1"/>
  <c r="AF8" i="2"/>
  <c r="AS8" i="2" s="1"/>
  <c r="BN8" i="2" s="1"/>
  <c r="AG8" i="2"/>
  <c r="AT8" i="2" s="1"/>
  <c r="BO8" i="2" s="1"/>
  <c r="AC9" i="2"/>
  <c r="AD9" i="2"/>
  <c r="AQ9" i="2" s="1"/>
  <c r="AE9" i="2"/>
  <c r="AR9" i="2" s="1"/>
  <c r="AF9" i="2"/>
  <c r="AS9" i="2" s="1"/>
  <c r="BN9" i="2" s="1"/>
  <c r="AG9" i="2"/>
  <c r="AT9" i="2" s="1"/>
  <c r="BO9" i="2" s="1"/>
  <c r="AC10" i="2"/>
  <c r="AD10" i="2"/>
  <c r="AQ10" i="2" s="1"/>
  <c r="AE10" i="2"/>
  <c r="AR10" i="2" s="1"/>
  <c r="AF10" i="2"/>
  <c r="AS10" i="2" s="1"/>
  <c r="BN10" i="2" s="1"/>
  <c r="AG10" i="2"/>
  <c r="AT10" i="2" s="1"/>
  <c r="BO10" i="2" s="1"/>
  <c r="AC11" i="2"/>
  <c r="AD11" i="2"/>
  <c r="AQ11" i="2" s="1"/>
  <c r="AE11" i="2"/>
  <c r="AR11" i="2" s="1"/>
  <c r="AF11" i="2"/>
  <c r="AS11" i="2" s="1"/>
  <c r="BN11" i="2" s="1"/>
  <c r="AG11" i="2"/>
  <c r="AC12" i="2"/>
  <c r="AD12" i="2"/>
  <c r="AQ12" i="2" s="1"/>
  <c r="AE12" i="2"/>
  <c r="AR12" i="2" s="1"/>
  <c r="AF12" i="2"/>
  <c r="AG12" i="2"/>
  <c r="AT12" i="2" s="1"/>
  <c r="AC13" i="2"/>
  <c r="AD13" i="2"/>
  <c r="AQ13" i="2" s="1"/>
  <c r="AE13" i="2"/>
  <c r="AR13" i="2" s="1"/>
  <c r="AF13" i="2"/>
  <c r="AS13" i="2" s="1"/>
  <c r="AG13" i="2"/>
  <c r="AT13" i="2" s="1"/>
  <c r="BO13" i="2" s="1"/>
  <c r="AC14" i="2"/>
  <c r="AD14" i="2"/>
  <c r="AQ14" i="2" s="1"/>
  <c r="AE14" i="2"/>
  <c r="AR14" i="2" s="1"/>
  <c r="AF14" i="2"/>
  <c r="AS14" i="2" s="1"/>
  <c r="BN14" i="2" s="1"/>
  <c r="AG14" i="2"/>
  <c r="AT14" i="2" s="1"/>
  <c r="BO14" i="2" s="1"/>
  <c r="AC15" i="2"/>
  <c r="AD15" i="2"/>
  <c r="AQ15" i="2" s="1"/>
  <c r="AE15" i="2"/>
  <c r="AR15" i="2" s="1"/>
  <c r="AF15" i="2"/>
  <c r="AS15" i="2" s="1"/>
  <c r="BN15" i="2" s="1"/>
  <c r="AG15" i="2"/>
  <c r="AT15" i="2" s="1"/>
  <c r="BO15" i="2" s="1"/>
  <c r="AC16" i="2"/>
  <c r="AD16" i="2"/>
  <c r="AQ16" i="2" s="1"/>
  <c r="AE16" i="2"/>
  <c r="AR16" i="2" s="1"/>
  <c r="AF16" i="2"/>
  <c r="AS16" i="2" s="1"/>
  <c r="BN16" i="2" s="1"/>
  <c r="AG16" i="2"/>
  <c r="AT16" i="2" s="1"/>
  <c r="BO16" i="2" s="1"/>
  <c r="AC17" i="2"/>
  <c r="AD17" i="2"/>
  <c r="AQ17" i="2" s="1"/>
  <c r="AE17" i="2"/>
  <c r="AR17" i="2" s="1"/>
  <c r="AF17" i="2"/>
  <c r="AS17" i="2" s="1"/>
  <c r="BN17" i="2" s="1"/>
  <c r="AG17" i="2"/>
  <c r="AT17" i="2" s="1"/>
  <c r="BO17" i="2" s="1"/>
  <c r="AC18" i="2"/>
  <c r="AD18" i="2"/>
  <c r="AQ18" i="2" s="1"/>
  <c r="AE18" i="2"/>
  <c r="AR18" i="2" s="1"/>
  <c r="AF18" i="2"/>
  <c r="AS18" i="2" s="1"/>
  <c r="BN18" i="2" s="1"/>
  <c r="AG18" i="2"/>
  <c r="AT18" i="2" s="1"/>
  <c r="BO18" i="2" s="1"/>
  <c r="AC19" i="2"/>
  <c r="AD19" i="2"/>
  <c r="AQ19" i="2" s="1"/>
  <c r="AE19" i="2"/>
  <c r="AR19" i="2" s="1"/>
  <c r="AF19" i="2"/>
  <c r="AS19" i="2" s="1"/>
  <c r="BN19" i="2" s="1"/>
  <c r="AG19" i="2"/>
  <c r="AT19" i="2" s="1"/>
  <c r="BO19" i="2" s="1"/>
  <c r="BO12" i="2" l="1"/>
  <c r="BN13" i="2"/>
  <c r="AT11" i="2"/>
  <c r="BO11" i="2" s="1"/>
  <c r="AS12" i="2"/>
  <c r="BN12" i="2" s="1"/>
  <c r="W7" i="1"/>
  <c r="X7" i="1"/>
  <c r="AN7" i="1" s="1"/>
  <c r="Y7" i="1"/>
  <c r="Z7" i="1"/>
  <c r="AP7" i="1" s="1"/>
  <c r="AA7" i="1"/>
  <c r="AQ7" i="1" s="1"/>
  <c r="AB7" i="1"/>
  <c r="AR7" i="1" s="1"/>
  <c r="AO7" i="1"/>
  <c r="W8" i="1"/>
  <c r="X8" i="1"/>
  <c r="AN8" i="1" s="1"/>
  <c r="Y8" i="1"/>
  <c r="AO8" i="1" s="1"/>
  <c r="Z8" i="1"/>
  <c r="AP8" i="1" s="1"/>
  <c r="AA8" i="1"/>
  <c r="AQ8" i="1" s="1"/>
  <c r="AB8" i="1"/>
  <c r="AR8" i="1" s="1"/>
  <c r="W9" i="1"/>
  <c r="X9" i="1"/>
  <c r="AN9" i="1" s="1"/>
  <c r="Y9" i="1"/>
  <c r="Z9" i="1"/>
  <c r="AP9" i="1" s="1"/>
  <c r="AA9" i="1"/>
  <c r="AQ9" i="1" s="1"/>
  <c r="AB9" i="1"/>
  <c r="AR9" i="1" s="1"/>
  <c r="AO9" i="1"/>
  <c r="W10" i="1"/>
  <c r="X10" i="1"/>
  <c r="AN10" i="1" s="1"/>
  <c r="Y10" i="1"/>
  <c r="Z10" i="1"/>
  <c r="AP10" i="1" s="1"/>
  <c r="AA10" i="1"/>
  <c r="AQ10" i="1" s="1"/>
  <c r="AB10" i="1"/>
  <c r="AR10" i="1" s="1"/>
  <c r="AO10" i="1"/>
  <c r="W11" i="1"/>
  <c r="X11" i="1"/>
  <c r="AN11" i="1" s="1"/>
  <c r="Y11" i="1"/>
  <c r="AO11" i="1" s="1"/>
  <c r="Z11" i="1"/>
  <c r="AP11" i="1" s="1"/>
  <c r="AA11" i="1"/>
  <c r="AQ11" i="1" s="1"/>
  <c r="AB11" i="1"/>
  <c r="AR11" i="1" s="1"/>
  <c r="W12" i="1"/>
  <c r="X12" i="1"/>
  <c r="Y12" i="1"/>
  <c r="AO12" i="1" s="1"/>
  <c r="Z12" i="1"/>
  <c r="AP12" i="1" s="1"/>
  <c r="AA12" i="1"/>
  <c r="AQ12" i="1" s="1"/>
  <c r="AB12" i="1"/>
  <c r="AR12" i="1" s="1"/>
  <c r="AN12" i="1"/>
  <c r="W13" i="1"/>
  <c r="X13" i="1"/>
  <c r="AN13" i="1" s="1"/>
  <c r="Y13" i="1"/>
  <c r="AO13" i="1" s="1"/>
  <c r="Z13" i="1"/>
  <c r="AA13" i="1"/>
  <c r="AQ13" i="1" s="1"/>
  <c r="AB13" i="1"/>
  <c r="AR13" i="1" s="1"/>
  <c r="AP13" i="1"/>
  <c r="W14" i="1"/>
  <c r="X14" i="1"/>
  <c r="AN14" i="1" s="1"/>
  <c r="Y14" i="1"/>
  <c r="AO14" i="1" s="1"/>
  <c r="Z14" i="1"/>
  <c r="AP14" i="1" s="1"/>
  <c r="AA14" i="1"/>
  <c r="AQ14" i="1" s="1"/>
  <c r="AB14" i="1"/>
  <c r="AR14" i="1" s="1"/>
  <c r="W15" i="1"/>
  <c r="X15" i="1"/>
  <c r="AN15" i="1" s="1"/>
  <c r="Y15" i="1"/>
  <c r="AO15" i="1" s="1"/>
  <c r="Z15" i="1"/>
  <c r="AA15" i="1"/>
  <c r="AQ15" i="1" s="1"/>
  <c r="AB15" i="1"/>
  <c r="AR15" i="1" s="1"/>
  <c r="AP15" i="1"/>
  <c r="W16" i="1"/>
  <c r="X16" i="1"/>
  <c r="AN16" i="1" s="1"/>
  <c r="Y16" i="1"/>
  <c r="AO16" i="1" s="1"/>
  <c r="Z16" i="1"/>
  <c r="AP16" i="1" s="1"/>
  <c r="AA16" i="1"/>
  <c r="AQ16" i="1" s="1"/>
  <c r="AB16" i="1"/>
  <c r="AR16" i="1" s="1"/>
  <c r="W17" i="1"/>
  <c r="X17" i="1"/>
  <c r="AN17" i="1" s="1"/>
  <c r="Y17" i="1"/>
  <c r="AO17" i="1" s="1"/>
  <c r="Z17" i="1"/>
  <c r="AP17" i="1" s="1"/>
  <c r="AA17" i="1"/>
  <c r="AQ17" i="1" s="1"/>
  <c r="AB17" i="1"/>
  <c r="AR17" i="1" s="1"/>
  <c r="W18" i="1"/>
  <c r="AL18" i="1" s="1"/>
  <c r="BB18" i="1" s="1"/>
  <c r="X18" i="1"/>
  <c r="AN18" i="1" s="1"/>
  <c r="Y18" i="1"/>
  <c r="Z18" i="1"/>
  <c r="AP18" i="1" s="1"/>
  <c r="AA18" i="1"/>
  <c r="AQ18" i="1" s="1"/>
  <c r="AB18" i="1"/>
  <c r="AR18" i="1" s="1"/>
  <c r="AO18" i="1"/>
  <c r="AM18" i="1" l="1"/>
  <c r="AM17" i="1"/>
  <c r="AL17" i="1"/>
  <c r="BB17" i="1" s="1"/>
  <c r="AM14" i="1"/>
  <c r="AL14" i="1"/>
  <c r="BB14" i="1" s="1"/>
  <c r="AM10" i="1"/>
  <c r="AL10" i="1"/>
  <c r="BB10" i="1" s="1"/>
  <c r="AM15" i="1"/>
  <c r="AL15" i="1"/>
  <c r="BB15" i="1" s="1"/>
  <c r="AM11" i="1"/>
  <c r="AL11" i="1"/>
  <c r="BB11" i="1" s="1"/>
  <c r="AM13" i="1"/>
  <c r="AL13" i="1"/>
  <c r="BB13" i="1" s="1"/>
  <c r="AM9" i="1"/>
  <c r="AL9" i="1"/>
  <c r="BB9" i="1" s="1"/>
  <c r="AM8" i="1"/>
  <c r="AL8" i="1"/>
  <c r="BB8" i="1" s="1"/>
  <c r="AM16" i="1"/>
  <c r="AL16" i="1"/>
  <c r="BB16" i="1" s="1"/>
  <c r="AM12" i="1"/>
  <c r="AL12" i="1"/>
  <c r="BB12" i="1" s="1"/>
  <c r="AM7" i="1"/>
  <c r="AL7" i="1"/>
  <c r="BB7" i="1" s="1"/>
  <c r="BG18" i="1"/>
  <c r="BF18" i="1"/>
  <c r="BG17" i="1"/>
  <c r="BF17" i="1"/>
  <c r="BG16" i="1"/>
  <c r="BF16" i="1"/>
  <c r="BG15" i="1"/>
  <c r="BF15" i="1"/>
  <c r="BG14" i="1"/>
  <c r="BF14" i="1"/>
  <c r="BG13" i="1"/>
  <c r="BF13" i="1"/>
  <c r="BG12" i="1"/>
  <c r="BF12" i="1"/>
  <c r="BG11" i="1"/>
  <c r="BF11" i="1"/>
  <c r="BG10" i="1"/>
  <c r="BF10" i="1"/>
  <c r="BG9" i="1"/>
  <c r="BF9" i="1"/>
  <c r="BG8" i="1"/>
  <c r="BF8" i="1"/>
  <c r="BR18" i="1"/>
  <c r="BR17" i="1"/>
  <c r="BR16" i="1"/>
  <c r="BR15" i="1"/>
  <c r="BR14" i="1"/>
  <c r="BR13" i="1"/>
  <c r="BR12" i="1"/>
  <c r="BR11" i="1"/>
  <c r="BR10" i="1"/>
  <c r="BR9" i="1"/>
  <c r="BR8" i="1"/>
  <c r="BR7" i="1"/>
  <c r="BM19" i="2" l="1"/>
  <c r="BM18" i="2"/>
  <c r="BM17" i="2"/>
  <c r="BM16" i="2"/>
  <c r="BM15" i="2"/>
  <c r="BM14" i="2"/>
  <c r="BM13" i="2"/>
  <c r="BM12" i="2"/>
  <c r="BM11" i="2"/>
  <c r="BM10" i="2"/>
  <c r="BM9" i="2"/>
  <c r="BM8" i="2"/>
  <c r="BI7" i="1" l="1"/>
  <c r="BH7" i="1"/>
  <c r="D15" i="1"/>
  <c r="F15" i="1" s="1"/>
  <c r="C41" i="2"/>
  <c r="C40" i="2"/>
  <c r="C39" i="2"/>
  <c r="C38" i="2"/>
  <c r="C37" i="2"/>
  <c r="C36" i="2"/>
  <c r="C35" i="2"/>
  <c r="C34" i="2"/>
  <c r="C33" i="2"/>
  <c r="C32" i="2"/>
  <c r="BA19" i="2"/>
  <c r="AZ19" i="2"/>
  <c r="AY19" i="2"/>
  <c r="BL19" i="2"/>
  <c r="AP19" i="2"/>
  <c r="BK19" i="2" s="1"/>
  <c r="AB19" i="2"/>
  <c r="AO19" i="2" s="1"/>
  <c r="BJ19" i="2" s="1"/>
  <c r="AA19" i="2"/>
  <c r="AN19" i="2" s="1"/>
  <c r="BI19" i="2" s="1"/>
  <c r="Z19" i="2"/>
  <c r="AM19" i="2" s="1"/>
  <c r="BH19" i="2" s="1"/>
  <c r="Y19" i="2"/>
  <c r="AL19" i="2" s="1"/>
  <c r="BG19" i="2" s="1"/>
  <c r="X19" i="2"/>
  <c r="AK19" i="2" s="1"/>
  <c r="BF19" i="2" s="1"/>
  <c r="W19" i="2"/>
  <c r="AJ19" i="2" s="1"/>
  <c r="BE19" i="2" s="1"/>
  <c r="V19" i="2"/>
  <c r="AI19" i="2" s="1"/>
  <c r="BD19" i="2" s="1"/>
  <c r="U19" i="2"/>
  <c r="AH19" i="2" s="1"/>
  <c r="BC19" i="2" s="1"/>
  <c r="D19" i="2"/>
  <c r="E19" i="2" s="1"/>
  <c r="BA18" i="2"/>
  <c r="AZ18" i="2"/>
  <c r="AY18" i="2"/>
  <c r="BL18" i="2"/>
  <c r="AP18" i="2"/>
  <c r="BK18" i="2" s="1"/>
  <c r="AB18" i="2"/>
  <c r="AO18" i="2" s="1"/>
  <c r="BJ18" i="2" s="1"/>
  <c r="AA18" i="2"/>
  <c r="AN18" i="2" s="1"/>
  <c r="BI18" i="2" s="1"/>
  <c r="Z18" i="2"/>
  <c r="AM18" i="2" s="1"/>
  <c r="BH18" i="2" s="1"/>
  <c r="Y18" i="2"/>
  <c r="AL18" i="2" s="1"/>
  <c r="BG18" i="2" s="1"/>
  <c r="X18" i="2"/>
  <c r="AK18" i="2"/>
  <c r="BF18" i="2" s="1"/>
  <c r="W18" i="2"/>
  <c r="AJ18" i="2" s="1"/>
  <c r="BE18" i="2" s="1"/>
  <c r="V18" i="2"/>
  <c r="AI18" i="2" s="1"/>
  <c r="BD18" i="2" s="1"/>
  <c r="U18" i="2"/>
  <c r="AH18" i="2" s="1"/>
  <c r="BC18" i="2" s="1"/>
  <c r="D18" i="2"/>
  <c r="E18" i="2" s="1"/>
  <c r="BA17" i="2"/>
  <c r="AZ17" i="2"/>
  <c r="AY17" i="2"/>
  <c r="BL17" i="2"/>
  <c r="AP17" i="2"/>
  <c r="BK17" i="2" s="1"/>
  <c r="AB17" i="2"/>
  <c r="AO17" i="2" s="1"/>
  <c r="BJ17" i="2" s="1"/>
  <c r="AA17" i="2"/>
  <c r="AN17" i="2" s="1"/>
  <c r="BI17" i="2" s="1"/>
  <c r="Z17" i="2"/>
  <c r="AM17" i="2" s="1"/>
  <c r="BH17" i="2" s="1"/>
  <c r="Y17" i="2"/>
  <c r="AL17" i="2" s="1"/>
  <c r="BG17" i="2" s="1"/>
  <c r="X17" i="2"/>
  <c r="AK17" i="2" s="1"/>
  <c r="BF17" i="2" s="1"/>
  <c r="W17" i="2"/>
  <c r="AJ17" i="2" s="1"/>
  <c r="BE17" i="2" s="1"/>
  <c r="V17" i="2"/>
  <c r="AI17" i="2" s="1"/>
  <c r="BD17" i="2" s="1"/>
  <c r="U17" i="2"/>
  <c r="AH17" i="2" s="1"/>
  <c r="BC17" i="2" s="1"/>
  <c r="D17" i="2"/>
  <c r="F17" i="2" s="1"/>
  <c r="BA16" i="2"/>
  <c r="AZ16" i="2"/>
  <c r="AY16" i="2"/>
  <c r="BL16" i="2"/>
  <c r="AP16" i="2"/>
  <c r="BK16" i="2" s="1"/>
  <c r="AB16" i="2"/>
  <c r="AO16" i="2" s="1"/>
  <c r="BJ16" i="2" s="1"/>
  <c r="AA16" i="2"/>
  <c r="AN16" i="2" s="1"/>
  <c r="BI16" i="2" s="1"/>
  <c r="Z16" i="2"/>
  <c r="AM16" i="2" s="1"/>
  <c r="BH16" i="2" s="1"/>
  <c r="Y16" i="2"/>
  <c r="AL16" i="2" s="1"/>
  <c r="BG16" i="2" s="1"/>
  <c r="X16" i="2"/>
  <c r="AK16" i="2" s="1"/>
  <c r="BF16" i="2" s="1"/>
  <c r="W16" i="2"/>
  <c r="AJ16" i="2" s="1"/>
  <c r="BE16" i="2" s="1"/>
  <c r="V16" i="2"/>
  <c r="AI16" i="2" s="1"/>
  <c r="BD16" i="2" s="1"/>
  <c r="U16" i="2"/>
  <c r="AH16" i="2" s="1"/>
  <c r="BC16" i="2" s="1"/>
  <c r="D16" i="2"/>
  <c r="E16" i="2" s="1"/>
  <c r="BA15" i="2"/>
  <c r="AZ15" i="2"/>
  <c r="AY15" i="2"/>
  <c r="BL15" i="2"/>
  <c r="AP15" i="2"/>
  <c r="BK15" i="2" s="1"/>
  <c r="AB15" i="2"/>
  <c r="AO15" i="2" s="1"/>
  <c r="BJ15" i="2" s="1"/>
  <c r="AA15" i="2"/>
  <c r="AN15" i="2" s="1"/>
  <c r="BI15" i="2" s="1"/>
  <c r="Z15" i="2"/>
  <c r="AM15" i="2" s="1"/>
  <c r="BH15" i="2" s="1"/>
  <c r="Y15" i="2"/>
  <c r="AL15" i="2" s="1"/>
  <c r="BG15" i="2" s="1"/>
  <c r="X15" i="2"/>
  <c r="AK15" i="2" s="1"/>
  <c r="BF15" i="2" s="1"/>
  <c r="W15" i="2"/>
  <c r="AJ15" i="2" s="1"/>
  <c r="BE15" i="2" s="1"/>
  <c r="V15" i="2"/>
  <c r="AI15" i="2" s="1"/>
  <c r="BD15" i="2" s="1"/>
  <c r="U15" i="2"/>
  <c r="AH15" i="2" s="1"/>
  <c r="BC15" i="2" s="1"/>
  <c r="D15" i="2"/>
  <c r="E15" i="2" s="1"/>
  <c r="BA14" i="2"/>
  <c r="AZ14" i="2"/>
  <c r="AY14" i="2"/>
  <c r="BL14" i="2"/>
  <c r="AP14" i="2"/>
  <c r="BK14" i="2" s="1"/>
  <c r="AB14" i="2"/>
  <c r="AO14" i="2" s="1"/>
  <c r="BJ14" i="2" s="1"/>
  <c r="AA14" i="2"/>
  <c r="AN14" i="2" s="1"/>
  <c r="BI14" i="2" s="1"/>
  <c r="Z14" i="2"/>
  <c r="AM14" i="2" s="1"/>
  <c r="BH14" i="2" s="1"/>
  <c r="Y14" i="2"/>
  <c r="AL14" i="2" s="1"/>
  <c r="BG14" i="2" s="1"/>
  <c r="X14" i="2"/>
  <c r="AK14" i="2" s="1"/>
  <c r="BF14" i="2" s="1"/>
  <c r="W14" i="2"/>
  <c r="AJ14" i="2" s="1"/>
  <c r="BE14" i="2" s="1"/>
  <c r="V14" i="2"/>
  <c r="AI14" i="2" s="1"/>
  <c r="BD14" i="2" s="1"/>
  <c r="U14" i="2"/>
  <c r="AH14" i="2" s="1"/>
  <c r="BC14" i="2" s="1"/>
  <c r="D14" i="2"/>
  <c r="E14" i="2" s="1"/>
  <c r="BA13" i="2"/>
  <c r="AZ13" i="2"/>
  <c r="AY13" i="2"/>
  <c r="BL13" i="2"/>
  <c r="AP13" i="2"/>
  <c r="BK13" i="2" s="1"/>
  <c r="AB13" i="2"/>
  <c r="AO13" i="2" s="1"/>
  <c r="BJ13" i="2" s="1"/>
  <c r="AA13" i="2"/>
  <c r="AN13" i="2" s="1"/>
  <c r="BI13" i="2" s="1"/>
  <c r="Z13" i="2"/>
  <c r="AM13" i="2" s="1"/>
  <c r="BH13" i="2" s="1"/>
  <c r="Y13" i="2"/>
  <c r="AL13" i="2" s="1"/>
  <c r="BG13" i="2" s="1"/>
  <c r="X13" i="2"/>
  <c r="AK13" i="2" s="1"/>
  <c r="BF13" i="2" s="1"/>
  <c r="W13" i="2"/>
  <c r="AJ13" i="2" s="1"/>
  <c r="BE13" i="2" s="1"/>
  <c r="V13" i="2"/>
  <c r="AI13" i="2" s="1"/>
  <c r="BD13" i="2" s="1"/>
  <c r="U13" i="2"/>
  <c r="AH13" i="2" s="1"/>
  <c r="BC13" i="2" s="1"/>
  <c r="D13" i="2"/>
  <c r="BA12" i="2"/>
  <c r="AZ12" i="2"/>
  <c r="AY12" i="2"/>
  <c r="BL12" i="2"/>
  <c r="AP12" i="2"/>
  <c r="BK12" i="2" s="1"/>
  <c r="AB12" i="2"/>
  <c r="AO12" i="2" s="1"/>
  <c r="BJ12" i="2" s="1"/>
  <c r="AA12" i="2"/>
  <c r="AN12" i="2" s="1"/>
  <c r="BI12" i="2" s="1"/>
  <c r="Z12" i="2"/>
  <c r="AM12" i="2" s="1"/>
  <c r="BH12" i="2" s="1"/>
  <c r="Y12" i="2"/>
  <c r="AL12" i="2" s="1"/>
  <c r="BG12" i="2" s="1"/>
  <c r="X12" i="2"/>
  <c r="AK12" i="2" s="1"/>
  <c r="BF12" i="2" s="1"/>
  <c r="W12" i="2"/>
  <c r="AJ12" i="2" s="1"/>
  <c r="BE12" i="2" s="1"/>
  <c r="V12" i="2"/>
  <c r="AI12" i="2" s="1"/>
  <c r="BD12" i="2" s="1"/>
  <c r="U12" i="2"/>
  <c r="AH12" i="2" s="1"/>
  <c r="BC12" i="2" s="1"/>
  <c r="D12" i="2"/>
  <c r="E12" i="2" s="1"/>
  <c r="BA11" i="2"/>
  <c r="AZ11" i="2"/>
  <c r="AY11" i="2"/>
  <c r="BL11" i="2"/>
  <c r="AP11" i="2"/>
  <c r="BK11" i="2" s="1"/>
  <c r="AB11" i="2"/>
  <c r="AO11" i="2" s="1"/>
  <c r="BJ11" i="2" s="1"/>
  <c r="AA11" i="2"/>
  <c r="AN11" i="2" s="1"/>
  <c r="BI11" i="2" s="1"/>
  <c r="Z11" i="2"/>
  <c r="AM11" i="2" s="1"/>
  <c r="BH11" i="2" s="1"/>
  <c r="Y11" i="2"/>
  <c r="AL11" i="2" s="1"/>
  <c r="BG11" i="2" s="1"/>
  <c r="X11" i="2"/>
  <c r="AK11" i="2" s="1"/>
  <c r="BF11" i="2" s="1"/>
  <c r="W11" i="2"/>
  <c r="AJ11" i="2" s="1"/>
  <c r="BE11" i="2" s="1"/>
  <c r="V11" i="2"/>
  <c r="AI11" i="2" s="1"/>
  <c r="BD11" i="2" s="1"/>
  <c r="U11" i="2"/>
  <c r="AH11" i="2" s="1"/>
  <c r="BC11" i="2" s="1"/>
  <c r="D11" i="2"/>
  <c r="E11" i="2" s="1"/>
  <c r="BA10" i="2"/>
  <c r="AZ10" i="2"/>
  <c r="AY10" i="2"/>
  <c r="BL10" i="2"/>
  <c r="AP10" i="2"/>
  <c r="BK10" i="2" s="1"/>
  <c r="AB10" i="2"/>
  <c r="AO10" i="2" s="1"/>
  <c r="BJ10" i="2" s="1"/>
  <c r="AA10" i="2"/>
  <c r="AN10" i="2" s="1"/>
  <c r="BI10" i="2" s="1"/>
  <c r="Z10" i="2"/>
  <c r="AM10" i="2" s="1"/>
  <c r="BH10" i="2" s="1"/>
  <c r="Y10" i="2"/>
  <c r="AL10" i="2" s="1"/>
  <c r="BG10" i="2" s="1"/>
  <c r="X10" i="2"/>
  <c r="AK10" i="2" s="1"/>
  <c r="BF10" i="2" s="1"/>
  <c r="W10" i="2"/>
  <c r="AJ10" i="2" s="1"/>
  <c r="BE10" i="2" s="1"/>
  <c r="V10" i="2"/>
  <c r="AI10" i="2" s="1"/>
  <c r="BD10" i="2" s="1"/>
  <c r="U10" i="2"/>
  <c r="AH10" i="2" s="1"/>
  <c r="BC10" i="2" s="1"/>
  <c r="D10" i="2"/>
  <c r="E10" i="2" s="1"/>
  <c r="BA9" i="2"/>
  <c r="AZ9" i="2"/>
  <c r="AY9" i="2"/>
  <c r="BL9" i="2"/>
  <c r="AP9" i="2"/>
  <c r="BK9" i="2" s="1"/>
  <c r="AB9" i="2"/>
  <c r="AO9" i="2" s="1"/>
  <c r="BJ9" i="2" s="1"/>
  <c r="AA9" i="2"/>
  <c r="AN9" i="2" s="1"/>
  <c r="BI9" i="2" s="1"/>
  <c r="Z9" i="2"/>
  <c r="AM9" i="2" s="1"/>
  <c r="BH9" i="2" s="1"/>
  <c r="Y9" i="2"/>
  <c r="AL9" i="2" s="1"/>
  <c r="BG9" i="2" s="1"/>
  <c r="X9" i="2"/>
  <c r="AK9" i="2" s="1"/>
  <c r="BF9" i="2" s="1"/>
  <c r="W9" i="2"/>
  <c r="AJ9" i="2" s="1"/>
  <c r="BE9" i="2" s="1"/>
  <c r="V9" i="2"/>
  <c r="AI9" i="2" s="1"/>
  <c r="BD9" i="2" s="1"/>
  <c r="U9" i="2"/>
  <c r="AH9" i="2" s="1"/>
  <c r="BC9" i="2" s="1"/>
  <c r="D9" i="2"/>
  <c r="F9" i="2" s="1"/>
  <c r="BA8" i="2"/>
  <c r="AZ8" i="2"/>
  <c r="AY8" i="2"/>
  <c r="BL8" i="2"/>
  <c r="AP8" i="2"/>
  <c r="BK8" i="2" s="1"/>
  <c r="AB8" i="2"/>
  <c r="AO8" i="2" s="1"/>
  <c r="BJ8" i="2" s="1"/>
  <c r="AA8" i="2"/>
  <c r="AN8" i="2" s="1"/>
  <c r="BI8" i="2" s="1"/>
  <c r="Z8" i="2"/>
  <c r="AM8" i="2" s="1"/>
  <c r="BH8" i="2" s="1"/>
  <c r="Y8" i="2"/>
  <c r="AL8" i="2" s="1"/>
  <c r="BG8" i="2" s="1"/>
  <c r="X8" i="2"/>
  <c r="AK8" i="2" s="1"/>
  <c r="BF8" i="2" s="1"/>
  <c r="W8" i="2"/>
  <c r="AJ8" i="2" s="1"/>
  <c r="BE8" i="2" s="1"/>
  <c r="V8" i="2"/>
  <c r="AI8" i="2" s="1"/>
  <c r="BD8" i="2" s="1"/>
  <c r="U8" i="2"/>
  <c r="AH8" i="2" s="1"/>
  <c r="BC8" i="2" s="1"/>
  <c r="D8" i="2"/>
  <c r="F8" i="2" s="1"/>
  <c r="BA6" i="2"/>
  <c r="AZ6" i="2"/>
  <c r="BQ7" i="1"/>
  <c r="BN7" i="1"/>
  <c r="BO7" i="1"/>
  <c r="BN8" i="1"/>
  <c r="BO8" i="1"/>
  <c r="BN9" i="1"/>
  <c r="BO9" i="1"/>
  <c r="BN10" i="1"/>
  <c r="BO10" i="1"/>
  <c r="BN11" i="1"/>
  <c r="BO11" i="1"/>
  <c r="BN12" i="1"/>
  <c r="BO12" i="1"/>
  <c r="BN13" i="1"/>
  <c r="BO13" i="1"/>
  <c r="BN14" i="1"/>
  <c r="BO14" i="1"/>
  <c r="BN15" i="1"/>
  <c r="BO15" i="1"/>
  <c r="BN16" i="1"/>
  <c r="BO16" i="1"/>
  <c r="BN17" i="1"/>
  <c r="BO17" i="1"/>
  <c r="BN18" i="1"/>
  <c r="BO18" i="1"/>
  <c r="F13" i="2"/>
  <c r="D14" i="1"/>
  <c r="E14" i="1" s="1"/>
  <c r="D16" i="1"/>
  <c r="E16" i="1" s="1"/>
  <c r="D17" i="1"/>
  <c r="F17" i="1" s="1"/>
  <c r="D18" i="1"/>
  <c r="F18" i="1" s="1"/>
  <c r="BH14" i="1"/>
  <c r="BI14" i="1"/>
  <c r="BJ14" i="1"/>
  <c r="BK14" i="1"/>
  <c r="BL14" i="1"/>
  <c r="BM14" i="1"/>
  <c r="BH15" i="1"/>
  <c r="BI15" i="1"/>
  <c r="BJ15" i="1"/>
  <c r="BK15" i="1"/>
  <c r="BL15" i="1"/>
  <c r="BM15" i="1"/>
  <c r="BH16" i="1"/>
  <c r="BI16" i="1"/>
  <c r="BJ16" i="1"/>
  <c r="BK16" i="1"/>
  <c r="BL16" i="1"/>
  <c r="BM16" i="1"/>
  <c r="BH17" i="1"/>
  <c r="BI17" i="1"/>
  <c r="BJ17" i="1"/>
  <c r="BK17" i="1"/>
  <c r="BL17" i="1"/>
  <c r="BM17" i="1"/>
  <c r="BH18" i="1"/>
  <c r="BI18" i="1"/>
  <c r="BJ18" i="1"/>
  <c r="BK18" i="1"/>
  <c r="BL18" i="1"/>
  <c r="BM18" i="1"/>
  <c r="BE8" i="1"/>
  <c r="BE9" i="1"/>
  <c r="BE10" i="1"/>
  <c r="BE11" i="1"/>
  <c r="BE12" i="1"/>
  <c r="BE13" i="1"/>
  <c r="BE14" i="1"/>
  <c r="BE15" i="1"/>
  <c r="BE16" i="1"/>
  <c r="BE17" i="1"/>
  <c r="BE18" i="1"/>
  <c r="BE7" i="1"/>
  <c r="BJ7" i="1"/>
  <c r="BK7" i="1"/>
  <c r="BL7" i="1"/>
  <c r="BM7" i="1"/>
  <c r="BH8" i="1"/>
  <c r="BI8" i="1"/>
  <c r="BJ8" i="1"/>
  <c r="BK8" i="1"/>
  <c r="BL8" i="1"/>
  <c r="BM8" i="1"/>
  <c r="BH9" i="1"/>
  <c r="BI9" i="1"/>
  <c r="BJ9" i="1"/>
  <c r="BK9" i="1"/>
  <c r="BL9" i="1"/>
  <c r="BM9" i="1"/>
  <c r="BH10" i="1"/>
  <c r="BI10" i="1"/>
  <c r="BJ10" i="1"/>
  <c r="BK10" i="1"/>
  <c r="BL10" i="1"/>
  <c r="BM10" i="1"/>
  <c r="BG5" i="1"/>
  <c r="BF5" i="1"/>
  <c r="D7" i="1"/>
  <c r="E7" i="1" s="1"/>
  <c r="D8" i="1"/>
  <c r="F8" i="1" s="1"/>
  <c r="D9" i="1"/>
  <c r="E9" i="1" s="1"/>
  <c r="D10" i="1"/>
  <c r="F10" i="1" s="1"/>
  <c r="D11" i="1"/>
  <c r="F11" i="1" s="1"/>
  <c r="D12" i="1"/>
  <c r="F12" i="1" s="1"/>
  <c r="D13" i="1"/>
  <c r="F13" i="1" s="1"/>
  <c r="BH11" i="1"/>
  <c r="BI11" i="1"/>
  <c r="BJ11" i="1"/>
  <c r="BK11" i="1"/>
  <c r="BL11" i="1"/>
  <c r="BM11" i="1"/>
  <c r="BH12" i="1"/>
  <c r="BI12" i="1"/>
  <c r="BJ12" i="1"/>
  <c r="BK12" i="1"/>
  <c r="BL12" i="1"/>
  <c r="BM12" i="1"/>
  <c r="BH13" i="1"/>
  <c r="BI13" i="1"/>
  <c r="BJ13" i="1"/>
  <c r="BK13" i="1"/>
  <c r="BL13" i="1"/>
  <c r="BM13" i="1"/>
  <c r="BG7" i="1"/>
  <c r="F19" i="2" l="1"/>
  <c r="F14" i="2"/>
  <c r="E8" i="2"/>
  <c r="F11" i="2"/>
  <c r="BB19" i="2"/>
  <c r="F16" i="2"/>
  <c r="BB16" i="2" s="1"/>
  <c r="E9" i="2"/>
  <c r="BB9" i="2" s="1"/>
  <c r="F15" i="2"/>
  <c r="BB15" i="2" s="1"/>
  <c r="BB14" i="2"/>
  <c r="F18" i="2"/>
  <c r="BB18" i="2" s="1"/>
  <c r="E8" i="1"/>
  <c r="E12" i="1"/>
  <c r="BP14" i="1"/>
  <c r="BP10" i="1"/>
  <c r="BQ18" i="1"/>
  <c r="BQ14" i="1"/>
  <c r="BQ10" i="1"/>
  <c r="BP15" i="1"/>
  <c r="BP11" i="1"/>
  <c r="BP7" i="1"/>
  <c r="BQ17" i="1"/>
  <c r="BQ13" i="1"/>
  <c r="BQ9" i="1"/>
  <c r="BP16" i="1"/>
  <c r="BP12" i="1"/>
  <c r="BP8" i="1"/>
  <c r="BQ16" i="1"/>
  <c r="BQ12" i="1"/>
  <c r="BQ8" i="1"/>
  <c r="BP18" i="1"/>
  <c r="BP17" i="1"/>
  <c r="BP13" i="1"/>
  <c r="BP9" i="1"/>
  <c r="BQ15" i="1"/>
  <c r="BQ11" i="1"/>
  <c r="E11" i="1"/>
  <c r="E10" i="1"/>
  <c r="E13" i="2"/>
  <c r="BB13" i="2" s="1"/>
  <c r="F9" i="1"/>
  <c r="E17" i="2"/>
  <c r="BB17" i="2" s="1"/>
  <c r="BB8" i="2"/>
  <c r="F7" i="1"/>
  <c r="F16" i="1"/>
  <c r="E13" i="1"/>
  <c r="F12" i="2"/>
  <c r="BB12" i="2" s="1"/>
  <c r="F10" i="2"/>
  <c r="BB10" i="2" s="1"/>
  <c r="E17" i="1"/>
  <c r="BB11" i="2"/>
  <c r="F14" i="1"/>
  <c r="E15" i="1"/>
  <c r="E18" i="1"/>
</calcChain>
</file>

<file path=xl/sharedStrings.xml><?xml version="1.0" encoding="utf-8"?>
<sst xmlns="http://schemas.openxmlformats.org/spreadsheetml/2006/main" count="52" uniqueCount="34">
  <si>
    <t>Causa de muerte</t>
  </si>
  <si>
    <t>LI IC 95%</t>
  </si>
  <si>
    <t>LS IC 95%</t>
  </si>
  <si>
    <t>Diferencias relativas</t>
  </si>
  <si>
    <t>Nombre del Dpto o Mpio. Último año</t>
  </si>
  <si>
    <t>Referencia (pais o dpto). Último año</t>
  </si>
  <si>
    <t>Casos de mortalidad por rabia humana</t>
  </si>
  <si>
    <t>Año</t>
  </si>
  <si>
    <t>Casos</t>
  </si>
  <si>
    <t>Diferencia anual</t>
  </si>
  <si>
    <t xml:space="preserve">Grupo de Análisis de Situación de Salud (ASIS). </t>
  </si>
  <si>
    <t xml:space="preserve">Dirección de Epidemiología y Demografía. </t>
  </si>
  <si>
    <t xml:space="preserve">Ministerio de Salud y Protección Social. </t>
  </si>
  <si>
    <t>Tasa de mortalidad ajustada por edad por accidentes de transporte terrestre</t>
  </si>
  <si>
    <t>Tasa de mortalidad ajustada por edad por tumor maligno de mama</t>
  </si>
  <si>
    <t>Tasa de mortalidad ajustada por edad por tumor maligno del cuello uterino</t>
  </si>
  <si>
    <t>Tasa de mortalidad ajustada por edad por tumor maligno de la próstata</t>
  </si>
  <si>
    <t>Tasa de mortalidad ajustada por edad por tumor maligno del estomago</t>
  </si>
  <si>
    <t>Tasa de mortalidad ajustada por edad por diabetes mellitus</t>
  </si>
  <si>
    <t>Tasa de mortalidad ajustada por edad por lesiones auto-infringidas intencionalmente</t>
  </si>
  <si>
    <t>Tasa de mortalidad ajustada por edad por trastornos mentales y del comportamiento</t>
  </si>
  <si>
    <t>Tasa de mortalidad ajustada por edad por agresiones (homicidios)</t>
  </si>
  <si>
    <t>Tasa de mortalidad ajustada por edad por malaria</t>
  </si>
  <si>
    <t>Tasa de mortalidad ajustada por edad por enfermedades infecciosas (A00-A99)</t>
  </si>
  <si>
    <t>Tasa de mortalidad ajustada por edad por emergencias y desastres</t>
  </si>
  <si>
    <t>Comportamiento</t>
  </si>
  <si>
    <t>Tasa de mortalidad ajustada por edad por enfermedades transmisibles</t>
  </si>
  <si>
    <t>Tasa de mortalidad específica por edad por malaria</t>
  </si>
  <si>
    <t>Tasa de mortalidad específica por exposición a fuerzas de la naturaleza</t>
  </si>
  <si>
    <t>Guía conceptual y metodológica para la construcción del ASIS en las Entidades Territoriales. Colombia</t>
  </si>
  <si>
    <t>Guía conceptual y metodológica para la construcción del ASIS en las Entidades Territoriales. Colombia, 2020</t>
  </si>
  <si>
    <t>Tasa de mortalidad ajustada por edad por lesiones autoinflingidas intencionalmente</t>
  </si>
  <si>
    <t>Antioquia . 2020</t>
  </si>
  <si>
    <t>Colombia.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</si>
</sst>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
    <numFmt numFmtId="166" formatCode="[$-1240A]#,##0.00;\-#,##0.00"/>
    <numFmt numFmtId="167" formatCode="#,##0.00_ ;\-#,##0.00\ "/>
  </numFmts>
  <fonts count="9" x14ac:knownFonts="1">
    <font>
      <sz val="11"/>
      <color theme="1"/>
      <name val="Calibri"/>
      <family val="2"/>
      <scheme val="minor"/>
    </font>
    <font>
      <sz val="12"/>
      <color theme="1"/>
      <name val="Arial"/>
      <family val="2"/>
    </font>
    <font>
      <sz val="7"/>
      <color theme="1"/>
      <name val="Arial"/>
      <family val="2"/>
    </font>
    <font>
      <sz val="12"/>
      <name val="Arial"/>
      <family val="2"/>
    </font>
    <font>
      <b/>
      <sz val="12"/>
      <color theme="1"/>
      <name val="Arial"/>
      <family val="2"/>
    </font>
    <font>
      <sz val="9"/>
      <name val="Arial"/>
      <family val="2"/>
    </font>
    <font>
      <sz val="12"/>
      <color theme="1"/>
      <name val="Arial Narrow"/>
      <family val="2"/>
    </font>
    <font>
      <sz val="36"/>
      <color theme="1"/>
      <name val="Arial Narrow"/>
      <family val="2"/>
    </font>
    <font>
      <sz val="14"/>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11">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s>
  <cellStyleXfs count="2">
    <xf numFmtId="0" fontId="0" fillId="0" borderId="0"/>
    <xf numFmtId="0" fontId="5" fillId="0" borderId="0"/>
  </cellStyleXfs>
  <cellXfs count="130">
    <xf numFmtId="0" fontId="0" fillId="0" borderId="0" xfId="0"/>
    <xf numFmtId="0" fontId="3" fillId="0" borderId="0" xfId="0" applyFont="1" applyBorder="1" applyAlignment="1" applyProtection="1">
      <alignment horizontal="center" vertical="center"/>
      <protection hidden="1"/>
    </xf>
    <xf numFmtId="0" fontId="1" fillId="3" borderId="0" xfId="0" applyFont="1" applyFill="1" applyBorder="1" applyAlignment="1" applyProtection="1">
      <alignment horizontal="center"/>
      <protection hidden="1"/>
    </xf>
    <xf numFmtId="0" fontId="1" fillId="2" borderId="0" xfId="0" applyFont="1" applyFill="1" applyBorder="1" applyAlignment="1" applyProtection="1">
      <alignment horizontal="center"/>
      <protection hidden="1"/>
    </xf>
    <xf numFmtId="0" fontId="1" fillId="2" borderId="0" xfId="0" applyFont="1" applyFill="1" applyAlignment="1" applyProtection="1">
      <protection hidden="1"/>
    </xf>
    <xf numFmtId="0" fontId="1" fillId="2" borderId="1" xfId="0" applyFont="1" applyFill="1" applyBorder="1" applyAlignment="1" applyProtection="1">
      <alignment vertical="center"/>
      <protection hidden="1"/>
    </xf>
    <xf numFmtId="0" fontId="1" fillId="2" borderId="0" xfId="0" applyFont="1" applyFill="1" applyBorder="1" applyAlignment="1" applyProtection="1">
      <alignment vertical="center"/>
      <protection hidden="1"/>
    </xf>
    <xf numFmtId="0" fontId="2" fillId="2" borderId="2" xfId="0" applyFont="1" applyFill="1" applyBorder="1" applyAlignment="1" applyProtection="1">
      <alignment textRotation="90"/>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justify" vertical="center"/>
      <protection hidden="1"/>
    </xf>
    <xf numFmtId="0" fontId="1" fillId="2" borderId="0" xfId="0" applyFont="1" applyFill="1" applyAlignment="1" applyProtection="1">
      <alignment horizontal="center" vertical="center"/>
      <protection hidden="1"/>
    </xf>
    <xf numFmtId="0" fontId="1" fillId="3" borderId="0" xfId="0" applyFont="1" applyFill="1" applyBorder="1" applyAlignment="1" applyProtection="1">
      <protection hidden="1"/>
    </xf>
    <xf numFmtId="0" fontId="1" fillId="2" borderId="0" xfId="0" applyFont="1" applyFill="1" applyBorder="1" applyAlignment="1" applyProtection="1">
      <alignment horizontal="center" vertical="center"/>
      <protection hidden="1"/>
    </xf>
    <xf numFmtId="164" fontId="1" fillId="2" borderId="0" xfId="0" applyNumberFormat="1" applyFont="1" applyFill="1" applyBorder="1" applyAlignment="1" applyProtection="1">
      <alignment horizontal="center" vertical="center"/>
      <protection hidden="1"/>
    </xf>
    <xf numFmtId="0" fontId="1" fillId="2" borderId="0" xfId="0" applyFont="1" applyFill="1" applyBorder="1" applyAlignment="1" applyProtection="1">
      <protection hidden="1"/>
    </xf>
    <xf numFmtId="164" fontId="1" fillId="2" borderId="2" xfId="0" applyNumberFormat="1" applyFont="1" applyFill="1" applyBorder="1" applyAlignment="1" applyProtection="1">
      <alignment horizontal="center" vertical="center"/>
      <protection hidden="1"/>
    </xf>
    <xf numFmtId="0" fontId="1" fillId="2" borderId="2" xfId="0" applyFont="1" applyFill="1" applyBorder="1" applyAlignment="1" applyProtection="1">
      <protection hidden="1"/>
    </xf>
    <xf numFmtId="165" fontId="1" fillId="2" borderId="0" xfId="0" applyNumberFormat="1" applyFont="1" applyFill="1" applyBorder="1" applyAlignment="1" applyProtection="1">
      <alignment horizontal="center" vertical="center"/>
      <protection locked="0" hidden="1"/>
    </xf>
    <xf numFmtId="165" fontId="1" fillId="2" borderId="0" xfId="0" applyNumberFormat="1" applyFont="1" applyFill="1" applyBorder="1" applyAlignment="1" applyProtection="1">
      <alignment vertical="center"/>
      <protection locked="0" hidden="1"/>
    </xf>
    <xf numFmtId="0" fontId="1" fillId="2" borderId="0" xfId="0" applyFont="1" applyFill="1" applyBorder="1" applyAlignment="1" applyProtection="1">
      <alignment vertical="top"/>
      <protection hidden="1"/>
    </xf>
    <xf numFmtId="0" fontId="1" fillId="2" borderId="0" xfId="0" applyFont="1" applyFill="1" applyBorder="1" applyAlignment="1" applyProtection="1">
      <alignment vertical="top" wrapText="1"/>
      <protection hidden="1"/>
    </xf>
    <xf numFmtId="0" fontId="1" fillId="2" borderId="2" xfId="0" applyFont="1" applyFill="1" applyBorder="1" applyAlignment="1" applyProtection="1">
      <alignment horizontal="justify" vertical="center"/>
      <protection hidden="1"/>
    </xf>
    <xf numFmtId="0" fontId="1" fillId="2" borderId="0" xfId="0" applyFont="1" applyFill="1" applyBorder="1" applyAlignment="1" applyProtection="1">
      <alignment horizontal="justify" vertical="top"/>
      <protection hidden="1"/>
    </xf>
    <xf numFmtId="0" fontId="1" fillId="2" borderId="3" xfId="0" applyFont="1" applyFill="1" applyBorder="1" applyAlignment="1" applyProtection="1">
      <alignment horizontal="justify" vertical="top"/>
      <protection hidden="1"/>
    </xf>
    <xf numFmtId="165" fontId="1" fillId="2" borderId="3" xfId="0" applyNumberFormat="1" applyFont="1" applyFill="1" applyBorder="1" applyAlignment="1" applyProtection="1">
      <alignment horizontal="center" vertical="center"/>
      <protection locked="0" hidden="1"/>
    </xf>
    <xf numFmtId="164" fontId="1" fillId="2" borderId="3" xfId="0" applyNumberFormat="1" applyFont="1" applyFill="1" applyBorder="1" applyAlignment="1" applyProtection="1">
      <alignment horizontal="center" vertical="center"/>
      <protection hidden="1"/>
    </xf>
    <xf numFmtId="165" fontId="1" fillId="2" borderId="3" xfId="0" applyNumberFormat="1" applyFont="1" applyFill="1" applyBorder="1" applyAlignment="1" applyProtection="1">
      <alignment vertical="center"/>
      <protection locked="0" hidden="1"/>
    </xf>
    <xf numFmtId="0" fontId="3" fillId="0" borderId="2" xfId="0" applyFont="1" applyBorder="1" applyAlignment="1" applyProtection="1">
      <alignment horizontal="center" vertical="center"/>
      <protection hidden="1"/>
    </xf>
    <xf numFmtId="0" fontId="1" fillId="2" borderId="2" xfId="0" applyFont="1" applyFill="1" applyBorder="1" applyAlignment="1" applyProtection="1">
      <alignment vertical="top" wrapText="1"/>
      <protection hidden="1"/>
    </xf>
    <xf numFmtId="0" fontId="1" fillId="2" borderId="3"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protection hidden="1"/>
    </xf>
    <xf numFmtId="0" fontId="1" fillId="3" borderId="1" xfId="0" applyFont="1" applyFill="1" applyBorder="1" applyAlignment="1" applyProtection="1">
      <alignment vertical="center"/>
      <protection hidden="1"/>
    </xf>
    <xf numFmtId="0" fontId="1" fillId="3" borderId="6" xfId="0" applyFont="1" applyFill="1" applyBorder="1" applyAlignment="1" applyProtection="1">
      <alignment horizontal="center"/>
      <protection hidden="1"/>
    </xf>
    <xf numFmtId="0" fontId="1" fillId="3" borderId="7" xfId="0" applyFont="1" applyFill="1" applyBorder="1" applyAlignment="1" applyProtection="1">
      <alignment horizontal="center"/>
      <protection hidden="1"/>
    </xf>
    <xf numFmtId="0" fontId="1" fillId="3" borderId="2" xfId="0" applyFont="1" applyFill="1" applyBorder="1" applyAlignment="1" applyProtection="1">
      <alignment horizontal="center"/>
      <protection hidden="1"/>
    </xf>
    <xf numFmtId="0" fontId="1" fillId="3" borderId="4" xfId="0" applyFont="1" applyFill="1" applyBorder="1" applyAlignment="1" applyProtection="1">
      <alignment vertical="center"/>
      <protection hidden="1"/>
    </xf>
    <xf numFmtId="165" fontId="1" fillId="3" borderId="6" xfId="0" applyNumberFormat="1" applyFont="1" applyFill="1" applyBorder="1" applyAlignment="1" applyProtection="1">
      <protection hidden="1"/>
    </xf>
    <xf numFmtId="0" fontId="1" fillId="3" borderId="6" xfId="0" applyFont="1" applyFill="1" applyBorder="1" applyAlignment="1" applyProtection="1">
      <protection hidden="1"/>
    </xf>
    <xf numFmtId="0" fontId="1" fillId="3" borderId="7" xfId="0" applyFont="1" applyFill="1" applyBorder="1" applyAlignment="1" applyProtection="1">
      <protection hidden="1"/>
    </xf>
    <xf numFmtId="0" fontId="1" fillId="3" borderId="2" xfId="0" applyFont="1" applyFill="1" applyBorder="1" applyAlignment="1" applyProtection="1">
      <protection hidden="1"/>
    </xf>
    <xf numFmtId="0" fontId="1" fillId="2" borderId="3" xfId="0" applyFont="1" applyFill="1" applyBorder="1" applyAlignment="1" applyProtection="1">
      <protection hidden="1"/>
    </xf>
    <xf numFmtId="0" fontId="4" fillId="2" borderId="0" xfId="0" applyFont="1" applyFill="1" applyAlignment="1" applyProtection="1">
      <protection hidden="1"/>
    </xf>
    <xf numFmtId="0" fontId="1" fillId="2" borderId="1"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2" fontId="1" fillId="2" borderId="0" xfId="0" applyNumberFormat="1" applyFont="1" applyFill="1" applyAlignment="1" applyProtection="1">
      <alignment horizontal="center" vertical="center"/>
      <protection hidden="1"/>
    </xf>
    <xf numFmtId="0" fontId="0" fillId="2" borderId="0" xfId="0" applyFill="1" applyProtection="1">
      <protection hidden="1"/>
    </xf>
    <xf numFmtId="0" fontId="0" fillId="2" borderId="0" xfId="0" applyFill="1" applyBorder="1" applyProtection="1">
      <protection hidden="1"/>
    </xf>
    <xf numFmtId="0" fontId="6" fillId="2" borderId="0" xfId="0" applyFont="1" applyFill="1" applyBorder="1"/>
    <xf numFmtId="2" fontId="1" fillId="2" borderId="0" xfId="0" applyNumberFormat="1" applyFont="1" applyFill="1" applyBorder="1" applyAlignment="1" applyProtection="1">
      <alignment horizontal="center" vertical="center"/>
      <protection locked="0"/>
    </xf>
    <xf numFmtId="165" fontId="1" fillId="2" borderId="3" xfId="0" applyNumberFormat="1" applyFont="1" applyFill="1" applyBorder="1" applyAlignment="1" applyProtection="1">
      <alignment vertical="center"/>
      <protection locked="0"/>
    </xf>
    <xf numFmtId="165" fontId="1" fillId="2" borderId="0" xfId="0" applyNumberFormat="1" applyFont="1" applyFill="1" applyBorder="1" applyAlignment="1" applyProtection="1">
      <alignment vertical="center"/>
      <protection locked="0"/>
    </xf>
    <xf numFmtId="0" fontId="1" fillId="2" borderId="0" xfId="0" applyFont="1" applyFill="1" applyBorder="1" applyAlignment="1" applyProtection="1">
      <protection locked="0"/>
    </xf>
    <xf numFmtId="0" fontId="1" fillId="2" borderId="2" xfId="0" applyFont="1" applyFill="1" applyBorder="1" applyAlignment="1" applyProtection="1">
      <protection locked="0"/>
    </xf>
    <xf numFmtId="0" fontId="1" fillId="2" borderId="3" xfId="0" applyFont="1" applyFill="1" applyBorder="1" applyAlignment="1" applyProtection="1">
      <alignment horizontal="justify" vertical="top" wrapText="1"/>
      <protection hidden="1"/>
    </xf>
    <xf numFmtId="0" fontId="1" fillId="2" borderId="0" xfId="0" applyFont="1" applyFill="1" applyBorder="1" applyAlignment="1" applyProtection="1">
      <alignment horizontal="justify" vertical="top" wrapText="1"/>
      <protection hidden="1"/>
    </xf>
    <xf numFmtId="0" fontId="1" fillId="2" borderId="3" xfId="0" applyFont="1" applyFill="1" applyBorder="1" applyAlignment="1" applyProtection="1">
      <alignment horizontal="center" vertical="center"/>
      <protection hidden="1"/>
    </xf>
    <xf numFmtId="0" fontId="1" fillId="3" borderId="3" xfId="0" applyFont="1" applyFill="1" applyBorder="1" applyAlignment="1" applyProtection="1">
      <alignment horizontal="center"/>
      <protection hidden="1"/>
    </xf>
    <xf numFmtId="0" fontId="1" fillId="3" borderId="8" xfId="0" applyFont="1" applyFill="1" applyBorder="1" applyAlignment="1" applyProtection="1">
      <alignment horizontal="center" vertical="center"/>
      <protection hidden="1"/>
    </xf>
    <xf numFmtId="0" fontId="1" fillId="3" borderId="3" xfId="0" applyFont="1" applyFill="1" applyBorder="1" applyAlignment="1" applyProtection="1">
      <alignment horizontal="center" vertical="center"/>
      <protection hidden="1"/>
    </xf>
    <xf numFmtId="0" fontId="1" fillId="2" borderId="9" xfId="0" applyFont="1" applyFill="1" applyBorder="1" applyAlignment="1" applyProtection="1">
      <alignment vertical="center"/>
      <protection hidden="1"/>
    </xf>
    <xf numFmtId="0" fontId="1" fillId="3" borderId="8" xfId="0" applyFont="1" applyFill="1" applyBorder="1" applyAlignment="1" applyProtection="1">
      <alignment horizontal="center"/>
      <protection hidden="1"/>
    </xf>
    <xf numFmtId="2" fontId="3" fillId="2" borderId="0" xfId="1" applyNumberFormat="1" applyFont="1" applyFill="1" applyBorder="1" applyAlignment="1" applyProtection="1">
      <alignment horizontal="center" vertical="center"/>
    </xf>
    <xf numFmtId="0" fontId="0" fillId="2" borderId="0" xfId="0" applyFill="1" applyProtection="1">
      <protection locked="0" hidden="1"/>
    </xf>
    <xf numFmtId="0" fontId="0" fillId="2" borderId="0" xfId="0" applyFill="1" applyBorder="1" applyProtection="1">
      <protection locked="0" hidden="1"/>
    </xf>
    <xf numFmtId="0" fontId="6" fillId="2" borderId="0" xfId="0" applyFont="1" applyFill="1" applyBorder="1" applyProtection="1">
      <protection locked="0"/>
    </xf>
    <xf numFmtId="0" fontId="1" fillId="3" borderId="3" xfId="0" applyFont="1" applyFill="1" applyBorder="1" applyAlignment="1" applyProtection="1">
      <alignment horizontal="center"/>
      <protection locked="0" hidden="1"/>
    </xf>
    <xf numFmtId="0" fontId="1" fillId="3" borderId="1" xfId="0" applyFont="1" applyFill="1" applyBorder="1" applyAlignment="1" applyProtection="1">
      <alignment horizontal="center"/>
      <protection locked="0" hidden="1"/>
    </xf>
    <xf numFmtId="0" fontId="1" fillId="2" borderId="0" xfId="0" applyFont="1" applyFill="1" applyBorder="1" applyAlignment="1" applyProtection="1">
      <alignment horizontal="center"/>
      <protection locked="0" hidden="1"/>
    </xf>
    <xf numFmtId="0" fontId="1" fillId="2" borderId="0" xfId="0" applyFont="1" applyFill="1" applyAlignment="1" applyProtection="1">
      <protection locked="0" hidden="1"/>
    </xf>
    <xf numFmtId="0" fontId="1" fillId="2" borderId="1" xfId="0" applyFont="1" applyFill="1" applyBorder="1" applyAlignment="1" applyProtection="1">
      <alignment horizontal="center" vertical="center"/>
      <protection locked="0" hidden="1"/>
    </xf>
    <xf numFmtId="0" fontId="1" fillId="3" borderId="1" xfId="0" applyFont="1" applyFill="1" applyBorder="1" applyAlignment="1" applyProtection="1">
      <alignment vertical="center"/>
      <protection locked="0" hidden="1"/>
    </xf>
    <xf numFmtId="0" fontId="1" fillId="3" borderId="5" xfId="0" applyFont="1" applyFill="1" applyBorder="1" applyAlignment="1" applyProtection="1">
      <alignment vertical="center"/>
      <protection locked="0" hidden="1"/>
    </xf>
    <xf numFmtId="0" fontId="1" fillId="3" borderId="1" xfId="0" applyFont="1" applyFill="1" applyBorder="1" applyAlignment="1" applyProtection="1">
      <alignment horizontal="center" vertical="center"/>
      <protection locked="0" hidden="1"/>
    </xf>
    <xf numFmtId="0" fontId="1" fillId="2" borderId="0" xfId="0" applyFont="1" applyFill="1" applyBorder="1" applyAlignment="1" applyProtection="1">
      <alignment vertical="center"/>
      <protection locked="0" hidden="1"/>
    </xf>
    <xf numFmtId="0" fontId="1" fillId="2" borderId="0" xfId="0" applyFont="1" applyFill="1" applyAlignment="1" applyProtection="1">
      <alignment vertical="center"/>
      <protection locked="0" hidden="1"/>
    </xf>
    <xf numFmtId="0" fontId="1" fillId="3" borderId="0" xfId="0" applyFont="1" applyFill="1" applyBorder="1" applyAlignment="1" applyProtection="1">
      <protection locked="0" hidden="1"/>
    </xf>
    <xf numFmtId="0" fontId="1" fillId="3" borderId="6" xfId="0" applyFont="1" applyFill="1" applyBorder="1" applyAlignment="1" applyProtection="1">
      <alignment horizontal="center"/>
      <protection locked="0" hidden="1"/>
    </xf>
    <xf numFmtId="0" fontId="1" fillId="3" borderId="0" xfId="0" applyFont="1" applyFill="1" applyBorder="1" applyAlignment="1" applyProtection="1">
      <alignment horizontal="center"/>
      <protection locked="0" hidden="1"/>
    </xf>
    <xf numFmtId="0" fontId="1" fillId="2" borderId="0" xfId="0" applyFont="1" applyFill="1" applyBorder="1" applyAlignment="1" applyProtection="1">
      <protection locked="0" hidden="1"/>
    </xf>
    <xf numFmtId="0" fontId="1" fillId="3" borderId="7" xfId="0" applyFont="1" applyFill="1" applyBorder="1" applyAlignment="1" applyProtection="1">
      <alignment horizontal="center"/>
      <protection locked="0" hidden="1"/>
    </xf>
    <xf numFmtId="0" fontId="1" fillId="3" borderId="2" xfId="0" applyFont="1" applyFill="1" applyBorder="1" applyAlignment="1" applyProtection="1">
      <alignment horizontal="center"/>
      <protection locked="0" hidden="1"/>
    </xf>
    <xf numFmtId="0" fontId="1" fillId="2" borderId="0" xfId="0" applyFont="1" applyFill="1" applyAlignment="1" applyProtection="1">
      <alignment horizontal="center" vertical="center"/>
      <protection locked="0" hidden="1"/>
    </xf>
    <xf numFmtId="0" fontId="1" fillId="2" borderId="1" xfId="0" applyFont="1" applyFill="1" applyBorder="1" applyAlignment="1" applyProtection="1">
      <alignment horizontal="center" vertical="center" wrapText="1"/>
      <protection locked="0" hidden="1"/>
    </xf>
    <xf numFmtId="2" fontId="1" fillId="2" borderId="2" xfId="0" applyNumberFormat="1" applyFont="1" applyFill="1" applyBorder="1" applyAlignment="1" applyProtection="1">
      <alignment horizontal="center" vertical="center"/>
      <protection hidden="1"/>
    </xf>
    <xf numFmtId="2" fontId="3" fillId="2" borderId="2" xfId="1" applyNumberFormat="1" applyFont="1" applyFill="1" applyBorder="1" applyAlignment="1" applyProtection="1">
      <alignment horizontal="center" vertical="center"/>
    </xf>
    <xf numFmtId="0" fontId="1" fillId="2" borderId="2" xfId="0" applyFont="1" applyFill="1" applyBorder="1" applyAlignment="1" applyProtection="1">
      <alignment horizontal="center"/>
      <protection hidden="1"/>
    </xf>
    <xf numFmtId="0" fontId="1" fillId="2" borderId="3" xfId="0" applyFont="1" applyFill="1" applyBorder="1" applyAlignment="1" applyProtection="1">
      <alignment horizontal="center" vertical="center"/>
      <protection hidden="1"/>
    </xf>
    <xf numFmtId="2" fontId="1" fillId="3" borderId="6" xfId="0" applyNumberFormat="1" applyFont="1" applyFill="1" applyBorder="1" applyAlignment="1" applyProtection="1">
      <protection locked="0" hidden="1"/>
    </xf>
    <xf numFmtId="2" fontId="1" fillId="3" borderId="0" xfId="0" applyNumberFormat="1" applyFont="1" applyFill="1" applyBorder="1" applyAlignment="1" applyProtection="1">
      <protection locked="0" hidden="1"/>
    </xf>
    <xf numFmtId="2" fontId="1" fillId="3" borderId="7" xfId="0" applyNumberFormat="1" applyFont="1" applyFill="1" applyBorder="1" applyAlignment="1" applyProtection="1">
      <protection locked="0" hidden="1"/>
    </xf>
    <xf numFmtId="2" fontId="1" fillId="3" borderId="2" xfId="0" applyNumberFormat="1" applyFont="1" applyFill="1" applyBorder="1" applyAlignment="1" applyProtection="1">
      <protection locked="0" hidden="1"/>
    </xf>
    <xf numFmtId="0" fontId="1" fillId="2" borderId="3"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protection hidden="1"/>
    </xf>
    <xf numFmtId="0" fontId="1" fillId="2" borderId="1" xfId="0" applyFont="1" applyFill="1" applyBorder="1" applyAlignment="1" applyProtection="1">
      <alignment horizontal="center"/>
      <protection hidden="1"/>
    </xf>
    <xf numFmtId="0" fontId="1" fillId="2" borderId="1" xfId="0" applyFont="1" applyFill="1" applyBorder="1" applyAlignment="1" applyProtection="1">
      <alignment horizontal="center"/>
      <protection hidden="1"/>
    </xf>
    <xf numFmtId="0" fontId="1" fillId="2" borderId="3" xfId="0" applyFont="1" applyFill="1" applyBorder="1" applyAlignment="1" applyProtection="1">
      <alignment horizontal="center" vertical="center"/>
      <protection hidden="1"/>
    </xf>
    <xf numFmtId="0" fontId="1" fillId="2" borderId="1" xfId="0" applyFont="1" applyFill="1" applyBorder="1" applyAlignment="1" applyProtection="1">
      <alignment horizontal="center"/>
      <protection hidden="1"/>
    </xf>
    <xf numFmtId="2" fontId="1" fillId="3" borderId="8" xfId="0" applyNumberFormat="1" applyFont="1" applyFill="1" applyBorder="1" applyAlignment="1" applyProtection="1">
      <protection locked="0" hidden="1"/>
    </xf>
    <xf numFmtId="2" fontId="1" fillId="3" borderId="3" xfId="0" applyNumberFormat="1" applyFont="1" applyFill="1" applyBorder="1" applyAlignment="1" applyProtection="1">
      <protection locked="0" hidden="1"/>
    </xf>
    <xf numFmtId="0" fontId="1" fillId="3" borderId="8" xfId="0" applyFont="1" applyFill="1" applyBorder="1" applyAlignment="1" applyProtection="1">
      <alignment horizontal="center"/>
      <protection locked="0" hidden="1"/>
    </xf>
    <xf numFmtId="0" fontId="1" fillId="2" borderId="10" xfId="0" applyFont="1" applyFill="1" applyBorder="1" applyAlignment="1" applyProtection="1">
      <alignment horizontal="center" vertical="center"/>
      <protection hidden="1"/>
    </xf>
    <xf numFmtId="2" fontId="1" fillId="2" borderId="0" xfId="0" applyNumberFormat="1" applyFont="1" applyFill="1" applyBorder="1" applyAlignment="1" applyProtection="1">
      <alignment vertical="center"/>
      <protection locked="0"/>
    </xf>
    <xf numFmtId="166" fontId="1" fillId="2" borderId="0" xfId="0" applyNumberFormat="1" applyFont="1" applyFill="1" applyBorder="1" applyAlignment="1" applyProtection="1">
      <protection locked="0"/>
    </xf>
    <xf numFmtId="166" fontId="1" fillId="2" borderId="2" xfId="0" applyNumberFormat="1" applyFont="1" applyFill="1" applyBorder="1" applyAlignment="1" applyProtection="1">
      <protection locked="0"/>
    </xf>
    <xf numFmtId="165" fontId="1" fillId="2" borderId="3" xfId="0" applyNumberFormat="1" applyFont="1" applyFill="1" applyBorder="1" applyAlignment="1" applyProtection="1">
      <alignment horizontal="center" vertical="center"/>
      <protection locked="0"/>
    </xf>
    <xf numFmtId="165" fontId="1" fillId="2" borderId="0" xfId="0" applyNumberFormat="1" applyFont="1" applyFill="1" applyBorder="1" applyAlignment="1" applyProtection="1">
      <alignment horizontal="center" vertical="center"/>
      <protection locked="0"/>
    </xf>
    <xf numFmtId="166" fontId="1" fillId="2" borderId="0" xfId="0" applyNumberFormat="1" applyFont="1" applyFill="1" applyBorder="1" applyAlignment="1" applyProtection="1">
      <alignment horizontal="center" vertical="center"/>
      <protection locked="0"/>
    </xf>
    <xf numFmtId="166" fontId="1" fillId="2" borderId="2" xfId="0" applyNumberFormat="1" applyFont="1" applyFill="1" applyBorder="1" applyAlignment="1" applyProtection="1">
      <alignment horizontal="center" vertical="center"/>
      <protection locked="0"/>
    </xf>
    <xf numFmtId="166" fontId="1" fillId="2" borderId="0" xfId="0" applyNumberFormat="1" applyFont="1" applyFill="1" applyAlignment="1" applyProtection="1">
      <alignment horizontal="center" vertical="center"/>
      <protection locked="0"/>
    </xf>
    <xf numFmtId="166" fontId="1" fillId="2" borderId="10" xfId="0" applyNumberFormat="1" applyFont="1" applyFill="1" applyBorder="1" applyAlignment="1" applyProtection="1">
      <alignment horizontal="center" vertical="center"/>
      <protection locked="0"/>
    </xf>
    <xf numFmtId="167" fontId="1" fillId="2" borderId="0" xfId="0" applyNumberFormat="1" applyFont="1" applyFill="1" applyBorder="1" applyAlignment="1" applyProtection="1">
      <alignment horizontal="center" vertical="center"/>
      <protection locked="0" hidden="1"/>
    </xf>
    <xf numFmtId="167" fontId="1" fillId="2" borderId="10" xfId="0" applyNumberFormat="1" applyFont="1" applyFill="1" applyBorder="1" applyAlignment="1" applyProtection="1">
      <alignment horizontal="center" vertical="center"/>
      <protection locked="0" hidden="1"/>
    </xf>
    <xf numFmtId="166" fontId="1" fillId="2" borderId="3" xfId="0" applyNumberFormat="1"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wrapText="1"/>
      <protection locked="0" hidden="1"/>
    </xf>
    <xf numFmtId="0" fontId="1" fillId="2" borderId="2" xfId="0" applyFont="1" applyFill="1" applyBorder="1" applyAlignment="1" applyProtection="1">
      <alignment horizontal="center" vertical="center" wrapText="1"/>
      <protection locked="0" hidden="1"/>
    </xf>
    <xf numFmtId="0" fontId="1" fillId="2" borderId="3" xfId="0" applyFont="1" applyFill="1" applyBorder="1" applyAlignment="1" applyProtection="1">
      <alignment horizontal="center" vertical="center" wrapText="1"/>
      <protection hidden="1"/>
    </xf>
    <xf numFmtId="0" fontId="1" fillId="2" borderId="2"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protection hidden="1"/>
    </xf>
    <xf numFmtId="0" fontId="7" fillId="2" borderId="0" xfId="0" applyFont="1" applyFill="1" applyBorder="1" applyAlignment="1">
      <alignment horizontal="center" wrapText="1"/>
    </xf>
    <xf numFmtId="0" fontId="1" fillId="2" borderId="1" xfId="0" applyFont="1" applyFill="1" applyBorder="1" applyAlignment="1" applyProtection="1">
      <alignment horizontal="center"/>
      <protection hidden="1"/>
    </xf>
    <xf numFmtId="0" fontId="8" fillId="2" borderId="0" xfId="0" applyFont="1" applyFill="1" applyBorder="1" applyAlignment="1" applyProtection="1">
      <alignment horizontal="center" wrapText="1"/>
      <protection locked="0"/>
    </xf>
    <xf numFmtId="0" fontId="1" fillId="2" borderId="2" xfId="0" applyFont="1" applyFill="1" applyBorder="1" applyAlignment="1" applyProtection="1">
      <alignment horizontal="center" textRotation="90"/>
      <protection hidden="1"/>
    </xf>
    <xf numFmtId="0" fontId="4" fillId="2" borderId="3"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hidden="1"/>
    </xf>
    <xf numFmtId="0" fontId="4" fillId="2" borderId="3" xfId="0" applyFont="1" applyFill="1" applyBorder="1" applyAlignment="1" applyProtection="1">
      <alignment horizontal="center"/>
      <protection hidden="1"/>
    </xf>
    <xf numFmtId="0" fontId="4" fillId="2" borderId="3" xfId="0" applyFont="1" applyFill="1" applyBorder="1" applyAlignment="1" applyProtection="1">
      <alignment horizontal="center"/>
      <protection locked="0" hidden="1"/>
    </xf>
    <xf numFmtId="0" fontId="4" fillId="2" borderId="2"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wrapText="1"/>
      <protection locked="0" hidden="1"/>
    </xf>
  </cellXfs>
  <cellStyles count="2">
    <cellStyle name="Normal" xfId="0" builtinId="0"/>
    <cellStyle name="Normal 3" xfId="1" xr:uid="{00000000-0005-0000-0000-000001000000}"/>
  </cellStyles>
  <dxfs count="9">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ont>
        <color rgb="FF92D050"/>
      </font>
      <fill>
        <patternFill>
          <bgColor rgb="FF92D050"/>
        </patternFill>
      </fill>
    </dxf>
    <dxf>
      <font>
        <color rgb="FFFF0000"/>
      </font>
      <fill>
        <patternFill>
          <bgColor rgb="FFFF0000"/>
        </patternFill>
      </fill>
    </dxf>
    <dxf>
      <font>
        <color rgb="FFFFFF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323849</xdr:colOff>
      <xdr:row>15</xdr:row>
      <xdr:rowOff>47625</xdr:rowOff>
    </xdr:from>
    <xdr:to>
      <xdr:col>9</xdr:col>
      <xdr:colOff>169334</xdr:colOff>
      <xdr:row>23</xdr:row>
      <xdr:rowOff>158751</xdr:rowOff>
    </xdr:to>
    <xdr:sp macro="" textlink="">
      <xdr:nvSpPr>
        <xdr:cNvPr id="6" name="5 Llamada rectangular redondeada">
          <a:extLst>
            <a:ext uri="{FF2B5EF4-FFF2-40B4-BE49-F238E27FC236}">
              <a16:creationId xmlns:a16="http://schemas.microsoft.com/office/drawing/2014/main" id="{00000000-0008-0000-0000-000006000000}"/>
            </a:ext>
          </a:extLst>
        </xdr:cNvPr>
        <xdr:cNvSpPr/>
      </xdr:nvSpPr>
      <xdr:spPr>
        <a:xfrm>
          <a:off x="7171266" y="6175375"/>
          <a:ext cx="2184401" cy="2587626"/>
        </a:xfrm>
        <a:prstGeom prst="wedgeRoundRectCallout">
          <a:avLst>
            <a:gd name="adj1" fmla="val -139707"/>
            <a:gd name="adj2" fmla="val -157127"/>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s-CO" sz="1100" b="1" baseline="0"/>
            <a:t>Al incluir  el valor de cada indicador para las entidades territoriales, se calcularan automaticamente las diferencias relativas  que resultan de la división entre el valor del indicador de la entidad territorial de análisis (Departamento, distrito o municipio) y el valor del indicador de la entidad territorial de referencia (país o departamento)</a:t>
          </a:r>
          <a:endParaRPr lang="es-CO" sz="1100" b="1"/>
        </a:p>
      </xdr:txBody>
    </xdr:sp>
    <xdr:clientData/>
  </xdr:twoCellAnchor>
  <xdr:twoCellAnchor>
    <xdr:from>
      <xdr:col>0</xdr:col>
      <xdr:colOff>95250</xdr:colOff>
      <xdr:row>15</xdr:row>
      <xdr:rowOff>38100</xdr:rowOff>
    </xdr:from>
    <xdr:to>
      <xdr:col>0</xdr:col>
      <xdr:colOff>1767417</xdr:colOff>
      <xdr:row>17</xdr:row>
      <xdr:rowOff>349250</xdr:rowOff>
    </xdr:to>
    <xdr:sp macro="" textlink="">
      <xdr:nvSpPr>
        <xdr:cNvPr id="2" name="1 Llamada rectangular redondeada">
          <a:extLst>
            <a:ext uri="{FF2B5EF4-FFF2-40B4-BE49-F238E27FC236}">
              <a16:creationId xmlns:a16="http://schemas.microsoft.com/office/drawing/2014/main" id="{00000000-0008-0000-0000-000002000000}"/>
            </a:ext>
          </a:extLst>
        </xdr:cNvPr>
        <xdr:cNvSpPr/>
      </xdr:nvSpPr>
      <xdr:spPr>
        <a:xfrm>
          <a:off x="95250" y="6165850"/>
          <a:ext cx="1672167" cy="1073150"/>
        </a:xfrm>
        <a:prstGeom prst="wedgeRoundRectCallout">
          <a:avLst>
            <a:gd name="adj1" fmla="val 23689"/>
            <a:gd name="adj2" fmla="val -215483"/>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s-CO" sz="1100" b="1"/>
            <a:t>En</a:t>
          </a:r>
          <a:r>
            <a:rPr lang="es-CO" sz="1100" b="1" baseline="0"/>
            <a:t> esta columna se encuentran las causas de mortalidad del PDSP que se analizaran  en el ASIS</a:t>
          </a:r>
        </a:p>
        <a:p>
          <a:pPr algn="l"/>
          <a:endParaRPr lang="es-CO" sz="1100" b="1"/>
        </a:p>
      </xdr:txBody>
    </xdr:sp>
    <xdr:clientData/>
  </xdr:twoCellAnchor>
  <xdr:twoCellAnchor>
    <xdr:from>
      <xdr:col>0</xdr:col>
      <xdr:colOff>1862667</xdr:colOff>
      <xdr:row>15</xdr:row>
      <xdr:rowOff>38100</xdr:rowOff>
    </xdr:from>
    <xdr:to>
      <xdr:col>2</xdr:col>
      <xdr:colOff>342900</xdr:colOff>
      <xdr:row>21</xdr:row>
      <xdr:rowOff>158749</xdr:rowOff>
    </xdr:to>
    <xdr:sp macro="" textlink="">
      <xdr:nvSpPr>
        <xdr:cNvPr id="3" name="2 Llamada rectangular redondeada">
          <a:extLst>
            <a:ext uri="{FF2B5EF4-FFF2-40B4-BE49-F238E27FC236}">
              <a16:creationId xmlns:a16="http://schemas.microsoft.com/office/drawing/2014/main" id="{00000000-0008-0000-0000-000003000000}"/>
            </a:ext>
          </a:extLst>
        </xdr:cNvPr>
        <xdr:cNvSpPr/>
      </xdr:nvSpPr>
      <xdr:spPr>
        <a:xfrm>
          <a:off x="1862667" y="6165850"/>
          <a:ext cx="2216150" cy="2216149"/>
        </a:xfrm>
        <a:prstGeom prst="wedgeRoundRectCallout">
          <a:avLst>
            <a:gd name="adj1" fmla="val 8502"/>
            <a:gd name="adj2" fmla="val -211566"/>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s-CO" sz="1100" b="1"/>
            <a:t>En este espacio se debe escribir el nombre del país</a:t>
          </a:r>
          <a:r>
            <a:rPr lang="es-CO" sz="1100" b="1" baseline="0"/>
            <a:t> o del departamento de referencia.</a:t>
          </a:r>
          <a:endParaRPr lang="es-CO" sz="1100" b="1"/>
        </a:p>
        <a:p>
          <a:pPr algn="l"/>
          <a:r>
            <a:rPr lang="es-CO" sz="1100" b="1"/>
            <a:t>Si se</a:t>
          </a:r>
          <a:r>
            <a:rPr lang="es-CO" sz="1100" b="1" baseline="0"/>
            <a:t> esta realizando el análisis departamental/distrital la entidad territorial  de referencia será el país. Si el análisis es el del municipio, la entidad territorial de referencia es el departamento.</a:t>
          </a:r>
        </a:p>
        <a:p>
          <a:pPr algn="l"/>
          <a:endParaRPr lang="es-CO" sz="1100" b="1"/>
        </a:p>
      </xdr:txBody>
    </xdr:sp>
    <xdr:clientData/>
  </xdr:twoCellAnchor>
  <xdr:twoCellAnchor>
    <xdr:from>
      <xdr:col>2</xdr:col>
      <xdr:colOff>402166</xdr:colOff>
      <xdr:row>15</xdr:row>
      <xdr:rowOff>171451</xdr:rowOff>
    </xdr:from>
    <xdr:to>
      <xdr:col>3</xdr:col>
      <xdr:colOff>867834</xdr:colOff>
      <xdr:row>19</xdr:row>
      <xdr:rowOff>10583</xdr:rowOff>
    </xdr:to>
    <xdr:sp macro="" textlink="">
      <xdr:nvSpPr>
        <xdr:cNvPr id="4" name="3 Llamada rectangular redondeada">
          <a:extLst>
            <a:ext uri="{FF2B5EF4-FFF2-40B4-BE49-F238E27FC236}">
              <a16:creationId xmlns:a16="http://schemas.microsoft.com/office/drawing/2014/main" id="{00000000-0008-0000-0000-000004000000}"/>
            </a:ext>
          </a:extLst>
        </xdr:cNvPr>
        <xdr:cNvSpPr/>
      </xdr:nvSpPr>
      <xdr:spPr>
        <a:xfrm>
          <a:off x="4138083" y="6299201"/>
          <a:ext cx="1502834" cy="1553632"/>
        </a:xfrm>
        <a:prstGeom prst="wedgeRoundRectCallout">
          <a:avLst>
            <a:gd name="adj1" fmla="val -95441"/>
            <a:gd name="adj2" fmla="val -182646"/>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s-CO" sz="1100" b="1" baseline="0"/>
            <a:t>Se debe escribir el valor de cada indicador para la entidad territorial de referencia (país o departamento, según corresponda)</a:t>
          </a:r>
          <a:endParaRPr lang="es-CO" sz="1100" b="1"/>
        </a:p>
      </xdr:txBody>
    </xdr:sp>
    <xdr:clientData/>
  </xdr:twoCellAnchor>
  <xdr:twoCellAnchor>
    <xdr:from>
      <xdr:col>3</xdr:col>
      <xdr:colOff>885826</xdr:colOff>
      <xdr:row>15</xdr:row>
      <xdr:rowOff>57150</xdr:rowOff>
    </xdr:from>
    <xdr:to>
      <xdr:col>5</xdr:col>
      <xdr:colOff>257176</xdr:colOff>
      <xdr:row>19</xdr:row>
      <xdr:rowOff>169333</xdr:rowOff>
    </xdr:to>
    <xdr:sp macro="" textlink="">
      <xdr:nvSpPr>
        <xdr:cNvPr id="5" name="4 Llamada rectangular redondeada">
          <a:extLst>
            <a:ext uri="{FF2B5EF4-FFF2-40B4-BE49-F238E27FC236}">
              <a16:creationId xmlns:a16="http://schemas.microsoft.com/office/drawing/2014/main" id="{00000000-0008-0000-0000-000005000000}"/>
            </a:ext>
          </a:extLst>
        </xdr:cNvPr>
        <xdr:cNvSpPr/>
      </xdr:nvSpPr>
      <xdr:spPr>
        <a:xfrm>
          <a:off x="5658909" y="6184900"/>
          <a:ext cx="1445684" cy="1826683"/>
        </a:xfrm>
        <a:prstGeom prst="wedgeRoundRectCallout">
          <a:avLst>
            <a:gd name="adj1" fmla="val -145793"/>
            <a:gd name="adj2" fmla="val -167613"/>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s-CO" sz="1100" b="1" baseline="0"/>
            <a:t>Se debe escribir el valor de cada indicador para la entidad territorial de análisis (departamento, distrito o municipio según corresponda)</a:t>
          </a:r>
          <a:endParaRPr lang="es-CO" sz="1100" b="1"/>
        </a:p>
      </xdr:txBody>
    </xdr:sp>
    <xdr:clientData/>
  </xdr:twoCellAnchor>
  <xdr:twoCellAnchor>
    <xdr:from>
      <xdr:col>10</xdr:col>
      <xdr:colOff>0</xdr:colOff>
      <xdr:row>15</xdr:row>
      <xdr:rowOff>180976</xdr:rowOff>
    </xdr:from>
    <xdr:to>
      <xdr:col>15</xdr:col>
      <xdr:colOff>127000</xdr:colOff>
      <xdr:row>21</xdr:row>
      <xdr:rowOff>52917</xdr:rowOff>
    </xdr:to>
    <xdr:sp macro="" textlink="">
      <xdr:nvSpPr>
        <xdr:cNvPr id="7" name="6 Llamada rectangular redondeada">
          <a:extLst>
            <a:ext uri="{FF2B5EF4-FFF2-40B4-BE49-F238E27FC236}">
              <a16:creationId xmlns:a16="http://schemas.microsoft.com/office/drawing/2014/main" id="{00000000-0008-0000-0000-000007000000}"/>
            </a:ext>
          </a:extLst>
        </xdr:cNvPr>
        <xdr:cNvSpPr/>
      </xdr:nvSpPr>
      <xdr:spPr>
        <a:xfrm>
          <a:off x="9620250" y="6308726"/>
          <a:ext cx="2296583" cy="1967441"/>
        </a:xfrm>
        <a:prstGeom prst="wedgeRoundRectCallout">
          <a:avLst>
            <a:gd name="adj1" fmla="val -169303"/>
            <a:gd name="adj2" fmla="val -176062"/>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s-CO" sz="1100" b="1" baseline="0"/>
            <a:t>Los intervalos de confianza se calcularan automáticamente usando el método de Rothman:</a:t>
          </a:r>
        </a:p>
        <a:p>
          <a:pPr algn="l"/>
          <a:endParaRPr lang="es-CO" sz="1100" b="1"/>
        </a:p>
      </xdr:txBody>
    </xdr:sp>
    <xdr:clientData/>
  </xdr:twoCellAnchor>
  <xdr:twoCellAnchor>
    <xdr:from>
      <xdr:col>13</xdr:col>
      <xdr:colOff>96914</xdr:colOff>
      <xdr:row>12</xdr:row>
      <xdr:rowOff>374072</xdr:rowOff>
    </xdr:from>
    <xdr:to>
      <xdr:col>17</xdr:col>
      <xdr:colOff>243417</xdr:colOff>
      <xdr:row>15</xdr:row>
      <xdr:rowOff>63500</xdr:rowOff>
    </xdr:to>
    <xdr:sp macro="" textlink="">
      <xdr:nvSpPr>
        <xdr:cNvPr id="9" name="8 Llamada rectangular redondeada">
          <a:extLst>
            <a:ext uri="{FF2B5EF4-FFF2-40B4-BE49-F238E27FC236}">
              <a16:creationId xmlns:a16="http://schemas.microsoft.com/office/drawing/2014/main" id="{00000000-0008-0000-0000-000009000000}"/>
            </a:ext>
          </a:extLst>
        </xdr:cNvPr>
        <xdr:cNvSpPr/>
      </xdr:nvSpPr>
      <xdr:spPr>
        <a:xfrm>
          <a:off x="11305241" y="4987636"/>
          <a:ext cx="1919885" cy="853209"/>
        </a:xfrm>
        <a:prstGeom prst="wedgeRoundRectCallout">
          <a:avLst>
            <a:gd name="adj1" fmla="val -28682"/>
            <a:gd name="adj2" fmla="val -167848"/>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s-CO" sz="1100" b="1" baseline="0"/>
            <a:t>En este espacio se debe ubicar el valor de cada indicador para cada año</a:t>
          </a:r>
        </a:p>
        <a:p>
          <a:pPr algn="l"/>
          <a:endParaRPr lang="es-CO" sz="1100" b="1"/>
        </a:p>
      </xdr:txBody>
    </xdr:sp>
    <xdr:clientData/>
  </xdr:twoCellAnchor>
  <xdr:twoCellAnchor>
    <xdr:from>
      <xdr:col>46</xdr:col>
      <xdr:colOff>127000</xdr:colOff>
      <xdr:row>20</xdr:row>
      <xdr:rowOff>151339</xdr:rowOff>
    </xdr:from>
    <xdr:to>
      <xdr:col>56</xdr:col>
      <xdr:colOff>12701</xdr:colOff>
      <xdr:row>44</xdr:row>
      <xdr:rowOff>42333</xdr:rowOff>
    </xdr:to>
    <xdr:sp macro="" textlink="">
      <xdr:nvSpPr>
        <xdr:cNvPr id="10" name="9 Llamada rectangular redondeada">
          <a:extLst>
            <a:ext uri="{FF2B5EF4-FFF2-40B4-BE49-F238E27FC236}">
              <a16:creationId xmlns:a16="http://schemas.microsoft.com/office/drawing/2014/main" id="{00000000-0008-0000-0000-00000A000000}"/>
            </a:ext>
          </a:extLst>
        </xdr:cNvPr>
        <xdr:cNvSpPr/>
      </xdr:nvSpPr>
      <xdr:spPr>
        <a:xfrm>
          <a:off x="13218583" y="8184089"/>
          <a:ext cx="7082368" cy="4664077"/>
        </a:xfrm>
        <a:prstGeom prst="wedgeRoundRectCallout">
          <a:avLst>
            <a:gd name="adj1" fmla="val 48434"/>
            <a:gd name="adj2" fmla="val -57624"/>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s-CO" sz="1100" b="1" baseline="0"/>
            <a:t>Esta tabla se generará automáticamente como salida al introducir los valores de los indicadores, según las instrucciones previas. Aparecerá el valor de cada indicador para la entidad territorial de referencia y para la entidad territorial de análisis. La semaforización se realizará de acuerdo con los intervalos de confianza de las diferencias relativas así:</a:t>
          </a:r>
        </a:p>
        <a:p>
          <a:pPr algn="l"/>
          <a:endParaRPr lang="es-CO" sz="1100" b="1" baseline="0"/>
        </a:p>
        <a:p>
          <a:r>
            <a:rPr lang="es-CO" sz="1100" b="1" i="1" u="sng">
              <a:solidFill>
                <a:schemeClr val="dk1"/>
              </a:solidFill>
              <a:effectLst/>
              <a:latin typeface="+mn-lt"/>
              <a:ea typeface="+mn-ea"/>
              <a:cs typeface="+mn-cs"/>
            </a:rPr>
            <a:t>Amarillo</a:t>
          </a:r>
          <a:r>
            <a:rPr lang="es-CO" sz="1100" b="1">
              <a:solidFill>
                <a:schemeClr val="dk1"/>
              </a:solidFill>
              <a:effectLst/>
              <a:latin typeface="+mn-lt"/>
              <a:ea typeface="+mn-ea"/>
              <a:cs typeface="+mn-cs"/>
            </a:rPr>
            <a:t>: Cuando la diferencia relativa es uno o el intervalo de confianza 95% atraviesa el uno, indica que no hay diferencias estadísticamente significativa entre el valor que toma el indicador en el municipio y el departamento, o el departamento/disrito y el indicador nacional</a:t>
          </a:r>
        </a:p>
        <a:p>
          <a:endParaRPr lang="es-CO" sz="1100" b="1">
            <a:solidFill>
              <a:schemeClr val="dk1"/>
            </a:solidFill>
            <a:effectLst/>
            <a:latin typeface="+mn-lt"/>
            <a:ea typeface="+mn-ea"/>
            <a:cs typeface="+mn-cs"/>
          </a:endParaRPr>
        </a:p>
        <a:p>
          <a:r>
            <a:rPr lang="es-CO" sz="1100" b="1" i="1" u="sng">
              <a:solidFill>
                <a:schemeClr val="dk1"/>
              </a:solidFill>
              <a:effectLst/>
              <a:latin typeface="+mn-lt"/>
              <a:ea typeface="+mn-ea"/>
              <a:cs typeface="+mn-cs"/>
            </a:rPr>
            <a:t>Rojo</a:t>
          </a:r>
          <a:r>
            <a:rPr lang="es-CO" sz="1100" b="1">
              <a:solidFill>
                <a:schemeClr val="dk1"/>
              </a:solidFill>
              <a:effectLst/>
              <a:latin typeface="+mn-lt"/>
              <a:ea typeface="+mn-ea"/>
              <a:cs typeface="+mn-cs"/>
            </a:rPr>
            <a:t>:</a:t>
          </a:r>
          <a:r>
            <a:rPr lang="es-CO" sz="1100" b="1" baseline="0">
              <a:solidFill>
                <a:schemeClr val="dk1"/>
              </a:solidFill>
              <a:effectLst/>
              <a:latin typeface="+mn-lt"/>
              <a:ea typeface="+mn-ea"/>
              <a:cs typeface="+mn-cs"/>
            </a:rPr>
            <a:t> </a:t>
          </a:r>
          <a:r>
            <a:rPr lang="es-CO" sz="1100" b="1">
              <a:solidFill>
                <a:schemeClr val="dk1"/>
              </a:solidFill>
              <a:effectLst/>
              <a:latin typeface="+mn-lt"/>
              <a:ea typeface="+mn-ea"/>
              <a:cs typeface="+mn-cs"/>
            </a:rPr>
            <a:t>Cuando la diferencia relativa es mayor de uno y el intervalo de confianza 95% no atraviesa el uno, indica que el indicador es significativamente más alto en el municipio comparado con el departamento, o en el departamento/distrito comparado con el indicador nacional.</a:t>
          </a:r>
        </a:p>
        <a:p>
          <a:endParaRPr lang="es-CO" sz="1100" b="1">
            <a:solidFill>
              <a:schemeClr val="dk1"/>
            </a:solidFill>
            <a:effectLst/>
            <a:latin typeface="+mn-lt"/>
            <a:ea typeface="+mn-ea"/>
            <a:cs typeface="+mn-cs"/>
          </a:endParaRPr>
        </a:p>
        <a:p>
          <a:r>
            <a:rPr lang="es-CO" sz="1100" b="1" i="1" u="sng">
              <a:solidFill>
                <a:schemeClr val="dk1"/>
              </a:solidFill>
              <a:effectLst/>
              <a:latin typeface="+mn-lt"/>
              <a:ea typeface="+mn-ea"/>
              <a:cs typeface="+mn-cs"/>
            </a:rPr>
            <a:t>Verde: </a:t>
          </a:r>
          <a:r>
            <a:rPr lang="es-CO" sz="1100" b="1">
              <a:solidFill>
                <a:schemeClr val="dk1"/>
              </a:solidFill>
              <a:effectLst/>
              <a:latin typeface="+mn-lt"/>
              <a:ea typeface="+mn-ea"/>
              <a:cs typeface="+mn-cs"/>
            </a:rPr>
            <a:t>Cuando la diferencia relativa es menor de uno y el intervalo de confianza 95% no atraviesa el uno, indica que el indicador es significativamente más bajo en en el municipio comparado con el departamento, o en el departamento/distrito comparado con el indicador nacional </a:t>
          </a:r>
        </a:p>
        <a:p>
          <a:endParaRPr lang="es-CO" sz="1100" b="1">
            <a:solidFill>
              <a:schemeClr val="dk1"/>
            </a:solidFill>
            <a:effectLst/>
            <a:latin typeface="+mn-lt"/>
            <a:ea typeface="+mn-ea"/>
            <a:cs typeface="+mn-cs"/>
          </a:endParaRPr>
        </a:p>
        <a:p>
          <a:r>
            <a:rPr lang="es-CO" sz="1100" b="1">
              <a:solidFill>
                <a:schemeClr val="dk1"/>
              </a:solidFill>
              <a:effectLst/>
              <a:latin typeface="+mn-lt"/>
              <a:ea typeface="+mn-ea"/>
              <a:cs typeface="+mn-cs"/>
            </a:rPr>
            <a:t>Tambien aparecerá graficado con</a:t>
          </a:r>
          <a:r>
            <a:rPr lang="es-CO" sz="1100" b="1" baseline="0">
              <a:solidFill>
                <a:schemeClr val="dk1"/>
              </a:solidFill>
              <a:effectLst/>
              <a:latin typeface="+mn-lt"/>
              <a:ea typeface="+mn-ea"/>
              <a:cs typeface="+mn-cs"/>
            </a:rPr>
            <a:t> flechas el comportamiento de cada indicador para todo el período de tiempo.</a:t>
          </a:r>
        </a:p>
        <a:p>
          <a:endParaRPr lang="es-CO" sz="1100" b="1" baseline="0">
            <a:solidFill>
              <a:schemeClr val="dk1"/>
            </a:solidFill>
            <a:effectLst/>
            <a:latin typeface="+mn-lt"/>
            <a:ea typeface="+mn-ea"/>
            <a:cs typeface="+mn-cs"/>
          </a:endParaRPr>
        </a:p>
        <a:p>
          <a:r>
            <a:rPr lang="es-CO" sz="1100" b="1">
              <a:solidFill>
                <a:schemeClr val="dk1"/>
              </a:solidFill>
              <a:effectLst/>
              <a:latin typeface="+mn-lt"/>
              <a:ea typeface="+mn-ea"/>
              <a:cs typeface="+mn-cs"/>
            </a:rPr>
            <a:t>↘ Indica que</a:t>
          </a:r>
          <a:r>
            <a:rPr lang="es-CO" sz="1100" b="1" baseline="0">
              <a:solidFill>
                <a:schemeClr val="dk1"/>
              </a:solidFill>
              <a:effectLst/>
              <a:latin typeface="+mn-lt"/>
              <a:ea typeface="+mn-ea"/>
              <a:cs typeface="+mn-cs"/>
            </a:rPr>
            <a:t> el indicador disminuyó con respecto al año anterior.</a:t>
          </a:r>
          <a:endParaRPr lang="es-CO"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CO" sz="1100" b="1">
              <a:solidFill>
                <a:schemeClr val="dk1"/>
              </a:solidFill>
              <a:effectLst/>
              <a:latin typeface="+mn-lt"/>
              <a:ea typeface="+mn-ea"/>
              <a:cs typeface="+mn-cs"/>
            </a:rPr>
            <a:t>↗Indica que</a:t>
          </a:r>
          <a:r>
            <a:rPr lang="es-CO" sz="1100" b="1" baseline="0">
              <a:solidFill>
                <a:schemeClr val="dk1"/>
              </a:solidFill>
              <a:effectLst/>
              <a:latin typeface="+mn-lt"/>
              <a:ea typeface="+mn-ea"/>
              <a:cs typeface="+mn-cs"/>
            </a:rPr>
            <a:t> el indicador aumentó con respecto al año anterior.</a:t>
          </a:r>
          <a:endParaRPr lang="es-CO" b="1">
            <a:effectLst/>
          </a:endParaRPr>
        </a:p>
        <a:p>
          <a:pPr marL="0" marR="0" indent="0" defTabSz="914400" eaLnBrk="1" fontAlgn="auto" latinLnBrk="0" hangingPunct="1">
            <a:lnSpc>
              <a:spcPct val="100000"/>
            </a:lnSpc>
            <a:spcBef>
              <a:spcPts val="0"/>
            </a:spcBef>
            <a:spcAft>
              <a:spcPts val="0"/>
            </a:spcAft>
            <a:buClrTx/>
            <a:buSzTx/>
            <a:buFontTx/>
            <a:buNone/>
            <a:tabLst/>
            <a:defRPr/>
          </a:pPr>
          <a:r>
            <a:rPr lang="es-CO" sz="1100" b="1">
              <a:solidFill>
                <a:schemeClr val="dk1"/>
              </a:solidFill>
              <a:effectLst/>
              <a:latin typeface="+mn-lt"/>
              <a:ea typeface="+mn-ea"/>
              <a:cs typeface="+mn-cs"/>
            </a:rPr>
            <a:t>-Indica que</a:t>
          </a:r>
          <a:r>
            <a:rPr lang="es-CO" sz="1100" b="1" baseline="0">
              <a:solidFill>
                <a:schemeClr val="dk1"/>
              </a:solidFill>
              <a:effectLst/>
              <a:latin typeface="+mn-lt"/>
              <a:ea typeface="+mn-ea"/>
              <a:cs typeface="+mn-cs"/>
            </a:rPr>
            <a:t> el indicador se mantuvo igual con respecto al año anterior.</a:t>
          </a:r>
          <a:endParaRPr lang="es-CO" b="1">
            <a:effectLst/>
          </a:endParaRPr>
        </a:p>
        <a:p>
          <a:endParaRPr lang="es-CO" sz="1100" b="1">
            <a:solidFill>
              <a:schemeClr val="dk1"/>
            </a:solidFill>
            <a:effectLst/>
            <a:latin typeface="+mn-lt"/>
            <a:ea typeface="+mn-ea"/>
            <a:cs typeface="+mn-cs"/>
          </a:endParaRPr>
        </a:p>
        <a:p>
          <a:pPr algn="l"/>
          <a:endParaRPr lang="es-CO" sz="1100" b="1"/>
        </a:p>
      </xdr:txBody>
    </xdr:sp>
    <xdr:clientData/>
  </xdr:twoCellAnchor>
  <xdr:twoCellAnchor>
    <xdr:from>
      <xdr:col>4</xdr:col>
      <xdr:colOff>910318</xdr:colOff>
      <xdr:row>38</xdr:row>
      <xdr:rowOff>149680</xdr:rowOff>
    </xdr:from>
    <xdr:to>
      <xdr:col>8</xdr:col>
      <xdr:colOff>412296</xdr:colOff>
      <xdr:row>44</xdr:row>
      <xdr:rowOff>187780</xdr:rowOff>
    </xdr:to>
    <xdr:sp macro="" textlink="">
      <xdr:nvSpPr>
        <xdr:cNvPr id="11" name="10 Llamada rectangular redondeada">
          <a:extLst>
            <a:ext uri="{FF2B5EF4-FFF2-40B4-BE49-F238E27FC236}">
              <a16:creationId xmlns:a16="http://schemas.microsoft.com/office/drawing/2014/main" id="{00000000-0008-0000-0000-00000B000000}"/>
            </a:ext>
          </a:extLst>
        </xdr:cNvPr>
        <xdr:cNvSpPr/>
      </xdr:nvSpPr>
      <xdr:spPr>
        <a:xfrm>
          <a:off x="6720568" y="9116787"/>
          <a:ext cx="2441121" cy="1181100"/>
        </a:xfrm>
        <a:prstGeom prst="wedgeRoundRectCallout">
          <a:avLst>
            <a:gd name="adj1" fmla="val -185697"/>
            <a:gd name="adj2" fmla="val -18547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s-CO" sz="1100" b="1" baseline="0"/>
            <a:t>En este espacio se debe ubicar el número de casos de muerte por rabia. La diferencia anual es la resta de los casos de un año con respecto al anterior.</a:t>
          </a:r>
        </a:p>
        <a:p>
          <a:pPr algn="l"/>
          <a:endParaRPr lang="es-CO" sz="1100" b="1"/>
        </a:p>
      </xdr:txBody>
    </xdr:sp>
    <xdr:clientData/>
  </xdr:twoCellAnchor>
  <mc:AlternateContent xmlns:mc="http://schemas.openxmlformats.org/markup-compatibility/2006">
    <mc:Choice xmlns:a14="http://schemas.microsoft.com/office/drawing/2010/main" Requires="a14">
      <xdr:twoCellAnchor>
        <xdr:from>
          <xdr:col>10</xdr:col>
          <xdr:colOff>95250</xdr:colOff>
          <xdr:row>17</xdr:row>
          <xdr:rowOff>333375</xdr:rowOff>
        </xdr:from>
        <xdr:to>
          <xdr:col>15</xdr:col>
          <xdr:colOff>38100</xdr:colOff>
          <xdr:row>20</xdr:row>
          <xdr:rowOff>95250</xdr:rowOff>
        </xdr:to>
        <xdr:sp macro="" textlink="">
          <xdr:nvSpPr>
            <xdr:cNvPr id="2049" name="Object 9"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effectLst/>
            <a:extLst>
              <a:ext uri="{909E8E84-426E-40DD-AFC4-6F175D3DCCD1}">
                <a14:hiddenFill>
                  <a:solidFill>
                    <a:srgbClr val="FFFFFF"/>
                  </a:solidFill>
                </a14:hiddenFill>
              </a:ext>
              <a:ext uri="{AF507438-7753-43E0-B8FC-AC1667EBCBE1}">
                <a14:hiddenEffects>
                  <a:effectLst>
                    <a:outerShdw dist="38099" dir="2700000" algn="ctr" rotWithShape="0">
                      <a:srgbClr val="000000">
                        <a:alpha val="74997"/>
                      </a:srgbClr>
                    </a:outerShdw>
                  </a:effectLst>
                </a14:hiddenEffects>
              </a:ext>
            </a:extLst>
          </xdr:spPr>
        </xdr:sp>
        <xdr:clientData/>
      </xdr:twoCellAnchor>
    </mc:Choice>
    <mc:Fallback/>
  </mc:AlternateContent>
  <xdr:twoCellAnchor>
    <xdr:from>
      <xdr:col>18</xdr:col>
      <xdr:colOff>576695</xdr:colOff>
      <xdr:row>7</xdr:row>
      <xdr:rowOff>322698</xdr:rowOff>
    </xdr:from>
    <xdr:to>
      <xdr:col>50</xdr:col>
      <xdr:colOff>251497</xdr:colOff>
      <xdr:row>11</xdr:row>
      <xdr:rowOff>322695</xdr:rowOff>
    </xdr:to>
    <xdr:sp macro="" textlink="">
      <xdr:nvSpPr>
        <xdr:cNvPr id="16" name="15 Llamada rectangular redondeada">
          <a:extLst>
            <a:ext uri="{FF2B5EF4-FFF2-40B4-BE49-F238E27FC236}">
              <a16:creationId xmlns:a16="http://schemas.microsoft.com/office/drawing/2014/main" id="{00000000-0008-0000-0000-000010000000}"/>
            </a:ext>
          </a:extLst>
        </xdr:cNvPr>
        <xdr:cNvSpPr/>
      </xdr:nvSpPr>
      <xdr:spPr>
        <a:xfrm>
          <a:off x="14001750" y="2996625"/>
          <a:ext cx="2958329" cy="1551706"/>
        </a:xfrm>
        <a:prstGeom prst="wedgeRoundRectCallout">
          <a:avLst>
            <a:gd name="adj1" fmla="val -503959"/>
            <a:gd name="adj2" fmla="val -7742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s-CO" sz="1100" b="1"/>
            <a:t>En este espacio se debe escribir el nombre </a:t>
          </a:r>
          <a:r>
            <a:rPr lang="es-CO" sz="1100" b="1" baseline="0"/>
            <a:t>del departamento,  distrito o municipio, que corresponda a la entidad territorial de análisis.</a:t>
          </a:r>
        </a:p>
        <a:p>
          <a:pPr algn="l"/>
          <a:endParaRPr lang="es-CO" sz="11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DH52"/>
  <sheetViews>
    <sheetView topLeftCell="A4" zoomScale="55" zoomScaleNormal="55" workbookViewId="0">
      <selection activeCell="N26" sqref="N26"/>
    </sheetView>
  </sheetViews>
  <sheetFormatPr baseColWidth="10" defaultColWidth="11.42578125" defaultRowHeight="15" x14ac:dyDescent="0.2"/>
  <cols>
    <col min="1" max="1" width="43.85546875" style="4" customWidth="1"/>
    <col min="2" max="2" width="12.140625" style="10" bestFit="1" customWidth="1"/>
    <col min="3" max="3" width="15.5703125" style="10" bestFit="1" customWidth="1"/>
    <col min="4" max="6" width="15.5703125" style="10" customWidth="1"/>
    <col min="7" max="11" width="6.42578125" style="4" bestFit="1" customWidth="1"/>
    <col min="12" max="12" width="6.42578125" style="4" customWidth="1"/>
    <col min="13" max="13" width="6.42578125" style="4" bestFit="1" customWidth="1"/>
    <col min="14" max="18" width="6.42578125" style="4" customWidth="1"/>
    <col min="19" max="20" width="8.5703125" style="68" customWidth="1"/>
    <col min="21" max="31" width="6.42578125" style="11" hidden="1" customWidth="1"/>
    <col min="32" max="33" width="6.42578125" style="75" hidden="1" customWidth="1"/>
    <col min="34" max="43" width="7.85546875" style="11" hidden="1" customWidth="1"/>
    <col min="44" max="44" width="6.42578125" style="4" hidden="1" customWidth="1"/>
    <col min="45" max="46" width="6.42578125" style="68" hidden="1" customWidth="1"/>
    <col min="47" max="49" width="6.42578125" style="4" customWidth="1"/>
    <col min="50" max="50" width="11.42578125" style="4"/>
    <col min="51" max="51" width="43" style="4" bestFit="1" customWidth="1"/>
    <col min="52" max="52" width="11" style="4" bestFit="1" customWidth="1"/>
    <col min="53" max="53" width="7.7109375" style="4" bestFit="1" customWidth="1"/>
    <col min="54" max="54" width="9.5703125" style="4" bestFit="1" customWidth="1"/>
    <col min="55" max="63" width="2.85546875" style="4" bestFit="1" customWidth="1"/>
    <col min="64" max="66" width="2.85546875" style="4" customWidth="1"/>
    <col min="67" max="67" width="2.85546875" style="4" bestFit="1" customWidth="1"/>
    <col min="68" max="16384" width="11.42578125" style="4"/>
  </cols>
  <sheetData>
    <row r="1" spans="1:112" s="45" customFormat="1" x14ac:dyDescent="0.25">
      <c r="S1" s="62"/>
      <c r="T1" s="62"/>
      <c r="AF1" s="62"/>
      <c r="AG1" s="62"/>
      <c r="AO1" s="46"/>
      <c r="AS1" s="62"/>
      <c r="AT1" s="62"/>
      <c r="CA1" s="46"/>
      <c r="DH1" s="46"/>
    </row>
    <row r="2" spans="1:112" s="47" customFormat="1" ht="92.25" customHeight="1" x14ac:dyDescent="0.65">
      <c r="B2" s="120" t="s">
        <v>30</v>
      </c>
      <c r="C2" s="120"/>
      <c r="D2" s="120"/>
      <c r="E2" s="120"/>
      <c r="F2" s="120"/>
      <c r="G2" s="120"/>
      <c r="H2" s="120"/>
      <c r="I2" s="120"/>
      <c r="J2" s="120"/>
      <c r="K2" s="120"/>
      <c r="S2" s="64"/>
      <c r="T2" s="64"/>
      <c r="AF2" s="64"/>
      <c r="AG2" s="64"/>
      <c r="AS2" s="64"/>
      <c r="AT2" s="64"/>
    </row>
    <row r="3" spans="1:112" x14ac:dyDescent="0.2">
      <c r="AS3" s="75"/>
      <c r="AT3" s="75"/>
    </row>
    <row r="4" spans="1:112" x14ac:dyDescent="0.2">
      <c r="AS4" s="75"/>
      <c r="AT4" s="75"/>
    </row>
    <row r="6" spans="1:112" ht="18.75" customHeight="1" x14ac:dyDescent="0.2">
      <c r="A6" s="113" t="s">
        <v>0</v>
      </c>
      <c r="B6" s="115" t="s">
        <v>5</v>
      </c>
      <c r="C6" s="115" t="s">
        <v>4</v>
      </c>
      <c r="D6" s="117" t="s">
        <v>3</v>
      </c>
      <c r="E6" s="117" t="s">
        <v>1</v>
      </c>
      <c r="F6" s="117" t="s">
        <v>2</v>
      </c>
      <c r="G6" s="121"/>
      <c r="H6" s="121"/>
      <c r="I6" s="121"/>
      <c r="J6" s="121"/>
      <c r="K6" s="121"/>
      <c r="L6" s="121"/>
      <c r="M6" s="121"/>
      <c r="N6" s="121"/>
      <c r="O6" s="121"/>
      <c r="P6" s="121"/>
      <c r="Q6" s="121"/>
      <c r="R6" s="93"/>
      <c r="S6" s="93"/>
      <c r="T6" s="93"/>
      <c r="U6" s="2"/>
      <c r="V6" s="2"/>
      <c r="W6" s="2"/>
      <c r="X6" s="2"/>
      <c r="Y6" s="2"/>
      <c r="Z6" s="2"/>
      <c r="AA6" s="2"/>
      <c r="AB6" s="2"/>
      <c r="AC6" s="2"/>
      <c r="AD6" s="2"/>
      <c r="AE6" s="2"/>
      <c r="AF6" s="65"/>
      <c r="AG6" s="65"/>
      <c r="AH6" s="2"/>
      <c r="AI6" s="2"/>
      <c r="AJ6" s="2"/>
      <c r="AK6" s="2"/>
      <c r="AL6" s="2"/>
      <c r="AM6" s="2"/>
      <c r="AN6" s="2"/>
      <c r="AO6" s="2"/>
      <c r="AP6" s="2"/>
      <c r="AQ6" s="2"/>
      <c r="AR6" s="3"/>
      <c r="AS6" s="65"/>
      <c r="AT6" s="65"/>
      <c r="AU6" s="3"/>
      <c r="AV6" s="3"/>
      <c r="AW6" s="3"/>
      <c r="AY6" s="113" t="s">
        <v>0</v>
      </c>
      <c r="AZ6" s="117" t="str">
        <f>B6</f>
        <v>Referencia (pais o dpto). Último año</v>
      </c>
      <c r="BA6" s="117" t="str">
        <f>C6</f>
        <v>Nombre del Dpto o Mpio. Último año</v>
      </c>
      <c r="BB6" s="117"/>
      <c r="BC6" s="119"/>
      <c r="BD6" s="119"/>
      <c r="BE6" s="119"/>
      <c r="BF6" s="119"/>
      <c r="BG6" s="119"/>
      <c r="BH6" s="119"/>
      <c r="BI6" s="40"/>
      <c r="BJ6" s="40"/>
      <c r="BK6" s="40"/>
      <c r="BL6" s="40"/>
      <c r="BM6" s="40"/>
      <c r="BN6" s="40"/>
      <c r="BO6" s="40"/>
    </row>
    <row r="7" spans="1:112" s="8" customFormat="1" ht="40.5" customHeight="1" x14ac:dyDescent="0.2">
      <c r="A7" s="114"/>
      <c r="B7" s="116"/>
      <c r="C7" s="116"/>
      <c r="D7" s="118"/>
      <c r="E7" s="118"/>
      <c r="F7" s="118"/>
      <c r="G7" s="5">
        <v>2005</v>
      </c>
      <c r="H7" s="5">
        <v>2006</v>
      </c>
      <c r="I7" s="5">
        <v>2007</v>
      </c>
      <c r="J7" s="5">
        <v>2008</v>
      </c>
      <c r="K7" s="5">
        <v>2009</v>
      </c>
      <c r="L7" s="5">
        <v>2010</v>
      </c>
      <c r="M7" s="5">
        <v>2011</v>
      </c>
      <c r="N7" s="5">
        <v>2012</v>
      </c>
      <c r="O7" s="5">
        <v>2013</v>
      </c>
      <c r="P7" s="5">
        <v>2014</v>
      </c>
      <c r="Q7" s="5">
        <v>2015</v>
      </c>
      <c r="R7" s="5">
        <v>2016</v>
      </c>
      <c r="S7" s="5">
        <v>2017</v>
      </c>
      <c r="T7" s="42">
        <v>2018</v>
      </c>
      <c r="U7" s="35">
        <v>2006</v>
      </c>
      <c r="V7" s="31">
        <v>2007</v>
      </c>
      <c r="W7" s="31">
        <v>2008</v>
      </c>
      <c r="X7" s="31">
        <v>2009</v>
      </c>
      <c r="Y7" s="31">
        <v>2010</v>
      </c>
      <c r="Z7" s="31">
        <v>2011</v>
      </c>
      <c r="AA7" s="31">
        <v>2012</v>
      </c>
      <c r="AB7" s="31">
        <v>2013</v>
      </c>
      <c r="AC7" s="31">
        <v>2014</v>
      </c>
      <c r="AD7" s="31">
        <v>2015</v>
      </c>
      <c r="AE7" s="31">
        <v>2016</v>
      </c>
      <c r="AF7" s="70">
        <v>2017</v>
      </c>
      <c r="AG7" s="71">
        <v>2018</v>
      </c>
      <c r="AH7" s="57">
        <v>2006</v>
      </c>
      <c r="AI7" s="58">
        <v>2007</v>
      </c>
      <c r="AJ7" s="58">
        <v>2008</v>
      </c>
      <c r="AK7" s="58">
        <v>2009</v>
      </c>
      <c r="AL7" s="58">
        <v>2010</v>
      </c>
      <c r="AM7" s="58">
        <v>2011</v>
      </c>
      <c r="AN7" s="58">
        <v>2012</v>
      </c>
      <c r="AO7" s="58">
        <v>2013</v>
      </c>
      <c r="AP7" s="58">
        <v>2014</v>
      </c>
      <c r="AQ7" s="58">
        <v>2015</v>
      </c>
      <c r="AR7" s="59">
        <v>2016</v>
      </c>
      <c r="AS7" s="72">
        <v>2017</v>
      </c>
      <c r="AT7" s="72">
        <v>2018</v>
      </c>
      <c r="AU7" s="6"/>
      <c r="AV7" s="6"/>
      <c r="AW7" s="6"/>
      <c r="AX7" s="4"/>
      <c r="AY7" s="114"/>
      <c r="AZ7" s="118"/>
      <c r="BA7" s="118"/>
      <c r="BB7" s="118"/>
      <c r="BC7" s="7">
        <v>2006</v>
      </c>
      <c r="BD7" s="7">
        <v>2007</v>
      </c>
      <c r="BE7" s="7">
        <v>2008</v>
      </c>
      <c r="BF7" s="7">
        <v>2009</v>
      </c>
      <c r="BG7" s="7">
        <v>2010</v>
      </c>
      <c r="BH7" s="7">
        <v>2011</v>
      </c>
      <c r="BI7" s="7">
        <v>2012</v>
      </c>
      <c r="BJ7" s="7">
        <v>2013</v>
      </c>
      <c r="BK7" s="7">
        <v>2014</v>
      </c>
      <c r="BL7" s="7">
        <v>2015</v>
      </c>
      <c r="BM7" s="7">
        <v>2016</v>
      </c>
      <c r="BN7" s="7">
        <v>2017</v>
      </c>
      <c r="BO7" s="7">
        <v>2018</v>
      </c>
    </row>
    <row r="8" spans="1:112" ht="30" x14ac:dyDescent="0.2">
      <c r="A8" s="23" t="s">
        <v>13</v>
      </c>
      <c r="B8" s="24"/>
      <c r="C8" s="24"/>
      <c r="D8" s="25" t="e">
        <f>(C8/B8)</f>
        <v>#DIV/0!</v>
      </c>
      <c r="E8" s="25" t="e">
        <f>EXP(LN(D8)-((1.96)*(1/C8^0.5)))</f>
        <v>#DIV/0!</v>
      </c>
      <c r="F8" s="25" t="e">
        <f>EXP(LN(D8)+((1.96)*(1/C8^0.5)))</f>
        <v>#DIV/0!</v>
      </c>
      <c r="G8" s="26"/>
      <c r="H8" s="26"/>
      <c r="I8" s="26"/>
      <c r="J8" s="26"/>
      <c r="K8" s="26"/>
      <c r="L8" s="26"/>
      <c r="M8" s="26"/>
      <c r="N8" s="18"/>
      <c r="O8" s="18"/>
      <c r="P8" s="18"/>
      <c r="Q8" s="18"/>
      <c r="R8" s="18"/>
      <c r="S8" s="50"/>
      <c r="T8" s="50"/>
      <c r="U8" s="36">
        <f t="shared" ref="U8:U19" si="0">(H8-G8)</f>
        <v>0</v>
      </c>
      <c r="V8" s="11">
        <f t="shared" ref="V8:V19" si="1">(I8-H8)</f>
        <v>0</v>
      </c>
      <c r="W8" s="11">
        <f t="shared" ref="W8:W19" si="2">(J8-I8)</f>
        <v>0</v>
      </c>
      <c r="X8" s="11">
        <f t="shared" ref="X8:X19" si="3">(K8-J8)</f>
        <v>0</v>
      </c>
      <c r="Y8" s="11">
        <f t="shared" ref="Y8:Y19" si="4">(L8-K8)</f>
        <v>0</v>
      </c>
      <c r="Z8" s="11">
        <f t="shared" ref="Z8:Z19" si="5">(M8-L8)</f>
        <v>0</v>
      </c>
      <c r="AA8" s="11">
        <f t="shared" ref="AA8:AA19" si="6">(N8-M8)</f>
        <v>0</v>
      </c>
      <c r="AB8" s="11">
        <f t="shared" ref="AB8:AB19" si="7">(O8-N8)</f>
        <v>0</v>
      </c>
      <c r="AC8" s="11">
        <f t="shared" ref="AC8:AC19" si="8">(P8-O8)</f>
        <v>0</v>
      </c>
      <c r="AD8" s="11">
        <f t="shared" ref="AD8:AD19" si="9">(Q8-P8)</f>
        <v>0</v>
      </c>
      <c r="AE8" s="11">
        <f t="shared" ref="AE8:AE19" si="10">(R8-Q8)</f>
        <v>0</v>
      </c>
      <c r="AF8" s="11">
        <f t="shared" ref="AF8:AF19" si="11">(S8-R8)</f>
        <v>0</v>
      </c>
      <c r="AG8" s="11">
        <f t="shared" ref="AG8:AG19" si="12">(T8-S8)</f>
        <v>0</v>
      </c>
      <c r="AH8" s="60" t="str">
        <f t="shared" ref="AH8:AH19" si="13">IF(U8&lt;0,"↘",IF(U8=0,"-",IF(U8&gt;0,"↗","")))</f>
        <v>-</v>
      </c>
      <c r="AI8" s="56" t="str">
        <f t="shared" ref="AI8:AI19" si="14">IF(V8&lt;0,"↘",IF(V8=0,"-",IF(V8&gt;0,"↗","")))</f>
        <v>-</v>
      </c>
      <c r="AJ8" s="56" t="str">
        <f t="shared" ref="AJ8:AJ19" si="15">IF(W8&lt;0,"↘",IF(W8=0,"-",IF(W8&gt;0,"↗","")))</f>
        <v>-</v>
      </c>
      <c r="AK8" s="56" t="str">
        <f t="shared" ref="AK8:AK19" si="16">IF(X8&lt;0,"↘",IF(X8=0,"-",IF(X8&gt;0,"↗","")))</f>
        <v>-</v>
      </c>
      <c r="AL8" s="56" t="str">
        <f t="shared" ref="AL8:AL19" si="17">IF(Y8&lt;0,"↘",IF(Y8=0,"-",IF(Y8&gt;0,"↗","")))</f>
        <v>-</v>
      </c>
      <c r="AM8" s="56" t="str">
        <f t="shared" ref="AM8:AM19" si="18">IF(Z8&lt;0,"↘",IF(Z8=0,"-",IF(Z8&gt;0,"↗","")))</f>
        <v>-</v>
      </c>
      <c r="AN8" s="56" t="str">
        <f t="shared" ref="AN8:AN19" si="19">IF(AA8&lt;0,"↘",IF(AA8=0,"-",IF(AA8&gt;0,"↗","")))</f>
        <v>-</v>
      </c>
      <c r="AO8" s="56" t="str">
        <f t="shared" ref="AO8:AO19" si="20">IF(AB8&lt;0,"↘",IF(AB8=0,"-",IF(AB8&gt;0,"↗","")))</f>
        <v>-</v>
      </c>
      <c r="AP8" s="56" t="str">
        <f t="shared" ref="AP8:AP19" si="21">IF(AC8&lt;0,"↘",IF(AC8=0,"-",IF(AC8&gt;0,"↗","")))</f>
        <v>-</v>
      </c>
      <c r="AQ8" s="56" t="str">
        <f t="shared" ref="AQ8:AT19" si="22">IF(AD8&lt;0,"↘",IF(AD8=0,"-",IF(AD8&gt;0,"↗","")))</f>
        <v>-</v>
      </c>
      <c r="AR8" s="56" t="str">
        <f t="shared" si="22"/>
        <v>-</v>
      </c>
      <c r="AS8" s="56" t="str">
        <f t="shared" si="22"/>
        <v>-</v>
      </c>
      <c r="AT8" s="56" t="str">
        <f t="shared" si="22"/>
        <v>-</v>
      </c>
      <c r="AY8" s="9" t="str">
        <f t="shared" ref="AY8:AY19" si="23">A8</f>
        <v>Tasa de mortalidad ajustada por edad por accidentes de transporte terrestre</v>
      </c>
      <c r="AZ8" s="10">
        <f t="shared" ref="AZ8:AZ19" si="24">B8</f>
        <v>0</v>
      </c>
      <c r="BA8" s="10">
        <f t="shared" ref="BA8:BA19" si="25">C8</f>
        <v>0</v>
      </c>
      <c r="BB8" s="1" t="e">
        <f t="shared" ref="BB8:BB19" si="26">IF(AND(D8&gt;1,E8&gt;1,F8&gt;1),"rojo",IF(AND(D8&lt;1,E8&lt;1,F8&lt;1),"verde",IF(AND(E8&lt;1,F8&gt;1),"amarillo","")))</f>
        <v>#DIV/0!</v>
      </c>
      <c r="BC8" s="29" t="str">
        <f t="shared" ref="BC8:BK19" si="27">AH8</f>
        <v>-</v>
      </c>
      <c r="BD8" s="29" t="str">
        <f t="shared" si="27"/>
        <v>-</v>
      </c>
      <c r="BE8" s="29" t="str">
        <f t="shared" si="27"/>
        <v>-</v>
      </c>
      <c r="BF8" s="29" t="str">
        <f t="shared" si="27"/>
        <v>-</v>
      </c>
      <c r="BG8" s="29" t="str">
        <f t="shared" si="27"/>
        <v>-</v>
      </c>
      <c r="BH8" s="29" t="str">
        <f t="shared" si="27"/>
        <v>-</v>
      </c>
      <c r="BI8" s="29" t="str">
        <f t="shared" si="27"/>
        <v>-</v>
      </c>
      <c r="BJ8" s="29" t="str">
        <f t="shared" si="27"/>
        <v>-</v>
      </c>
      <c r="BK8" s="29" t="str">
        <f t="shared" si="27"/>
        <v>-</v>
      </c>
      <c r="BL8" s="91" t="str">
        <f t="shared" ref="BL8:BL19" si="28">AQ8</f>
        <v>-</v>
      </c>
      <c r="BM8" s="91" t="str">
        <f t="shared" ref="BM8:BM19" si="29">AR8</f>
        <v>-</v>
      </c>
      <c r="BN8" s="91" t="str">
        <f t="shared" ref="BN8:BN19" si="30">AS8</f>
        <v>-</v>
      </c>
      <c r="BO8" s="91" t="str">
        <f t="shared" ref="BO8:BO19" si="31">AT8</f>
        <v>-</v>
      </c>
    </row>
    <row r="9" spans="1:112" ht="30" x14ac:dyDescent="0.2">
      <c r="A9" s="22" t="s">
        <v>14</v>
      </c>
      <c r="B9" s="17"/>
      <c r="C9" s="17"/>
      <c r="D9" s="13" t="e">
        <f t="shared" ref="D9:D19" si="32">(C9/B9)</f>
        <v>#DIV/0!</v>
      </c>
      <c r="E9" s="13" t="e">
        <f>EXP(LN(D9)-((1.96)*(1/C9^0.5)))</f>
        <v>#DIV/0!</v>
      </c>
      <c r="F9" s="13" t="e">
        <f t="shared" ref="F9:F19" si="33">EXP(LN(D9)+((1.96)*(1/C9^0.5)))</f>
        <v>#DIV/0!</v>
      </c>
      <c r="G9" s="18"/>
      <c r="H9" s="18"/>
      <c r="I9" s="18"/>
      <c r="J9" s="18"/>
      <c r="K9" s="18"/>
      <c r="L9" s="18"/>
      <c r="M9" s="18"/>
      <c r="N9" s="18"/>
      <c r="O9" s="18"/>
      <c r="P9" s="18"/>
      <c r="Q9" s="18"/>
      <c r="R9" s="18"/>
      <c r="S9" s="50"/>
      <c r="T9" s="50"/>
      <c r="U9" s="37">
        <f t="shared" si="0"/>
        <v>0</v>
      </c>
      <c r="V9" s="11">
        <f t="shared" si="1"/>
        <v>0</v>
      </c>
      <c r="W9" s="11">
        <f t="shared" si="2"/>
        <v>0</v>
      </c>
      <c r="X9" s="11">
        <f t="shared" si="3"/>
        <v>0</v>
      </c>
      <c r="Y9" s="11">
        <f t="shared" si="4"/>
        <v>0</v>
      </c>
      <c r="Z9" s="11">
        <f t="shared" si="5"/>
        <v>0</v>
      </c>
      <c r="AA9" s="11">
        <f t="shared" si="6"/>
        <v>0</v>
      </c>
      <c r="AB9" s="11">
        <f t="shared" si="7"/>
        <v>0</v>
      </c>
      <c r="AC9" s="11">
        <f t="shared" si="8"/>
        <v>0</v>
      </c>
      <c r="AD9" s="11">
        <f t="shared" si="9"/>
        <v>0</v>
      </c>
      <c r="AE9" s="11">
        <f t="shared" si="10"/>
        <v>0</v>
      </c>
      <c r="AF9" s="11">
        <f t="shared" si="11"/>
        <v>0</v>
      </c>
      <c r="AG9" s="11">
        <f t="shared" si="12"/>
        <v>0</v>
      </c>
      <c r="AH9" s="32" t="str">
        <f t="shared" si="13"/>
        <v>-</v>
      </c>
      <c r="AI9" s="2" t="str">
        <f t="shared" si="14"/>
        <v>-</v>
      </c>
      <c r="AJ9" s="2" t="str">
        <f t="shared" si="15"/>
        <v>-</v>
      </c>
      <c r="AK9" s="2" t="str">
        <f t="shared" si="16"/>
        <v>-</v>
      </c>
      <c r="AL9" s="2" t="str">
        <f t="shared" si="17"/>
        <v>-</v>
      </c>
      <c r="AM9" s="2" t="str">
        <f t="shared" si="18"/>
        <v>-</v>
      </c>
      <c r="AN9" s="2" t="str">
        <f t="shared" si="19"/>
        <v>-</v>
      </c>
      <c r="AO9" s="2" t="str">
        <f t="shared" si="20"/>
        <v>-</v>
      </c>
      <c r="AP9" s="2" t="str">
        <f t="shared" si="21"/>
        <v>-</v>
      </c>
      <c r="AQ9" s="2" t="str">
        <f t="shared" si="22"/>
        <v>-</v>
      </c>
      <c r="AR9" s="2" t="str">
        <f t="shared" si="22"/>
        <v>-</v>
      </c>
      <c r="AS9" s="2" t="str">
        <f t="shared" si="22"/>
        <v>-</v>
      </c>
      <c r="AT9" s="2" t="str">
        <f t="shared" si="22"/>
        <v>-</v>
      </c>
      <c r="AY9" s="9" t="str">
        <f t="shared" si="23"/>
        <v>Tasa de mortalidad ajustada por edad por tumor maligno de mama</v>
      </c>
      <c r="AZ9" s="10">
        <f t="shared" si="24"/>
        <v>0</v>
      </c>
      <c r="BA9" s="10">
        <f t="shared" si="25"/>
        <v>0</v>
      </c>
      <c r="BB9" s="1" t="e">
        <f t="shared" si="26"/>
        <v>#DIV/0!</v>
      </c>
      <c r="BC9" s="12" t="str">
        <f t="shared" si="27"/>
        <v>-</v>
      </c>
      <c r="BD9" s="12" t="str">
        <f t="shared" si="27"/>
        <v>-</v>
      </c>
      <c r="BE9" s="12" t="str">
        <f t="shared" si="27"/>
        <v>-</v>
      </c>
      <c r="BF9" s="12" t="str">
        <f t="shared" si="27"/>
        <v>-</v>
      </c>
      <c r="BG9" s="12" t="str">
        <f t="shared" si="27"/>
        <v>-</v>
      </c>
      <c r="BH9" s="12" t="str">
        <f t="shared" si="27"/>
        <v>-</v>
      </c>
      <c r="BI9" s="12" t="str">
        <f t="shared" si="27"/>
        <v>-</v>
      </c>
      <c r="BJ9" s="12" t="str">
        <f t="shared" si="27"/>
        <v>-</v>
      </c>
      <c r="BK9" s="12" t="str">
        <f t="shared" si="27"/>
        <v>-</v>
      </c>
      <c r="BL9" s="12" t="str">
        <f t="shared" si="28"/>
        <v>-</v>
      </c>
      <c r="BM9" s="12" t="str">
        <f t="shared" si="29"/>
        <v>-</v>
      </c>
      <c r="BN9" s="12" t="str">
        <f t="shared" si="30"/>
        <v>-</v>
      </c>
      <c r="BO9" s="12" t="str">
        <f t="shared" si="31"/>
        <v>-</v>
      </c>
    </row>
    <row r="10" spans="1:112" ht="30" x14ac:dyDescent="0.2">
      <c r="A10" s="22" t="s">
        <v>15</v>
      </c>
      <c r="B10" s="17"/>
      <c r="C10" s="17"/>
      <c r="D10" s="13" t="e">
        <f t="shared" si="32"/>
        <v>#DIV/0!</v>
      </c>
      <c r="E10" s="13" t="e">
        <f t="shared" ref="E10:E19" si="34">EXP(LN(D10)-((1.96)*(1/C10^0.5)))</f>
        <v>#DIV/0!</v>
      </c>
      <c r="F10" s="13" t="e">
        <f t="shared" si="33"/>
        <v>#DIV/0!</v>
      </c>
      <c r="G10" s="18"/>
      <c r="H10" s="18"/>
      <c r="I10" s="18"/>
      <c r="J10" s="18"/>
      <c r="K10" s="18"/>
      <c r="L10" s="18"/>
      <c r="M10" s="18"/>
      <c r="N10" s="18"/>
      <c r="O10" s="18"/>
      <c r="P10" s="18"/>
      <c r="Q10" s="18"/>
      <c r="R10" s="18"/>
      <c r="S10" s="50"/>
      <c r="T10" s="50"/>
      <c r="U10" s="37">
        <f t="shared" si="0"/>
        <v>0</v>
      </c>
      <c r="V10" s="11">
        <f t="shared" si="1"/>
        <v>0</v>
      </c>
      <c r="W10" s="11">
        <f t="shared" si="2"/>
        <v>0</v>
      </c>
      <c r="X10" s="11">
        <f t="shared" si="3"/>
        <v>0</v>
      </c>
      <c r="Y10" s="11">
        <f t="shared" si="4"/>
        <v>0</v>
      </c>
      <c r="Z10" s="11">
        <f t="shared" si="5"/>
        <v>0</v>
      </c>
      <c r="AA10" s="11">
        <f t="shared" si="6"/>
        <v>0</v>
      </c>
      <c r="AB10" s="11">
        <f t="shared" si="7"/>
        <v>0</v>
      </c>
      <c r="AC10" s="11">
        <f t="shared" si="8"/>
        <v>0</v>
      </c>
      <c r="AD10" s="11">
        <f t="shared" si="9"/>
        <v>0</v>
      </c>
      <c r="AE10" s="11">
        <f t="shared" si="10"/>
        <v>0</v>
      </c>
      <c r="AF10" s="11">
        <f t="shared" si="11"/>
        <v>0</v>
      </c>
      <c r="AG10" s="11">
        <f t="shared" si="12"/>
        <v>0</v>
      </c>
      <c r="AH10" s="32" t="str">
        <f t="shared" si="13"/>
        <v>-</v>
      </c>
      <c r="AI10" s="2" t="str">
        <f t="shared" si="14"/>
        <v>-</v>
      </c>
      <c r="AJ10" s="2" t="str">
        <f t="shared" si="15"/>
        <v>-</v>
      </c>
      <c r="AK10" s="2" t="str">
        <f t="shared" si="16"/>
        <v>-</v>
      </c>
      <c r="AL10" s="2" t="str">
        <f t="shared" si="17"/>
        <v>-</v>
      </c>
      <c r="AM10" s="2" t="str">
        <f t="shared" si="18"/>
        <v>-</v>
      </c>
      <c r="AN10" s="2" t="str">
        <f t="shared" si="19"/>
        <v>-</v>
      </c>
      <c r="AO10" s="2" t="str">
        <f t="shared" si="20"/>
        <v>-</v>
      </c>
      <c r="AP10" s="2" t="str">
        <f t="shared" si="21"/>
        <v>-</v>
      </c>
      <c r="AQ10" s="2" t="str">
        <f t="shared" si="22"/>
        <v>-</v>
      </c>
      <c r="AR10" s="2" t="str">
        <f t="shared" si="22"/>
        <v>-</v>
      </c>
      <c r="AS10" s="2" t="str">
        <f t="shared" si="22"/>
        <v>-</v>
      </c>
      <c r="AT10" s="2" t="str">
        <f t="shared" si="22"/>
        <v>-</v>
      </c>
      <c r="AY10" s="9" t="str">
        <f t="shared" si="23"/>
        <v>Tasa de mortalidad ajustada por edad por tumor maligno del cuello uterino</v>
      </c>
      <c r="AZ10" s="10">
        <f t="shared" si="24"/>
        <v>0</v>
      </c>
      <c r="BA10" s="10">
        <f t="shared" si="25"/>
        <v>0</v>
      </c>
      <c r="BB10" s="1" t="e">
        <f t="shared" si="26"/>
        <v>#DIV/0!</v>
      </c>
      <c r="BC10" s="12" t="str">
        <f t="shared" si="27"/>
        <v>-</v>
      </c>
      <c r="BD10" s="12" t="str">
        <f t="shared" si="27"/>
        <v>-</v>
      </c>
      <c r="BE10" s="12" t="str">
        <f t="shared" si="27"/>
        <v>-</v>
      </c>
      <c r="BF10" s="12" t="str">
        <f t="shared" si="27"/>
        <v>-</v>
      </c>
      <c r="BG10" s="12" t="str">
        <f t="shared" si="27"/>
        <v>-</v>
      </c>
      <c r="BH10" s="12" t="str">
        <f t="shared" si="27"/>
        <v>-</v>
      </c>
      <c r="BI10" s="12" t="str">
        <f t="shared" si="27"/>
        <v>-</v>
      </c>
      <c r="BJ10" s="12" t="str">
        <f t="shared" si="27"/>
        <v>-</v>
      </c>
      <c r="BK10" s="12" t="str">
        <f t="shared" si="27"/>
        <v>-</v>
      </c>
      <c r="BL10" s="12" t="str">
        <f t="shared" si="28"/>
        <v>-</v>
      </c>
      <c r="BM10" s="12" t="str">
        <f t="shared" si="29"/>
        <v>-</v>
      </c>
      <c r="BN10" s="12" t="str">
        <f t="shared" si="30"/>
        <v>-</v>
      </c>
      <c r="BO10" s="12" t="str">
        <f t="shared" si="31"/>
        <v>-</v>
      </c>
    </row>
    <row r="11" spans="1:112" ht="30" x14ac:dyDescent="0.2">
      <c r="A11" s="22" t="s">
        <v>16</v>
      </c>
      <c r="B11" s="17"/>
      <c r="C11" s="17"/>
      <c r="D11" s="13" t="e">
        <f t="shared" si="32"/>
        <v>#DIV/0!</v>
      </c>
      <c r="E11" s="13" t="e">
        <f t="shared" si="34"/>
        <v>#DIV/0!</v>
      </c>
      <c r="F11" s="13" t="e">
        <f t="shared" si="33"/>
        <v>#DIV/0!</v>
      </c>
      <c r="G11" s="18"/>
      <c r="H11" s="18"/>
      <c r="I11" s="18"/>
      <c r="J11" s="18"/>
      <c r="K11" s="18"/>
      <c r="L11" s="18"/>
      <c r="M11" s="18"/>
      <c r="N11" s="18"/>
      <c r="O11" s="18"/>
      <c r="P11" s="18"/>
      <c r="Q11" s="18"/>
      <c r="R11" s="18"/>
      <c r="S11" s="50"/>
      <c r="T11" s="50"/>
      <c r="U11" s="37">
        <f t="shared" si="0"/>
        <v>0</v>
      </c>
      <c r="V11" s="11">
        <f t="shared" si="1"/>
        <v>0</v>
      </c>
      <c r="W11" s="11">
        <f t="shared" si="2"/>
        <v>0</v>
      </c>
      <c r="X11" s="11">
        <f t="shared" si="3"/>
        <v>0</v>
      </c>
      <c r="Y11" s="11">
        <f t="shared" si="4"/>
        <v>0</v>
      </c>
      <c r="Z11" s="11">
        <f t="shared" si="5"/>
        <v>0</v>
      </c>
      <c r="AA11" s="11">
        <f t="shared" si="6"/>
        <v>0</v>
      </c>
      <c r="AB11" s="11">
        <f t="shared" si="7"/>
        <v>0</v>
      </c>
      <c r="AC11" s="11">
        <f t="shared" si="8"/>
        <v>0</v>
      </c>
      <c r="AD11" s="11">
        <f t="shared" si="9"/>
        <v>0</v>
      </c>
      <c r="AE11" s="11">
        <f t="shared" si="10"/>
        <v>0</v>
      </c>
      <c r="AF11" s="11">
        <f t="shared" si="11"/>
        <v>0</v>
      </c>
      <c r="AG11" s="11">
        <f t="shared" si="12"/>
        <v>0</v>
      </c>
      <c r="AH11" s="32" t="str">
        <f t="shared" si="13"/>
        <v>-</v>
      </c>
      <c r="AI11" s="2" t="str">
        <f t="shared" si="14"/>
        <v>-</v>
      </c>
      <c r="AJ11" s="2" t="str">
        <f t="shared" si="15"/>
        <v>-</v>
      </c>
      <c r="AK11" s="2" t="str">
        <f t="shared" si="16"/>
        <v>-</v>
      </c>
      <c r="AL11" s="2" t="str">
        <f t="shared" si="17"/>
        <v>-</v>
      </c>
      <c r="AM11" s="2" t="str">
        <f t="shared" si="18"/>
        <v>-</v>
      </c>
      <c r="AN11" s="2" t="str">
        <f t="shared" si="19"/>
        <v>-</v>
      </c>
      <c r="AO11" s="2" t="str">
        <f t="shared" si="20"/>
        <v>-</v>
      </c>
      <c r="AP11" s="2" t="str">
        <f t="shared" si="21"/>
        <v>-</v>
      </c>
      <c r="AQ11" s="2" t="str">
        <f t="shared" si="22"/>
        <v>-</v>
      </c>
      <c r="AR11" s="2" t="str">
        <f t="shared" si="22"/>
        <v>-</v>
      </c>
      <c r="AS11" s="2" t="str">
        <f t="shared" si="22"/>
        <v>-</v>
      </c>
      <c r="AT11" s="2" t="str">
        <f t="shared" si="22"/>
        <v>-</v>
      </c>
      <c r="AX11" s="8"/>
      <c r="AY11" s="9" t="str">
        <f t="shared" si="23"/>
        <v>Tasa de mortalidad ajustada por edad por tumor maligno de la próstata</v>
      </c>
      <c r="AZ11" s="10">
        <f t="shared" si="24"/>
        <v>0</v>
      </c>
      <c r="BA11" s="10">
        <f t="shared" si="25"/>
        <v>0</v>
      </c>
      <c r="BB11" s="1" t="e">
        <f t="shared" si="26"/>
        <v>#DIV/0!</v>
      </c>
      <c r="BC11" s="12" t="str">
        <f t="shared" si="27"/>
        <v>-</v>
      </c>
      <c r="BD11" s="12" t="str">
        <f t="shared" si="27"/>
        <v>-</v>
      </c>
      <c r="BE11" s="12" t="str">
        <f t="shared" si="27"/>
        <v>-</v>
      </c>
      <c r="BF11" s="12" t="str">
        <f t="shared" si="27"/>
        <v>-</v>
      </c>
      <c r="BG11" s="12" t="str">
        <f t="shared" si="27"/>
        <v>-</v>
      </c>
      <c r="BH11" s="12" t="str">
        <f t="shared" si="27"/>
        <v>-</v>
      </c>
      <c r="BI11" s="12" t="str">
        <f t="shared" si="27"/>
        <v>-</v>
      </c>
      <c r="BJ11" s="12" t="str">
        <f t="shared" si="27"/>
        <v>-</v>
      </c>
      <c r="BK11" s="12" t="str">
        <f t="shared" si="27"/>
        <v>-</v>
      </c>
      <c r="BL11" s="12" t="str">
        <f t="shared" si="28"/>
        <v>-</v>
      </c>
      <c r="BM11" s="12" t="str">
        <f t="shared" si="29"/>
        <v>-</v>
      </c>
      <c r="BN11" s="12" t="str">
        <f t="shared" si="30"/>
        <v>-</v>
      </c>
      <c r="BO11" s="12" t="str">
        <f t="shared" si="31"/>
        <v>-</v>
      </c>
    </row>
    <row r="12" spans="1:112" ht="30" x14ac:dyDescent="0.2">
      <c r="A12" s="22" t="s">
        <v>17</v>
      </c>
      <c r="B12" s="17"/>
      <c r="C12" s="17"/>
      <c r="D12" s="13" t="e">
        <f t="shared" si="32"/>
        <v>#DIV/0!</v>
      </c>
      <c r="E12" s="13" t="e">
        <f t="shared" si="34"/>
        <v>#DIV/0!</v>
      </c>
      <c r="F12" s="13" t="e">
        <f t="shared" si="33"/>
        <v>#DIV/0!</v>
      </c>
      <c r="G12" s="18"/>
      <c r="H12" s="18"/>
      <c r="I12" s="18"/>
      <c r="J12" s="18"/>
      <c r="K12" s="18"/>
      <c r="L12" s="18"/>
      <c r="M12" s="18"/>
      <c r="N12" s="18"/>
      <c r="O12" s="18"/>
      <c r="P12" s="18"/>
      <c r="Q12" s="18"/>
      <c r="R12" s="18"/>
      <c r="S12" s="50"/>
      <c r="T12" s="50"/>
      <c r="U12" s="37">
        <f t="shared" si="0"/>
        <v>0</v>
      </c>
      <c r="V12" s="11">
        <f t="shared" si="1"/>
        <v>0</v>
      </c>
      <c r="W12" s="11">
        <f t="shared" si="2"/>
        <v>0</v>
      </c>
      <c r="X12" s="11">
        <f t="shared" si="3"/>
        <v>0</v>
      </c>
      <c r="Y12" s="11">
        <f t="shared" si="4"/>
        <v>0</v>
      </c>
      <c r="Z12" s="11">
        <f t="shared" si="5"/>
        <v>0</v>
      </c>
      <c r="AA12" s="11">
        <f t="shared" si="6"/>
        <v>0</v>
      </c>
      <c r="AB12" s="11">
        <f t="shared" si="7"/>
        <v>0</v>
      </c>
      <c r="AC12" s="11">
        <f t="shared" si="8"/>
        <v>0</v>
      </c>
      <c r="AD12" s="11">
        <f t="shared" si="9"/>
        <v>0</v>
      </c>
      <c r="AE12" s="11">
        <f t="shared" si="10"/>
        <v>0</v>
      </c>
      <c r="AF12" s="11">
        <f t="shared" si="11"/>
        <v>0</v>
      </c>
      <c r="AG12" s="11">
        <f t="shared" si="12"/>
        <v>0</v>
      </c>
      <c r="AH12" s="32" t="str">
        <f t="shared" si="13"/>
        <v>-</v>
      </c>
      <c r="AI12" s="2" t="str">
        <f t="shared" si="14"/>
        <v>-</v>
      </c>
      <c r="AJ12" s="2" t="str">
        <f t="shared" si="15"/>
        <v>-</v>
      </c>
      <c r="AK12" s="2" t="str">
        <f t="shared" si="16"/>
        <v>-</v>
      </c>
      <c r="AL12" s="2" t="str">
        <f t="shared" si="17"/>
        <v>-</v>
      </c>
      <c r="AM12" s="2" t="str">
        <f t="shared" si="18"/>
        <v>-</v>
      </c>
      <c r="AN12" s="2" t="str">
        <f t="shared" si="19"/>
        <v>-</v>
      </c>
      <c r="AO12" s="2" t="str">
        <f t="shared" si="20"/>
        <v>-</v>
      </c>
      <c r="AP12" s="2" t="str">
        <f t="shared" si="21"/>
        <v>-</v>
      </c>
      <c r="AQ12" s="2" t="str">
        <f t="shared" si="22"/>
        <v>-</v>
      </c>
      <c r="AR12" s="2" t="str">
        <f t="shared" si="22"/>
        <v>-</v>
      </c>
      <c r="AS12" s="2" t="str">
        <f t="shared" si="22"/>
        <v>-</v>
      </c>
      <c r="AT12" s="2" t="str">
        <f t="shared" si="22"/>
        <v>-</v>
      </c>
      <c r="AY12" s="9" t="str">
        <f t="shared" si="23"/>
        <v>Tasa de mortalidad ajustada por edad por tumor maligno del estomago</v>
      </c>
      <c r="AZ12" s="10">
        <f t="shared" si="24"/>
        <v>0</v>
      </c>
      <c r="BA12" s="10">
        <f t="shared" si="25"/>
        <v>0</v>
      </c>
      <c r="BB12" s="1" t="e">
        <f t="shared" si="26"/>
        <v>#DIV/0!</v>
      </c>
      <c r="BC12" s="12" t="str">
        <f t="shared" si="27"/>
        <v>-</v>
      </c>
      <c r="BD12" s="12" t="str">
        <f t="shared" si="27"/>
        <v>-</v>
      </c>
      <c r="BE12" s="12" t="str">
        <f t="shared" si="27"/>
        <v>-</v>
      </c>
      <c r="BF12" s="12" t="str">
        <f t="shared" si="27"/>
        <v>-</v>
      </c>
      <c r="BG12" s="12" t="str">
        <f t="shared" si="27"/>
        <v>-</v>
      </c>
      <c r="BH12" s="12" t="str">
        <f t="shared" si="27"/>
        <v>-</v>
      </c>
      <c r="BI12" s="12" t="str">
        <f t="shared" si="27"/>
        <v>-</v>
      </c>
      <c r="BJ12" s="12" t="str">
        <f t="shared" si="27"/>
        <v>-</v>
      </c>
      <c r="BK12" s="12" t="str">
        <f t="shared" si="27"/>
        <v>-</v>
      </c>
      <c r="BL12" s="12" t="str">
        <f t="shared" si="28"/>
        <v>-</v>
      </c>
      <c r="BM12" s="12" t="str">
        <f t="shared" si="29"/>
        <v>-</v>
      </c>
      <c r="BN12" s="12" t="str">
        <f t="shared" si="30"/>
        <v>-</v>
      </c>
      <c r="BO12" s="12" t="str">
        <f t="shared" si="31"/>
        <v>-</v>
      </c>
    </row>
    <row r="13" spans="1:112" ht="30" x14ac:dyDescent="0.2">
      <c r="A13" s="22" t="s">
        <v>18</v>
      </c>
      <c r="B13" s="17"/>
      <c r="C13" s="17"/>
      <c r="D13" s="13" t="e">
        <f t="shared" si="32"/>
        <v>#DIV/0!</v>
      </c>
      <c r="E13" s="13" t="e">
        <f t="shared" si="34"/>
        <v>#DIV/0!</v>
      </c>
      <c r="F13" s="13" t="e">
        <f t="shared" si="33"/>
        <v>#DIV/0!</v>
      </c>
      <c r="G13" s="18"/>
      <c r="H13" s="18"/>
      <c r="I13" s="18"/>
      <c r="J13" s="18"/>
      <c r="K13" s="18"/>
      <c r="L13" s="18"/>
      <c r="M13" s="18"/>
      <c r="N13" s="18"/>
      <c r="O13" s="18"/>
      <c r="P13" s="18"/>
      <c r="Q13" s="18"/>
      <c r="R13" s="18"/>
      <c r="S13" s="50"/>
      <c r="T13" s="50"/>
      <c r="U13" s="37">
        <f t="shared" si="0"/>
        <v>0</v>
      </c>
      <c r="V13" s="11">
        <f t="shared" si="1"/>
        <v>0</v>
      </c>
      <c r="W13" s="11">
        <f t="shared" si="2"/>
        <v>0</v>
      </c>
      <c r="X13" s="11">
        <f t="shared" si="3"/>
        <v>0</v>
      </c>
      <c r="Y13" s="11">
        <f t="shared" si="4"/>
        <v>0</v>
      </c>
      <c r="Z13" s="11">
        <f t="shared" si="5"/>
        <v>0</v>
      </c>
      <c r="AA13" s="11">
        <f t="shared" si="6"/>
        <v>0</v>
      </c>
      <c r="AB13" s="11">
        <f t="shared" si="7"/>
        <v>0</v>
      </c>
      <c r="AC13" s="11">
        <f t="shared" si="8"/>
        <v>0</v>
      </c>
      <c r="AD13" s="11">
        <f t="shared" si="9"/>
        <v>0</v>
      </c>
      <c r="AE13" s="11">
        <f t="shared" si="10"/>
        <v>0</v>
      </c>
      <c r="AF13" s="11">
        <f t="shared" si="11"/>
        <v>0</v>
      </c>
      <c r="AG13" s="11">
        <f t="shared" si="12"/>
        <v>0</v>
      </c>
      <c r="AH13" s="32" t="str">
        <f t="shared" si="13"/>
        <v>-</v>
      </c>
      <c r="AI13" s="2" t="str">
        <f t="shared" si="14"/>
        <v>-</v>
      </c>
      <c r="AJ13" s="2" t="str">
        <f t="shared" si="15"/>
        <v>-</v>
      </c>
      <c r="AK13" s="2" t="str">
        <f t="shared" si="16"/>
        <v>-</v>
      </c>
      <c r="AL13" s="2" t="str">
        <f t="shared" si="17"/>
        <v>-</v>
      </c>
      <c r="AM13" s="2" t="str">
        <f t="shared" si="18"/>
        <v>-</v>
      </c>
      <c r="AN13" s="2" t="str">
        <f t="shared" si="19"/>
        <v>-</v>
      </c>
      <c r="AO13" s="2" t="str">
        <f t="shared" si="20"/>
        <v>-</v>
      </c>
      <c r="AP13" s="2" t="str">
        <f t="shared" si="21"/>
        <v>-</v>
      </c>
      <c r="AQ13" s="2" t="str">
        <f t="shared" si="22"/>
        <v>-</v>
      </c>
      <c r="AR13" s="2" t="str">
        <f t="shared" si="22"/>
        <v>-</v>
      </c>
      <c r="AS13" s="2" t="str">
        <f t="shared" si="22"/>
        <v>-</v>
      </c>
      <c r="AT13" s="2" t="str">
        <f t="shared" si="22"/>
        <v>-</v>
      </c>
      <c r="AY13" s="9" t="str">
        <f t="shared" si="23"/>
        <v>Tasa de mortalidad ajustada por edad por diabetes mellitus</v>
      </c>
      <c r="AZ13" s="10">
        <f t="shared" si="24"/>
        <v>0</v>
      </c>
      <c r="BA13" s="10">
        <f t="shared" si="25"/>
        <v>0</v>
      </c>
      <c r="BB13" s="1" t="e">
        <f t="shared" si="26"/>
        <v>#DIV/0!</v>
      </c>
      <c r="BC13" s="12" t="str">
        <f t="shared" si="27"/>
        <v>-</v>
      </c>
      <c r="BD13" s="12" t="str">
        <f t="shared" si="27"/>
        <v>-</v>
      </c>
      <c r="BE13" s="12" t="str">
        <f t="shared" si="27"/>
        <v>-</v>
      </c>
      <c r="BF13" s="12" t="str">
        <f t="shared" si="27"/>
        <v>-</v>
      </c>
      <c r="BG13" s="12" t="str">
        <f t="shared" si="27"/>
        <v>-</v>
      </c>
      <c r="BH13" s="12" t="str">
        <f t="shared" si="27"/>
        <v>-</v>
      </c>
      <c r="BI13" s="12" t="str">
        <f t="shared" si="27"/>
        <v>-</v>
      </c>
      <c r="BJ13" s="12" t="str">
        <f t="shared" si="27"/>
        <v>-</v>
      </c>
      <c r="BK13" s="12" t="str">
        <f t="shared" si="27"/>
        <v>-</v>
      </c>
      <c r="BL13" s="12" t="str">
        <f t="shared" si="28"/>
        <v>-</v>
      </c>
      <c r="BM13" s="12" t="str">
        <f t="shared" si="29"/>
        <v>-</v>
      </c>
      <c r="BN13" s="12" t="str">
        <f t="shared" si="30"/>
        <v>-</v>
      </c>
      <c r="BO13" s="12" t="str">
        <f t="shared" si="31"/>
        <v>-</v>
      </c>
    </row>
    <row r="14" spans="1:112" ht="45" x14ac:dyDescent="0.2">
      <c r="A14" s="20" t="s">
        <v>19</v>
      </c>
      <c r="B14" s="17"/>
      <c r="C14" s="17"/>
      <c r="D14" s="13" t="e">
        <f t="shared" si="32"/>
        <v>#DIV/0!</v>
      </c>
      <c r="E14" s="13" t="e">
        <f t="shared" si="34"/>
        <v>#DIV/0!</v>
      </c>
      <c r="F14" s="13" t="e">
        <f t="shared" si="33"/>
        <v>#DIV/0!</v>
      </c>
      <c r="G14" s="18"/>
      <c r="H14" s="18"/>
      <c r="I14" s="18"/>
      <c r="J14" s="18"/>
      <c r="K14" s="18"/>
      <c r="L14" s="18"/>
      <c r="M14" s="18"/>
      <c r="N14" s="18"/>
      <c r="O14" s="18"/>
      <c r="P14" s="18"/>
      <c r="Q14" s="18"/>
      <c r="R14" s="18"/>
      <c r="S14" s="51"/>
      <c r="T14" s="51"/>
      <c r="U14" s="37">
        <f t="shared" si="0"/>
        <v>0</v>
      </c>
      <c r="V14" s="11">
        <f t="shared" si="1"/>
        <v>0</v>
      </c>
      <c r="W14" s="11">
        <f t="shared" si="2"/>
        <v>0</v>
      </c>
      <c r="X14" s="11">
        <f t="shared" si="3"/>
        <v>0</v>
      </c>
      <c r="Y14" s="11">
        <f t="shared" si="4"/>
        <v>0</v>
      </c>
      <c r="Z14" s="11">
        <f t="shared" si="5"/>
        <v>0</v>
      </c>
      <c r="AA14" s="11">
        <f t="shared" si="6"/>
        <v>0</v>
      </c>
      <c r="AB14" s="11">
        <f t="shared" si="7"/>
        <v>0</v>
      </c>
      <c r="AC14" s="11">
        <f t="shared" si="8"/>
        <v>0</v>
      </c>
      <c r="AD14" s="11">
        <f t="shared" si="9"/>
        <v>0</v>
      </c>
      <c r="AE14" s="11">
        <f t="shared" si="10"/>
        <v>0</v>
      </c>
      <c r="AF14" s="11">
        <f t="shared" si="11"/>
        <v>0</v>
      </c>
      <c r="AG14" s="11">
        <f t="shared" si="12"/>
        <v>0</v>
      </c>
      <c r="AH14" s="32" t="str">
        <f t="shared" si="13"/>
        <v>-</v>
      </c>
      <c r="AI14" s="2" t="str">
        <f t="shared" si="14"/>
        <v>-</v>
      </c>
      <c r="AJ14" s="2" t="str">
        <f t="shared" si="15"/>
        <v>-</v>
      </c>
      <c r="AK14" s="2" t="str">
        <f t="shared" si="16"/>
        <v>-</v>
      </c>
      <c r="AL14" s="2" t="str">
        <f t="shared" si="17"/>
        <v>-</v>
      </c>
      <c r="AM14" s="2" t="str">
        <f t="shared" si="18"/>
        <v>-</v>
      </c>
      <c r="AN14" s="2" t="str">
        <f t="shared" si="19"/>
        <v>-</v>
      </c>
      <c r="AO14" s="2" t="str">
        <f t="shared" si="20"/>
        <v>-</v>
      </c>
      <c r="AP14" s="2" t="str">
        <f t="shared" si="21"/>
        <v>-</v>
      </c>
      <c r="AQ14" s="2" t="str">
        <f t="shared" si="22"/>
        <v>-</v>
      </c>
      <c r="AR14" s="2" t="str">
        <f t="shared" si="22"/>
        <v>-</v>
      </c>
      <c r="AS14" s="2" t="str">
        <f t="shared" si="22"/>
        <v>-</v>
      </c>
      <c r="AT14" s="2" t="str">
        <f t="shared" si="22"/>
        <v>-</v>
      </c>
      <c r="AY14" s="9" t="str">
        <f t="shared" si="23"/>
        <v>Tasa de mortalidad ajustada por edad por lesiones auto-infringidas intencionalmente</v>
      </c>
      <c r="AZ14" s="10">
        <f t="shared" si="24"/>
        <v>0</v>
      </c>
      <c r="BA14" s="10">
        <f t="shared" si="25"/>
        <v>0</v>
      </c>
      <c r="BB14" s="1" t="e">
        <f t="shared" si="26"/>
        <v>#DIV/0!</v>
      </c>
      <c r="BC14" s="12" t="str">
        <f t="shared" ref="BC14:BH19" si="35">AH14</f>
        <v>-</v>
      </c>
      <c r="BD14" s="12" t="str">
        <f t="shared" si="35"/>
        <v>-</v>
      </c>
      <c r="BE14" s="12" t="str">
        <f t="shared" si="35"/>
        <v>-</v>
      </c>
      <c r="BF14" s="12" t="str">
        <f t="shared" si="35"/>
        <v>-</v>
      </c>
      <c r="BG14" s="12" t="str">
        <f t="shared" si="35"/>
        <v>-</v>
      </c>
      <c r="BH14" s="12" t="str">
        <f t="shared" si="35"/>
        <v>-</v>
      </c>
      <c r="BI14" s="12" t="str">
        <f t="shared" si="27"/>
        <v>-</v>
      </c>
      <c r="BJ14" s="12" t="str">
        <f t="shared" si="27"/>
        <v>-</v>
      </c>
      <c r="BK14" s="12" t="str">
        <f t="shared" si="27"/>
        <v>-</v>
      </c>
      <c r="BL14" s="12" t="str">
        <f t="shared" si="28"/>
        <v>-</v>
      </c>
      <c r="BM14" s="12" t="str">
        <f t="shared" si="29"/>
        <v>-</v>
      </c>
      <c r="BN14" s="12" t="str">
        <f t="shared" si="30"/>
        <v>-</v>
      </c>
      <c r="BO14" s="12" t="str">
        <f t="shared" si="31"/>
        <v>-</v>
      </c>
    </row>
    <row r="15" spans="1:112" ht="45" x14ac:dyDescent="0.2">
      <c r="A15" s="20" t="s">
        <v>20</v>
      </c>
      <c r="B15" s="12"/>
      <c r="C15" s="12"/>
      <c r="D15" s="13" t="e">
        <f t="shared" si="32"/>
        <v>#DIV/0!</v>
      </c>
      <c r="E15" s="13" t="e">
        <f t="shared" si="34"/>
        <v>#DIV/0!</v>
      </c>
      <c r="F15" s="13" t="e">
        <f t="shared" si="33"/>
        <v>#DIV/0!</v>
      </c>
      <c r="G15" s="14"/>
      <c r="H15" s="14"/>
      <c r="I15" s="14"/>
      <c r="J15" s="14"/>
      <c r="K15" s="14"/>
      <c r="L15" s="14"/>
      <c r="M15" s="14"/>
      <c r="N15" s="14"/>
      <c r="O15" s="14"/>
      <c r="P15" s="14"/>
      <c r="Q15" s="14"/>
      <c r="R15" s="14"/>
      <c r="S15" s="51"/>
      <c r="T15" s="51"/>
      <c r="U15" s="37">
        <f t="shared" si="0"/>
        <v>0</v>
      </c>
      <c r="V15" s="11">
        <f t="shared" si="1"/>
        <v>0</v>
      </c>
      <c r="W15" s="11">
        <f t="shared" si="2"/>
        <v>0</v>
      </c>
      <c r="X15" s="11">
        <f t="shared" si="3"/>
        <v>0</v>
      </c>
      <c r="Y15" s="11">
        <f t="shared" si="4"/>
        <v>0</v>
      </c>
      <c r="Z15" s="11">
        <f t="shared" si="5"/>
        <v>0</v>
      </c>
      <c r="AA15" s="11">
        <f t="shared" si="6"/>
        <v>0</v>
      </c>
      <c r="AB15" s="11">
        <f t="shared" si="7"/>
        <v>0</v>
      </c>
      <c r="AC15" s="11">
        <f t="shared" si="8"/>
        <v>0</v>
      </c>
      <c r="AD15" s="11">
        <f t="shared" si="9"/>
        <v>0</v>
      </c>
      <c r="AE15" s="11">
        <f t="shared" si="10"/>
        <v>0</v>
      </c>
      <c r="AF15" s="11">
        <f t="shared" si="11"/>
        <v>0</v>
      </c>
      <c r="AG15" s="11">
        <f t="shared" si="12"/>
        <v>0</v>
      </c>
      <c r="AH15" s="32" t="str">
        <f t="shared" si="13"/>
        <v>-</v>
      </c>
      <c r="AI15" s="2" t="str">
        <f t="shared" si="14"/>
        <v>-</v>
      </c>
      <c r="AJ15" s="2" t="str">
        <f t="shared" si="15"/>
        <v>-</v>
      </c>
      <c r="AK15" s="2" t="str">
        <f t="shared" si="16"/>
        <v>-</v>
      </c>
      <c r="AL15" s="2" t="str">
        <f t="shared" si="17"/>
        <v>-</v>
      </c>
      <c r="AM15" s="2" t="str">
        <f t="shared" si="18"/>
        <v>-</v>
      </c>
      <c r="AN15" s="2" t="str">
        <f t="shared" si="19"/>
        <v>-</v>
      </c>
      <c r="AO15" s="2" t="str">
        <f t="shared" si="20"/>
        <v>-</v>
      </c>
      <c r="AP15" s="2" t="str">
        <f t="shared" si="21"/>
        <v>-</v>
      </c>
      <c r="AQ15" s="2" t="str">
        <f t="shared" si="22"/>
        <v>-</v>
      </c>
      <c r="AR15" s="2" t="str">
        <f t="shared" si="22"/>
        <v>-</v>
      </c>
      <c r="AS15" s="2" t="str">
        <f t="shared" si="22"/>
        <v>-</v>
      </c>
      <c r="AT15" s="2" t="str">
        <f t="shared" si="22"/>
        <v>-</v>
      </c>
      <c r="AU15" s="14"/>
      <c r="AV15" s="14"/>
      <c r="AW15" s="14"/>
      <c r="AY15" s="9" t="str">
        <f t="shared" si="23"/>
        <v>Tasa de mortalidad ajustada por edad por trastornos mentales y del comportamiento</v>
      </c>
      <c r="AZ15" s="10">
        <f t="shared" si="24"/>
        <v>0</v>
      </c>
      <c r="BA15" s="10">
        <f t="shared" si="25"/>
        <v>0</v>
      </c>
      <c r="BB15" s="1" t="e">
        <f t="shared" si="26"/>
        <v>#DIV/0!</v>
      </c>
      <c r="BC15" s="12" t="str">
        <f t="shared" si="35"/>
        <v>-</v>
      </c>
      <c r="BD15" s="12" t="str">
        <f t="shared" si="35"/>
        <v>-</v>
      </c>
      <c r="BE15" s="12" t="str">
        <f t="shared" si="35"/>
        <v>-</v>
      </c>
      <c r="BF15" s="12" t="str">
        <f t="shared" si="35"/>
        <v>-</v>
      </c>
      <c r="BG15" s="12" t="str">
        <f t="shared" si="35"/>
        <v>-</v>
      </c>
      <c r="BH15" s="12" t="str">
        <f t="shared" si="35"/>
        <v>-</v>
      </c>
      <c r="BI15" s="12" t="str">
        <f t="shared" si="27"/>
        <v>-</v>
      </c>
      <c r="BJ15" s="12" t="str">
        <f t="shared" si="27"/>
        <v>-</v>
      </c>
      <c r="BK15" s="12" t="str">
        <f t="shared" si="27"/>
        <v>-</v>
      </c>
      <c r="BL15" s="12" t="str">
        <f t="shared" si="28"/>
        <v>-</v>
      </c>
      <c r="BM15" s="12" t="str">
        <f t="shared" si="29"/>
        <v>-</v>
      </c>
      <c r="BN15" s="12" t="str">
        <f t="shared" si="30"/>
        <v>-</v>
      </c>
      <c r="BO15" s="12" t="str">
        <f t="shared" si="31"/>
        <v>-</v>
      </c>
    </row>
    <row r="16" spans="1:112" ht="30" x14ac:dyDescent="0.2">
      <c r="A16" s="20" t="s">
        <v>21</v>
      </c>
      <c r="B16" s="12"/>
      <c r="C16" s="12"/>
      <c r="D16" s="13" t="e">
        <f t="shared" si="32"/>
        <v>#DIV/0!</v>
      </c>
      <c r="E16" s="13" t="e">
        <f t="shared" si="34"/>
        <v>#DIV/0!</v>
      </c>
      <c r="F16" s="13" t="e">
        <f t="shared" si="33"/>
        <v>#DIV/0!</v>
      </c>
      <c r="G16" s="14"/>
      <c r="H16" s="14"/>
      <c r="I16" s="14"/>
      <c r="J16" s="14"/>
      <c r="K16" s="14"/>
      <c r="L16" s="14"/>
      <c r="M16" s="14"/>
      <c r="N16" s="14"/>
      <c r="O16" s="14"/>
      <c r="P16" s="14"/>
      <c r="Q16" s="14"/>
      <c r="R16" s="14"/>
      <c r="S16" s="51"/>
      <c r="T16" s="51"/>
      <c r="U16" s="37">
        <f t="shared" si="0"/>
        <v>0</v>
      </c>
      <c r="V16" s="11">
        <f t="shared" si="1"/>
        <v>0</v>
      </c>
      <c r="W16" s="11">
        <f t="shared" si="2"/>
        <v>0</v>
      </c>
      <c r="X16" s="11">
        <f t="shared" si="3"/>
        <v>0</v>
      </c>
      <c r="Y16" s="11">
        <f t="shared" si="4"/>
        <v>0</v>
      </c>
      <c r="Z16" s="11">
        <f t="shared" si="5"/>
        <v>0</v>
      </c>
      <c r="AA16" s="11">
        <f t="shared" si="6"/>
        <v>0</v>
      </c>
      <c r="AB16" s="11">
        <f t="shared" si="7"/>
        <v>0</v>
      </c>
      <c r="AC16" s="11">
        <f t="shared" si="8"/>
        <v>0</v>
      </c>
      <c r="AD16" s="11">
        <f t="shared" si="9"/>
        <v>0</v>
      </c>
      <c r="AE16" s="11">
        <f t="shared" si="10"/>
        <v>0</v>
      </c>
      <c r="AF16" s="11">
        <f t="shared" si="11"/>
        <v>0</v>
      </c>
      <c r="AG16" s="11">
        <f t="shared" si="12"/>
        <v>0</v>
      </c>
      <c r="AH16" s="32" t="str">
        <f t="shared" si="13"/>
        <v>-</v>
      </c>
      <c r="AI16" s="2" t="str">
        <f t="shared" si="14"/>
        <v>-</v>
      </c>
      <c r="AJ16" s="2" t="str">
        <f t="shared" si="15"/>
        <v>-</v>
      </c>
      <c r="AK16" s="2" t="str">
        <f t="shared" si="16"/>
        <v>-</v>
      </c>
      <c r="AL16" s="2" t="str">
        <f t="shared" si="17"/>
        <v>-</v>
      </c>
      <c r="AM16" s="2" t="str">
        <f t="shared" si="18"/>
        <v>-</v>
      </c>
      <c r="AN16" s="2" t="str">
        <f t="shared" si="19"/>
        <v>-</v>
      </c>
      <c r="AO16" s="2" t="str">
        <f t="shared" si="20"/>
        <v>-</v>
      </c>
      <c r="AP16" s="2" t="str">
        <f t="shared" si="21"/>
        <v>-</v>
      </c>
      <c r="AQ16" s="2" t="str">
        <f t="shared" si="22"/>
        <v>-</v>
      </c>
      <c r="AR16" s="2" t="str">
        <f t="shared" si="22"/>
        <v>-</v>
      </c>
      <c r="AS16" s="2" t="str">
        <f t="shared" si="22"/>
        <v>-</v>
      </c>
      <c r="AT16" s="2" t="str">
        <f t="shared" si="22"/>
        <v>-</v>
      </c>
      <c r="AU16" s="14"/>
      <c r="AV16" s="14"/>
      <c r="AW16" s="14"/>
      <c r="AY16" s="9" t="str">
        <f t="shared" si="23"/>
        <v>Tasa de mortalidad ajustada por edad por agresiones (homicidios)</v>
      </c>
      <c r="AZ16" s="10">
        <f t="shared" si="24"/>
        <v>0</v>
      </c>
      <c r="BA16" s="10">
        <f t="shared" si="25"/>
        <v>0</v>
      </c>
      <c r="BB16" s="1" t="e">
        <f t="shared" si="26"/>
        <v>#DIV/0!</v>
      </c>
      <c r="BC16" s="12" t="str">
        <f t="shared" si="35"/>
        <v>-</v>
      </c>
      <c r="BD16" s="12" t="str">
        <f t="shared" si="35"/>
        <v>-</v>
      </c>
      <c r="BE16" s="12" t="str">
        <f t="shared" si="35"/>
        <v>-</v>
      </c>
      <c r="BF16" s="12" t="str">
        <f t="shared" si="35"/>
        <v>-</v>
      </c>
      <c r="BG16" s="12" t="str">
        <f t="shared" si="35"/>
        <v>-</v>
      </c>
      <c r="BH16" s="12" t="str">
        <f t="shared" si="35"/>
        <v>-</v>
      </c>
      <c r="BI16" s="12" t="str">
        <f t="shared" si="27"/>
        <v>-</v>
      </c>
      <c r="BJ16" s="12" t="str">
        <f t="shared" si="27"/>
        <v>-</v>
      </c>
      <c r="BK16" s="12" t="str">
        <f t="shared" si="27"/>
        <v>-</v>
      </c>
      <c r="BL16" s="12" t="str">
        <f t="shared" si="28"/>
        <v>-</v>
      </c>
      <c r="BM16" s="12" t="str">
        <f t="shared" si="29"/>
        <v>-</v>
      </c>
      <c r="BN16" s="12" t="str">
        <f t="shared" si="30"/>
        <v>-</v>
      </c>
      <c r="BO16" s="12" t="str">
        <f t="shared" si="31"/>
        <v>-</v>
      </c>
    </row>
    <row r="17" spans="1:67" ht="30" x14ac:dyDescent="0.2">
      <c r="A17" s="19" t="s">
        <v>22</v>
      </c>
      <c r="B17" s="12"/>
      <c r="C17" s="12"/>
      <c r="D17" s="13" t="e">
        <f t="shared" si="32"/>
        <v>#DIV/0!</v>
      </c>
      <c r="E17" s="13" t="e">
        <f t="shared" si="34"/>
        <v>#DIV/0!</v>
      </c>
      <c r="F17" s="13" t="e">
        <f t="shared" si="33"/>
        <v>#DIV/0!</v>
      </c>
      <c r="G17" s="14"/>
      <c r="H17" s="14"/>
      <c r="I17" s="14"/>
      <c r="J17" s="14"/>
      <c r="K17" s="14"/>
      <c r="L17" s="14"/>
      <c r="M17" s="14"/>
      <c r="N17" s="14"/>
      <c r="O17" s="14"/>
      <c r="P17" s="14"/>
      <c r="Q17" s="14"/>
      <c r="R17" s="14"/>
      <c r="S17" s="51"/>
      <c r="T17" s="51"/>
      <c r="U17" s="37">
        <f t="shared" si="0"/>
        <v>0</v>
      </c>
      <c r="V17" s="11">
        <f t="shared" si="1"/>
        <v>0</v>
      </c>
      <c r="W17" s="11">
        <f t="shared" si="2"/>
        <v>0</v>
      </c>
      <c r="X17" s="11">
        <f t="shared" si="3"/>
        <v>0</v>
      </c>
      <c r="Y17" s="11">
        <f t="shared" si="4"/>
        <v>0</v>
      </c>
      <c r="Z17" s="11">
        <f t="shared" si="5"/>
        <v>0</v>
      </c>
      <c r="AA17" s="11">
        <f t="shared" si="6"/>
        <v>0</v>
      </c>
      <c r="AB17" s="11">
        <f t="shared" si="7"/>
        <v>0</v>
      </c>
      <c r="AC17" s="11">
        <f t="shared" si="8"/>
        <v>0</v>
      </c>
      <c r="AD17" s="11">
        <f t="shared" si="9"/>
        <v>0</v>
      </c>
      <c r="AE17" s="11">
        <f t="shared" si="10"/>
        <v>0</v>
      </c>
      <c r="AF17" s="11">
        <f t="shared" si="11"/>
        <v>0</v>
      </c>
      <c r="AG17" s="11">
        <f t="shared" si="12"/>
        <v>0</v>
      </c>
      <c r="AH17" s="32" t="str">
        <f t="shared" si="13"/>
        <v>-</v>
      </c>
      <c r="AI17" s="2" t="str">
        <f t="shared" si="14"/>
        <v>-</v>
      </c>
      <c r="AJ17" s="2" t="str">
        <f t="shared" si="15"/>
        <v>-</v>
      </c>
      <c r="AK17" s="2" t="str">
        <f t="shared" si="16"/>
        <v>-</v>
      </c>
      <c r="AL17" s="2" t="str">
        <f t="shared" si="17"/>
        <v>-</v>
      </c>
      <c r="AM17" s="2" t="str">
        <f t="shared" si="18"/>
        <v>-</v>
      </c>
      <c r="AN17" s="2" t="str">
        <f t="shared" si="19"/>
        <v>-</v>
      </c>
      <c r="AO17" s="2" t="str">
        <f t="shared" si="20"/>
        <v>-</v>
      </c>
      <c r="AP17" s="2" t="str">
        <f t="shared" si="21"/>
        <v>-</v>
      </c>
      <c r="AQ17" s="2" t="str">
        <f t="shared" si="22"/>
        <v>-</v>
      </c>
      <c r="AR17" s="2" t="str">
        <f t="shared" si="22"/>
        <v>-</v>
      </c>
      <c r="AS17" s="2" t="str">
        <f t="shared" si="22"/>
        <v>-</v>
      </c>
      <c r="AT17" s="2" t="str">
        <f t="shared" si="22"/>
        <v>-</v>
      </c>
      <c r="AY17" s="9" t="str">
        <f t="shared" si="23"/>
        <v>Tasa de mortalidad ajustada por edad por malaria</v>
      </c>
      <c r="AZ17" s="10">
        <f t="shared" si="24"/>
        <v>0</v>
      </c>
      <c r="BA17" s="10">
        <f t="shared" si="25"/>
        <v>0</v>
      </c>
      <c r="BB17" s="1" t="e">
        <f t="shared" si="26"/>
        <v>#DIV/0!</v>
      </c>
      <c r="BC17" s="12" t="str">
        <f t="shared" si="35"/>
        <v>-</v>
      </c>
      <c r="BD17" s="12" t="str">
        <f t="shared" si="35"/>
        <v>-</v>
      </c>
      <c r="BE17" s="12" t="str">
        <f t="shared" si="35"/>
        <v>-</v>
      </c>
      <c r="BF17" s="12" t="str">
        <f t="shared" si="35"/>
        <v>-</v>
      </c>
      <c r="BG17" s="12" t="str">
        <f t="shared" si="35"/>
        <v>-</v>
      </c>
      <c r="BH17" s="12" t="str">
        <f t="shared" si="35"/>
        <v>-</v>
      </c>
      <c r="BI17" s="12" t="str">
        <f t="shared" si="27"/>
        <v>-</v>
      </c>
      <c r="BJ17" s="12" t="str">
        <f t="shared" si="27"/>
        <v>-</v>
      </c>
      <c r="BK17" s="12" t="str">
        <f t="shared" si="27"/>
        <v>-</v>
      </c>
      <c r="BL17" s="12" t="str">
        <f t="shared" si="28"/>
        <v>-</v>
      </c>
      <c r="BM17" s="12" t="str">
        <f t="shared" si="29"/>
        <v>-</v>
      </c>
      <c r="BN17" s="12" t="str">
        <f t="shared" si="30"/>
        <v>-</v>
      </c>
      <c r="BO17" s="12" t="str">
        <f t="shared" si="31"/>
        <v>-</v>
      </c>
    </row>
    <row r="18" spans="1:67" ht="45" x14ac:dyDescent="0.2">
      <c r="A18" s="20" t="s">
        <v>23</v>
      </c>
      <c r="B18" s="12"/>
      <c r="C18" s="12"/>
      <c r="D18" s="13" t="e">
        <f t="shared" si="32"/>
        <v>#DIV/0!</v>
      </c>
      <c r="E18" s="13" t="e">
        <f t="shared" si="34"/>
        <v>#DIV/0!</v>
      </c>
      <c r="F18" s="13" t="e">
        <f t="shared" si="33"/>
        <v>#DIV/0!</v>
      </c>
      <c r="G18" s="14"/>
      <c r="H18" s="14"/>
      <c r="I18" s="14"/>
      <c r="J18" s="14"/>
      <c r="K18" s="14"/>
      <c r="L18" s="14"/>
      <c r="M18" s="14"/>
      <c r="N18" s="14"/>
      <c r="O18" s="14"/>
      <c r="P18" s="14"/>
      <c r="Q18" s="14"/>
      <c r="R18" s="14"/>
      <c r="S18" s="52"/>
      <c r="T18" s="52"/>
      <c r="U18" s="37">
        <f t="shared" si="0"/>
        <v>0</v>
      </c>
      <c r="V18" s="11">
        <f t="shared" si="1"/>
        <v>0</v>
      </c>
      <c r="W18" s="11">
        <f t="shared" si="2"/>
        <v>0</v>
      </c>
      <c r="X18" s="11">
        <f t="shared" si="3"/>
        <v>0</v>
      </c>
      <c r="Y18" s="11">
        <f t="shared" si="4"/>
        <v>0</v>
      </c>
      <c r="Z18" s="11">
        <f t="shared" si="5"/>
        <v>0</v>
      </c>
      <c r="AA18" s="11">
        <f t="shared" si="6"/>
        <v>0</v>
      </c>
      <c r="AB18" s="11">
        <f t="shared" si="7"/>
        <v>0</v>
      </c>
      <c r="AC18" s="11">
        <f t="shared" si="8"/>
        <v>0</v>
      </c>
      <c r="AD18" s="11">
        <f t="shared" si="9"/>
        <v>0</v>
      </c>
      <c r="AE18" s="11">
        <f t="shared" si="10"/>
        <v>0</v>
      </c>
      <c r="AF18" s="11">
        <f t="shared" si="11"/>
        <v>0</v>
      </c>
      <c r="AG18" s="11">
        <f t="shared" si="12"/>
        <v>0</v>
      </c>
      <c r="AH18" s="32" t="str">
        <f t="shared" si="13"/>
        <v>-</v>
      </c>
      <c r="AI18" s="2" t="str">
        <f t="shared" si="14"/>
        <v>-</v>
      </c>
      <c r="AJ18" s="2" t="str">
        <f t="shared" si="15"/>
        <v>-</v>
      </c>
      <c r="AK18" s="2" t="str">
        <f t="shared" si="16"/>
        <v>-</v>
      </c>
      <c r="AL18" s="2" t="str">
        <f t="shared" si="17"/>
        <v>-</v>
      </c>
      <c r="AM18" s="2" t="str">
        <f t="shared" si="18"/>
        <v>-</v>
      </c>
      <c r="AN18" s="2" t="str">
        <f t="shared" si="19"/>
        <v>-</v>
      </c>
      <c r="AO18" s="2" t="str">
        <f t="shared" si="20"/>
        <v>-</v>
      </c>
      <c r="AP18" s="2" t="str">
        <f t="shared" si="21"/>
        <v>-</v>
      </c>
      <c r="AQ18" s="2" t="str">
        <f t="shared" si="22"/>
        <v>-</v>
      </c>
      <c r="AR18" s="2" t="str">
        <f t="shared" si="22"/>
        <v>-</v>
      </c>
      <c r="AS18" s="2" t="str">
        <f t="shared" si="22"/>
        <v>-</v>
      </c>
      <c r="AT18" s="2" t="str">
        <f t="shared" si="22"/>
        <v>-</v>
      </c>
      <c r="AY18" s="9" t="str">
        <f t="shared" si="23"/>
        <v>Tasa de mortalidad ajustada por edad por enfermedades infecciosas (A00-A99)</v>
      </c>
      <c r="AZ18" s="10">
        <f t="shared" si="24"/>
        <v>0</v>
      </c>
      <c r="BA18" s="10">
        <f t="shared" si="25"/>
        <v>0</v>
      </c>
      <c r="BB18" s="1" t="e">
        <f t="shared" si="26"/>
        <v>#DIV/0!</v>
      </c>
      <c r="BC18" s="12" t="str">
        <f t="shared" si="35"/>
        <v>-</v>
      </c>
      <c r="BD18" s="12" t="str">
        <f t="shared" si="35"/>
        <v>-</v>
      </c>
      <c r="BE18" s="12" t="str">
        <f t="shared" si="35"/>
        <v>-</v>
      </c>
      <c r="BF18" s="12" t="str">
        <f t="shared" si="35"/>
        <v>-</v>
      </c>
      <c r="BG18" s="12" t="str">
        <f t="shared" si="35"/>
        <v>-</v>
      </c>
      <c r="BH18" s="12" t="str">
        <f t="shared" si="35"/>
        <v>-</v>
      </c>
      <c r="BI18" s="12" t="str">
        <f t="shared" si="27"/>
        <v>-</v>
      </c>
      <c r="BJ18" s="12" t="str">
        <f t="shared" si="27"/>
        <v>-</v>
      </c>
      <c r="BK18" s="12" t="str">
        <f t="shared" si="27"/>
        <v>-</v>
      </c>
      <c r="BL18" s="12" t="str">
        <f t="shared" si="28"/>
        <v>-</v>
      </c>
      <c r="BM18" s="12" t="str">
        <f t="shared" si="29"/>
        <v>-</v>
      </c>
      <c r="BN18" s="12" t="str">
        <f t="shared" si="30"/>
        <v>-</v>
      </c>
      <c r="BO18" s="12" t="str">
        <f t="shared" si="31"/>
        <v>-</v>
      </c>
    </row>
    <row r="19" spans="1:67" ht="30" x14ac:dyDescent="0.2">
      <c r="A19" s="28" t="s">
        <v>24</v>
      </c>
      <c r="B19" s="30"/>
      <c r="C19" s="30"/>
      <c r="D19" s="15" t="e">
        <f t="shared" si="32"/>
        <v>#DIV/0!</v>
      </c>
      <c r="E19" s="15" t="e">
        <f t="shared" si="34"/>
        <v>#DIV/0!</v>
      </c>
      <c r="F19" s="15" t="e">
        <f t="shared" si="33"/>
        <v>#DIV/0!</v>
      </c>
      <c r="G19" s="16"/>
      <c r="H19" s="16"/>
      <c r="I19" s="16"/>
      <c r="J19" s="16"/>
      <c r="K19" s="16"/>
      <c r="L19" s="16"/>
      <c r="M19" s="16"/>
      <c r="N19" s="16"/>
      <c r="O19" s="16"/>
      <c r="P19" s="16"/>
      <c r="Q19" s="16"/>
      <c r="R19" s="16"/>
      <c r="U19" s="38">
        <f t="shared" si="0"/>
        <v>0</v>
      </c>
      <c r="V19" s="39">
        <f t="shared" si="1"/>
        <v>0</v>
      </c>
      <c r="W19" s="39">
        <f t="shared" si="2"/>
        <v>0</v>
      </c>
      <c r="X19" s="39">
        <f t="shared" si="3"/>
        <v>0</v>
      </c>
      <c r="Y19" s="39">
        <f t="shared" si="4"/>
        <v>0</v>
      </c>
      <c r="Z19" s="39">
        <f t="shared" si="5"/>
        <v>0</v>
      </c>
      <c r="AA19" s="39">
        <f t="shared" si="6"/>
        <v>0</v>
      </c>
      <c r="AB19" s="39">
        <f t="shared" si="7"/>
        <v>0</v>
      </c>
      <c r="AC19" s="39">
        <f t="shared" si="8"/>
        <v>0</v>
      </c>
      <c r="AD19" s="39">
        <f t="shared" si="9"/>
        <v>0</v>
      </c>
      <c r="AE19" s="39">
        <f t="shared" si="10"/>
        <v>0</v>
      </c>
      <c r="AF19" s="39">
        <f t="shared" si="11"/>
        <v>0</v>
      </c>
      <c r="AG19" s="39">
        <f t="shared" si="12"/>
        <v>0</v>
      </c>
      <c r="AH19" s="33" t="str">
        <f t="shared" si="13"/>
        <v>-</v>
      </c>
      <c r="AI19" s="34" t="str">
        <f t="shared" si="14"/>
        <v>-</v>
      </c>
      <c r="AJ19" s="34" t="str">
        <f t="shared" si="15"/>
        <v>-</v>
      </c>
      <c r="AK19" s="34" t="str">
        <f t="shared" si="16"/>
        <v>-</v>
      </c>
      <c r="AL19" s="34" t="str">
        <f t="shared" si="17"/>
        <v>-</v>
      </c>
      <c r="AM19" s="34" t="str">
        <f t="shared" si="18"/>
        <v>-</v>
      </c>
      <c r="AN19" s="34" t="str">
        <f t="shared" si="19"/>
        <v>-</v>
      </c>
      <c r="AO19" s="34" t="str">
        <f t="shared" si="20"/>
        <v>-</v>
      </c>
      <c r="AP19" s="34" t="str">
        <f t="shared" si="21"/>
        <v>-</v>
      </c>
      <c r="AQ19" s="34" t="str">
        <f t="shared" si="22"/>
        <v>-</v>
      </c>
      <c r="AR19" s="34" t="str">
        <f t="shared" si="22"/>
        <v>-</v>
      </c>
      <c r="AS19" s="34" t="str">
        <f t="shared" si="22"/>
        <v>-</v>
      </c>
      <c r="AT19" s="34" t="str">
        <f t="shared" si="22"/>
        <v>-</v>
      </c>
      <c r="AY19" s="21" t="str">
        <f t="shared" si="23"/>
        <v>Tasa de mortalidad ajustada por edad por emergencias y desastres</v>
      </c>
      <c r="AZ19" s="30">
        <f t="shared" si="24"/>
        <v>0</v>
      </c>
      <c r="BA19" s="30">
        <f t="shared" si="25"/>
        <v>0</v>
      </c>
      <c r="BB19" s="27" t="e">
        <f t="shared" si="26"/>
        <v>#DIV/0!</v>
      </c>
      <c r="BC19" s="30" t="str">
        <f t="shared" si="35"/>
        <v>-</v>
      </c>
      <c r="BD19" s="30" t="str">
        <f t="shared" si="35"/>
        <v>-</v>
      </c>
      <c r="BE19" s="30" t="str">
        <f t="shared" si="35"/>
        <v>-</v>
      </c>
      <c r="BF19" s="30" t="str">
        <f t="shared" si="35"/>
        <v>-</v>
      </c>
      <c r="BG19" s="30" t="str">
        <f t="shared" si="35"/>
        <v>-</v>
      </c>
      <c r="BH19" s="30" t="str">
        <f t="shared" si="35"/>
        <v>-</v>
      </c>
      <c r="BI19" s="30" t="str">
        <f t="shared" si="27"/>
        <v>-</v>
      </c>
      <c r="BJ19" s="30" t="str">
        <f t="shared" si="27"/>
        <v>-</v>
      </c>
      <c r="BK19" s="30" t="str">
        <f t="shared" si="27"/>
        <v>-</v>
      </c>
      <c r="BL19" s="92" t="str">
        <f t="shared" si="28"/>
        <v>-</v>
      </c>
      <c r="BM19" s="92" t="str">
        <f t="shared" si="29"/>
        <v>-</v>
      </c>
      <c r="BN19" s="92" t="str">
        <f t="shared" si="30"/>
        <v>-</v>
      </c>
      <c r="BO19" s="92" t="str">
        <f t="shared" si="31"/>
        <v>-</v>
      </c>
    </row>
    <row r="28" spans="1:67" ht="15.75" x14ac:dyDescent="0.25">
      <c r="A28" s="41" t="s">
        <v>6</v>
      </c>
    </row>
    <row r="30" spans="1:67" ht="30" x14ac:dyDescent="0.2">
      <c r="A30" s="42" t="s">
        <v>7</v>
      </c>
      <c r="B30" s="42" t="s">
        <v>8</v>
      </c>
      <c r="C30" s="43" t="s">
        <v>9</v>
      </c>
    </row>
    <row r="31" spans="1:67" x14ac:dyDescent="0.2">
      <c r="A31" s="12">
        <v>2005</v>
      </c>
    </row>
    <row r="32" spans="1:67" x14ac:dyDescent="0.2">
      <c r="A32" s="12">
        <v>2006</v>
      </c>
      <c r="C32" s="12">
        <f>B32-B31</f>
        <v>0</v>
      </c>
    </row>
    <row r="33" spans="1:43" x14ac:dyDescent="0.2">
      <c r="A33" s="12">
        <v>2007</v>
      </c>
      <c r="C33" s="12">
        <f t="shared" ref="C33:C41" si="36">B33-B32</f>
        <v>0</v>
      </c>
    </row>
    <row r="34" spans="1:43" x14ac:dyDescent="0.2">
      <c r="A34" s="12">
        <v>2008</v>
      </c>
      <c r="C34" s="12">
        <f t="shared" si="36"/>
        <v>0</v>
      </c>
    </row>
    <row r="35" spans="1:43" x14ac:dyDescent="0.2">
      <c r="A35" s="12">
        <v>2009</v>
      </c>
      <c r="C35" s="12">
        <f t="shared" si="36"/>
        <v>0</v>
      </c>
    </row>
    <row r="36" spans="1:43" x14ac:dyDescent="0.2">
      <c r="A36" s="12">
        <v>2010</v>
      </c>
      <c r="C36" s="12">
        <f t="shared" si="36"/>
        <v>0</v>
      </c>
      <c r="AF36" s="68"/>
      <c r="AG36" s="68"/>
    </row>
    <row r="37" spans="1:43" x14ac:dyDescent="0.2">
      <c r="A37" s="12">
        <v>2011</v>
      </c>
      <c r="C37" s="12">
        <f t="shared" si="36"/>
        <v>0</v>
      </c>
      <c r="AF37" s="68"/>
      <c r="AG37" s="68"/>
    </row>
    <row r="38" spans="1:43" x14ac:dyDescent="0.2">
      <c r="A38" s="12">
        <v>2012</v>
      </c>
      <c r="C38" s="12">
        <f t="shared" si="36"/>
        <v>0</v>
      </c>
      <c r="AF38" s="68"/>
      <c r="AG38" s="68"/>
    </row>
    <row r="39" spans="1:43" x14ac:dyDescent="0.2">
      <c r="A39" s="12">
        <v>2013</v>
      </c>
      <c r="C39" s="12">
        <f t="shared" si="36"/>
        <v>0</v>
      </c>
      <c r="AF39" s="68"/>
      <c r="AG39" s="68"/>
    </row>
    <row r="40" spans="1:43" x14ac:dyDescent="0.2">
      <c r="A40" s="12">
        <v>2014</v>
      </c>
      <c r="C40" s="12">
        <f t="shared" si="36"/>
        <v>0</v>
      </c>
      <c r="D40" s="4"/>
      <c r="E40" s="4"/>
      <c r="F40" s="4"/>
      <c r="U40" s="4"/>
      <c r="V40" s="4"/>
      <c r="W40" s="4"/>
      <c r="X40" s="4"/>
      <c r="Y40" s="4"/>
      <c r="Z40" s="4"/>
      <c r="AA40" s="4"/>
      <c r="AB40" s="4"/>
      <c r="AC40" s="4"/>
      <c r="AD40" s="4"/>
      <c r="AE40" s="4"/>
      <c r="AF40" s="68"/>
      <c r="AG40" s="68"/>
      <c r="AH40" s="4"/>
      <c r="AI40" s="4"/>
      <c r="AJ40" s="4"/>
      <c r="AK40" s="4"/>
      <c r="AL40" s="4"/>
      <c r="AM40" s="4"/>
      <c r="AN40" s="4"/>
      <c r="AO40" s="4"/>
      <c r="AP40" s="4"/>
      <c r="AQ40" s="4"/>
    </row>
    <row r="41" spans="1:43" x14ac:dyDescent="0.2">
      <c r="A41" s="30">
        <v>2015</v>
      </c>
      <c r="B41" s="30"/>
      <c r="C41" s="30">
        <f t="shared" si="36"/>
        <v>0</v>
      </c>
      <c r="D41" s="4"/>
      <c r="E41" s="4"/>
      <c r="F41" s="4"/>
      <c r="U41" s="4"/>
      <c r="V41" s="4"/>
      <c r="W41" s="4"/>
      <c r="X41" s="4"/>
      <c r="Y41" s="4"/>
      <c r="Z41" s="4"/>
      <c r="AA41" s="4"/>
      <c r="AB41" s="4"/>
      <c r="AC41" s="4"/>
      <c r="AD41" s="4"/>
      <c r="AE41" s="4"/>
      <c r="AH41" s="4"/>
      <c r="AI41" s="4"/>
      <c r="AJ41" s="4"/>
      <c r="AK41" s="4"/>
      <c r="AL41" s="4"/>
      <c r="AM41" s="4"/>
      <c r="AN41" s="4"/>
      <c r="AO41" s="4"/>
      <c r="AP41" s="4"/>
      <c r="AQ41" s="4"/>
    </row>
    <row r="46" spans="1:43" ht="15.75" x14ac:dyDescent="0.25">
      <c r="A46" s="45"/>
    </row>
    <row r="47" spans="1:43" ht="15.75" x14ac:dyDescent="0.25">
      <c r="A47" s="45" t="s">
        <v>10</v>
      </c>
    </row>
    <row r="48" spans="1:43" ht="15.75" x14ac:dyDescent="0.25">
      <c r="A48" s="45" t="s">
        <v>11</v>
      </c>
    </row>
    <row r="49" spans="1:1" ht="15.75" x14ac:dyDescent="0.25">
      <c r="A49" s="45" t="s">
        <v>12</v>
      </c>
    </row>
    <row r="50" spans="1:1" ht="15.75" x14ac:dyDescent="0.25">
      <c r="A50" s="45"/>
    </row>
    <row r="51" spans="1:1" ht="15.75" x14ac:dyDescent="0.25">
      <c r="A51" s="45"/>
    </row>
    <row r="52" spans="1:1" ht="15.75" x14ac:dyDescent="0.25">
      <c r="A52" s="45"/>
    </row>
  </sheetData>
  <sheetProtection formatCells="0"/>
  <mergeCells count="12">
    <mergeCell ref="AY6:AY7"/>
    <mergeCell ref="AZ6:AZ7"/>
    <mergeCell ref="BA6:BB7"/>
    <mergeCell ref="BC6:BH6"/>
    <mergeCell ref="B2:K2"/>
    <mergeCell ref="F6:F7"/>
    <mergeCell ref="G6:Q6"/>
    <mergeCell ref="A6:A7"/>
    <mergeCell ref="B6:B7"/>
    <mergeCell ref="C6:C7"/>
    <mergeCell ref="D6:D7"/>
    <mergeCell ref="E6:E7"/>
  </mergeCells>
  <conditionalFormatting sqref="BB8:BB19">
    <cfRule type="cellIs" dxfId="8" priority="3" stopIfTrue="1" operator="equal">
      <formula>"amarillo"</formula>
    </cfRule>
  </conditionalFormatting>
  <conditionalFormatting sqref="BB8:BB19">
    <cfRule type="cellIs" dxfId="7" priority="2" stopIfTrue="1" operator="equal">
      <formula>"rojo"</formula>
    </cfRule>
  </conditionalFormatting>
  <conditionalFormatting sqref="BB8:BB19">
    <cfRule type="cellIs" dxfId="6" priority="1" stopIfTrue="1" operator="equal">
      <formula>"verde"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Equation.3" shapeId="2049" r:id="rId4">
          <objectPr defaultSize="0" autoPict="0" r:id="rId5">
            <anchor moveWithCells="1" sizeWithCells="1">
              <from>
                <xdr:col>10</xdr:col>
                <xdr:colOff>95250</xdr:colOff>
                <xdr:row>17</xdr:row>
                <xdr:rowOff>333375</xdr:rowOff>
              </from>
              <to>
                <xdr:col>15</xdr:col>
                <xdr:colOff>38100</xdr:colOff>
                <xdr:row>20</xdr:row>
                <xdr:rowOff>95250</xdr:rowOff>
              </to>
            </anchor>
          </objectPr>
        </oleObject>
      </mc:Choice>
      <mc:Fallback>
        <oleObject progId="Equation.3" shapeId="204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DK52"/>
  <sheetViews>
    <sheetView showGridLines="0" tabSelected="1" topLeftCell="O1" zoomScale="70" zoomScaleNormal="70" workbookViewId="0">
      <selection activeCell="BD4" sqref="BD4:BW19"/>
    </sheetView>
  </sheetViews>
  <sheetFormatPr baseColWidth="10" defaultColWidth="11.42578125" defaultRowHeight="15" x14ac:dyDescent="0.2"/>
  <cols>
    <col min="1" max="1" width="72.28515625" style="68" bestFit="1" customWidth="1"/>
    <col min="2" max="3" width="18.42578125" style="81" customWidth="1"/>
    <col min="4" max="5" width="17" style="81" customWidth="1"/>
    <col min="6" max="6" width="20" style="81" customWidth="1"/>
    <col min="7" max="8" width="8.28515625" style="68" bestFit="1" customWidth="1"/>
    <col min="9" max="11" width="7.28515625" style="68" bestFit="1" customWidth="1"/>
    <col min="12" max="12" width="8.28515625" style="68" bestFit="1" customWidth="1"/>
    <col min="13" max="16" width="7.28515625" style="68" bestFit="1" customWidth="1"/>
    <col min="17" max="22" width="8.5703125" style="68" customWidth="1"/>
    <col min="23" max="26" width="7.28515625" style="75" hidden="1" customWidth="1"/>
    <col min="27" max="38" width="6.42578125" style="75" hidden="1" customWidth="1"/>
    <col min="39" max="48" width="7.85546875" style="75" hidden="1" customWidth="1"/>
    <col min="49" max="49" width="6.42578125" style="75" hidden="1" customWidth="1"/>
    <col min="50" max="54" width="6.42578125" style="68" hidden="1" customWidth="1"/>
    <col min="55" max="55" width="15.85546875" style="78" customWidth="1"/>
    <col min="56" max="56" width="1.42578125" style="78" customWidth="1"/>
    <col min="57" max="57" width="53.42578125" style="68" customWidth="1"/>
    <col min="58" max="58" width="21.7109375" style="68" customWidth="1"/>
    <col min="59" max="59" width="20.5703125" style="68" customWidth="1"/>
    <col min="60" max="60" width="3.42578125" style="68" customWidth="1"/>
    <col min="61" max="61" width="5.140625" style="68" customWidth="1"/>
    <col min="62" max="62" width="4" style="68" customWidth="1"/>
    <col min="63" max="63" width="3.42578125" style="68" customWidth="1"/>
    <col min="64" max="64" width="5.28515625" style="68" customWidth="1"/>
    <col min="65" max="65" width="4.140625" style="68" customWidth="1"/>
    <col min="66" max="66" width="5" style="68" customWidth="1"/>
    <col min="67" max="67" width="3.42578125" style="68" customWidth="1"/>
    <col min="68" max="68" width="5.28515625" style="68" customWidth="1"/>
    <col min="69" max="69" width="5.42578125" style="68" customWidth="1"/>
    <col min="70" max="70" width="5.85546875" style="68" customWidth="1"/>
    <col min="71" max="74" width="6" style="68" bestFit="1" customWidth="1"/>
    <col min="75" max="75" width="1" style="68" customWidth="1"/>
    <col min="76" max="16384" width="11.42578125" style="68"/>
  </cols>
  <sheetData>
    <row r="1" spans="1:115" s="62" customFormat="1" x14ac:dyDescent="0.25">
      <c r="AT1" s="63"/>
      <c r="BC1" s="63"/>
      <c r="BD1" s="63"/>
      <c r="CD1" s="63"/>
      <c r="DK1" s="63"/>
    </row>
    <row r="2" spans="1:115" s="64" customFormat="1" ht="18" x14ac:dyDescent="0.25">
      <c r="B2" s="122" t="s">
        <v>29</v>
      </c>
      <c r="C2" s="122"/>
      <c r="D2" s="122"/>
      <c r="E2" s="122"/>
      <c r="F2" s="122"/>
      <c r="G2" s="122"/>
      <c r="H2" s="122"/>
      <c r="I2" s="122"/>
      <c r="J2" s="122"/>
      <c r="K2" s="122"/>
    </row>
    <row r="3" spans="1:115" ht="21.75" customHeight="1" x14ac:dyDescent="0.2">
      <c r="AX3" s="75"/>
      <c r="AY3" s="75"/>
      <c r="AZ3" s="75"/>
      <c r="BA3" s="75"/>
      <c r="BB3" s="75"/>
    </row>
    <row r="4" spans="1:115" ht="6.75" customHeight="1" x14ac:dyDescent="0.2">
      <c r="AX4" s="75"/>
      <c r="AY4" s="75"/>
      <c r="AZ4" s="75"/>
      <c r="BA4" s="75"/>
      <c r="BB4" s="75"/>
    </row>
    <row r="5" spans="1:115" ht="17.25" customHeight="1" x14ac:dyDescent="0.25">
      <c r="A5" s="117" t="s">
        <v>0</v>
      </c>
      <c r="B5" s="115" t="s">
        <v>33</v>
      </c>
      <c r="C5" s="115" t="s">
        <v>32</v>
      </c>
      <c r="D5" s="117" t="s">
        <v>3</v>
      </c>
      <c r="E5" s="117" t="s">
        <v>1</v>
      </c>
      <c r="F5" s="117" t="s">
        <v>2</v>
      </c>
      <c r="G5" s="121"/>
      <c r="H5" s="121"/>
      <c r="I5" s="121"/>
      <c r="J5" s="121"/>
      <c r="K5" s="121"/>
      <c r="L5" s="121"/>
      <c r="M5" s="121"/>
      <c r="N5" s="121"/>
      <c r="O5" s="121"/>
      <c r="P5" s="121"/>
      <c r="Q5" s="121"/>
      <c r="R5" s="94"/>
      <c r="S5" s="94"/>
      <c r="T5" s="94"/>
      <c r="U5" s="96"/>
      <c r="V5" s="94"/>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7"/>
      <c r="BE5" s="124" t="s">
        <v>0</v>
      </c>
      <c r="BF5" s="125" t="str">
        <f>B5</f>
        <v>Colombia. 2020</v>
      </c>
      <c r="BG5" s="125" t="str">
        <f>C5</f>
        <v>Antioquia . 2020</v>
      </c>
      <c r="BH5" s="126" t="s">
        <v>25</v>
      </c>
      <c r="BI5" s="126"/>
      <c r="BJ5" s="126"/>
      <c r="BK5" s="126"/>
      <c r="BL5" s="126"/>
      <c r="BM5" s="126"/>
      <c r="BN5" s="126"/>
      <c r="BO5" s="126"/>
      <c r="BP5" s="126"/>
      <c r="BQ5" s="126"/>
      <c r="BR5" s="126"/>
      <c r="BS5" s="126"/>
      <c r="BT5" s="126"/>
      <c r="BU5" s="127"/>
      <c r="BV5" s="127"/>
    </row>
    <row r="6" spans="1:115" s="74" customFormat="1" ht="33.75" x14ac:dyDescent="0.2">
      <c r="A6" s="118"/>
      <c r="B6" s="116"/>
      <c r="C6" s="116"/>
      <c r="D6" s="118"/>
      <c r="E6" s="118"/>
      <c r="F6" s="118"/>
      <c r="G6" s="5">
        <v>2005</v>
      </c>
      <c r="H6" s="5">
        <v>2006</v>
      </c>
      <c r="I6" s="5">
        <v>2007</v>
      </c>
      <c r="J6" s="5">
        <v>2008</v>
      </c>
      <c r="K6" s="5">
        <v>2009</v>
      </c>
      <c r="L6" s="5">
        <v>2010</v>
      </c>
      <c r="M6" s="5">
        <v>2011</v>
      </c>
      <c r="N6" s="5">
        <v>2012</v>
      </c>
      <c r="O6" s="5">
        <v>2013</v>
      </c>
      <c r="P6" s="42">
        <v>2014</v>
      </c>
      <c r="Q6" s="5">
        <v>2015</v>
      </c>
      <c r="R6" s="5">
        <v>2016</v>
      </c>
      <c r="S6" s="5">
        <v>2017</v>
      </c>
      <c r="T6" s="42">
        <v>2018</v>
      </c>
      <c r="U6" s="5">
        <v>2019</v>
      </c>
      <c r="V6" s="5">
        <v>2020</v>
      </c>
      <c r="W6" s="5">
        <v>2005</v>
      </c>
      <c r="X6" s="5">
        <v>2006</v>
      </c>
      <c r="Y6" s="5">
        <v>2007</v>
      </c>
      <c r="Z6" s="5">
        <v>2008</v>
      </c>
      <c r="AA6" s="5">
        <v>2009</v>
      </c>
      <c r="AB6" s="5">
        <v>2010</v>
      </c>
      <c r="AC6" s="5">
        <v>2011</v>
      </c>
      <c r="AD6" s="5">
        <v>2012</v>
      </c>
      <c r="AE6" s="5">
        <v>2013</v>
      </c>
      <c r="AF6" s="5">
        <v>2014</v>
      </c>
      <c r="AG6" s="5">
        <v>2015</v>
      </c>
      <c r="AH6" s="5">
        <v>2016</v>
      </c>
      <c r="AI6" s="5">
        <v>2017</v>
      </c>
      <c r="AJ6" s="5">
        <v>2018</v>
      </c>
      <c r="AK6" s="5">
        <v>2019</v>
      </c>
      <c r="AL6" s="5">
        <v>2020</v>
      </c>
      <c r="AM6" s="5">
        <v>2005</v>
      </c>
      <c r="AN6" s="5">
        <v>2006</v>
      </c>
      <c r="AO6" s="5">
        <v>2007</v>
      </c>
      <c r="AP6" s="5">
        <v>2008</v>
      </c>
      <c r="AQ6" s="5">
        <v>2009</v>
      </c>
      <c r="AR6" s="5">
        <v>2010</v>
      </c>
      <c r="AS6" s="5">
        <v>2011</v>
      </c>
      <c r="AT6" s="5">
        <v>2012</v>
      </c>
      <c r="AU6" s="5">
        <v>2013</v>
      </c>
      <c r="AV6" s="5">
        <v>2014</v>
      </c>
      <c r="AW6" s="5">
        <v>2015</v>
      </c>
      <c r="AX6" s="5">
        <v>2016</v>
      </c>
      <c r="AY6" s="5">
        <v>2017</v>
      </c>
      <c r="AZ6" s="5">
        <v>2018</v>
      </c>
      <c r="BA6" s="5">
        <v>2019</v>
      </c>
      <c r="BB6" s="5">
        <v>2020</v>
      </c>
      <c r="BC6" s="73"/>
      <c r="BD6" s="78"/>
      <c r="BE6" s="128"/>
      <c r="BF6" s="129"/>
      <c r="BG6" s="129"/>
      <c r="BH6" s="123">
        <v>2006</v>
      </c>
      <c r="BI6" s="123">
        <v>2007</v>
      </c>
      <c r="BJ6" s="123">
        <v>2008</v>
      </c>
      <c r="BK6" s="123">
        <v>2009</v>
      </c>
      <c r="BL6" s="123">
        <v>2010</v>
      </c>
      <c r="BM6" s="123">
        <v>2011</v>
      </c>
      <c r="BN6" s="123">
        <v>2012</v>
      </c>
      <c r="BO6" s="123">
        <v>2013</v>
      </c>
      <c r="BP6" s="123">
        <v>2014</v>
      </c>
      <c r="BQ6" s="123">
        <v>2015</v>
      </c>
      <c r="BR6" s="123">
        <v>2016</v>
      </c>
      <c r="BS6" s="123">
        <v>2017</v>
      </c>
      <c r="BT6" s="123">
        <v>2018</v>
      </c>
      <c r="BU6" s="123">
        <v>2019</v>
      </c>
      <c r="BV6" s="123">
        <v>2020</v>
      </c>
    </row>
    <row r="7" spans="1:115" ht="30" x14ac:dyDescent="0.2">
      <c r="A7" s="53" t="s">
        <v>13</v>
      </c>
      <c r="B7" s="112">
        <v>11.285299999999999</v>
      </c>
      <c r="C7" s="104">
        <v>10.6721</v>
      </c>
      <c r="D7" s="25">
        <f t="shared" ref="D7:D18" si="0">(C7/B7)</f>
        <v>0.94566382816584416</v>
      </c>
      <c r="E7" s="25">
        <f t="shared" ref="E7:E18" si="1">EXP(LN(D7)-((1.96)*(1/C7^0.5)))</f>
        <v>0.51900574036247904</v>
      </c>
      <c r="F7" s="25">
        <f t="shared" ref="F7:F18" si="2">EXP(LN(D7)+((1.96)*(1/C7^0.5)))</f>
        <v>1.7230639400572036</v>
      </c>
      <c r="G7" s="49">
        <v>17.4316</v>
      </c>
      <c r="H7" s="49">
        <v>18.756499999999999</v>
      </c>
      <c r="I7" s="49">
        <v>17.520900000000001</v>
      </c>
      <c r="J7" s="49">
        <v>16.3765</v>
      </c>
      <c r="K7" s="49">
        <v>15.9328</v>
      </c>
      <c r="L7" s="49">
        <v>14.023400000000001</v>
      </c>
      <c r="M7" s="49">
        <v>13.783200000000001</v>
      </c>
      <c r="N7" s="50">
        <v>14.831099999999999</v>
      </c>
      <c r="O7" s="50">
        <v>14.449299999999999</v>
      </c>
      <c r="P7" s="49">
        <v>14.823</v>
      </c>
      <c r="Q7" s="49">
        <v>15.821</v>
      </c>
      <c r="R7" s="49">
        <v>15.545</v>
      </c>
      <c r="S7" s="49">
        <v>15.486800000000001</v>
      </c>
      <c r="T7" s="49">
        <v>13.005599999999999</v>
      </c>
      <c r="U7" s="49">
        <v>13.774100000000001</v>
      </c>
      <c r="V7" s="49">
        <v>10.6721</v>
      </c>
      <c r="W7" s="97">
        <f>(H7-G7)</f>
        <v>1.3248999999999995</v>
      </c>
      <c r="X7" s="98">
        <f t="shared" ref="X7:X16" si="3">(I7-H7)</f>
        <v>-1.235599999999998</v>
      </c>
      <c r="Y7" s="98">
        <f t="shared" ref="Y7:Y16" si="4">(J7-I7)</f>
        <v>-1.144400000000001</v>
      </c>
      <c r="Z7" s="98">
        <f t="shared" ref="Z7:Z16" si="5">(K7-J7)</f>
        <v>-0.44369999999999976</v>
      </c>
      <c r="AA7" s="98">
        <f t="shared" ref="AA7:AA16" si="6">(L7-K7)</f>
        <v>-1.9093999999999998</v>
      </c>
      <c r="AB7" s="98">
        <f t="shared" ref="AB7:AB16" si="7">(M7-L7)</f>
        <v>-0.24019999999999975</v>
      </c>
      <c r="AC7" s="97">
        <f t="shared" ref="AC7:AC16" si="8">(N7-M7)</f>
        <v>1.0478999999999985</v>
      </c>
      <c r="AD7" s="98">
        <f t="shared" ref="AD7:AD16" si="9">(O7-N7)</f>
        <v>-0.38180000000000014</v>
      </c>
      <c r="AE7" s="98">
        <f t="shared" ref="AE7:AE16" si="10">(P7-O7)</f>
        <v>0.37370000000000125</v>
      </c>
      <c r="AF7" s="98">
        <f t="shared" ref="AF7:AF16" si="11">(Q7-P7)</f>
        <v>0.99799999999999933</v>
      </c>
      <c r="AG7" s="98">
        <f t="shared" ref="AG7:AG16" si="12">(R7-Q7)</f>
        <v>-0.2759999999999998</v>
      </c>
      <c r="AH7" s="98">
        <f t="shared" ref="AH7:AH16" si="13">(S7-R7)</f>
        <v>-5.8199999999999363E-2</v>
      </c>
      <c r="AI7" s="97">
        <f t="shared" ref="AI7:AI16" si="14">(T7-S7)</f>
        <v>-2.4812000000000012</v>
      </c>
      <c r="AJ7" s="98">
        <f t="shared" ref="AJ7:AJ16" si="15">(U7-T7)</f>
        <v>0.76850000000000129</v>
      </c>
      <c r="AK7" s="98">
        <f t="shared" ref="AK7:AK16" si="16">(V7-U7)</f>
        <v>-3.1020000000000003</v>
      </c>
      <c r="AL7" s="98">
        <f t="shared" ref="AL7:AL16" si="17">(W7-V7)</f>
        <v>-9.3472000000000008</v>
      </c>
      <c r="AM7" s="99" t="str">
        <f>IF(W7&lt;0,"↘",IF(W7=0,"-",IF(W7&gt;0,"↗","")))</f>
        <v>↗</v>
      </c>
      <c r="AN7" s="65" t="str">
        <f t="shared" ref="AN7:AN18" si="18">IF(X7&lt;0,"↘",IF(X7=0,"-",IF(X7&gt;0,"↗","")))</f>
        <v>↘</v>
      </c>
      <c r="AO7" s="65" t="str">
        <f t="shared" ref="AO7:AO18" si="19">IF(Y7&lt;0,"↘",IF(Y7=0,"-",IF(Y7&gt;0,"↗","")))</f>
        <v>↘</v>
      </c>
      <c r="AP7" s="65" t="str">
        <f t="shared" ref="AP7:AP18" si="20">IF(Z7&lt;0,"↘",IF(Z7=0,"-",IF(Z7&gt;0,"↗","")))</f>
        <v>↘</v>
      </c>
      <c r="AQ7" s="99" t="str">
        <f t="shared" ref="AQ7:AQ18" si="21">IF(AA7&lt;0,"↘",IF(AA7=0,"-",IF(AA7&gt;0,"↗","")))</f>
        <v>↘</v>
      </c>
      <c r="AR7" s="65" t="str">
        <f t="shared" ref="AR7:AR18" si="22">IF(AB7&lt;0,"↘",IF(AB7=0,"-",IF(AB7&gt;0,"↗","")))</f>
        <v>↘</v>
      </c>
      <c r="AS7" s="65" t="str">
        <f t="shared" ref="AS7:AS18" si="23">IF(AC7&lt;0,"↘",IF(AC7=0,"-",IF(AC7&gt;0,"↗","")))</f>
        <v>↗</v>
      </c>
      <c r="AT7" s="65" t="str">
        <f t="shared" ref="AT7:AT18" si="24">IF(AD7&lt;0,"↘",IF(AD7=0,"-",IF(AD7&gt;0,"↗","")))</f>
        <v>↘</v>
      </c>
      <c r="AU7" s="99" t="str">
        <f t="shared" ref="AU7:AU18" si="25">IF(AE7&lt;0,"↘",IF(AE7=0,"-",IF(AE7&gt;0,"↗","")))</f>
        <v>↗</v>
      </c>
      <c r="AV7" s="65" t="str">
        <f t="shared" ref="AV7:AV18" si="26">IF(AF7&lt;0,"↘",IF(AF7=0,"-",IF(AF7&gt;0,"↗","")))</f>
        <v>↗</v>
      </c>
      <c r="AW7" s="65" t="str">
        <f t="shared" ref="AW7:AW18" si="27">IF(AG7&lt;0,"↘",IF(AG7=0,"-",IF(AG7&gt;0,"↗","")))</f>
        <v>↘</v>
      </c>
      <c r="AX7" s="65" t="str">
        <f t="shared" ref="AX7:AX18" si="28">IF(AH7&lt;0,"↘",IF(AH7=0,"-",IF(AH7&gt;0,"↗","")))</f>
        <v>↘</v>
      </c>
      <c r="AY7" s="99" t="str">
        <f t="shared" ref="AY7:AY18" si="29">IF(AI7&lt;0,"↘",IF(AI7=0,"-",IF(AI7&gt;0,"↗","")))</f>
        <v>↘</v>
      </c>
      <c r="AZ7" s="65" t="str">
        <f t="shared" ref="AZ7:AZ18" si="30">IF(AJ7&lt;0,"↘",IF(AJ7=0,"-",IF(AJ7&gt;0,"↗","")))</f>
        <v>↗</v>
      </c>
      <c r="BA7" s="65" t="str">
        <f t="shared" ref="BA7:BA18" si="31">IF(AK7&lt;0,"↘",IF(AK7=0,"-",IF(AK7&gt;0,"↗","")))</f>
        <v>↘</v>
      </c>
      <c r="BB7" s="65" t="str">
        <f t="shared" ref="BB7:BB18" si="32">IF(AL7&lt;0,"↘",IF(AL7=0,"-",IF(AL7&gt;0,"↗","")))</f>
        <v>↘</v>
      </c>
      <c r="BE7" s="9" t="str">
        <f>A7</f>
        <v>Tasa de mortalidad ajustada por edad por accidentes de transporte terrestre</v>
      </c>
      <c r="BF7" s="44">
        <v>11.29</v>
      </c>
      <c r="BG7" s="61">
        <f t="shared" ref="BG7:BG18" si="33">C7</f>
        <v>10.6721</v>
      </c>
      <c r="BH7" s="55" t="str">
        <f t="shared" ref="BH7:BV7" si="34">AM7</f>
        <v>↗</v>
      </c>
      <c r="BI7" s="55" t="str">
        <f t="shared" si="34"/>
        <v>↘</v>
      </c>
      <c r="BJ7" s="55" t="str">
        <f t="shared" si="34"/>
        <v>↘</v>
      </c>
      <c r="BK7" s="55" t="str">
        <f t="shared" si="34"/>
        <v>↘</v>
      </c>
      <c r="BL7" s="55" t="str">
        <f t="shared" si="34"/>
        <v>↘</v>
      </c>
      <c r="BM7" s="55" t="str">
        <f t="shared" si="34"/>
        <v>↘</v>
      </c>
      <c r="BN7" s="55" t="str">
        <f t="shared" si="34"/>
        <v>↗</v>
      </c>
      <c r="BO7" s="55" t="str">
        <f t="shared" si="34"/>
        <v>↘</v>
      </c>
      <c r="BP7" s="55" t="str">
        <f t="shared" si="34"/>
        <v>↗</v>
      </c>
      <c r="BQ7" s="55" t="str">
        <f t="shared" si="34"/>
        <v>↗</v>
      </c>
      <c r="BR7" s="86" t="str">
        <f t="shared" si="34"/>
        <v>↘</v>
      </c>
      <c r="BS7" s="95" t="str">
        <f t="shared" si="34"/>
        <v>↘</v>
      </c>
      <c r="BT7" s="95" t="str">
        <f t="shared" si="34"/>
        <v>↘</v>
      </c>
      <c r="BU7" s="95" t="str">
        <f t="shared" si="34"/>
        <v>↗</v>
      </c>
      <c r="BV7" s="95" t="str">
        <f t="shared" si="34"/>
        <v>↘</v>
      </c>
    </row>
    <row r="8" spans="1:115" ht="30" x14ac:dyDescent="0.2">
      <c r="A8" s="54" t="s">
        <v>14</v>
      </c>
      <c r="B8" s="106">
        <v>12.3283</v>
      </c>
      <c r="C8" s="105">
        <v>11.797599999999999</v>
      </c>
      <c r="D8" s="13">
        <f t="shared" si="0"/>
        <v>0.95695270231905438</v>
      </c>
      <c r="E8" s="13">
        <f t="shared" si="1"/>
        <v>0.54083696459376929</v>
      </c>
      <c r="F8" s="13">
        <f t="shared" si="2"/>
        <v>1.6932246396353114</v>
      </c>
      <c r="G8" s="50">
        <v>10.901</v>
      </c>
      <c r="H8" s="50">
        <v>11.5367</v>
      </c>
      <c r="I8" s="50">
        <v>10.586399999999999</v>
      </c>
      <c r="J8" s="50">
        <v>10.6852</v>
      </c>
      <c r="K8" s="50">
        <v>11.986800000000001</v>
      </c>
      <c r="L8" s="50">
        <v>12.0624</v>
      </c>
      <c r="M8" s="50">
        <v>11.5282</v>
      </c>
      <c r="N8" s="50">
        <v>11.873200000000001</v>
      </c>
      <c r="O8" s="50">
        <v>12.2698</v>
      </c>
      <c r="P8" s="50">
        <v>11.803800000000001</v>
      </c>
      <c r="Q8" s="50">
        <v>11.337300000000001</v>
      </c>
      <c r="R8" s="50">
        <v>12.199</v>
      </c>
      <c r="S8" s="50">
        <v>13.6006</v>
      </c>
      <c r="T8" s="50">
        <v>12.182700000000001</v>
      </c>
      <c r="U8" s="50">
        <v>11.9864</v>
      </c>
      <c r="V8" s="50">
        <v>11.797599999999999</v>
      </c>
      <c r="W8" s="87">
        <f t="shared" ref="W8:W16" si="35">(H8-G8)</f>
        <v>0.63569999999999993</v>
      </c>
      <c r="X8" s="88">
        <f t="shared" si="3"/>
        <v>-0.95030000000000037</v>
      </c>
      <c r="Y8" s="88">
        <f t="shared" si="4"/>
        <v>9.8800000000000665E-2</v>
      </c>
      <c r="Z8" s="88">
        <f t="shared" si="5"/>
        <v>1.3016000000000005</v>
      </c>
      <c r="AA8" s="88">
        <f t="shared" si="6"/>
        <v>7.5599999999999667E-2</v>
      </c>
      <c r="AB8" s="88">
        <f t="shared" si="7"/>
        <v>-0.53420000000000023</v>
      </c>
      <c r="AC8" s="87">
        <f t="shared" si="8"/>
        <v>0.34500000000000064</v>
      </c>
      <c r="AD8" s="88">
        <f t="shared" si="9"/>
        <v>0.3965999999999994</v>
      </c>
      <c r="AE8" s="88">
        <f t="shared" si="10"/>
        <v>-0.4659999999999993</v>
      </c>
      <c r="AF8" s="88">
        <f t="shared" si="11"/>
        <v>-0.46649999999999991</v>
      </c>
      <c r="AG8" s="88">
        <f t="shared" si="12"/>
        <v>0.86169999999999902</v>
      </c>
      <c r="AH8" s="88">
        <f t="shared" si="13"/>
        <v>1.4016000000000002</v>
      </c>
      <c r="AI8" s="87">
        <f t="shared" si="14"/>
        <v>-1.4178999999999995</v>
      </c>
      <c r="AJ8" s="88">
        <f t="shared" si="15"/>
        <v>-0.19630000000000081</v>
      </c>
      <c r="AK8" s="88">
        <f t="shared" si="16"/>
        <v>-0.18880000000000052</v>
      </c>
      <c r="AL8" s="88">
        <f t="shared" si="17"/>
        <v>-11.161899999999999</v>
      </c>
      <c r="AM8" s="76" t="str">
        <f t="shared" ref="AM8:AM18" si="36">IF(W8&lt;0,"↘",IF(W8=0,"-",IF(W8&gt;0,"↗","")))</f>
        <v>↗</v>
      </c>
      <c r="AN8" s="77" t="str">
        <f t="shared" si="18"/>
        <v>↘</v>
      </c>
      <c r="AO8" s="77" t="str">
        <f t="shared" si="19"/>
        <v>↗</v>
      </c>
      <c r="AP8" s="77" t="str">
        <f t="shared" si="20"/>
        <v>↗</v>
      </c>
      <c r="AQ8" s="76" t="str">
        <f t="shared" si="21"/>
        <v>↗</v>
      </c>
      <c r="AR8" s="77" t="str">
        <f t="shared" si="22"/>
        <v>↘</v>
      </c>
      <c r="AS8" s="77" t="str">
        <f t="shared" si="23"/>
        <v>↗</v>
      </c>
      <c r="AT8" s="77" t="str">
        <f t="shared" si="24"/>
        <v>↗</v>
      </c>
      <c r="AU8" s="76" t="str">
        <f t="shared" si="25"/>
        <v>↘</v>
      </c>
      <c r="AV8" s="77" t="str">
        <f t="shared" si="26"/>
        <v>↘</v>
      </c>
      <c r="AW8" s="77" t="str">
        <f t="shared" si="27"/>
        <v>↗</v>
      </c>
      <c r="AX8" s="77" t="str">
        <f t="shared" si="28"/>
        <v>↗</v>
      </c>
      <c r="AY8" s="76" t="str">
        <f t="shared" si="29"/>
        <v>↘</v>
      </c>
      <c r="AZ8" s="77" t="str">
        <f t="shared" si="30"/>
        <v>↘</v>
      </c>
      <c r="BA8" s="77" t="str">
        <f t="shared" si="31"/>
        <v>↘</v>
      </c>
      <c r="BB8" s="77" t="str">
        <f t="shared" si="32"/>
        <v>↘</v>
      </c>
      <c r="BE8" s="9" t="str">
        <f t="shared" ref="BE8:BE18" si="37">A8</f>
        <v>Tasa de mortalidad ajustada por edad por tumor maligno de mama</v>
      </c>
      <c r="BF8" s="44">
        <f t="shared" ref="BF8:BF18" si="38">B8</f>
        <v>12.3283</v>
      </c>
      <c r="BG8" s="61">
        <f t="shared" si="33"/>
        <v>11.797599999999999</v>
      </c>
      <c r="BH8" s="12" t="str">
        <f t="shared" ref="BH8:BH18" si="39">AM8</f>
        <v>↗</v>
      </c>
      <c r="BI8" s="12" t="str">
        <f t="shared" ref="BI8:BI12" si="40">AN8</f>
        <v>↘</v>
      </c>
      <c r="BJ8" s="12" t="str">
        <f t="shared" ref="BJ8:BJ12" si="41">AO8</f>
        <v>↗</v>
      </c>
      <c r="BK8" s="12" t="str">
        <f t="shared" ref="BK8:BK12" si="42">AP8</f>
        <v>↗</v>
      </c>
      <c r="BL8" s="12" t="str">
        <f t="shared" ref="BL8:BL12" si="43">AQ8</f>
        <v>↗</v>
      </c>
      <c r="BM8" s="12" t="str">
        <f t="shared" ref="BM8:BM12" si="44">AR8</f>
        <v>↘</v>
      </c>
      <c r="BN8" s="12" t="str">
        <f t="shared" ref="BN8:BN18" si="45">AS8</f>
        <v>↗</v>
      </c>
      <c r="BO8" s="12" t="str">
        <f t="shared" ref="BO8:BO18" si="46">AT8</f>
        <v>↗</v>
      </c>
      <c r="BP8" s="12" t="str">
        <f t="shared" ref="BP8:BP18" si="47">AU8</f>
        <v>↘</v>
      </c>
      <c r="BQ8" s="12" t="str">
        <f t="shared" ref="BQ8:BQ18" si="48">AV8</f>
        <v>↘</v>
      </c>
      <c r="BR8" s="12" t="str">
        <f t="shared" ref="BR8:BR18" si="49">AW8</f>
        <v>↗</v>
      </c>
      <c r="BS8" s="12" t="str">
        <f t="shared" ref="BS8:BS18" si="50">AX8</f>
        <v>↗</v>
      </c>
      <c r="BT8" s="12" t="str">
        <f t="shared" ref="BT8:BT18" si="51">AY8</f>
        <v>↘</v>
      </c>
      <c r="BU8" s="12" t="str">
        <f t="shared" ref="BU8:BU18" si="52">AZ8</f>
        <v>↘</v>
      </c>
      <c r="BV8" s="12" t="str">
        <f t="shared" ref="BV8:BV18" si="53">BA8</f>
        <v>↘</v>
      </c>
    </row>
    <row r="9" spans="1:115" ht="30" x14ac:dyDescent="0.2">
      <c r="A9" s="54" t="s">
        <v>15</v>
      </c>
      <c r="B9" s="106">
        <v>6.2234999999999996</v>
      </c>
      <c r="C9" s="48">
        <v>3.7302</v>
      </c>
      <c r="D9" s="13">
        <f t="shared" si="0"/>
        <v>0.59937334297421063</v>
      </c>
      <c r="E9" s="13">
        <f t="shared" si="1"/>
        <v>0.2172529529544627</v>
      </c>
      <c r="F9" s="13">
        <f t="shared" si="2"/>
        <v>1.6535950346478416</v>
      </c>
      <c r="G9" s="101">
        <v>7.5480999999999998</v>
      </c>
      <c r="H9" s="101">
        <v>7.2343000000000002</v>
      </c>
      <c r="I9" s="101">
        <v>6.2976000000000001</v>
      </c>
      <c r="J9" s="101">
        <v>6.6035000000000004</v>
      </c>
      <c r="K9" s="101">
        <v>6.1696999999999997</v>
      </c>
      <c r="L9" s="101">
        <v>5.7230999999999996</v>
      </c>
      <c r="M9" s="101">
        <v>5.2426000000000004</v>
      </c>
      <c r="N9" s="101">
        <v>5.6687000000000003</v>
      </c>
      <c r="O9" s="101">
        <v>4.9379999999999997</v>
      </c>
      <c r="P9" s="101">
        <v>5.1620999999999997</v>
      </c>
      <c r="Q9" s="101">
        <v>4.3094000000000001</v>
      </c>
      <c r="R9" s="101">
        <v>5.1524999999999999</v>
      </c>
      <c r="S9" s="101">
        <v>5.0186999999999999</v>
      </c>
      <c r="T9" s="101">
        <v>3.8889</v>
      </c>
      <c r="U9" s="101">
        <v>3.8614999999999999</v>
      </c>
      <c r="V9" s="101">
        <v>3.7302</v>
      </c>
      <c r="W9" s="87">
        <f t="shared" si="35"/>
        <v>-0.31379999999999963</v>
      </c>
      <c r="X9" s="88">
        <f t="shared" si="3"/>
        <v>-0.93670000000000009</v>
      </c>
      <c r="Y9" s="88">
        <f t="shared" si="4"/>
        <v>0.30590000000000028</v>
      </c>
      <c r="Z9" s="88">
        <f t="shared" si="5"/>
        <v>-0.43380000000000063</v>
      </c>
      <c r="AA9" s="88">
        <f t="shared" si="6"/>
        <v>-0.44660000000000011</v>
      </c>
      <c r="AB9" s="88">
        <f t="shared" si="7"/>
        <v>-0.48049999999999926</v>
      </c>
      <c r="AC9" s="87">
        <f t="shared" si="8"/>
        <v>0.42609999999999992</v>
      </c>
      <c r="AD9" s="88">
        <f t="shared" si="9"/>
        <v>-0.73070000000000057</v>
      </c>
      <c r="AE9" s="88">
        <f t="shared" si="10"/>
        <v>0.22409999999999997</v>
      </c>
      <c r="AF9" s="88">
        <f t="shared" si="11"/>
        <v>-0.85269999999999957</v>
      </c>
      <c r="AG9" s="88">
        <f t="shared" si="12"/>
        <v>0.84309999999999974</v>
      </c>
      <c r="AH9" s="88">
        <f t="shared" si="13"/>
        <v>-0.13379999999999992</v>
      </c>
      <c r="AI9" s="87">
        <f t="shared" si="14"/>
        <v>-1.1297999999999999</v>
      </c>
      <c r="AJ9" s="88">
        <f t="shared" si="15"/>
        <v>-2.7400000000000091E-2</v>
      </c>
      <c r="AK9" s="88">
        <f t="shared" si="16"/>
        <v>-0.13129999999999997</v>
      </c>
      <c r="AL9" s="88">
        <f t="shared" si="17"/>
        <v>-4.0439999999999996</v>
      </c>
      <c r="AM9" s="76" t="str">
        <f t="shared" si="36"/>
        <v>↘</v>
      </c>
      <c r="AN9" s="77" t="str">
        <f t="shared" si="18"/>
        <v>↘</v>
      </c>
      <c r="AO9" s="77" t="str">
        <f t="shared" si="19"/>
        <v>↗</v>
      </c>
      <c r="AP9" s="77" t="str">
        <f t="shared" si="20"/>
        <v>↘</v>
      </c>
      <c r="AQ9" s="76" t="str">
        <f t="shared" si="21"/>
        <v>↘</v>
      </c>
      <c r="AR9" s="77" t="str">
        <f t="shared" si="22"/>
        <v>↘</v>
      </c>
      <c r="AS9" s="77" t="str">
        <f t="shared" si="23"/>
        <v>↗</v>
      </c>
      <c r="AT9" s="77" t="str">
        <f t="shared" si="24"/>
        <v>↘</v>
      </c>
      <c r="AU9" s="76" t="str">
        <f t="shared" si="25"/>
        <v>↗</v>
      </c>
      <c r="AV9" s="77" t="str">
        <f t="shared" si="26"/>
        <v>↘</v>
      </c>
      <c r="AW9" s="77" t="str">
        <f t="shared" si="27"/>
        <v>↗</v>
      </c>
      <c r="AX9" s="77" t="str">
        <f t="shared" si="28"/>
        <v>↘</v>
      </c>
      <c r="AY9" s="76" t="str">
        <f t="shared" si="29"/>
        <v>↘</v>
      </c>
      <c r="AZ9" s="77" t="str">
        <f t="shared" si="30"/>
        <v>↘</v>
      </c>
      <c r="BA9" s="77" t="str">
        <f t="shared" si="31"/>
        <v>↘</v>
      </c>
      <c r="BB9" s="77" t="str">
        <f t="shared" si="32"/>
        <v>↘</v>
      </c>
      <c r="BE9" s="9" t="str">
        <f t="shared" si="37"/>
        <v>Tasa de mortalidad ajustada por edad por tumor maligno del cuello uterino</v>
      </c>
      <c r="BF9" s="44">
        <f t="shared" si="38"/>
        <v>6.2234999999999996</v>
      </c>
      <c r="BG9" s="61">
        <f t="shared" si="33"/>
        <v>3.7302</v>
      </c>
      <c r="BH9" s="12" t="str">
        <f t="shared" si="39"/>
        <v>↘</v>
      </c>
      <c r="BI9" s="12" t="str">
        <f t="shared" si="40"/>
        <v>↘</v>
      </c>
      <c r="BJ9" s="12" t="str">
        <f t="shared" si="41"/>
        <v>↗</v>
      </c>
      <c r="BK9" s="12" t="str">
        <f t="shared" si="42"/>
        <v>↘</v>
      </c>
      <c r="BL9" s="12" t="str">
        <f t="shared" si="43"/>
        <v>↘</v>
      </c>
      <c r="BM9" s="12" t="str">
        <f t="shared" si="44"/>
        <v>↘</v>
      </c>
      <c r="BN9" s="12" t="str">
        <f t="shared" si="45"/>
        <v>↗</v>
      </c>
      <c r="BO9" s="12" t="str">
        <f t="shared" si="46"/>
        <v>↘</v>
      </c>
      <c r="BP9" s="12" t="str">
        <f t="shared" si="47"/>
        <v>↗</v>
      </c>
      <c r="BQ9" s="12" t="str">
        <f t="shared" si="48"/>
        <v>↘</v>
      </c>
      <c r="BR9" s="12" t="str">
        <f t="shared" si="49"/>
        <v>↗</v>
      </c>
      <c r="BS9" s="12" t="str">
        <f t="shared" si="50"/>
        <v>↘</v>
      </c>
      <c r="BT9" s="12" t="str">
        <f t="shared" si="51"/>
        <v>↘</v>
      </c>
      <c r="BU9" s="12" t="str">
        <f t="shared" si="52"/>
        <v>↘</v>
      </c>
      <c r="BV9" s="12" t="str">
        <f t="shared" si="53"/>
        <v>↘</v>
      </c>
    </row>
    <row r="10" spans="1:115" ht="30" x14ac:dyDescent="0.2">
      <c r="A10" s="54" t="s">
        <v>16</v>
      </c>
      <c r="B10" s="106">
        <v>13.2827</v>
      </c>
      <c r="C10" s="105">
        <v>13.489599999999999</v>
      </c>
      <c r="D10" s="13">
        <f t="shared" si="0"/>
        <v>1.0155766523372507</v>
      </c>
      <c r="E10" s="13">
        <f t="shared" si="1"/>
        <v>0.59559555276792631</v>
      </c>
      <c r="F10" s="13">
        <f t="shared" si="2"/>
        <v>1.7317052351705859</v>
      </c>
      <c r="G10" s="50">
        <v>18.305299999999999</v>
      </c>
      <c r="H10" s="50">
        <v>16.956199999999999</v>
      </c>
      <c r="I10" s="50">
        <v>16.593699999999998</v>
      </c>
      <c r="J10" s="50">
        <v>15.779299999999999</v>
      </c>
      <c r="K10" s="50">
        <v>15.913</v>
      </c>
      <c r="L10" s="50">
        <v>13.5922</v>
      </c>
      <c r="M10" s="50">
        <v>13.043799999999999</v>
      </c>
      <c r="N10" s="50">
        <v>13.984</v>
      </c>
      <c r="O10" s="50">
        <v>13.9567</v>
      </c>
      <c r="P10" s="50">
        <v>15.1229</v>
      </c>
      <c r="Q10" s="50">
        <v>14.3832</v>
      </c>
      <c r="R10" s="50">
        <v>15.6226</v>
      </c>
      <c r="S10" s="50">
        <v>16.4056</v>
      </c>
      <c r="T10" s="50">
        <v>15.3819</v>
      </c>
      <c r="U10" s="50">
        <v>13.9864</v>
      </c>
      <c r="V10" s="50">
        <v>13.489599999999999</v>
      </c>
      <c r="W10" s="87">
        <f t="shared" si="35"/>
        <v>-1.3491</v>
      </c>
      <c r="X10" s="88">
        <f t="shared" si="3"/>
        <v>-0.36250000000000071</v>
      </c>
      <c r="Y10" s="88">
        <f t="shared" si="4"/>
        <v>-0.81439999999999912</v>
      </c>
      <c r="Z10" s="88">
        <f t="shared" si="5"/>
        <v>0.13370000000000104</v>
      </c>
      <c r="AA10" s="88">
        <f t="shared" si="6"/>
        <v>-2.3208000000000002</v>
      </c>
      <c r="AB10" s="88">
        <f t="shared" si="7"/>
        <v>-0.54840000000000089</v>
      </c>
      <c r="AC10" s="87">
        <f t="shared" si="8"/>
        <v>0.94020000000000081</v>
      </c>
      <c r="AD10" s="88">
        <f t="shared" si="9"/>
        <v>-2.7300000000000324E-2</v>
      </c>
      <c r="AE10" s="88">
        <f t="shared" si="10"/>
        <v>1.1661999999999999</v>
      </c>
      <c r="AF10" s="88">
        <f t="shared" si="11"/>
        <v>-0.73969999999999914</v>
      </c>
      <c r="AG10" s="88">
        <f t="shared" si="12"/>
        <v>1.2393999999999998</v>
      </c>
      <c r="AH10" s="88">
        <f t="shared" si="13"/>
        <v>0.78299999999999947</v>
      </c>
      <c r="AI10" s="87">
        <f t="shared" si="14"/>
        <v>-1.0236999999999998</v>
      </c>
      <c r="AJ10" s="88">
        <f t="shared" si="15"/>
        <v>-1.3955000000000002</v>
      </c>
      <c r="AK10" s="88">
        <f t="shared" si="16"/>
        <v>-0.49680000000000035</v>
      </c>
      <c r="AL10" s="88">
        <f t="shared" si="17"/>
        <v>-14.838699999999999</v>
      </c>
      <c r="AM10" s="76" t="str">
        <f t="shared" si="36"/>
        <v>↘</v>
      </c>
      <c r="AN10" s="77" t="str">
        <f t="shared" si="18"/>
        <v>↘</v>
      </c>
      <c r="AO10" s="77" t="str">
        <f t="shared" si="19"/>
        <v>↘</v>
      </c>
      <c r="AP10" s="77" t="str">
        <f t="shared" si="20"/>
        <v>↗</v>
      </c>
      <c r="AQ10" s="76" t="str">
        <f t="shared" si="21"/>
        <v>↘</v>
      </c>
      <c r="AR10" s="77" t="str">
        <f t="shared" si="22"/>
        <v>↘</v>
      </c>
      <c r="AS10" s="77" t="str">
        <f t="shared" si="23"/>
        <v>↗</v>
      </c>
      <c r="AT10" s="77" t="str">
        <f t="shared" si="24"/>
        <v>↘</v>
      </c>
      <c r="AU10" s="76" t="str">
        <f t="shared" si="25"/>
        <v>↗</v>
      </c>
      <c r="AV10" s="77" t="str">
        <f t="shared" si="26"/>
        <v>↘</v>
      </c>
      <c r="AW10" s="77" t="str">
        <f t="shared" si="27"/>
        <v>↗</v>
      </c>
      <c r="AX10" s="77" t="str">
        <f t="shared" si="28"/>
        <v>↗</v>
      </c>
      <c r="AY10" s="76" t="str">
        <f t="shared" si="29"/>
        <v>↘</v>
      </c>
      <c r="AZ10" s="77" t="str">
        <f t="shared" si="30"/>
        <v>↘</v>
      </c>
      <c r="BA10" s="77" t="str">
        <f t="shared" si="31"/>
        <v>↘</v>
      </c>
      <c r="BB10" s="77" t="str">
        <f t="shared" si="32"/>
        <v>↘</v>
      </c>
      <c r="BD10" s="73"/>
      <c r="BE10" s="9" t="str">
        <f t="shared" si="37"/>
        <v>Tasa de mortalidad ajustada por edad por tumor maligno de la próstata</v>
      </c>
      <c r="BF10" s="44">
        <f t="shared" si="38"/>
        <v>13.2827</v>
      </c>
      <c r="BG10" s="61">
        <f t="shared" si="33"/>
        <v>13.489599999999999</v>
      </c>
      <c r="BH10" s="12" t="str">
        <f t="shared" si="39"/>
        <v>↘</v>
      </c>
      <c r="BI10" s="12" t="str">
        <f t="shared" si="40"/>
        <v>↘</v>
      </c>
      <c r="BJ10" s="12" t="str">
        <f t="shared" si="41"/>
        <v>↘</v>
      </c>
      <c r="BK10" s="12" t="str">
        <f t="shared" si="42"/>
        <v>↗</v>
      </c>
      <c r="BL10" s="12" t="str">
        <f t="shared" si="43"/>
        <v>↘</v>
      </c>
      <c r="BM10" s="12" t="str">
        <f t="shared" si="44"/>
        <v>↘</v>
      </c>
      <c r="BN10" s="12" t="str">
        <f t="shared" si="45"/>
        <v>↗</v>
      </c>
      <c r="BO10" s="12" t="str">
        <f t="shared" si="46"/>
        <v>↘</v>
      </c>
      <c r="BP10" s="12" t="str">
        <f t="shared" si="47"/>
        <v>↗</v>
      </c>
      <c r="BQ10" s="12" t="str">
        <f t="shared" si="48"/>
        <v>↘</v>
      </c>
      <c r="BR10" s="12" t="str">
        <f t="shared" si="49"/>
        <v>↗</v>
      </c>
      <c r="BS10" s="12" t="str">
        <f t="shared" si="50"/>
        <v>↗</v>
      </c>
      <c r="BT10" s="12" t="str">
        <f t="shared" si="51"/>
        <v>↘</v>
      </c>
      <c r="BU10" s="12" t="str">
        <f t="shared" si="52"/>
        <v>↘</v>
      </c>
      <c r="BV10" s="12" t="str">
        <f t="shared" si="53"/>
        <v>↘</v>
      </c>
    </row>
    <row r="11" spans="1:115" ht="30" x14ac:dyDescent="0.2">
      <c r="A11" s="54" t="s">
        <v>17</v>
      </c>
      <c r="B11" s="106">
        <v>9.3007000000000009</v>
      </c>
      <c r="C11" s="105">
        <v>9.4111999999999991</v>
      </c>
      <c r="D11" s="13">
        <f t="shared" si="0"/>
        <v>1.0118808261743737</v>
      </c>
      <c r="E11" s="13">
        <f t="shared" si="1"/>
        <v>0.53414379363848319</v>
      </c>
      <c r="F11" s="13">
        <f t="shared" si="2"/>
        <v>1.9169048083563924</v>
      </c>
      <c r="G11" s="50">
        <v>12.797800000000001</v>
      </c>
      <c r="H11" s="50">
        <v>12.114100000000001</v>
      </c>
      <c r="I11" s="50">
        <v>12.3398</v>
      </c>
      <c r="J11" s="50">
        <v>11.816000000000001</v>
      </c>
      <c r="K11" s="50">
        <v>11.011900000000001</v>
      </c>
      <c r="L11" s="50">
        <v>10.8566</v>
      </c>
      <c r="M11" s="50">
        <v>10.0062</v>
      </c>
      <c r="N11" s="50">
        <v>10.2407</v>
      </c>
      <c r="O11" s="50">
        <v>10.4328</v>
      </c>
      <c r="P11" s="50">
        <v>11.2842</v>
      </c>
      <c r="Q11" s="50">
        <v>10.5769</v>
      </c>
      <c r="R11" s="50">
        <v>11.1602</v>
      </c>
      <c r="S11" s="50">
        <v>11.074400000000001</v>
      </c>
      <c r="T11" s="50">
        <v>10.237500000000001</v>
      </c>
      <c r="U11" s="50">
        <v>9.9665999999999997</v>
      </c>
      <c r="V11" s="50">
        <v>9.4111999999999991</v>
      </c>
      <c r="W11" s="87">
        <f t="shared" si="35"/>
        <v>-0.68369999999999997</v>
      </c>
      <c r="X11" s="88">
        <f t="shared" si="3"/>
        <v>0.22569999999999979</v>
      </c>
      <c r="Y11" s="88">
        <f t="shared" si="4"/>
        <v>-0.5237999999999996</v>
      </c>
      <c r="Z11" s="88">
        <f t="shared" si="5"/>
        <v>-0.80410000000000004</v>
      </c>
      <c r="AA11" s="88">
        <f t="shared" si="6"/>
        <v>-0.15530000000000044</v>
      </c>
      <c r="AB11" s="88">
        <f t="shared" si="7"/>
        <v>-0.85040000000000049</v>
      </c>
      <c r="AC11" s="87">
        <f t="shared" si="8"/>
        <v>0.2345000000000006</v>
      </c>
      <c r="AD11" s="88">
        <f t="shared" si="9"/>
        <v>0.19209999999999994</v>
      </c>
      <c r="AE11" s="88">
        <f t="shared" si="10"/>
        <v>0.85139999999999993</v>
      </c>
      <c r="AF11" s="88">
        <f t="shared" si="11"/>
        <v>-0.70730000000000004</v>
      </c>
      <c r="AG11" s="88">
        <f t="shared" si="12"/>
        <v>0.58329999999999949</v>
      </c>
      <c r="AH11" s="88">
        <f t="shared" si="13"/>
        <v>-8.5799999999998988E-2</v>
      </c>
      <c r="AI11" s="87">
        <f t="shared" si="14"/>
        <v>-0.83689999999999998</v>
      </c>
      <c r="AJ11" s="88">
        <f t="shared" si="15"/>
        <v>-0.27090000000000103</v>
      </c>
      <c r="AK11" s="88">
        <f t="shared" si="16"/>
        <v>-0.55540000000000056</v>
      </c>
      <c r="AL11" s="88">
        <f t="shared" si="17"/>
        <v>-10.094899999999999</v>
      </c>
      <c r="AM11" s="76" t="str">
        <f t="shared" si="36"/>
        <v>↘</v>
      </c>
      <c r="AN11" s="77" t="str">
        <f t="shared" si="18"/>
        <v>↗</v>
      </c>
      <c r="AO11" s="77" t="str">
        <f t="shared" si="19"/>
        <v>↘</v>
      </c>
      <c r="AP11" s="77" t="str">
        <f t="shared" si="20"/>
        <v>↘</v>
      </c>
      <c r="AQ11" s="76" t="str">
        <f t="shared" si="21"/>
        <v>↘</v>
      </c>
      <c r="AR11" s="77" t="str">
        <f t="shared" si="22"/>
        <v>↘</v>
      </c>
      <c r="AS11" s="77" t="str">
        <f t="shared" si="23"/>
        <v>↗</v>
      </c>
      <c r="AT11" s="77" t="str">
        <f t="shared" si="24"/>
        <v>↗</v>
      </c>
      <c r="AU11" s="76" t="str">
        <f t="shared" si="25"/>
        <v>↗</v>
      </c>
      <c r="AV11" s="77" t="str">
        <f t="shared" si="26"/>
        <v>↘</v>
      </c>
      <c r="AW11" s="77" t="str">
        <f t="shared" si="27"/>
        <v>↗</v>
      </c>
      <c r="AX11" s="77" t="str">
        <f t="shared" si="28"/>
        <v>↘</v>
      </c>
      <c r="AY11" s="76" t="str">
        <f t="shared" si="29"/>
        <v>↘</v>
      </c>
      <c r="AZ11" s="77" t="str">
        <f t="shared" si="30"/>
        <v>↘</v>
      </c>
      <c r="BA11" s="77" t="str">
        <f t="shared" si="31"/>
        <v>↘</v>
      </c>
      <c r="BB11" s="77" t="str">
        <f t="shared" si="32"/>
        <v>↘</v>
      </c>
      <c r="BE11" s="9" t="str">
        <f t="shared" si="37"/>
        <v>Tasa de mortalidad ajustada por edad por tumor maligno del estomago</v>
      </c>
      <c r="BF11" s="44">
        <f t="shared" si="38"/>
        <v>9.3007000000000009</v>
      </c>
      <c r="BG11" s="61">
        <f t="shared" si="33"/>
        <v>9.4111999999999991</v>
      </c>
      <c r="BH11" s="12" t="str">
        <f t="shared" si="39"/>
        <v>↘</v>
      </c>
      <c r="BI11" s="12" t="str">
        <f t="shared" si="40"/>
        <v>↗</v>
      </c>
      <c r="BJ11" s="12" t="str">
        <f t="shared" si="41"/>
        <v>↘</v>
      </c>
      <c r="BK11" s="12" t="str">
        <f t="shared" si="42"/>
        <v>↘</v>
      </c>
      <c r="BL11" s="12" t="str">
        <f>AQ11</f>
        <v>↘</v>
      </c>
      <c r="BM11" s="12" t="str">
        <f t="shared" si="44"/>
        <v>↘</v>
      </c>
      <c r="BN11" s="12" t="str">
        <f t="shared" si="45"/>
        <v>↗</v>
      </c>
      <c r="BO11" s="12" t="str">
        <f t="shared" si="46"/>
        <v>↗</v>
      </c>
      <c r="BP11" s="12" t="str">
        <f t="shared" si="47"/>
        <v>↗</v>
      </c>
      <c r="BQ11" s="12" t="str">
        <f t="shared" si="48"/>
        <v>↘</v>
      </c>
      <c r="BR11" s="12" t="str">
        <f t="shared" si="49"/>
        <v>↗</v>
      </c>
      <c r="BS11" s="12" t="str">
        <f t="shared" si="50"/>
        <v>↘</v>
      </c>
      <c r="BT11" s="12" t="str">
        <f t="shared" si="51"/>
        <v>↘</v>
      </c>
      <c r="BU11" s="12" t="str">
        <f t="shared" si="52"/>
        <v>↘</v>
      </c>
      <c r="BV11" s="12" t="str">
        <f t="shared" si="53"/>
        <v>↘</v>
      </c>
    </row>
    <row r="12" spans="1:115" ht="30" x14ac:dyDescent="0.2">
      <c r="A12" s="54" t="s">
        <v>18</v>
      </c>
      <c r="B12" s="106">
        <v>17.5456</v>
      </c>
      <c r="C12" s="105">
        <v>12.532299999999999</v>
      </c>
      <c r="D12" s="13">
        <f t="shared" si="0"/>
        <v>0.71427024439175624</v>
      </c>
      <c r="E12" s="13">
        <f t="shared" si="1"/>
        <v>0.41059385188199721</v>
      </c>
      <c r="F12" s="13">
        <f t="shared" si="2"/>
        <v>1.2425465692800561</v>
      </c>
      <c r="G12" s="50">
        <v>25.339400000000001</v>
      </c>
      <c r="H12" s="50">
        <v>21.8767</v>
      </c>
      <c r="I12" s="50">
        <v>21.5398</v>
      </c>
      <c r="J12" s="50">
        <v>19.985600000000002</v>
      </c>
      <c r="K12" s="50">
        <v>14.8363</v>
      </c>
      <c r="L12" s="50">
        <v>13.8024</v>
      </c>
      <c r="M12" s="50">
        <v>13.395200000000001</v>
      </c>
      <c r="N12" s="50">
        <v>15.039899999999999</v>
      </c>
      <c r="O12" s="50">
        <v>13.355700000000001</v>
      </c>
      <c r="P12" s="50">
        <v>12.7064</v>
      </c>
      <c r="Q12" s="50">
        <v>11.8781</v>
      </c>
      <c r="R12" s="50">
        <v>11.7758</v>
      </c>
      <c r="S12" s="50">
        <v>10.814399999999999</v>
      </c>
      <c r="T12" s="50">
        <v>10.815899999999999</v>
      </c>
      <c r="U12" s="50">
        <v>9.3046000000000006</v>
      </c>
      <c r="V12" s="50">
        <v>12.532299999999999</v>
      </c>
      <c r="W12" s="87">
        <f t="shared" si="35"/>
        <v>-3.4627000000000017</v>
      </c>
      <c r="X12" s="88">
        <f t="shared" si="3"/>
        <v>-0.33689999999999998</v>
      </c>
      <c r="Y12" s="88">
        <f t="shared" si="4"/>
        <v>-1.554199999999998</v>
      </c>
      <c r="Z12" s="88">
        <f t="shared" si="5"/>
        <v>-5.149300000000002</v>
      </c>
      <c r="AA12" s="88">
        <f t="shared" si="6"/>
        <v>-1.0338999999999992</v>
      </c>
      <c r="AB12" s="88">
        <f t="shared" si="7"/>
        <v>-0.40719999999999956</v>
      </c>
      <c r="AC12" s="87">
        <f t="shared" si="8"/>
        <v>1.6446999999999985</v>
      </c>
      <c r="AD12" s="88">
        <f t="shared" si="9"/>
        <v>-1.6841999999999988</v>
      </c>
      <c r="AE12" s="88">
        <f t="shared" si="10"/>
        <v>-0.64930000000000021</v>
      </c>
      <c r="AF12" s="88">
        <f t="shared" si="11"/>
        <v>-0.82830000000000048</v>
      </c>
      <c r="AG12" s="88">
        <f t="shared" si="12"/>
        <v>-0.10229999999999961</v>
      </c>
      <c r="AH12" s="88">
        <f t="shared" si="13"/>
        <v>-0.96140000000000114</v>
      </c>
      <c r="AI12" s="87">
        <f t="shared" si="14"/>
        <v>1.5000000000000568E-3</v>
      </c>
      <c r="AJ12" s="88">
        <f t="shared" si="15"/>
        <v>-1.5112999999999985</v>
      </c>
      <c r="AK12" s="88">
        <f t="shared" si="16"/>
        <v>3.2276999999999987</v>
      </c>
      <c r="AL12" s="88">
        <f t="shared" si="17"/>
        <v>-15.995000000000001</v>
      </c>
      <c r="AM12" s="76" t="str">
        <f t="shared" si="36"/>
        <v>↘</v>
      </c>
      <c r="AN12" s="77" t="str">
        <f t="shared" si="18"/>
        <v>↘</v>
      </c>
      <c r="AO12" s="77" t="str">
        <f t="shared" si="19"/>
        <v>↘</v>
      </c>
      <c r="AP12" s="77" t="str">
        <f t="shared" si="20"/>
        <v>↘</v>
      </c>
      <c r="AQ12" s="76" t="str">
        <f t="shared" si="21"/>
        <v>↘</v>
      </c>
      <c r="AR12" s="77" t="str">
        <f t="shared" si="22"/>
        <v>↘</v>
      </c>
      <c r="AS12" s="77" t="str">
        <f t="shared" si="23"/>
        <v>↗</v>
      </c>
      <c r="AT12" s="77" t="str">
        <f t="shared" si="24"/>
        <v>↘</v>
      </c>
      <c r="AU12" s="76" t="str">
        <f t="shared" si="25"/>
        <v>↘</v>
      </c>
      <c r="AV12" s="77" t="str">
        <f t="shared" si="26"/>
        <v>↘</v>
      </c>
      <c r="AW12" s="77" t="str">
        <f t="shared" si="27"/>
        <v>↘</v>
      </c>
      <c r="AX12" s="77" t="str">
        <f t="shared" si="28"/>
        <v>↘</v>
      </c>
      <c r="AY12" s="76" t="str">
        <f t="shared" si="29"/>
        <v>↗</v>
      </c>
      <c r="AZ12" s="77" t="str">
        <f t="shared" si="30"/>
        <v>↘</v>
      </c>
      <c r="BA12" s="77" t="str">
        <f t="shared" si="31"/>
        <v>↗</v>
      </c>
      <c r="BB12" s="77" t="str">
        <f t="shared" si="32"/>
        <v>↘</v>
      </c>
      <c r="BE12" s="9" t="str">
        <f t="shared" si="37"/>
        <v>Tasa de mortalidad ajustada por edad por diabetes mellitus</v>
      </c>
      <c r="BF12" s="44">
        <f t="shared" si="38"/>
        <v>17.5456</v>
      </c>
      <c r="BG12" s="61">
        <f t="shared" si="33"/>
        <v>12.532299999999999</v>
      </c>
      <c r="BH12" s="12" t="str">
        <f t="shared" si="39"/>
        <v>↘</v>
      </c>
      <c r="BI12" s="12" t="str">
        <f t="shared" si="40"/>
        <v>↘</v>
      </c>
      <c r="BJ12" s="12" t="str">
        <f t="shared" si="41"/>
        <v>↘</v>
      </c>
      <c r="BK12" s="12" t="str">
        <f t="shared" si="42"/>
        <v>↘</v>
      </c>
      <c r="BL12" s="12" t="str">
        <f t="shared" si="43"/>
        <v>↘</v>
      </c>
      <c r="BM12" s="12" t="str">
        <f t="shared" si="44"/>
        <v>↘</v>
      </c>
      <c r="BN12" s="12" t="str">
        <f t="shared" si="45"/>
        <v>↗</v>
      </c>
      <c r="BO12" s="12" t="str">
        <f t="shared" si="46"/>
        <v>↘</v>
      </c>
      <c r="BP12" s="12" t="str">
        <f t="shared" si="47"/>
        <v>↘</v>
      </c>
      <c r="BQ12" s="12" t="str">
        <f t="shared" si="48"/>
        <v>↘</v>
      </c>
      <c r="BR12" s="12" t="str">
        <f t="shared" si="49"/>
        <v>↘</v>
      </c>
      <c r="BS12" s="12" t="str">
        <f t="shared" si="50"/>
        <v>↘</v>
      </c>
      <c r="BT12" s="12" t="str">
        <f t="shared" si="51"/>
        <v>↗</v>
      </c>
      <c r="BU12" s="12" t="str">
        <f t="shared" si="52"/>
        <v>↘</v>
      </c>
      <c r="BV12" s="12" t="str">
        <f t="shared" si="53"/>
        <v>↗</v>
      </c>
    </row>
    <row r="13" spans="1:115" ht="30" x14ac:dyDescent="0.2">
      <c r="A13" s="20" t="s">
        <v>31</v>
      </c>
      <c r="B13" s="106">
        <v>5.2915999999999999</v>
      </c>
      <c r="C13" s="48">
        <v>6.3754999999999997</v>
      </c>
      <c r="D13" s="13">
        <f t="shared" si="0"/>
        <v>1.2048340766497845</v>
      </c>
      <c r="E13" s="13">
        <f t="shared" si="1"/>
        <v>0.55438085110011903</v>
      </c>
      <c r="F13" s="13">
        <f t="shared" si="2"/>
        <v>2.6184619280697001</v>
      </c>
      <c r="G13" s="101">
        <v>5.7460000000000004</v>
      </c>
      <c r="H13" s="101">
        <v>5.8287000000000004</v>
      </c>
      <c r="I13" s="101">
        <v>5.2302</v>
      </c>
      <c r="J13" s="101">
        <v>5.7750000000000004</v>
      </c>
      <c r="K13" s="101">
        <v>5.5023</v>
      </c>
      <c r="L13" s="101">
        <v>5.1924000000000001</v>
      </c>
      <c r="M13" s="101">
        <v>5.1397000000000004</v>
      </c>
      <c r="N13" s="101">
        <v>5.2908999999999997</v>
      </c>
      <c r="O13" s="101">
        <v>5.1809000000000003</v>
      </c>
      <c r="P13" s="101">
        <v>5.0491999999999999</v>
      </c>
      <c r="Q13" s="101">
        <v>5.5102000000000002</v>
      </c>
      <c r="R13" s="101">
        <v>6.0164</v>
      </c>
      <c r="S13" s="101">
        <v>5.8632999999999997</v>
      </c>
      <c r="T13" s="101">
        <v>6.2892999999999999</v>
      </c>
      <c r="U13" s="101">
        <v>6.7953999999999999</v>
      </c>
      <c r="V13" s="101">
        <v>6.3754999999999997</v>
      </c>
      <c r="W13" s="87">
        <f t="shared" si="35"/>
        <v>8.2699999999999996E-2</v>
      </c>
      <c r="X13" s="88">
        <f t="shared" si="3"/>
        <v>-0.59850000000000048</v>
      </c>
      <c r="Y13" s="88">
        <f t="shared" si="4"/>
        <v>0.5448000000000004</v>
      </c>
      <c r="Z13" s="88">
        <f t="shared" si="5"/>
        <v>-0.27270000000000039</v>
      </c>
      <c r="AA13" s="88">
        <f t="shared" si="6"/>
        <v>-0.30989999999999984</v>
      </c>
      <c r="AB13" s="88">
        <f t="shared" si="7"/>
        <v>-5.2699999999999747E-2</v>
      </c>
      <c r="AC13" s="87">
        <f t="shared" si="8"/>
        <v>0.15119999999999933</v>
      </c>
      <c r="AD13" s="88">
        <f t="shared" si="9"/>
        <v>-0.10999999999999943</v>
      </c>
      <c r="AE13" s="88">
        <f t="shared" si="10"/>
        <v>-0.13170000000000037</v>
      </c>
      <c r="AF13" s="88">
        <f t="shared" si="11"/>
        <v>0.4610000000000003</v>
      </c>
      <c r="AG13" s="88">
        <f t="shared" si="12"/>
        <v>0.50619999999999976</v>
      </c>
      <c r="AH13" s="88">
        <f t="shared" si="13"/>
        <v>-0.15310000000000024</v>
      </c>
      <c r="AI13" s="87">
        <f t="shared" si="14"/>
        <v>0.42600000000000016</v>
      </c>
      <c r="AJ13" s="88">
        <f t="shared" si="15"/>
        <v>0.50609999999999999</v>
      </c>
      <c r="AK13" s="88">
        <f t="shared" si="16"/>
        <v>-0.41990000000000016</v>
      </c>
      <c r="AL13" s="88">
        <f t="shared" si="17"/>
        <v>-6.2927999999999997</v>
      </c>
      <c r="AM13" s="76" t="str">
        <f t="shared" si="36"/>
        <v>↗</v>
      </c>
      <c r="AN13" s="77" t="str">
        <f t="shared" si="18"/>
        <v>↘</v>
      </c>
      <c r="AO13" s="77" t="str">
        <f t="shared" si="19"/>
        <v>↗</v>
      </c>
      <c r="AP13" s="77" t="str">
        <f t="shared" si="20"/>
        <v>↘</v>
      </c>
      <c r="AQ13" s="76" t="str">
        <f t="shared" si="21"/>
        <v>↘</v>
      </c>
      <c r="AR13" s="77" t="str">
        <f t="shared" si="22"/>
        <v>↘</v>
      </c>
      <c r="AS13" s="77" t="str">
        <f t="shared" si="23"/>
        <v>↗</v>
      </c>
      <c r="AT13" s="77" t="str">
        <f t="shared" si="24"/>
        <v>↘</v>
      </c>
      <c r="AU13" s="76" t="str">
        <f t="shared" si="25"/>
        <v>↘</v>
      </c>
      <c r="AV13" s="77" t="str">
        <f t="shared" si="26"/>
        <v>↗</v>
      </c>
      <c r="AW13" s="77" t="str">
        <f t="shared" si="27"/>
        <v>↗</v>
      </c>
      <c r="AX13" s="77" t="str">
        <f t="shared" si="28"/>
        <v>↘</v>
      </c>
      <c r="AY13" s="76" t="str">
        <f t="shared" si="29"/>
        <v>↗</v>
      </c>
      <c r="AZ13" s="77" t="str">
        <f t="shared" si="30"/>
        <v>↗</v>
      </c>
      <c r="BA13" s="77" t="str">
        <f t="shared" si="31"/>
        <v>↘</v>
      </c>
      <c r="BB13" s="77" t="str">
        <f t="shared" si="32"/>
        <v>↘</v>
      </c>
      <c r="BE13" s="9" t="str">
        <f t="shared" si="37"/>
        <v>Tasa de mortalidad ajustada por edad por lesiones autoinflingidas intencionalmente</v>
      </c>
      <c r="BF13" s="44">
        <f t="shared" si="38"/>
        <v>5.2915999999999999</v>
      </c>
      <c r="BG13" s="61">
        <f t="shared" si="33"/>
        <v>6.3754999999999997</v>
      </c>
      <c r="BH13" s="12" t="str">
        <f t="shared" si="39"/>
        <v>↗</v>
      </c>
      <c r="BI13" s="12" t="str">
        <f t="shared" ref="BI13:BM18" si="54">AN13</f>
        <v>↘</v>
      </c>
      <c r="BJ13" s="12" t="str">
        <f t="shared" si="54"/>
        <v>↗</v>
      </c>
      <c r="BK13" s="12" t="str">
        <f t="shared" si="54"/>
        <v>↘</v>
      </c>
      <c r="BL13" s="12" t="str">
        <f t="shared" si="54"/>
        <v>↘</v>
      </c>
      <c r="BM13" s="12" t="str">
        <f t="shared" si="54"/>
        <v>↘</v>
      </c>
      <c r="BN13" s="12" t="str">
        <f t="shared" si="45"/>
        <v>↗</v>
      </c>
      <c r="BO13" s="12" t="str">
        <f t="shared" si="46"/>
        <v>↘</v>
      </c>
      <c r="BP13" s="12" t="str">
        <f t="shared" si="47"/>
        <v>↘</v>
      </c>
      <c r="BQ13" s="12" t="str">
        <f t="shared" si="48"/>
        <v>↗</v>
      </c>
      <c r="BR13" s="12" t="str">
        <f t="shared" si="49"/>
        <v>↗</v>
      </c>
      <c r="BS13" s="12" t="str">
        <f t="shared" si="50"/>
        <v>↘</v>
      </c>
      <c r="BT13" s="12" t="str">
        <f t="shared" si="51"/>
        <v>↗</v>
      </c>
      <c r="BU13" s="12" t="str">
        <f t="shared" si="52"/>
        <v>↗</v>
      </c>
      <c r="BV13" s="12" t="str">
        <f t="shared" si="53"/>
        <v>↘</v>
      </c>
    </row>
    <row r="14" spans="1:115" ht="30" x14ac:dyDescent="0.2">
      <c r="A14" s="20" t="s">
        <v>20</v>
      </c>
      <c r="B14" s="106">
        <v>2.1867000000000001</v>
      </c>
      <c r="C14" s="106">
        <v>2.2252000000000001</v>
      </c>
      <c r="D14" s="13">
        <f t="shared" si="0"/>
        <v>1.0176064389262358</v>
      </c>
      <c r="E14" s="13">
        <f t="shared" si="1"/>
        <v>0.27349424685044293</v>
      </c>
      <c r="F14" s="13">
        <f t="shared" si="2"/>
        <v>3.7862692779435259</v>
      </c>
      <c r="G14" s="102">
        <v>0.30559999999999998</v>
      </c>
      <c r="H14" s="102">
        <v>0.18099999999999999</v>
      </c>
      <c r="I14" s="102">
        <v>0.18240000000000001</v>
      </c>
      <c r="J14" s="102">
        <v>0.26519999999999999</v>
      </c>
      <c r="K14" s="102">
        <v>0.32840000000000003</v>
      </c>
      <c r="L14" s="102">
        <v>0.3886</v>
      </c>
      <c r="M14" s="102">
        <v>0.29339999999999999</v>
      </c>
      <c r="N14" s="102">
        <v>0.45739999999999997</v>
      </c>
      <c r="O14" s="102">
        <v>0.55779999999999996</v>
      </c>
      <c r="P14" s="102">
        <v>0.84619999999999995</v>
      </c>
      <c r="Q14" s="102">
        <v>1.2596000000000001</v>
      </c>
      <c r="R14" s="102">
        <v>1.7492000000000001</v>
      </c>
      <c r="S14" s="102">
        <v>1.5759000000000001</v>
      </c>
      <c r="T14" s="102">
        <v>1.8065</v>
      </c>
      <c r="U14" s="102">
        <v>2.5777000000000001</v>
      </c>
      <c r="V14" s="102">
        <v>2.2252000000000001</v>
      </c>
      <c r="W14" s="87">
        <f t="shared" si="35"/>
        <v>-0.12459999999999999</v>
      </c>
      <c r="X14" s="88">
        <f t="shared" si="3"/>
        <v>1.4000000000000123E-3</v>
      </c>
      <c r="Y14" s="88">
        <f t="shared" si="4"/>
        <v>8.2799999999999985E-2</v>
      </c>
      <c r="Z14" s="88">
        <f t="shared" si="5"/>
        <v>6.3200000000000034E-2</v>
      </c>
      <c r="AA14" s="88">
        <f t="shared" si="6"/>
        <v>6.0199999999999976E-2</v>
      </c>
      <c r="AB14" s="88">
        <f t="shared" si="7"/>
        <v>-9.5200000000000007E-2</v>
      </c>
      <c r="AC14" s="87">
        <f t="shared" si="8"/>
        <v>0.16399999999999998</v>
      </c>
      <c r="AD14" s="88">
        <f t="shared" si="9"/>
        <v>0.10039999999999999</v>
      </c>
      <c r="AE14" s="88">
        <f t="shared" si="10"/>
        <v>0.28839999999999999</v>
      </c>
      <c r="AF14" s="88">
        <f t="shared" si="11"/>
        <v>0.4134000000000001</v>
      </c>
      <c r="AG14" s="88">
        <f t="shared" si="12"/>
        <v>0.48960000000000004</v>
      </c>
      <c r="AH14" s="88">
        <f t="shared" si="13"/>
        <v>-0.17330000000000001</v>
      </c>
      <c r="AI14" s="87">
        <f t="shared" si="14"/>
        <v>0.23059999999999992</v>
      </c>
      <c r="AJ14" s="88">
        <f t="shared" si="15"/>
        <v>0.77120000000000011</v>
      </c>
      <c r="AK14" s="88">
        <f t="shared" si="16"/>
        <v>-0.35250000000000004</v>
      </c>
      <c r="AL14" s="88">
        <f t="shared" si="17"/>
        <v>-2.3498000000000001</v>
      </c>
      <c r="AM14" s="76" t="str">
        <f t="shared" si="36"/>
        <v>↘</v>
      </c>
      <c r="AN14" s="77" t="str">
        <f t="shared" si="18"/>
        <v>↗</v>
      </c>
      <c r="AO14" s="77" t="str">
        <f t="shared" si="19"/>
        <v>↗</v>
      </c>
      <c r="AP14" s="77" t="str">
        <f t="shared" si="20"/>
        <v>↗</v>
      </c>
      <c r="AQ14" s="76" t="str">
        <f t="shared" si="21"/>
        <v>↗</v>
      </c>
      <c r="AR14" s="77" t="str">
        <f t="shared" si="22"/>
        <v>↘</v>
      </c>
      <c r="AS14" s="77" t="str">
        <f t="shared" si="23"/>
        <v>↗</v>
      </c>
      <c r="AT14" s="77" t="str">
        <f t="shared" si="24"/>
        <v>↗</v>
      </c>
      <c r="AU14" s="76" t="str">
        <f t="shared" si="25"/>
        <v>↗</v>
      </c>
      <c r="AV14" s="77" t="str">
        <f t="shared" si="26"/>
        <v>↗</v>
      </c>
      <c r="AW14" s="77" t="str">
        <f t="shared" si="27"/>
        <v>↗</v>
      </c>
      <c r="AX14" s="77" t="str">
        <f t="shared" si="28"/>
        <v>↘</v>
      </c>
      <c r="AY14" s="76" t="str">
        <f t="shared" si="29"/>
        <v>↗</v>
      </c>
      <c r="AZ14" s="77" t="str">
        <f t="shared" si="30"/>
        <v>↗</v>
      </c>
      <c r="BA14" s="77" t="str">
        <f t="shared" si="31"/>
        <v>↘</v>
      </c>
      <c r="BB14" s="77" t="str">
        <f t="shared" si="32"/>
        <v>↘</v>
      </c>
      <c r="BE14" s="9" t="str">
        <f t="shared" si="37"/>
        <v>Tasa de mortalidad ajustada por edad por trastornos mentales y del comportamiento</v>
      </c>
      <c r="BF14" s="44">
        <f t="shared" si="38"/>
        <v>2.1867000000000001</v>
      </c>
      <c r="BG14" s="61">
        <f t="shared" si="33"/>
        <v>2.2252000000000001</v>
      </c>
      <c r="BH14" s="12" t="str">
        <f t="shared" si="39"/>
        <v>↘</v>
      </c>
      <c r="BI14" s="12" t="str">
        <f t="shared" si="54"/>
        <v>↗</v>
      </c>
      <c r="BJ14" s="12" t="str">
        <f t="shared" si="54"/>
        <v>↗</v>
      </c>
      <c r="BK14" s="12" t="str">
        <f t="shared" si="54"/>
        <v>↗</v>
      </c>
      <c r="BL14" s="12" t="str">
        <f t="shared" si="54"/>
        <v>↗</v>
      </c>
      <c r="BM14" s="12" t="str">
        <f t="shared" si="54"/>
        <v>↘</v>
      </c>
      <c r="BN14" s="12" t="str">
        <f t="shared" si="45"/>
        <v>↗</v>
      </c>
      <c r="BO14" s="12" t="str">
        <f t="shared" si="46"/>
        <v>↗</v>
      </c>
      <c r="BP14" s="12" t="str">
        <f t="shared" si="47"/>
        <v>↗</v>
      </c>
      <c r="BQ14" s="12" t="str">
        <f t="shared" si="48"/>
        <v>↗</v>
      </c>
      <c r="BR14" s="12" t="str">
        <f t="shared" si="49"/>
        <v>↗</v>
      </c>
      <c r="BS14" s="12" t="str">
        <f t="shared" si="50"/>
        <v>↘</v>
      </c>
      <c r="BT14" s="12" t="str">
        <f t="shared" si="51"/>
        <v>↗</v>
      </c>
      <c r="BU14" s="12" t="str">
        <f t="shared" si="52"/>
        <v>↗</v>
      </c>
      <c r="BV14" s="12" t="str">
        <f t="shared" si="53"/>
        <v>↘</v>
      </c>
    </row>
    <row r="15" spans="1:115" ht="30" x14ac:dyDescent="0.2">
      <c r="A15" s="20" t="s">
        <v>21</v>
      </c>
      <c r="B15" s="106">
        <v>24.072299999999998</v>
      </c>
      <c r="C15" s="106">
        <v>27.838999999999999</v>
      </c>
      <c r="D15" s="13">
        <f t="shared" si="0"/>
        <v>1.1564744540405363</v>
      </c>
      <c r="E15" s="13">
        <f t="shared" si="1"/>
        <v>0.7976394508611343</v>
      </c>
      <c r="F15" s="13">
        <f t="shared" si="2"/>
        <v>1.6767389845179534</v>
      </c>
      <c r="G15" s="102">
        <v>45.085299999999997</v>
      </c>
      <c r="H15" s="102">
        <v>43.4679</v>
      </c>
      <c r="I15" s="102">
        <v>40.914299999999997</v>
      </c>
      <c r="J15" s="102">
        <v>47.132599999999996</v>
      </c>
      <c r="K15" s="102">
        <v>75.933800000000005</v>
      </c>
      <c r="L15" s="102">
        <v>66.064800000000005</v>
      </c>
      <c r="M15" s="102">
        <v>54.117899999999999</v>
      </c>
      <c r="N15" s="102">
        <v>45.299599999999998</v>
      </c>
      <c r="O15" s="102">
        <v>34.938099999999999</v>
      </c>
      <c r="P15" s="102">
        <v>27.906500000000001</v>
      </c>
      <c r="Q15" s="102">
        <v>26.239699999999999</v>
      </c>
      <c r="R15" s="102">
        <v>26.193000000000001</v>
      </c>
      <c r="S15" s="102">
        <v>27.819099999999999</v>
      </c>
      <c r="T15" s="102">
        <v>35.091999999999999</v>
      </c>
      <c r="U15" s="102">
        <v>33.025500000000001</v>
      </c>
      <c r="V15" s="102">
        <v>27.838999999999999</v>
      </c>
      <c r="W15" s="87">
        <f t="shared" si="35"/>
        <v>-1.6173999999999964</v>
      </c>
      <c r="X15" s="88">
        <f t="shared" si="3"/>
        <v>-2.553600000000003</v>
      </c>
      <c r="Y15" s="88">
        <f t="shared" si="4"/>
        <v>6.2182999999999993</v>
      </c>
      <c r="Z15" s="88">
        <f t="shared" si="5"/>
        <v>28.801200000000009</v>
      </c>
      <c r="AA15" s="88">
        <f t="shared" si="6"/>
        <v>-9.8689999999999998</v>
      </c>
      <c r="AB15" s="88">
        <f t="shared" si="7"/>
        <v>-11.946900000000007</v>
      </c>
      <c r="AC15" s="87">
        <f t="shared" si="8"/>
        <v>-8.8183000000000007</v>
      </c>
      <c r="AD15" s="88">
        <f t="shared" si="9"/>
        <v>-10.361499999999999</v>
      </c>
      <c r="AE15" s="88">
        <f t="shared" si="10"/>
        <v>-7.0315999999999974</v>
      </c>
      <c r="AF15" s="88">
        <f t="shared" si="11"/>
        <v>-1.6668000000000021</v>
      </c>
      <c r="AG15" s="88">
        <f t="shared" si="12"/>
        <v>-4.6699999999997743E-2</v>
      </c>
      <c r="AH15" s="88">
        <f t="shared" si="13"/>
        <v>1.6260999999999974</v>
      </c>
      <c r="AI15" s="87">
        <f t="shared" si="14"/>
        <v>7.2728999999999999</v>
      </c>
      <c r="AJ15" s="88">
        <f t="shared" si="15"/>
        <v>-2.0664999999999978</v>
      </c>
      <c r="AK15" s="88">
        <f t="shared" si="16"/>
        <v>-5.1865000000000023</v>
      </c>
      <c r="AL15" s="88">
        <f t="shared" si="17"/>
        <v>-29.456399999999995</v>
      </c>
      <c r="AM15" s="76" t="str">
        <f t="shared" si="36"/>
        <v>↘</v>
      </c>
      <c r="AN15" s="77" t="str">
        <f t="shared" si="18"/>
        <v>↘</v>
      </c>
      <c r="AO15" s="77" t="str">
        <f t="shared" si="19"/>
        <v>↗</v>
      </c>
      <c r="AP15" s="77" t="str">
        <f t="shared" si="20"/>
        <v>↗</v>
      </c>
      <c r="AQ15" s="76" t="str">
        <f t="shared" si="21"/>
        <v>↘</v>
      </c>
      <c r="AR15" s="77" t="str">
        <f t="shared" si="22"/>
        <v>↘</v>
      </c>
      <c r="AS15" s="77" t="str">
        <f t="shared" si="23"/>
        <v>↘</v>
      </c>
      <c r="AT15" s="77" t="str">
        <f t="shared" si="24"/>
        <v>↘</v>
      </c>
      <c r="AU15" s="76" t="str">
        <f t="shared" si="25"/>
        <v>↘</v>
      </c>
      <c r="AV15" s="77" t="str">
        <f t="shared" si="26"/>
        <v>↘</v>
      </c>
      <c r="AW15" s="77" t="str">
        <f t="shared" si="27"/>
        <v>↘</v>
      </c>
      <c r="AX15" s="77" t="str">
        <f t="shared" si="28"/>
        <v>↗</v>
      </c>
      <c r="AY15" s="76" t="str">
        <f t="shared" si="29"/>
        <v>↗</v>
      </c>
      <c r="AZ15" s="77" t="str">
        <f t="shared" si="30"/>
        <v>↘</v>
      </c>
      <c r="BA15" s="77" t="str">
        <f t="shared" si="31"/>
        <v>↘</v>
      </c>
      <c r="BB15" s="77" t="str">
        <f t="shared" si="32"/>
        <v>↘</v>
      </c>
      <c r="BE15" s="9" t="str">
        <f t="shared" si="37"/>
        <v>Tasa de mortalidad ajustada por edad por agresiones (homicidios)</v>
      </c>
      <c r="BF15" s="44">
        <f t="shared" si="38"/>
        <v>24.072299999999998</v>
      </c>
      <c r="BG15" s="61">
        <f t="shared" si="33"/>
        <v>27.838999999999999</v>
      </c>
      <c r="BH15" s="12" t="str">
        <f t="shared" si="39"/>
        <v>↘</v>
      </c>
      <c r="BI15" s="12" t="str">
        <f t="shared" si="54"/>
        <v>↘</v>
      </c>
      <c r="BJ15" s="12" t="str">
        <f t="shared" si="54"/>
        <v>↗</v>
      </c>
      <c r="BK15" s="12" t="str">
        <f t="shared" si="54"/>
        <v>↗</v>
      </c>
      <c r="BL15" s="12" t="str">
        <f t="shared" si="54"/>
        <v>↘</v>
      </c>
      <c r="BM15" s="12" t="str">
        <f t="shared" si="54"/>
        <v>↘</v>
      </c>
      <c r="BN15" s="12" t="str">
        <f t="shared" si="45"/>
        <v>↘</v>
      </c>
      <c r="BO15" s="12" t="str">
        <f t="shared" si="46"/>
        <v>↘</v>
      </c>
      <c r="BP15" s="12" t="str">
        <f t="shared" si="47"/>
        <v>↘</v>
      </c>
      <c r="BQ15" s="12" t="str">
        <f t="shared" si="48"/>
        <v>↘</v>
      </c>
      <c r="BR15" s="12" t="str">
        <f t="shared" si="49"/>
        <v>↘</v>
      </c>
      <c r="BS15" s="12" t="str">
        <f t="shared" si="50"/>
        <v>↗</v>
      </c>
      <c r="BT15" s="12" t="str">
        <f t="shared" si="51"/>
        <v>↗</v>
      </c>
      <c r="BU15" s="12" t="str">
        <f t="shared" si="52"/>
        <v>↘</v>
      </c>
      <c r="BV15" s="12" t="str">
        <f t="shared" si="53"/>
        <v>↘</v>
      </c>
    </row>
    <row r="16" spans="1:115" ht="30" x14ac:dyDescent="0.2">
      <c r="A16" s="20" t="s">
        <v>27</v>
      </c>
      <c r="B16" s="106">
        <v>0.03</v>
      </c>
      <c r="C16" s="106">
        <v>0.01</v>
      </c>
      <c r="D16" s="13">
        <f t="shared" si="0"/>
        <v>0.33333333333333337</v>
      </c>
      <c r="E16" s="13">
        <f t="shared" si="1"/>
        <v>1.0249599598622008E-9</v>
      </c>
      <c r="F16" s="13">
        <f t="shared" si="2"/>
        <v>108405318.70732687</v>
      </c>
      <c r="G16" s="102">
        <v>2.4</v>
      </c>
      <c r="H16" s="102">
        <v>1.76</v>
      </c>
      <c r="I16" s="102">
        <v>2.61</v>
      </c>
      <c r="J16" s="102">
        <v>1.73</v>
      </c>
      <c r="K16" s="102">
        <v>1.1399999999999999</v>
      </c>
      <c r="L16" s="102">
        <v>2.2400000000000002</v>
      </c>
      <c r="M16" s="102">
        <v>0.83</v>
      </c>
      <c r="N16" s="102">
        <v>0.27</v>
      </c>
      <c r="O16" s="102">
        <v>0.27</v>
      </c>
      <c r="P16" s="102">
        <v>0.02</v>
      </c>
      <c r="Q16" s="102">
        <v>0.09</v>
      </c>
      <c r="R16" s="102">
        <v>0.05</v>
      </c>
      <c r="S16" s="102">
        <v>0.02</v>
      </c>
      <c r="T16" s="102">
        <v>0.01</v>
      </c>
      <c r="U16" s="102">
        <v>0.03</v>
      </c>
      <c r="V16" s="102">
        <v>0.01</v>
      </c>
      <c r="W16" s="87">
        <f t="shared" si="35"/>
        <v>-0.6399999999999999</v>
      </c>
      <c r="X16" s="88">
        <f t="shared" si="3"/>
        <v>0.84999999999999987</v>
      </c>
      <c r="Y16" s="88">
        <f t="shared" si="4"/>
        <v>-0.87999999999999989</v>
      </c>
      <c r="Z16" s="88">
        <f t="shared" si="5"/>
        <v>-0.59000000000000008</v>
      </c>
      <c r="AA16" s="88">
        <f t="shared" si="6"/>
        <v>1.1000000000000003</v>
      </c>
      <c r="AB16" s="88">
        <f t="shared" si="7"/>
        <v>-1.4100000000000001</v>
      </c>
      <c r="AC16" s="87">
        <f t="shared" si="8"/>
        <v>-0.55999999999999994</v>
      </c>
      <c r="AD16" s="88">
        <f t="shared" si="9"/>
        <v>0</v>
      </c>
      <c r="AE16" s="88">
        <f t="shared" si="10"/>
        <v>-0.25</v>
      </c>
      <c r="AF16" s="88">
        <f t="shared" si="11"/>
        <v>6.9999999999999993E-2</v>
      </c>
      <c r="AG16" s="88">
        <f t="shared" si="12"/>
        <v>-3.9999999999999994E-2</v>
      </c>
      <c r="AH16" s="88">
        <f t="shared" si="13"/>
        <v>-3.0000000000000002E-2</v>
      </c>
      <c r="AI16" s="87">
        <f t="shared" si="14"/>
        <v>-0.01</v>
      </c>
      <c r="AJ16" s="88">
        <f t="shared" si="15"/>
        <v>1.9999999999999997E-2</v>
      </c>
      <c r="AK16" s="88">
        <f t="shared" si="16"/>
        <v>-1.9999999999999997E-2</v>
      </c>
      <c r="AL16" s="88">
        <f t="shared" si="17"/>
        <v>-0.64999999999999991</v>
      </c>
      <c r="AM16" s="76" t="str">
        <f t="shared" si="36"/>
        <v>↘</v>
      </c>
      <c r="AN16" s="77" t="str">
        <f t="shared" si="18"/>
        <v>↗</v>
      </c>
      <c r="AO16" s="77" t="str">
        <f t="shared" si="19"/>
        <v>↘</v>
      </c>
      <c r="AP16" s="77" t="str">
        <f t="shared" si="20"/>
        <v>↘</v>
      </c>
      <c r="AQ16" s="76" t="str">
        <f t="shared" si="21"/>
        <v>↗</v>
      </c>
      <c r="AR16" s="77" t="str">
        <f t="shared" si="22"/>
        <v>↘</v>
      </c>
      <c r="AS16" s="77" t="str">
        <f t="shared" si="23"/>
        <v>↘</v>
      </c>
      <c r="AT16" s="77" t="str">
        <f t="shared" si="24"/>
        <v>-</v>
      </c>
      <c r="AU16" s="76" t="str">
        <f t="shared" si="25"/>
        <v>↘</v>
      </c>
      <c r="AV16" s="77" t="str">
        <f t="shared" si="26"/>
        <v>↗</v>
      </c>
      <c r="AW16" s="77" t="str">
        <f t="shared" si="27"/>
        <v>↘</v>
      </c>
      <c r="AX16" s="77" t="str">
        <f t="shared" si="28"/>
        <v>↘</v>
      </c>
      <c r="AY16" s="76" t="str">
        <f t="shared" si="29"/>
        <v>↘</v>
      </c>
      <c r="AZ16" s="77" t="str">
        <f t="shared" si="30"/>
        <v>↗</v>
      </c>
      <c r="BA16" s="77" t="str">
        <f t="shared" si="31"/>
        <v>↘</v>
      </c>
      <c r="BB16" s="77" t="str">
        <f t="shared" si="32"/>
        <v>↘</v>
      </c>
      <c r="BE16" s="9" t="str">
        <f t="shared" si="37"/>
        <v>Tasa de mortalidad específica por edad por malaria</v>
      </c>
      <c r="BF16" s="44">
        <f t="shared" si="38"/>
        <v>0.03</v>
      </c>
      <c r="BG16" s="61">
        <f t="shared" si="33"/>
        <v>0.01</v>
      </c>
      <c r="BH16" s="12" t="str">
        <f t="shared" si="39"/>
        <v>↘</v>
      </c>
      <c r="BI16" s="12" t="str">
        <f t="shared" si="54"/>
        <v>↗</v>
      </c>
      <c r="BJ16" s="12" t="str">
        <f t="shared" si="54"/>
        <v>↘</v>
      </c>
      <c r="BK16" s="12" t="str">
        <f t="shared" si="54"/>
        <v>↘</v>
      </c>
      <c r="BL16" s="12" t="str">
        <f t="shared" si="54"/>
        <v>↗</v>
      </c>
      <c r="BM16" s="12" t="str">
        <f t="shared" si="54"/>
        <v>↘</v>
      </c>
      <c r="BN16" s="12" t="str">
        <f t="shared" si="45"/>
        <v>↘</v>
      </c>
      <c r="BO16" s="12" t="str">
        <f t="shared" si="46"/>
        <v>-</v>
      </c>
      <c r="BP16" s="12" t="str">
        <f t="shared" si="47"/>
        <v>↘</v>
      </c>
      <c r="BQ16" s="12" t="str">
        <f t="shared" si="48"/>
        <v>↗</v>
      </c>
      <c r="BR16" s="12" t="str">
        <f t="shared" si="49"/>
        <v>↘</v>
      </c>
      <c r="BS16" s="12" t="str">
        <f t="shared" si="50"/>
        <v>↘</v>
      </c>
      <c r="BT16" s="12" t="str">
        <f t="shared" si="51"/>
        <v>↘</v>
      </c>
      <c r="BU16" s="12" t="str">
        <f t="shared" si="52"/>
        <v>↗</v>
      </c>
      <c r="BV16" s="12" t="str">
        <f t="shared" si="53"/>
        <v>↘</v>
      </c>
    </row>
    <row r="17" spans="1:74" ht="30" x14ac:dyDescent="0.2">
      <c r="A17" s="20" t="s">
        <v>26</v>
      </c>
      <c r="B17" s="106">
        <v>28.626200000000001</v>
      </c>
      <c r="C17" s="106">
        <v>26.686</v>
      </c>
      <c r="D17" s="13">
        <f t="shared" si="0"/>
        <v>0.93222292864578604</v>
      </c>
      <c r="E17" s="13">
        <f t="shared" si="1"/>
        <v>0.63788443141009277</v>
      </c>
      <c r="F17" s="13">
        <f t="shared" si="2"/>
        <v>1.3623778005866161</v>
      </c>
      <c r="G17" s="102">
        <v>34.222799999999999</v>
      </c>
      <c r="H17" s="102">
        <v>35.0899</v>
      </c>
      <c r="I17" s="102">
        <v>34.917700000000004</v>
      </c>
      <c r="J17" s="102">
        <v>31.6921</v>
      </c>
      <c r="K17" s="102">
        <v>33.1631</v>
      </c>
      <c r="L17" s="102">
        <v>32.954099999999997</v>
      </c>
      <c r="M17" s="102">
        <v>29.066299999999998</v>
      </c>
      <c r="N17" s="102">
        <v>29.928899999999999</v>
      </c>
      <c r="O17" s="102">
        <v>30.7378</v>
      </c>
      <c r="P17" s="102">
        <v>31.06</v>
      </c>
      <c r="Q17" s="102">
        <v>32.005000000000003</v>
      </c>
      <c r="R17" s="102">
        <v>35.535600000000002</v>
      </c>
      <c r="S17" s="102">
        <v>32.454799999999999</v>
      </c>
      <c r="T17" s="102">
        <v>34.44</v>
      </c>
      <c r="U17" s="102">
        <v>31.655100000000001</v>
      </c>
      <c r="V17" s="102">
        <v>26.686</v>
      </c>
      <c r="W17" s="87">
        <f t="shared" ref="W17:AL18" si="55">(H17-G17)</f>
        <v>0.86710000000000065</v>
      </c>
      <c r="X17" s="88">
        <f t="shared" si="55"/>
        <v>-0.17219999999999658</v>
      </c>
      <c r="Y17" s="88">
        <f t="shared" si="55"/>
        <v>-3.2256000000000036</v>
      </c>
      <c r="Z17" s="88">
        <f t="shared" si="55"/>
        <v>1.4710000000000001</v>
      </c>
      <c r="AA17" s="88">
        <f t="shared" si="55"/>
        <v>-0.20900000000000318</v>
      </c>
      <c r="AB17" s="88">
        <f t="shared" si="55"/>
        <v>-3.8877999999999986</v>
      </c>
      <c r="AC17" s="87">
        <f t="shared" si="55"/>
        <v>0.86260000000000048</v>
      </c>
      <c r="AD17" s="88">
        <f t="shared" si="55"/>
        <v>0.80890000000000128</v>
      </c>
      <c r="AE17" s="88">
        <f t="shared" si="55"/>
        <v>0.32219999999999871</v>
      </c>
      <c r="AF17" s="88">
        <f t="shared" si="55"/>
        <v>0.94500000000000384</v>
      </c>
      <c r="AG17" s="88">
        <f t="shared" si="55"/>
        <v>3.5305999999999997</v>
      </c>
      <c r="AH17" s="88">
        <f t="shared" si="55"/>
        <v>-3.0808000000000035</v>
      </c>
      <c r="AI17" s="87">
        <f t="shared" si="55"/>
        <v>1.985199999999999</v>
      </c>
      <c r="AJ17" s="88">
        <f t="shared" si="55"/>
        <v>-2.7848999999999968</v>
      </c>
      <c r="AK17" s="88">
        <f t="shared" si="55"/>
        <v>-4.969100000000001</v>
      </c>
      <c r="AL17" s="88">
        <f t="shared" si="55"/>
        <v>-25.818899999999999</v>
      </c>
      <c r="AM17" s="76" t="str">
        <f t="shared" si="36"/>
        <v>↗</v>
      </c>
      <c r="AN17" s="77" t="str">
        <f t="shared" si="18"/>
        <v>↘</v>
      </c>
      <c r="AO17" s="77" t="str">
        <f t="shared" si="19"/>
        <v>↘</v>
      </c>
      <c r="AP17" s="77" t="str">
        <f t="shared" si="20"/>
        <v>↗</v>
      </c>
      <c r="AQ17" s="76" t="str">
        <f t="shared" si="21"/>
        <v>↘</v>
      </c>
      <c r="AR17" s="77" t="str">
        <f t="shared" si="22"/>
        <v>↘</v>
      </c>
      <c r="AS17" s="77" t="str">
        <f t="shared" si="23"/>
        <v>↗</v>
      </c>
      <c r="AT17" s="77" t="str">
        <f t="shared" si="24"/>
        <v>↗</v>
      </c>
      <c r="AU17" s="76" t="str">
        <f t="shared" si="25"/>
        <v>↗</v>
      </c>
      <c r="AV17" s="77" t="str">
        <f t="shared" si="26"/>
        <v>↗</v>
      </c>
      <c r="AW17" s="77" t="str">
        <f t="shared" si="27"/>
        <v>↗</v>
      </c>
      <c r="AX17" s="77" t="str">
        <f t="shared" si="28"/>
        <v>↘</v>
      </c>
      <c r="AY17" s="76" t="str">
        <f t="shared" si="29"/>
        <v>↗</v>
      </c>
      <c r="AZ17" s="77" t="str">
        <f t="shared" si="30"/>
        <v>↘</v>
      </c>
      <c r="BA17" s="77" t="str">
        <f t="shared" si="31"/>
        <v>↘</v>
      </c>
      <c r="BB17" s="77" t="str">
        <f t="shared" si="32"/>
        <v>↘</v>
      </c>
      <c r="BE17" s="9" t="str">
        <f t="shared" si="37"/>
        <v>Tasa de mortalidad ajustada por edad por enfermedades transmisibles</v>
      </c>
      <c r="BF17" s="44">
        <f t="shared" si="38"/>
        <v>28.626200000000001</v>
      </c>
      <c r="BG17" s="61">
        <f t="shared" si="33"/>
        <v>26.686</v>
      </c>
      <c r="BH17" s="12" t="str">
        <f t="shared" si="39"/>
        <v>↗</v>
      </c>
      <c r="BI17" s="12" t="str">
        <f t="shared" si="54"/>
        <v>↘</v>
      </c>
      <c r="BJ17" s="12" t="str">
        <f t="shared" si="54"/>
        <v>↘</v>
      </c>
      <c r="BK17" s="12" t="str">
        <f t="shared" si="54"/>
        <v>↗</v>
      </c>
      <c r="BL17" s="12" t="str">
        <f t="shared" si="54"/>
        <v>↘</v>
      </c>
      <c r="BM17" s="12" t="str">
        <f t="shared" si="54"/>
        <v>↘</v>
      </c>
      <c r="BN17" s="12" t="str">
        <f t="shared" si="45"/>
        <v>↗</v>
      </c>
      <c r="BO17" s="12" t="str">
        <f t="shared" si="46"/>
        <v>↗</v>
      </c>
      <c r="BP17" s="12" t="str">
        <f t="shared" si="47"/>
        <v>↗</v>
      </c>
      <c r="BQ17" s="12" t="str">
        <f t="shared" si="48"/>
        <v>↗</v>
      </c>
      <c r="BR17" s="12" t="str">
        <f t="shared" si="49"/>
        <v>↗</v>
      </c>
      <c r="BS17" s="12" t="str">
        <f t="shared" si="50"/>
        <v>↘</v>
      </c>
      <c r="BT17" s="12" t="str">
        <f t="shared" si="51"/>
        <v>↗</v>
      </c>
      <c r="BU17" s="12" t="str">
        <f t="shared" si="52"/>
        <v>↘</v>
      </c>
      <c r="BV17" s="12" t="str">
        <f t="shared" si="53"/>
        <v>↘</v>
      </c>
    </row>
    <row r="18" spans="1:74" ht="30" x14ac:dyDescent="0.2">
      <c r="A18" s="28" t="s">
        <v>28</v>
      </c>
      <c r="B18" s="107">
        <v>0.33</v>
      </c>
      <c r="C18" s="107">
        <v>0.73</v>
      </c>
      <c r="D18" s="15">
        <f t="shared" si="0"/>
        <v>2.2121212121212119</v>
      </c>
      <c r="E18" s="15">
        <f t="shared" si="1"/>
        <v>0.22311797637785902</v>
      </c>
      <c r="F18" s="15">
        <f t="shared" si="2"/>
        <v>21.93225457024278</v>
      </c>
      <c r="G18" s="103">
        <v>1.34</v>
      </c>
      <c r="H18" s="103">
        <v>0.96</v>
      </c>
      <c r="I18" s="103">
        <v>1.03</v>
      </c>
      <c r="J18" s="103">
        <v>1.67</v>
      </c>
      <c r="K18" s="103">
        <v>0.65</v>
      </c>
      <c r="L18" s="103">
        <v>1.58</v>
      </c>
      <c r="M18" s="103">
        <v>0.67</v>
      </c>
      <c r="N18" s="103">
        <v>0.4</v>
      </c>
      <c r="O18" s="103">
        <v>0.52</v>
      </c>
      <c r="P18" s="103">
        <v>0.57999999999999996</v>
      </c>
      <c r="Q18" s="103">
        <v>1.94</v>
      </c>
      <c r="R18" s="103">
        <v>0.8</v>
      </c>
      <c r="S18" s="103">
        <v>0.54</v>
      </c>
      <c r="T18" s="103">
        <v>0.63</v>
      </c>
      <c r="U18" s="103">
        <v>0.53</v>
      </c>
      <c r="V18" s="103">
        <v>0.73</v>
      </c>
      <c r="W18" s="89">
        <f t="shared" si="55"/>
        <v>-0.38000000000000012</v>
      </c>
      <c r="X18" s="90">
        <f t="shared" si="55"/>
        <v>7.0000000000000062E-2</v>
      </c>
      <c r="Y18" s="90">
        <f t="shared" si="55"/>
        <v>0.6399999999999999</v>
      </c>
      <c r="Z18" s="90">
        <f t="shared" si="55"/>
        <v>-1.02</v>
      </c>
      <c r="AA18" s="90">
        <f t="shared" si="55"/>
        <v>0.93</v>
      </c>
      <c r="AB18" s="90">
        <f t="shared" si="55"/>
        <v>-0.91</v>
      </c>
      <c r="AC18" s="89">
        <f t="shared" si="55"/>
        <v>-0.27</v>
      </c>
      <c r="AD18" s="90">
        <f t="shared" si="55"/>
        <v>0.12</v>
      </c>
      <c r="AE18" s="90">
        <f t="shared" si="55"/>
        <v>5.9999999999999942E-2</v>
      </c>
      <c r="AF18" s="90">
        <f t="shared" si="55"/>
        <v>1.3599999999999999</v>
      </c>
      <c r="AG18" s="90">
        <f t="shared" si="55"/>
        <v>-1.1399999999999999</v>
      </c>
      <c r="AH18" s="90">
        <f t="shared" si="55"/>
        <v>-0.26</v>
      </c>
      <c r="AI18" s="89">
        <f t="shared" si="55"/>
        <v>8.9999999999999969E-2</v>
      </c>
      <c r="AJ18" s="90">
        <f t="shared" si="55"/>
        <v>-9.9999999999999978E-2</v>
      </c>
      <c r="AK18" s="90">
        <f t="shared" si="55"/>
        <v>0.19999999999999996</v>
      </c>
      <c r="AL18" s="90">
        <f t="shared" si="55"/>
        <v>-1.1100000000000001</v>
      </c>
      <c r="AM18" s="79" t="str">
        <f t="shared" si="36"/>
        <v>↘</v>
      </c>
      <c r="AN18" s="80" t="str">
        <f t="shared" si="18"/>
        <v>↗</v>
      </c>
      <c r="AO18" s="80" t="str">
        <f t="shared" si="19"/>
        <v>↗</v>
      </c>
      <c r="AP18" s="80" t="str">
        <f t="shared" si="20"/>
        <v>↘</v>
      </c>
      <c r="AQ18" s="79" t="str">
        <f t="shared" si="21"/>
        <v>↗</v>
      </c>
      <c r="AR18" s="80" t="str">
        <f t="shared" si="22"/>
        <v>↘</v>
      </c>
      <c r="AS18" s="80" t="str">
        <f t="shared" si="23"/>
        <v>↘</v>
      </c>
      <c r="AT18" s="80" t="str">
        <f t="shared" si="24"/>
        <v>↗</v>
      </c>
      <c r="AU18" s="79" t="str">
        <f t="shared" si="25"/>
        <v>↗</v>
      </c>
      <c r="AV18" s="80" t="str">
        <f t="shared" si="26"/>
        <v>↗</v>
      </c>
      <c r="AW18" s="80" t="str">
        <f t="shared" si="27"/>
        <v>↘</v>
      </c>
      <c r="AX18" s="80" t="str">
        <f t="shared" si="28"/>
        <v>↘</v>
      </c>
      <c r="AY18" s="79" t="str">
        <f t="shared" si="29"/>
        <v>↗</v>
      </c>
      <c r="AZ18" s="80" t="str">
        <f t="shared" si="30"/>
        <v>↘</v>
      </c>
      <c r="BA18" s="80" t="str">
        <f t="shared" si="31"/>
        <v>↗</v>
      </c>
      <c r="BB18" s="80" t="str">
        <f t="shared" si="32"/>
        <v>↘</v>
      </c>
      <c r="BC18" s="67"/>
      <c r="BD18" s="67"/>
      <c r="BE18" s="21" t="str">
        <f t="shared" si="37"/>
        <v>Tasa de mortalidad específica por exposición a fuerzas de la naturaleza</v>
      </c>
      <c r="BF18" s="83">
        <f t="shared" si="38"/>
        <v>0.33</v>
      </c>
      <c r="BG18" s="84">
        <f t="shared" si="33"/>
        <v>0.73</v>
      </c>
      <c r="BH18" s="85" t="str">
        <f t="shared" si="39"/>
        <v>↘</v>
      </c>
      <c r="BI18" s="85" t="str">
        <f t="shared" si="54"/>
        <v>↗</v>
      </c>
      <c r="BJ18" s="85" t="str">
        <f t="shared" si="54"/>
        <v>↗</v>
      </c>
      <c r="BK18" s="85" t="str">
        <f t="shared" si="54"/>
        <v>↘</v>
      </c>
      <c r="BL18" s="85" t="str">
        <f t="shared" si="54"/>
        <v>↗</v>
      </c>
      <c r="BM18" s="85" t="str">
        <f t="shared" si="54"/>
        <v>↘</v>
      </c>
      <c r="BN18" s="85" t="str">
        <f t="shared" si="45"/>
        <v>↘</v>
      </c>
      <c r="BO18" s="85" t="str">
        <f t="shared" si="46"/>
        <v>↗</v>
      </c>
      <c r="BP18" s="85" t="str">
        <f t="shared" si="47"/>
        <v>↗</v>
      </c>
      <c r="BQ18" s="85" t="str">
        <f t="shared" si="48"/>
        <v>↗</v>
      </c>
      <c r="BR18" s="85" t="str">
        <f t="shared" si="49"/>
        <v>↘</v>
      </c>
      <c r="BS18" s="85" t="str">
        <f t="shared" si="50"/>
        <v>↘</v>
      </c>
      <c r="BT18" s="85" t="str">
        <f t="shared" si="51"/>
        <v>↗</v>
      </c>
      <c r="BU18" s="85" t="str">
        <f t="shared" si="52"/>
        <v>↘</v>
      </c>
      <c r="BV18" s="85" t="str">
        <f t="shared" si="53"/>
        <v>↗</v>
      </c>
    </row>
    <row r="19" spans="1:74" ht="4.5" customHeight="1" x14ac:dyDescent="0.2"/>
    <row r="24" spans="1:74" ht="15.75" x14ac:dyDescent="0.25">
      <c r="A24" s="41" t="s">
        <v>6</v>
      </c>
    </row>
    <row r="25" spans="1:74" x14ac:dyDescent="0.2">
      <c r="A25" s="4"/>
    </row>
    <row r="26" spans="1:74" x14ac:dyDescent="0.2">
      <c r="A26" s="42" t="s">
        <v>7</v>
      </c>
      <c r="B26" s="69" t="s">
        <v>8</v>
      </c>
      <c r="C26" s="82" t="s">
        <v>9</v>
      </c>
    </row>
    <row r="27" spans="1:74" x14ac:dyDescent="0.2">
      <c r="A27" s="12">
        <v>2005</v>
      </c>
      <c r="B27" s="108">
        <v>0</v>
      </c>
      <c r="C27" s="81">
        <v>0</v>
      </c>
    </row>
    <row r="28" spans="1:74" x14ac:dyDescent="0.2">
      <c r="A28" s="12">
        <v>2006</v>
      </c>
      <c r="B28" s="108">
        <v>0</v>
      </c>
      <c r="C28" s="110">
        <f t="shared" ref="C28:C42" si="56">B28-B27</f>
        <v>0</v>
      </c>
    </row>
    <row r="29" spans="1:74" x14ac:dyDescent="0.2">
      <c r="A29" s="12">
        <v>2007</v>
      </c>
      <c r="B29" s="108">
        <v>0</v>
      </c>
      <c r="C29" s="110">
        <f t="shared" si="56"/>
        <v>0</v>
      </c>
    </row>
    <row r="30" spans="1:74" x14ac:dyDescent="0.2">
      <c r="A30" s="12">
        <v>2008</v>
      </c>
      <c r="B30" s="108">
        <v>0</v>
      </c>
      <c r="C30" s="110">
        <f t="shared" si="56"/>
        <v>0</v>
      </c>
    </row>
    <row r="31" spans="1:74" x14ac:dyDescent="0.2">
      <c r="A31" s="12">
        <v>2009</v>
      </c>
      <c r="B31" s="108">
        <v>0</v>
      </c>
      <c r="C31" s="110">
        <f t="shared" si="56"/>
        <v>0</v>
      </c>
    </row>
    <row r="32" spans="1:74" x14ac:dyDescent="0.2">
      <c r="A32" s="12">
        <v>2010</v>
      </c>
      <c r="B32" s="108">
        <v>0</v>
      </c>
      <c r="C32" s="110">
        <f t="shared" si="56"/>
        <v>0</v>
      </c>
    </row>
    <row r="33" spans="1:49" x14ac:dyDescent="0.2">
      <c r="A33" s="12">
        <v>2011</v>
      </c>
      <c r="B33" s="108">
        <v>0</v>
      </c>
      <c r="C33" s="110">
        <f t="shared" si="56"/>
        <v>0</v>
      </c>
    </row>
    <row r="34" spans="1:49" x14ac:dyDescent="0.2">
      <c r="A34" s="12">
        <v>2012</v>
      </c>
      <c r="B34" s="108">
        <v>0</v>
      </c>
      <c r="C34" s="110">
        <f t="shared" si="56"/>
        <v>0</v>
      </c>
    </row>
    <row r="35" spans="1:49" x14ac:dyDescent="0.2">
      <c r="A35" s="12">
        <v>2013</v>
      </c>
      <c r="B35" s="108">
        <v>0</v>
      </c>
      <c r="C35" s="110">
        <f t="shared" si="56"/>
        <v>0</v>
      </c>
    </row>
    <row r="36" spans="1:49" x14ac:dyDescent="0.2">
      <c r="A36" s="12">
        <v>2014</v>
      </c>
      <c r="B36" s="108">
        <v>0</v>
      </c>
      <c r="C36" s="110">
        <f t="shared" si="56"/>
        <v>0</v>
      </c>
      <c r="D36" s="68"/>
      <c r="E36" s="68"/>
      <c r="F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row>
    <row r="37" spans="1:49" x14ac:dyDescent="0.2">
      <c r="A37" s="12">
        <v>2015</v>
      </c>
      <c r="B37" s="106">
        <v>0</v>
      </c>
      <c r="C37" s="110">
        <f t="shared" si="56"/>
        <v>0</v>
      </c>
      <c r="D37" s="68"/>
      <c r="E37" s="68"/>
      <c r="F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row>
    <row r="38" spans="1:49" x14ac:dyDescent="0.2">
      <c r="A38" s="12">
        <v>2016</v>
      </c>
      <c r="B38" s="106">
        <v>0</v>
      </c>
      <c r="C38" s="110">
        <f t="shared" si="56"/>
        <v>0</v>
      </c>
      <c r="D38" s="68"/>
      <c r="E38" s="68"/>
      <c r="F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row>
    <row r="39" spans="1:49" x14ac:dyDescent="0.2">
      <c r="A39" s="12">
        <v>2017</v>
      </c>
      <c r="B39" s="106">
        <v>0</v>
      </c>
      <c r="C39" s="110">
        <f t="shared" si="56"/>
        <v>0</v>
      </c>
      <c r="D39" s="68"/>
      <c r="E39" s="68"/>
      <c r="F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row>
    <row r="40" spans="1:49" x14ac:dyDescent="0.2">
      <c r="A40" s="12">
        <v>2018</v>
      </c>
      <c r="B40" s="106">
        <v>0</v>
      </c>
      <c r="C40" s="110">
        <f t="shared" si="56"/>
        <v>0</v>
      </c>
      <c r="D40" s="68"/>
      <c r="E40" s="68"/>
      <c r="F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row>
    <row r="41" spans="1:49" x14ac:dyDescent="0.2">
      <c r="A41" s="12">
        <v>2019</v>
      </c>
      <c r="B41" s="106">
        <v>0</v>
      </c>
      <c r="C41" s="110">
        <f t="shared" si="56"/>
        <v>0</v>
      </c>
      <c r="D41" s="68"/>
      <c r="E41" s="68"/>
      <c r="F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row>
    <row r="42" spans="1:49" ht="15.75" thickBot="1" x14ac:dyDescent="0.25">
      <c r="A42" s="100">
        <v>2020</v>
      </c>
      <c r="B42" s="109">
        <v>0</v>
      </c>
      <c r="C42" s="111">
        <f t="shared" si="56"/>
        <v>0</v>
      </c>
      <c r="D42" s="68"/>
      <c r="E42" s="68"/>
      <c r="F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row>
    <row r="52" spans="1:1" ht="15.75" x14ac:dyDescent="0.25">
      <c r="A52" s="62"/>
    </row>
  </sheetData>
  <mergeCells count="12">
    <mergeCell ref="B2:K2"/>
    <mergeCell ref="A5:A6"/>
    <mergeCell ref="B5:B6"/>
    <mergeCell ref="C5:C6"/>
    <mergeCell ref="D5:D6"/>
    <mergeCell ref="E5:E6"/>
    <mergeCell ref="F5:F6"/>
    <mergeCell ref="BE5:BE6"/>
    <mergeCell ref="BF5:BF6"/>
    <mergeCell ref="BG5:BG6"/>
    <mergeCell ref="G5:Q5"/>
    <mergeCell ref="BH5:BT5"/>
  </mergeCells>
  <conditionalFormatting sqref="BG7">
    <cfRule type="expression" dxfId="5" priority="7">
      <formula>AND(E7&gt;1,F7&gt;1)</formula>
    </cfRule>
    <cfRule type="expression" dxfId="4" priority="8">
      <formula>AND(E7&lt;1,F7&gt;1)</formula>
    </cfRule>
    <cfRule type="expression" dxfId="3" priority="9">
      <formula>AND(E7&lt;1,F7&lt;1)</formula>
    </cfRule>
  </conditionalFormatting>
  <conditionalFormatting sqref="BG8:BG18">
    <cfRule type="expression" dxfId="2" priority="1">
      <formula>AND(E8&gt;1,F8&gt;1)</formula>
    </cfRule>
    <cfRule type="expression" dxfId="1" priority="2">
      <formula>AND(E8&lt;1,F8&gt;1)</formula>
    </cfRule>
    <cfRule type="expression" dxfId="0" priority="3">
      <formula>AND(E8&lt;1,F8&lt;1)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 de uso</vt:lpstr>
      <vt:lpstr>Mortalidad PDSP</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Moreno Segura</dc:creator>
  <cp:lastModifiedBy>GUSTAVO ADOLFO MEDINA ARANGO</cp:lastModifiedBy>
  <dcterms:created xsi:type="dcterms:W3CDTF">2013-07-03T15:00:50Z</dcterms:created>
  <dcterms:modified xsi:type="dcterms:W3CDTF">2022-10-13T20:47:14Z</dcterms:modified>
</cp:coreProperties>
</file>